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h.Krawchuk\Downloads\"/>
    </mc:Choice>
  </mc:AlternateContent>
  <xr:revisionPtr revIDLastSave="0" documentId="8_{FB19BF58-0A5E-4718-A4BC-9654F5714CCC}" xr6:coauthVersionLast="47" xr6:coauthVersionMax="47" xr10:uidLastSave="{00000000-0000-0000-0000-000000000000}"/>
  <bookViews>
    <workbookView xWindow="-110" yWindow="-110" windowWidth="19420" windowHeight="10300" activeTab="2" xr2:uid="{CEF7A302-C5B0-4FE8-8389-9A4DB3EDD679}"/>
  </bookViews>
  <sheets>
    <sheet name="USA" sheetId="1" r:id="rId1"/>
    <sheet name="Canada" sheetId="2" r:id="rId2"/>
    <sheet name="Market Ren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9" i="2" l="1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9" i="2"/>
  <c r="AD21" i="2"/>
  <c r="AD22" i="2"/>
  <c r="AD24" i="2"/>
  <c r="AD27" i="2"/>
  <c r="AD28" i="2"/>
  <c r="AD29" i="2"/>
  <c r="AD30" i="2"/>
  <c r="AD31" i="2"/>
  <c r="AD32" i="2"/>
  <c r="AD33" i="2"/>
  <c r="AD34" i="2"/>
  <c r="AD35" i="2"/>
  <c r="AD36" i="2"/>
  <c r="AD37" i="2"/>
  <c r="AD39" i="2"/>
  <c r="AD42" i="2"/>
  <c r="AD43" i="2"/>
  <c r="AD44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8" i="2"/>
  <c r="AD79" i="2"/>
  <c r="AD80" i="2"/>
  <c r="AD81" i="2"/>
  <c r="AD82" i="2"/>
  <c r="AD83" i="2"/>
  <c r="AD84" i="2"/>
  <c r="AD85" i="2"/>
  <c r="AD86" i="2"/>
  <c r="AD87" i="2"/>
  <c r="AD90" i="2"/>
  <c r="AD91" i="2"/>
  <c r="AD92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7" i="2"/>
  <c r="AD108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30" i="2"/>
  <c r="AD131" i="2"/>
  <c r="AD132" i="2"/>
  <c r="AD133" i="2"/>
  <c r="AD134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E1028" i="1" l="1"/>
  <c r="AB1028" i="1"/>
  <c r="AE1027" i="1"/>
  <c r="AB1027" i="1"/>
  <c r="AE1026" i="1"/>
  <c r="AB1026" i="1"/>
  <c r="AE1025" i="1"/>
  <c r="AB1025" i="1"/>
  <c r="AE1024" i="1"/>
  <c r="AB1024" i="1"/>
  <c r="AE1023" i="1"/>
  <c r="AB1023" i="1"/>
  <c r="AE1022" i="1"/>
  <c r="AB1022" i="1"/>
  <c r="AE1021" i="1"/>
  <c r="AB1021" i="1"/>
  <c r="AE1020" i="1"/>
  <c r="AB1020" i="1"/>
  <c r="AE1019" i="1"/>
  <c r="AB1019" i="1"/>
  <c r="AE1018" i="1"/>
  <c r="AB1018" i="1"/>
  <c r="AE1017" i="1"/>
  <c r="AB1017" i="1"/>
  <c r="AE1016" i="1"/>
  <c r="AB1016" i="1"/>
  <c r="AE1015" i="1"/>
  <c r="AB1015" i="1"/>
  <c r="AE1014" i="1"/>
  <c r="AB1014" i="1"/>
  <c r="AE1013" i="1"/>
  <c r="AB1013" i="1"/>
  <c r="AE1012" i="1"/>
  <c r="AB1012" i="1"/>
  <c r="AE1011" i="1"/>
  <c r="AB1011" i="1"/>
  <c r="AE1010" i="1"/>
  <c r="AB1010" i="1"/>
  <c r="AE1009" i="1"/>
  <c r="AB1009" i="1"/>
  <c r="AE1008" i="1"/>
  <c r="AB1008" i="1"/>
  <c r="AE1007" i="1"/>
  <c r="AB1007" i="1"/>
  <c r="AE1006" i="1"/>
  <c r="AB1006" i="1"/>
  <c r="AE1005" i="1"/>
  <c r="AB1005" i="1"/>
  <c r="AE1004" i="1"/>
  <c r="AB1004" i="1"/>
  <c r="AE1003" i="1"/>
  <c r="AB1003" i="1"/>
  <c r="AE1002" i="1"/>
  <c r="AB1002" i="1"/>
  <c r="AE1001" i="1"/>
  <c r="AB1001" i="1"/>
  <c r="AF1000" i="1"/>
  <c r="AE1000" i="1"/>
  <c r="AB1000" i="1"/>
  <c r="AE999" i="1"/>
  <c r="AB999" i="1"/>
  <c r="AE998" i="1"/>
  <c r="AB998" i="1"/>
  <c r="AE997" i="1"/>
  <c r="AB997" i="1"/>
  <c r="AE996" i="1"/>
  <c r="AB996" i="1"/>
  <c r="AE995" i="1"/>
  <c r="AB995" i="1"/>
  <c r="AE994" i="1"/>
  <c r="AB994" i="1"/>
  <c r="AE993" i="1"/>
  <c r="AB993" i="1"/>
  <c r="AE992" i="1"/>
  <c r="AB992" i="1"/>
  <c r="AE991" i="1"/>
  <c r="AB991" i="1"/>
  <c r="AE990" i="1"/>
  <c r="AB990" i="1"/>
  <c r="AE989" i="1"/>
  <c r="AB989" i="1"/>
  <c r="AE988" i="1"/>
  <c r="AB988" i="1"/>
  <c r="AE987" i="1"/>
  <c r="AB987" i="1"/>
  <c r="AE986" i="1"/>
  <c r="AB986" i="1"/>
  <c r="AE985" i="1"/>
  <c r="AB985" i="1"/>
  <c r="AE984" i="1"/>
  <c r="AB984" i="1"/>
  <c r="AE983" i="1"/>
  <c r="AB983" i="1"/>
  <c r="AE982" i="1"/>
  <c r="AB982" i="1"/>
  <c r="AE981" i="1"/>
  <c r="AB981" i="1"/>
  <c r="AE980" i="1"/>
  <c r="AB980" i="1"/>
  <c r="AE979" i="1"/>
  <c r="AF979" i="1" s="1"/>
  <c r="AB979" i="1"/>
  <c r="AE978" i="1"/>
  <c r="AB978" i="1"/>
  <c r="AE977" i="1"/>
  <c r="AB977" i="1"/>
  <c r="AE976" i="1"/>
  <c r="AB976" i="1"/>
  <c r="AE975" i="1"/>
  <c r="AB975" i="1"/>
  <c r="AE974" i="1"/>
  <c r="AB974" i="1"/>
  <c r="AE973" i="1"/>
  <c r="AB973" i="1"/>
  <c r="AE972" i="1"/>
  <c r="AB972" i="1"/>
  <c r="AE971" i="1"/>
  <c r="AB971" i="1"/>
  <c r="AE970" i="1"/>
  <c r="AB970" i="1"/>
  <c r="AE969" i="1"/>
  <c r="AB969" i="1"/>
  <c r="AE968" i="1"/>
  <c r="AB968" i="1"/>
  <c r="AE967" i="1"/>
  <c r="AB967" i="1"/>
  <c r="AE966" i="1"/>
  <c r="AB966" i="1"/>
  <c r="AE965" i="1"/>
  <c r="AB965" i="1"/>
  <c r="AE964" i="1"/>
  <c r="AB964" i="1"/>
  <c r="AE963" i="1"/>
  <c r="AB963" i="1"/>
  <c r="AE962" i="1"/>
  <c r="AB962" i="1"/>
  <c r="AE961" i="1"/>
  <c r="AB961" i="1"/>
  <c r="AE960" i="1"/>
  <c r="AB960" i="1"/>
  <c r="AE959" i="1"/>
  <c r="AB959" i="1"/>
  <c r="AE958" i="1"/>
  <c r="AB958" i="1"/>
  <c r="AE957" i="1"/>
  <c r="AB957" i="1"/>
  <c r="AE956" i="1"/>
  <c r="AB956" i="1"/>
  <c r="AE955" i="1"/>
  <c r="AB955" i="1"/>
  <c r="AE954" i="1"/>
  <c r="AB954" i="1"/>
  <c r="AE953" i="1"/>
  <c r="AB953" i="1"/>
  <c r="AE952" i="1"/>
  <c r="AB952" i="1"/>
  <c r="AE951" i="1"/>
  <c r="AB951" i="1"/>
  <c r="AE950" i="1"/>
  <c r="AB950" i="1"/>
  <c r="AE949" i="1"/>
  <c r="AB949" i="1"/>
  <c r="AE948" i="1"/>
  <c r="AB948" i="1"/>
  <c r="AE947" i="1"/>
  <c r="AB947" i="1"/>
  <c r="AE946" i="1"/>
  <c r="AB946" i="1"/>
  <c r="AE945" i="1"/>
  <c r="AB945" i="1"/>
  <c r="AE944" i="1"/>
  <c r="AB944" i="1"/>
  <c r="AE943" i="1"/>
  <c r="AB943" i="1"/>
  <c r="AE942" i="1"/>
  <c r="AB942" i="1"/>
  <c r="AE941" i="1"/>
  <c r="AB941" i="1"/>
  <c r="AE940" i="1"/>
  <c r="AB940" i="1"/>
  <c r="AE939" i="1"/>
  <c r="AB939" i="1"/>
  <c r="AE938" i="1"/>
  <c r="AB938" i="1"/>
  <c r="AE937" i="1"/>
  <c r="AB937" i="1"/>
  <c r="AE936" i="1"/>
  <c r="AB936" i="1"/>
  <c r="AE935" i="1"/>
  <c r="AB935" i="1"/>
  <c r="AE934" i="1"/>
  <c r="AB934" i="1"/>
  <c r="AE933" i="1"/>
  <c r="AB933" i="1"/>
  <c r="AE932" i="1"/>
  <c r="AB932" i="1"/>
  <c r="AE931" i="1"/>
  <c r="AB931" i="1"/>
  <c r="AE930" i="1"/>
  <c r="AB930" i="1"/>
  <c r="AE929" i="1"/>
  <c r="AB929" i="1"/>
  <c r="AE928" i="1"/>
  <c r="AB928" i="1"/>
  <c r="AE927" i="1"/>
  <c r="AB927" i="1"/>
  <c r="AE926" i="1"/>
  <c r="AB926" i="1"/>
  <c r="AE925" i="1"/>
  <c r="AB925" i="1"/>
  <c r="AE924" i="1"/>
  <c r="AB924" i="1"/>
  <c r="AE923" i="1"/>
  <c r="AB923" i="1"/>
  <c r="AE922" i="1"/>
  <c r="AB922" i="1"/>
  <c r="AE921" i="1"/>
  <c r="AB921" i="1"/>
  <c r="AE920" i="1"/>
  <c r="AB920" i="1"/>
  <c r="AE919" i="1"/>
  <c r="AB919" i="1"/>
  <c r="AB918" i="1"/>
  <c r="AE917" i="1"/>
  <c r="AB917" i="1"/>
  <c r="AE916" i="1"/>
  <c r="AB916" i="1"/>
  <c r="AE915" i="1"/>
  <c r="AB915" i="1"/>
  <c r="AE914" i="1"/>
  <c r="AB914" i="1"/>
  <c r="AE913" i="1"/>
  <c r="AB913" i="1"/>
  <c r="AE912" i="1"/>
  <c r="AB912" i="1"/>
  <c r="AE911" i="1"/>
  <c r="AB911" i="1"/>
  <c r="AE910" i="1"/>
  <c r="AB910" i="1"/>
  <c r="AE909" i="1"/>
  <c r="AB909" i="1"/>
  <c r="AE908" i="1"/>
  <c r="AB908" i="1"/>
  <c r="AE907" i="1"/>
  <c r="AB907" i="1"/>
  <c r="AE906" i="1"/>
  <c r="AB906" i="1"/>
  <c r="AE905" i="1"/>
  <c r="AB905" i="1"/>
  <c r="AE904" i="1"/>
  <c r="AB904" i="1"/>
  <c r="AE903" i="1"/>
  <c r="AB903" i="1"/>
  <c r="AE902" i="1"/>
  <c r="AB902" i="1"/>
  <c r="AE901" i="1"/>
  <c r="AB901" i="1"/>
  <c r="AE900" i="1"/>
  <c r="AB900" i="1"/>
  <c r="AE899" i="1"/>
  <c r="AB899" i="1"/>
  <c r="AE898" i="1"/>
  <c r="AB898" i="1"/>
  <c r="AE897" i="1"/>
  <c r="AB897" i="1"/>
  <c r="AE896" i="1"/>
  <c r="AB896" i="1"/>
  <c r="AE895" i="1"/>
  <c r="AB895" i="1"/>
  <c r="AE894" i="1"/>
  <c r="AB894" i="1"/>
  <c r="AE893" i="1"/>
  <c r="AB893" i="1"/>
  <c r="AE892" i="1"/>
  <c r="AB892" i="1"/>
  <c r="AE891" i="1"/>
  <c r="AB891" i="1"/>
  <c r="AE890" i="1"/>
  <c r="AB890" i="1"/>
  <c r="AE889" i="1"/>
  <c r="AB889" i="1"/>
  <c r="AE888" i="1"/>
  <c r="AB888" i="1"/>
  <c r="AE887" i="1"/>
  <c r="AB887" i="1"/>
  <c r="AE886" i="1"/>
  <c r="AB886" i="1"/>
  <c r="AE885" i="1"/>
  <c r="AB885" i="1"/>
  <c r="AE884" i="1"/>
  <c r="AB884" i="1"/>
  <c r="AE883" i="1"/>
  <c r="AB883" i="1"/>
  <c r="AE882" i="1"/>
  <c r="AB882" i="1"/>
  <c r="AE881" i="1"/>
  <c r="AB881" i="1"/>
  <c r="AE880" i="1"/>
  <c r="AB880" i="1"/>
  <c r="AE879" i="1"/>
  <c r="AB879" i="1"/>
  <c r="AE878" i="1"/>
  <c r="AB878" i="1"/>
  <c r="AE877" i="1"/>
  <c r="AB877" i="1"/>
  <c r="AE876" i="1"/>
  <c r="AB876" i="1"/>
  <c r="AE875" i="1"/>
  <c r="AB875" i="1"/>
  <c r="AE874" i="1"/>
  <c r="AB874" i="1"/>
  <c r="AE873" i="1"/>
  <c r="AB873" i="1"/>
  <c r="AE872" i="1"/>
  <c r="AB872" i="1"/>
  <c r="AE871" i="1"/>
  <c r="AB871" i="1"/>
  <c r="AE870" i="1"/>
  <c r="AB870" i="1"/>
  <c r="AB869" i="1"/>
  <c r="AE868" i="1"/>
  <c r="AB868" i="1"/>
  <c r="AE867" i="1"/>
  <c r="AB867" i="1"/>
  <c r="AE866" i="1"/>
  <c r="AB866" i="1"/>
  <c r="AE865" i="1"/>
  <c r="AB865" i="1"/>
  <c r="AE864" i="1"/>
  <c r="AB864" i="1"/>
  <c r="AE863" i="1"/>
  <c r="AB863" i="1"/>
  <c r="AE862" i="1"/>
  <c r="AB862" i="1"/>
  <c r="AE861" i="1"/>
  <c r="AB861" i="1"/>
  <c r="AE860" i="1"/>
  <c r="AB860" i="1"/>
  <c r="AE859" i="1"/>
  <c r="AB859" i="1"/>
  <c r="AE858" i="1"/>
  <c r="AB858" i="1"/>
  <c r="AE857" i="1"/>
  <c r="AB857" i="1"/>
  <c r="AE856" i="1"/>
  <c r="AB856" i="1"/>
  <c r="AE855" i="1"/>
  <c r="AB855" i="1"/>
  <c r="AE854" i="1"/>
  <c r="AB854" i="1"/>
  <c r="AE853" i="1"/>
  <c r="AB853" i="1"/>
  <c r="AE852" i="1"/>
  <c r="AB852" i="1"/>
  <c r="AE851" i="1"/>
  <c r="AB851" i="1"/>
  <c r="AE850" i="1"/>
  <c r="AB850" i="1"/>
  <c r="AE849" i="1"/>
  <c r="AB849" i="1"/>
  <c r="AE848" i="1"/>
  <c r="AB848" i="1"/>
  <c r="AE847" i="1"/>
  <c r="AB847" i="1"/>
  <c r="AE846" i="1"/>
  <c r="AB846" i="1"/>
  <c r="AE845" i="1"/>
  <c r="AB845" i="1"/>
  <c r="AE844" i="1"/>
  <c r="AB844" i="1"/>
  <c r="AE843" i="1"/>
  <c r="AB843" i="1"/>
  <c r="AE842" i="1"/>
  <c r="AB842" i="1"/>
  <c r="AE841" i="1"/>
  <c r="AB841" i="1"/>
  <c r="AE840" i="1"/>
  <c r="AB840" i="1"/>
  <c r="AE839" i="1"/>
  <c r="AB839" i="1"/>
  <c r="AE838" i="1"/>
  <c r="AB838" i="1"/>
  <c r="AE837" i="1"/>
  <c r="AB837" i="1"/>
  <c r="AE836" i="1"/>
  <c r="AB836" i="1"/>
  <c r="AE835" i="1"/>
  <c r="AB835" i="1"/>
  <c r="AE834" i="1"/>
  <c r="AB834" i="1"/>
  <c r="AE833" i="1"/>
  <c r="AB833" i="1"/>
  <c r="AE832" i="1"/>
  <c r="AB832" i="1"/>
  <c r="AE831" i="1"/>
  <c r="AB831" i="1"/>
  <c r="AE830" i="1"/>
  <c r="AB830" i="1"/>
  <c r="AE829" i="1"/>
  <c r="AB829" i="1"/>
  <c r="AE828" i="1"/>
  <c r="AB828" i="1"/>
  <c r="AE827" i="1"/>
  <c r="AB827" i="1"/>
  <c r="AE826" i="1"/>
  <c r="AB826" i="1"/>
  <c r="AE825" i="1"/>
  <c r="AB825" i="1"/>
  <c r="AE824" i="1"/>
  <c r="AB824" i="1"/>
  <c r="AE823" i="1"/>
  <c r="AB823" i="1"/>
  <c r="AE822" i="1"/>
  <c r="AB822" i="1"/>
  <c r="AE821" i="1"/>
  <c r="AB821" i="1"/>
  <c r="AE820" i="1"/>
  <c r="AB820" i="1"/>
  <c r="AE819" i="1"/>
  <c r="AB819" i="1"/>
  <c r="AE818" i="1"/>
  <c r="AB818" i="1"/>
  <c r="AE817" i="1"/>
  <c r="AB817" i="1"/>
  <c r="AE816" i="1"/>
  <c r="AB816" i="1"/>
  <c r="AE815" i="1"/>
  <c r="AB815" i="1"/>
  <c r="AE814" i="1"/>
  <c r="AB814" i="1"/>
  <c r="AE813" i="1"/>
  <c r="AB813" i="1"/>
  <c r="AE812" i="1"/>
  <c r="AB812" i="1"/>
  <c r="AE811" i="1"/>
  <c r="AB811" i="1"/>
  <c r="AE810" i="1"/>
  <c r="AB810" i="1"/>
  <c r="AE809" i="1"/>
  <c r="AB809" i="1"/>
  <c r="AE808" i="1"/>
  <c r="AB808" i="1"/>
  <c r="AE807" i="1"/>
  <c r="AB807" i="1"/>
  <c r="AE806" i="1"/>
  <c r="AB806" i="1"/>
  <c r="AE805" i="1"/>
  <c r="AB805" i="1"/>
  <c r="AE804" i="1"/>
  <c r="AB804" i="1"/>
  <c r="AE803" i="1"/>
  <c r="AB803" i="1"/>
  <c r="AE802" i="1"/>
  <c r="AB802" i="1"/>
  <c r="AE801" i="1"/>
  <c r="AB801" i="1"/>
  <c r="AE800" i="1"/>
  <c r="AB800" i="1"/>
  <c r="AE799" i="1"/>
  <c r="AB799" i="1"/>
  <c r="AE798" i="1"/>
  <c r="AB798" i="1"/>
  <c r="AE797" i="1"/>
  <c r="AB797" i="1"/>
  <c r="AE796" i="1"/>
  <c r="AB796" i="1"/>
  <c r="AE795" i="1"/>
  <c r="AB795" i="1"/>
  <c r="AE794" i="1"/>
  <c r="AB794" i="1"/>
  <c r="AE793" i="1"/>
  <c r="AB793" i="1"/>
  <c r="AE792" i="1"/>
  <c r="AB792" i="1"/>
  <c r="AE791" i="1"/>
  <c r="AB791" i="1"/>
  <c r="AE790" i="1"/>
  <c r="AB790" i="1"/>
  <c r="AE789" i="1"/>
  <c r="AB789" i="1"/>
  <c r="AE788" i="1"/>
  <c r="AB788" i="1"/>
  <c r="AE787" i="1"/>
  <c r="AB787" i="1"/>
  <c r="AE786" i="1"/>
  <c r="AB786" i="1"/>
  <c r="AE785" i="1"/>
  <c r="AB785" i="1"/>
  <c r="AE784" i="1"/>
  <c r="AB784" i="1"/>
  <c r="AE783" i="1"/>
  <c r="AB783" i="1"/>
  <c r="AE782" i="1"/>
  <c r="AB782" i="1"/>
  <c r="AE781" i="1"/>
  <c r="AB781" i="1"/>
  <c r="AE780" i="1"/>
  <c r="AB780" i="1"/>
  <c r="AE779" i="1"/>
  <c r="AB779" i="1"/>
  <c r="AE778" i="1"/>
  <c r="AB778" i="1"/>
  <c r="AE777" i="1"/>
  <c r="AB777" i="1"/>
  <c r="AE776" i="1"/>
  <c r="AB776" i="1"/>
  <c r="AE775" i="1"/>
  <c r="AB775" i="1"/>
  <c r="AE774" i="1"/>
  <c r="AB774" i="1"/>
  <c r="AE773" i="1"/>
  <c r="AB773" i="1"/>
  <c r="AE772" i="1"/>
  <c r="AB772" i="1"/>
  <c r="AE771" i="1"/>
  <c r="AB771" i="1"/>
  <c r="AE770" i="1"/>
  <c r="AB770" i="1"/>
  <c r="AE769" i="1"/>
  <c r="AB769" i="1"/>
  <c r="AE768" i="1"/>
  <c r="AB768" i="1"/>
  <c r="AE767" i="1"/>
  <c r="AB767" i="1"/>
  <c r="AE766" i="1"/>
  <c r="AB766" i="1"/>
  <c r="AE765" i="1"/>
  <c r="AB765" i="1"/>
  <c r="AE764" i="1"/>
  <c r="AB764" i="1"/>
  <c r="AE763" i="1"/>
  <c r="AB763" i="1"/>
  <c r="AE762" i="1"/>
  <c r="AB762" i="1"/>
  <c r="AE761" i="1"/>
  <c r="AB761" i="1"/>
  <c r="AE760" i="1"/>
  <c r="AB760" i="1"/>
  <c r="AE759" i="1"/>
  <c r="AB759" i="1"/>
  <c r="AE758" i="1"/>
  <c r="AB758" i="1"/>
  <c r="AE757" i="1"/>
  <c r="AB757" i="1"/>
  <c r="AE756" i="1"/>
  <c r="AB756" i="1"/>
  <c r="AE755" i="1"/>
  <c r="AB755" i="1"/>
  <c r="AE754" i="1"/>
  <c r="AB754" i="1"/>
  <c r="AE753" i="1"/>
  <c r="AB753" i="1"/>
  <c r="AE752" i="1"/>
  <c r="AB752" i="1"/>
  <c r="AE751" i="1"/>
  <c r="AB751" i="1"/>
  <c r="AE750" i="1"/>
  <c r="AB750" i="1"/>
  <c r="AE749" i="1"/>
  <c r="AB749" i="1"/>
  <c r="AE748" i="1"/>
  <c r="AB748" i="1"/>
  <c r="AE747" i="1"/>
  <c r="AB747" i="1"/>
  <c r="AE746" i="1"/>
  <c r="AB746" i="1"/>
  <c r="AE745" i="1"/>
  <c r="AB745" i="1"/>
  <c r="AE744" i="1"/>
  <c r="AB744" i="1"/>
  <c r="AE743" i="1"/>
  <c r="AB743" i="1"/>
  <c r="AE742" i="1"/>
  <c r="AB742" i="1"/>
  <c r="AE741" i="1"/>
  <c r="AB741" i="1"/>
  <c r="AE740" i="1"/>
  <c r="AB740" i="1"/>
  <c r="AE739" i="1"/>
  <c r="AB739" i="1"/>
  <c r="AE738" i="1"/>
  <c r="AB738" i="1"/>
  <c r="AE737" i="1"/>
  <c r="AB737" i="1"/>
  <c r="AE736" i="1"/>
  <c r="AB736" i="1"/>
  <c r="AE735" i="1"/>
  <c r="AB735" i="1"/>
  <c r="AE734" i="1"/>
  <c r="AB734" i="1"/>
  <c r="AE733" i="1"/>
  <c r="AB733" i="1"/>
  <c r="AE732" i="1"/>
  <c r="AB732" i="1"/>
  <c r="AE731" i="1"/>
  <c r="AB731" i="1"/>
  <c r="AE730" i="1"/>
  <c r="AB730" i="1"/>
  <c r="AE729" i="1"/>
  <c r="AB729" i="1"/>
  <c r="AE728" i="1"/>
  <c r="AB728" i="1"/>
  <c r="AE727" i="1"/>
  <c r="AB727" i="1"/>
  <c r="AE726" i="1"/>
  <c r="AB726" i="1"/>
  <c r="AE725" i="1"/>
  <c r="AB725" i="1"/>
  <c r="AE724" i="1"/>
  <c r="AB724" i="1"/>
  <c r="AE723" i="1"/>
  <c r="AB723" i="1"/>
  <c r="AE722" i="1"/>
  <c r="AB722" i="1"/>
  <c r="AE721" i="1"/>
  <c r="AB721" i="1"/>
  <c r="AE720" i="1"/>
  <c r="AB720" i="1"/>
  <c r="AE719" i="1"/>
  <c r="AB719" i="1"/>
  <c r="AE718" i="1"/>
  <c r="AB718" i="1"/>
  <c r="AE717" i="1"/>
  <c r="AB717" i="1"/>
  <c r="AE716" i="1"/>
  <c r="AB716" i="1"/>
  <c r="AE715" i="1"/>
  <c r="AB715" i="1"/>
  <c r="AE714" i="1"/>
  <c r="AB714" i="1"/>
  <c r="AE713" i="1"/>
  <c r="AB713" i="1"/>
  <c r="AE712" i="1"/>
  <c r="AB712" i="1"/>
  <c r="AE711" i="1"/>
  <c r="AB711" i="1"/>
  <c r="AE710" i="1"/>
  <c r="AB710" i="1"/>
  <c r="AE709" i="1"/>
  <c r="AB709" i="1"/>
  <c r="AE708" i="1"/>
  <c r="AB708" i="1"/>
  <c r="AE707" i="1"/>
  <c r="AB707" i="1"/>
  <c r="AE706" i="1"/>
  <c r="AB706" i="1"/>
  <c r="AE705" i="1"/>
  <c r="AB705" i="1"/>
  <c r="AE704" i="1"/>
  <c r="AB704" i="1"/>
  <c r="AE703" i="1"/>
  <c r="AB703" i="1"/>
  <c r="AE702" i="1"/>
  <c r="AB702" i="1"/>
  <c r="AE701" i="1"/>
  <c r="AB701" i="1"/>
  <c r="AE700" i="1"/>
  <c r="AB700" i="1"/>
  <c r="AE699" i="1"/>
  <c r="AB699" i="1"/>
  <c r="AE698" i="1"/>
  <c r="AB698" i="1"/>
  <c r="AE697" i="1"/>
  <c r="AB697" i="1"/>
  <c r="AE696" i="1"/>
  <c r="AB696" i="1"/>
  <c r="AE695" i="1"/>
  <c r="AB695" i="1"/>
  <c r="AE694" i="1"/>
  <c r="AB694" i="1"/>
  <c r="AE693" i="1"/>
  <c r="AB693" i="1"/>
  <c r="AE692" i="1"/>
  <c r="AB692" i="1"/>
  <c r="AE691" i="1"/>
  <c r="AB691" i="1"/>
  <c r="AE690" i="1"/>
  <c r="AB690" i="1"/>
  <c r="AE689" i="1"/>
  <c r="AB689" i="1"/>
  <c r="AE688" i="1"/>
  <c r="AB688" i="1"/>
  <c r="AE687" i="1"/>
  <c r="AB687" i="1"/>
  <c r="AE686" i="1"/>
  <c r="AB686" i="1"/>
  <c r="AE685" i="1"/>
  <c r="AB685" i="1"/>
  <c r="AE684" i="1"/>
  <c r="AB684" i="1"/>
  <c r="AE683" i="1"/>
  <c r="AB683" i="1"/>
  <c r="AE682" i="1"/>
  <c r="AB682" i="1"/>
  <c r="AE681" i="1"/>
  <c r="AB681" i="1"/>
  <c r="AE680" i="1"/>
  <c r="AB680" i="1"/>
  <c r="AE679" i="1"/>
  <c r="AB679" i="1"/>
  <c r="AE678" i="1"/>
  <c r="AB678" i="1"/>
  <c r="AE677" i="1"/>
  <c r="AB677" i="1"/>
  <c r="AE676" i="1"/>
  <c r="AB676" i="1"/>
  <c r="AE675" i="1"/>
  <c r="AB675" i="1"/>
  <c r="AE674" i="1"/>
  <c r="AB674" i="1"/>
  <c r="AE673" i="1"/>
  <c r="AB673" i="1"/>
  <c r="AE672" i="1"/>
  <c r="AB672" i="1"/>
  <c r="AE671" i="1"/>
  <c r="AB671" i="1"/>
  <c r="AE670" i="1"/>
  <c r="AB670" i="1"/>
  <c r="AE669" i="1"/>
  <c r="AB669" i="1"/>
  <c r="AE668" i="1"/>
  <c r="AB668" i="1"/>
  <c r="AE667" i="1"/>
  <c r="AB667" i="1"/>
  <c r="AE666" i="1"/>
  <c r="AB666" i="1"/>
  <c r="AE665" i="1"/>
  <c r="AB665" i="1"/>
  <c r="AE664" i="1"/>
  <c r="AB664" i="1"/>
  <c r="AE663" i="1"/>
  <c r="AB663" i="1"/>
  <c r="AE662" i="1"/>
  <c r="AB662" i="1"/>
  <c r="AE661" i="1"/>
  <c r="AB661" i="1"/>
  <c r="AE660" i="1"/>
  <c r="AB660" i="1"/>
  <c r="AE659" i="1"/>
  <c r="AB659" i="1"/>
  <c r="AE658" i="1"/>
  <c r="AB658" i="1"/>
  <c r="AE657" i="1"/>
  <c r="AB657" i="1"/>
  <c r="AE656" i="1"/>
  <c r="AB656" i="1"/>
  <c r="AE655" i="1"/>
  <c r="AB655" i="1"/>
  <c r="AE654" i="1"/>
  <c r="AB654" i="1"/>
  <c r="AE653" i="1"/>
  <c r="AB653" i="1"/>
  <c r="AE652" i="1"/>
  <c r="AB652" i="1"/>
  <c r="AE651" i="1"/>
  <c r="AB651" i="1"/>
  <c r="AE650" i="1"/>
  <c r="AB650" i="1"/>
  <c r="AE649" i="1"/>
  <c r="AB649" i="1"/>
  <c r="AE648" i="1"/>
  <c r="AB648" i="1"/>
  <c r="AE647" i="1"/>
  <c r="AB647" i="1"/>
  <c r="AE646" i="1"/>
  <c r="AB646" i="1"/>
  <c r="AE645" i="1"/>
  <c r="AB645" i="1"/>
  <c r="AE644" i="1"/>
  <c r="AB644" i="1"/>
  <c r="AE643" i="1"/>
  <c r="AB643" i="1"/>
  <c r="AE642" i="1"/>
  <c r="AB642" i="1"/>
  <c r="AE641" i="1"/>
  <c r="AB641" i="1"/>
  <c r="AE640" i="1"/>
  <c r="AB640" i="1"/>
  <c r="AE639" i="1"/>
  <c r="AB639" i="1"/>
  <c r="AE638" i="1"/>
  <c r="AB638" i="1"/>
  <c r="AE637" i="1"/>
  <c r="AB637" i="1"/>
  <c r="AE636" i="1"/>
  <c r="AB636" i="1"/>
  <c r="AE635" i="1"/>
  <c r="AB635" i="1"/>
  <c r="AE634" i="1"/>
  <c r="AB634" i="1"/>
  <c r="AE633" i="1"/>
  <c r="AB633" i="1"/>
  <c r="AE632" i="1"/>
  <c r="AB632" i="1"/>
  <c r="AE631" i="1"/>
  <c r="AB631" i="1"/>
  <c r="AE630" i="1"/>
  <c r="AB630" i="1"/>
  <c r="AE629" i="1"/>
  <c r="AB629" i="1"/>
  <c r="AE628" i="1"/>
  <c r="AB628" i="1"/>
  <c r="AE627" i="1"/>
  <c r="AB627" i="1"/>
  <c r="AE626" i="1"/>
  <c r="AB626" i="1"/>
  <c r="AE625" i="1"/>
  <c r="AB625" i="1"/>
  <c r="AE624" i="1"/>
  <c r="AB624" i="1"/>
  <c r="AE623" i="1"/>
  <c r="AB623" i="1"/>
  <c r="AE622" i="1"/>
  <c r="AB622" i="1"/>
  <c r="AE621" i="1"/>
  <c r="AB621" i="1"/>
  <c r="AE620" i="1"/>
  <c r="AB620" i="1"/>
  <c r="AE619" i="1"/>
  <c r="AB619" i="1"/>
  <c r="AE618" i="1"/>
  <c r="AB618" i="1"/>
  <c r="AE617" i="1"/>
  <c r="AB617" i="1"/>
  <c r="AE616" i="1"/>
  <c r="AB616" i="1"/>
  <c r="AE615" i="1"/>
  <c r="AB615" i="1"/>
  <c r="AE614" i="1"/>
  <c r="AB614" i="1"/>
  <c r="AE613" i="1"/>
  <c r="AB613" i="1"/>
  <c r="AE612" i="1"/>
  <c r="AB612" i="1"/>
  <c r="AE611" i="1"/>
  <c r="AB611" i="1"/>
  <c r="AE610" i="1"/>
  <c r="AB610" i="1"/>
  <c r="AE609" i="1"/>
  <c r="AB609" i="1"/>
  <c r="AE608" i="1"/>
  <c r="AB608" i="1"/>
  <c r="AE607" i="1"/>
  <c r="AB607" i="1"/>
  <c r="AE606" i="1"/>
  <c r="AB606" i="1"/>
  <c r="AE605" i="1"/>
  <c r="AB605" i="1"/>
  <c r="AE604" i="1"/>
  <c r="AB604" i="1"/>
  <c r="AE603" i="1"/>
  <c r="AB603" i="1"/>
  <c r="AE602" i="1"/>
  <c r="AB602" i="1"/>
  <c r="AE601" i="1"/>
  <c r="AB601" i="1"/>
  <c r="AE600" i="1"/>
  <c r="AB600" i="1"/>
  <c r="AE599" i="1"/>
  <c r="AB599" i="1"/>
  <c r="AE598" i="1"/>
  <c r="AB598" i="1"/>
  <c r="AE597" i="1"/>
  <c r="AB597" i="1"/>
  <c r="AE596" i="1"/>
  <c r="AB596" i="1"/>
  <c r="AE595" i="1"/>
  <c r="AB595" i="1"/>
  <c r="AE594" i="1"/>
  <c r="AB594" i="1"/>
  <c r="AE593" i="1"/>
  <c r="AB593" i="1"/>
  <c r="AE592" i="1"/>
  <c r="AB592" i="1"/>
  <c r="AE591" i="1"/>
  <c r="AB591" i="1"/>
  <c r="AE590" i="1"/>
  <c r="AB590" i="1"/>
  <c r="AE589" i="1"/>
  <c r="AB589" i="1"/>
  <c r="AE588" i="1"/>
  <c r="AB588" i="1"/>
  <c r="AE587" i="1"/>
  <c r="AB587" i="1"/>
  <c r="AE586" i="1"/>
  <c r="AB586" i="1"/>
  <c r="AE585" i="1"/>
  <c r="AB585" i="1"/>
  <c r="AE584" i="1"/>
  <c r="AB584" i="1"/>
  <c r="AE583" i="1"/>
  <c r="AB583" i="1"/>
  <c r="AE582" i="1"/>
  <c r="AB582" i="1"/>
  <c r="AE581" i="1"/>
  <c r="AB581" i="1"/>
  <c r="AE580" i="1"/>
  <c r="AB580" i="1"/>
  <c r="AE579" i="1"/>
  <c r="AB579" i="1"/>
  <c r="AE578" i="1"/>
  <c r="AB578" i="1"/>
  <c r="AE577" i="1"/>
  <c r="AB577" i="1"/>
  <c r="AE576" i="1"/>
  <c r="AB576" i="1"/>
  <c r="AE575" i="1"/>
  <c r="AB575" i="1"/>
  <c r="AE574" i="1"/>
  <c r="AB574" i="1"/>
  <c r="AE573" i="1"/>
  <c r="AB573" i="1"/>
  <c r="AE572" i="1"/>
  <c r="AB572" i="1"/>
  <c r="AE571" i="1"/>
  <c r="AB571" i="1"/>
  <c r="AE570" i="1"/>
  <c r="AB570" i="1"/>
  <c r="AE569" i="1"/>
  <c r="AB569" i="1"/>
  <c r="AE568" i="1"/>
  <c r="AB568" i="1"/>
  <c r="AE567" i="1"/>
  <c r="AB567" i="1"/>
  <c r="AE566" i="1"/>
  <c r="AB566" i="1"/>
  <c r="AE565" i="1"/>
  <c r="AB565" i="1"/>
  <c r="AE564" i="1"/>
  <c r="AB564" i="1"/>
  <c r="AE563" i="1"/>
  <c r="AB563" i="1"/>
  <c r="AE562" i="1"/>
  <c r="AB562" i="1"/>
  <c r="AE561" i="1"/>
  <c r="AB561" i="1"/>
  <c r="AE560" i="1"/>
  <c r="AB560" i="1"/>
  <c r="AE559" i="1"/>
  <c r="AB559" i="1"/>
  <c r="AE558" i="1"/>
  <c r="AB558" i="1"/>
  <c r="AE557" i="1"/>
  <c r="AB557" i="1"/>
  <c r="AE556" i="1"/>
  <c r="AB556" i="1"/>
  <c r="AE555" i="1"/>
  <c r="AB555" i="1"/>
  <c r="AE554" i="1"/>
  <c r="AB554" i="1"/>
  <c r="AE553" i="1"/>
  <c r="AB553" i="1"/>
  <c r="AE552" i="1"/>
  <c r="AB552" i="1"/>
  <c r="AE551" i="1"/>
  <c r="AB551" i="1"/>
  <c r="AE550" i="1"/>
  <c r="AB550" i="1"/>
  <c r="AE549" i="1"/>
  <c r="AB549" i="1"/>
  <c r="AE548" i="1"/>
  <c r="AB548" i="1"/>
  <c r="AE547" i="1"/>
  <c r="AB547" i="1"/>
  <c r="AE546" i="1"/>
  <c r="AB546" i="1"/>
  <c r="AE545" i="1"/>
  <c r="AB545" i="1"/>
  <c r="AE544" i="1"/>
  <c r="AB544" i="1"/>
  <c r="AE543" i="1"/>
  <c r="AB543" i="1"/>
  <c r="AE542" i="1"/>
  <c r="AB542" i="1"/>
  <c r="AE541" i="1"/>
  <c r="AB541" i="1"/>
  <c r="AE540" i="1"/>
  <c r="AB540" i="1"/>
  <c r="AE539" i="1"/>
  <c r="AB539" i="1"/>
  <c r="AE538" i="1"/>
  <c r="AB538" i="1"/>
  <c r="AE537" i="1"/>
  <c r="AB537" i="1"/>
  <c r="AE536" i="1"/>
  <c r="AB536" i="1"/>
  <c r="AE535" i="1"/>
  <c r="AB535" i="1"/>
  <c r="AE534" i="1"/>
  <c r="AB534" i="1"/>
  <c r="AE533" i="1"/>
  <c r="AB533" i="1"/>
  <c r="AE532" i="1"/>
  <c r="AB532" i="1"/>
  <c r="AE531" i="1"/>
  <c r="AB531" i="1"/>
  <c r="AE530" i="1"/>
  <c r="AB530" i="1"/>
  <c r="AE529" i="1"/>
  <c r="AB529" i="1"/>
  <c r="AE528" i="1"/>
  <c r="AB528" i="1"/>
  <c r="AE527" i="1"/>
  <c r="AB527" i="1"/>
  <c r="AE526" i="1"/>
  <c r="AB526" i="1"/>
  <c r="AE525" i="1"/>
  <c r="AB525" i="1"/>
  <c r="AE524" i="1"/>
  <c r="AB524" i="1"/>
  <c r="AE523" i="1"/>
  <c r="AB523" i="1"/>
  <c r="AE522" i="1"/>
  <c r="AB522" i="1"/>
  <c r="AE521" i="1"/>
  <c r="AB521" i="1"/>
  <c r="AE520" i="1"/>
  <c r="AB520" i="1"/>
  <c r="AE519" i="1"/>
  <c r="AB519" i="1"/>
  <c r="AE518" i="1"/>
  <c r="AB518" i="1"/>
  <c r="AE517" i="1"/>
  <c r="AB517" i="1"/>
  <c r="AE516" i="1"/>
  <c r="AB516" i="1"/>
  <c r="AE515" i="1"/>
  <c r="AB515" i="1"/>
  <c r="AE514" i="1"/>
  <c r="AB514" i="1"/>
  <c r="AE513" i="1"/>
  <c r="AB513" i="1"/>
  <c r="AE512" i="1"/>
  <c r="AB512" i="1"/>
  <c r="AE511" i="1"/>
  <c r="AB511" i="1"/>
  <c r="AE510" i="1"/>
  <c r="AB510" i="1"/>
  <c r="AE509" i="1"/>
  <c r="AB509" i="1"/>
  <c r="AE508" i="1"/>
  <c r="AB508" i="1"/>
  <c r="AE507" i="1"/>
  <c r="AB507" i="1"/>
  <c r="AE506" i="1"/>
  <c r="AB506" i="1"/>
  <c r="AE505" i="1"/>
  <c r="AB505" i="1"/>
  <c r="AE504" i="1"/>
  <c r="AB504" i="1"/>
  <c r="AE503" i="1"/>
  <c r="AB503" i="1"/>
  <c r="AE502" i="1"/>
  <c r="AB502" i="1"/>
  <c r="AE501" i="1"/>
  <c r="AB501" i="1"/>
  <c r="AE500" i="1"/>
  <c r="AB500" i="1"/>
  <c r="AE499" i="1"/>
  <c r="AB499" i="1"/>
  <c r="AE498" i="1"/>
  <c r="AB498" i="1"/>
  <c r="AE497" i="1"/>
  <c r="AB497" i="1"/>
  <c r="AE496" i="1"/>
  <c r="AB496" i="1"/>
  <c r="AE495" i="1"/>
  <c r="AB495" i="1"/>
  <c r="AE494" i="1"/>
  <c r="AB494" i="1"/>
  <c r="AE493" i="1"/>
  <c r="AB493" i="1"/>
  <c r="AE492" i="1"/>
  <c r="AB492" i="1"/>
  <c r="AE491" i="1"/>
  <c r="AB491" i="1"/>
  <c r="AE490" i="1"/>
  <c r="AB490" i="1"/>
  <c r="AE489" i="1"/>
  <c r="AB489" i="1"/>
  <c r="AE488" i="1"/>
  <c r="AB488" i="1"/>
  <c r="AE487" i="1"/>
  <c r="AB487" i="1"/>
  <c r="AE486" i="1"/>
  <c r="AB486" i="1"/>
  <c r="AE485" i="1"/>
  <c r="AB485" i="1"/>
  <c r="AE484" i="1"/>
  <c r="AB484" i="1"/>
  <c r="AE483" i="1"/>
  <c r="AB483" i="1"/>
  <c r="AE482" i="1"/>
  <c r="AB482" i="1"/>
  <c r="AE481" i="1"/>
  <c r="AB481" i="1"/>
  <c r="AE480" i="1"/>
  <c r="AB480" i="1"/>
  <c r="AE479" i="1"/>
  <c r="AB479" i="1"/>
  <c r="AE478" i="1"/>
  <c r="AB478" i="1"/>
  <c r="AE477" i="1"/>
  <c r="AB477" i="1"/>
  <c r="AE476" i="1"/>
  <c r="AB476" i="1"/>
  <c r="AE475" i="1"/>
  <c r="AB475" i="1"/>
  <c r="AE474" i="1"/>
  <c r="AB474" i="1"/>
  <c r="AE473" i="1"/>
  <c r="AB473" i="1"/>
  <c r="AE472" i="1"/>
  <c r="AB472" i="1"/>
  <c r="AE471" i="1"/>
  <c r="AB471" i="1"/>
  <c r="AE470" i="1"/>
  <c r="AB470" i="1"/>
  <c r="AE469" i="1"/>
  <c r="AB469" i="1"/>
  <c r="AE468" i="1"/>
  <c r="AB468" i="1"/>
  <c r="AE467" i="1"/>
  <c r="AB467" i="1"/>
  <c r="AE466" i="1"/>
  <c r="AB466" i="1"/>
  <c r="AE465" i="1"/>
  <c r="AB465" i="1"/>
  <c r="AE464" i="1"/>
  <c r="AB464" i="1"/>
  <c r="AE463" i="1"/>
  <c r="AB463" i="1"/>
  <c r="AE462" i="1"/>
  <c r="AB462" i="1"/>
  <c r="AE461" i="1"/>
  <c r="AB461" i="1"/>
  <c r="AE460" i="1"/>
  <c r="AB460" i="1"/>
  <c r="AE459" i="1"/>
  <c r="AB459" i="1"/>
  <c r="AE458" i="1"/>
  <c r="AB458" i="1"/>
  <c r="AE457" i="1"/>
  <c r="AB457" i="1"/>
  <c r="AE456" i="1"/>
  <c r="AB456" i="1"/>
  <c r="AE455" i="1"/>
  <c r="AB455" i="1"/>
  <c r="AE454" i="1"/>
  <c r="AB454" i="1"/>
  <c r="AE453" i="1"/>
  <c r="AB453" i="1"/>
  <c r="AE452" i="1"/>
  <c r="AB452" i="1"/>
  <c r="AE451" i="1"/>
  <c r="AB451" i="1"/>
  <c r="AE450" i="1"/>
  <c r="AB450" i="1"/>
  <c r="AE449" i="1"/>
  <c r="AB449" i="1"/>
  <c r="AE448" i="1"/>
  <c r="AB448" i="1"/>
  <c r="AE447" i="1"/>
  <c r="AB447" i="1"/>
  <c r="AE446" i="1"/>
  <c r="AB446" i="1"/>
  <c r="AE445" i="1"/>
  <c r="AB445" i="1"/>
  <c r="AE444" i="1"/>
  <c r="AB444" i="1"/>
  <c r="AE443" i="1"/>
  <c r="AB443" i="1"/>
  <c r="AE442" i="1"/>
  <c r="AB442" i="1"/>
  <c r="AE441" i="1"/>
  <c r="AB441" i="1"/>
  <c r="AE440" i="1"/>
  <c r="AB440" i="1"/>
  <c r="AE439" i="1"/>
  <c r="AB439" i="1"/>
  <c r="AE438" i="1"/>
  <c r="AB438" i="1"/>
  <c r="AE437" i="1"/>
  <c r="AB437" i="1"/>
  <c r="AE436" i="1"/>
  <c r="AB436" i="1"/>
  <c r="AE435" i="1"/>
  <c r="AB435" i="1"/>
  <c r="AE434" i="1"/>
  <c r="AB434" i="1"/>
  <c r="AE433" i="1"/>
  <c r="AB433" i="1"/>
  <c r="AE432" i="1"/>
  <c r="AB432" i="1"/>
  <c r="AE431" i="1"/>
  <c r="AB431" i="1"/>
  <c r="AE430" i="1"/>
  <c r="AB430" i="1"/>
  <c r="AE429" i="1"/>
  <c r="AB429" i="1"/>
  <c r="AE428" i="1"/>
  <c r="AB428" i="1"/>
  <c r="AE427" i="1"/>
  <c r="AB427" i="1"/>
  <c r="AE426" i="1"/>
  <c r="AB426" i="1"/>
  <c r="AE425" i="1"/>
  <c r="AB425" i="1"/>
  <c r="AE424" i="1"/>
  <c r="AB424" i="1"/>
  <c r="AE423" i="1"/>
  <c r="AB423" i="1"/>
  <c r="AE422" i="1"/>
  <c r="AB422" i="1"/>
  <c r="AE421" i="1"/>
  <c r="AB421" i="1"/>
  <c r="AE420" i="1"/>
  <c r="AB420" i="1"/>
  <c r="AE419" i="1"/>
  <c r="AB419" i="1"/>
  <c r="AE418" i="1"/>
  <c r="AB418" i="1"/>
  <c r="AE417" i="1"/>
  <c r="AB417" i="1"/>
  <c r="AE416" i="1"/>
  <c r="AB416" i="1"/>
  <c r="AE415" i="1"/>
  <c r="AB415" i="1"/>
  <c r="AE414" i="1"/>
  <c r="AB414" i="1"/>
  <c r="AE413" i="1"/>
  <c r="AB413" i="1"/>
  <c r="AE412" i="1"/>
  <c r="AB412" i="1"/>
  <c r="AE411" i="1"/>
  <c r="AB411" i="1"/>
  <c r="AE410" i="1"/>
  <c r="AB410" i="1"/>
  <c r="AE409" i="1"/>
  <c r="AB409" i="1"/>
  <c r="AE408" i="1"/>
  <c r="AB408" i="1"/>
  <c r="AE407" i="1"/>
  <c r="AB407" i="1"/>
  <c r="AE406" i="1"/>
  <c r="AB406" i="1"/>
  <c r="AE405" i="1"/>
  <c r="AB405" i="1"/>
  <c r="AE404" i="1"/>
  <c r="AB404" i="1"/>
  <c r="AE403" i="1"/>
  <c r="AB403" i="1"/>
  <c r="AE402" i="1"/>
  <c r="AB402" i="1"/>
  <c r="AE401" i="1"/>
  <c r="AB401" i="1"/>
  <c r="AE400" i="1"/>
  <c r="AB400" i="1"/>
  <c r="AE399" i="1"/>
  <c r="AB399" i="1"/>
  <c r="AE398" i="1"/>
  <c r="AB398" i="1"/>
  <c r="AE397" i="1"/>
  <c r="AB397" i="1"/>
  <c r="AE396" i="1"/>
  <c r="AB396" i="1"/>
  <c r="AE395" i="1"/>
  <c r="AB395" i="1"/>
  <c r="AE394" i="1"/>
  <c r="AB394" i="1"/>
  <c r="AE393" i="1"/>
  <c r="AB393" i="1"/>
  <c r="AE392" i="1"/>
  <c r="AB392" i="1"/>
  <c r="AE391" i="1"/>
  <c r="AB391" i="1"/>
  <c r="AE390" i="1"/>
  <c r="AB390" i="1"/>
  <c r="AE389" i="1"/>
  <c r="AB389" i="1"/>
  <c r="AE388" i="1"/>
  <c r="AB388" i="1"/>
  <c r="AE387" i="1"/>
  <c r="AB387" i="1"/>
  <c r="AE386" i="1"/>
  <c r="AB386" i="1"/>
  <c r="AE385" i="1"/>
  <c r="AB385" i="1"/>
  <c r="AE384" i="1"/>
  <c r="AB384" i="1"/>
  <c r="AE383" i="1"/>
  <c r="AB383" i="1"/>
  <c r="AE382" i="1"/>
  <c r="AB382" i="1"/>
  <c r="AE381" i="1"/>
  <c r="AB381" i="1"/>
  <c r="AE380" i="1"/>
  <c r="AB380" i="1"/>
  <c r="AE379" i="1"/>
  <c r="AB379" i="1"/>
  <c r="AE378" i="1"/>
  <c r="AB378" i="1"/>
  <c r="AE377" i="1"/>
  <c r="AB377" i="1"/>
  <c r="AE376" i="1"/>
  <c r="AB376" i="1"/>
  <c r="AE375" i="1"/>
  <c r="AB375" i="1"/>
  <c r="AE374" i="1"/>
  <c r="AB374" i="1"/>
  <c r="AE373" i="1"/>
  <c r="AB373" i="1"/>
  <c r="AE372" i="1"/>
  <c r="AB372" i="1"/>
  <c r="AE371" i="1"/>
  <c r="AB371" i="1"/>
  <c r="AE370" i="1"/>
  <c r="AB370" i="1"/>
  <c r="AE369" i="1"/>
  <c r="AB369" i="1"/>
  <c r="AE368" i="1"/>
  <c r="AB368" i="1"/>
  <c r="AE367" i="1"/>
  <c r="AB367" i="1"/>
  <c r="AE366" i="1"/>
  <c r="AB366" i="1"/>
  <c r="AE365" i="1"/>
  <c r="AB365" i="1"/>
  <c r="AE364" i="1"/>
  <c r="AB364" i="1"/>
  <c r="AE363" i="1"/>
  <c r="AB363" i="1"/>
  <c r="AE362" i="1"/>
  <c r="AB362" i="1"/>
  <c r="AE361" i="1"/>
  <c r="AB361" i="1"/>
  <c r="AE360" i="1"/>
  <c r="AB360" i="1"/>
  <c r="AE359" i="1"/>
  <c r="AB359" i="1"/>
  <c r="AE358" i="1"/>
  <c r="AB358" i="1"/>
  <c r="AE357" i="1"/>
  <c r="AB357" i="1"/>
  <c r="AE356" i="1"/>
  <c r="AB356" i="1"/>
  <c r="AE355" i="1"/>
  <c r="AB355" i="1"/>
  <c r="AE354" i="1"/>
  <c r="AB354" i="1"/>
  <c r="AE353" i="1"/>
  <c r="AB353" i="1"/>
  <c r="AE352" i="1"/>
  <c r="AB352" i="1"/>
  <c r="AE351" i="1"/>
  <c r="AB351" i="1"/>
  <c r="AE350" i="1"/>
  <c r="AB350" i="1"/>
  <c r="AE349" i="1"/>
  <c r="AB349" i="1"/>
  <c r="AE348" i="1"/>
  <c r="AB348" i="1"/>
  <c r="AE347" i="1"/>
  <c r="AB347" i="1"/>
  <c r="AE346" i="1"/>
  <c r="AB346" i="1"/>
  <c r="AE345" i="1"/>
  <c r="AB345" i="1"/>
  <c r="AE344" i="1"/>
  <c r="AB344" i="1"/>
  <c r="AE343" i="1"/>
  <c r="AB343" i="1"/>
  <c r="AE342" i="1"/>
  <c r="AB342" i="1"/>
  <c r="AE341" i="1"/>
  <c r="AB341" i="1"/>
  <c r="AE340" i="1"/>
  <c r="AB340" i="1"/>
  <c r="AE339" i="1"/>
  <c r="AB339" i="1"/>
  <c r="AE338" i="1"/>
  <c r="AB338" i="1"/>
  <c r="AE337" i="1"/>
  <c r="AB337" i="1"/>
  <c r="AE336" i="1"/>
  <c r="AB336" i="1"/>
  <c r="AE335" i="1"/>
  <c r="AB335" i="1"/>
  <c r="AE334" i="1"/>
  <c r="AB334" i="1"/>
  <c r="AE333" i="1"/>
  <c r="AB333" i="1"/>
  <c r="AE332" i="1"/>
  <c r="AB332" i="1"/>
  <c r="AE331" i="1"/>
  <c r="AB331" i="1"/>
  <c r="AE330" i="1"/>
  <c r="AB330" i="1"/>
  <c r="AE329" i="1"/>
  <c r="AB329" i="1"/>
  <c r="AE328" i="1"/>
  <c r="AB328" i="1"/>
  <c r="AE327" i="1"/>
  <c r="AB327" i="1"/>
  <c r="AE326" i="1"/>
  <c r="AB326" i="1"/>
  <c r="AE325" i="1"/>
  <c r="AB325" i="1"/>
  <c r="AE324" i="1"/>
  <c r="AB324" i="1"/>
  <c r="AE323" i="1"/>
  <c r="AB323" i="1"/>
  <c r="AE322" i="1"/>
  <c r="AB322" i="1"/>
  <c r="AE321" i="1"/>
  <c r="AB321" i="1"/>
  <c r="AE320" i="1"/>
  <c r="AB320" i="1"/>
  <c r="AE319" i="1"/>
  <c r="AB319" i="1"/>
  <c r="AE318" i="1"/>
  <c r="AB318" i="1"/>
  <c r="AE317" i="1"/>
  <c r="AB317" i="1"/>
  <c r="AE316" i="1"/>
  <c r="AB316" i="1"/>
  <c r="AE315" i="1"/>
  <c r="AB315" i="1"/>
  <c r="AE314" i="1"/>
  <c r="AB314" i="1"/>
  <c r="AE313" i="1"/>
  <c r="AB313" i="1"/>
  <c r="AE312" i="1"/>
  <c r="AB312" i="1"/>
  <c r="AE311" i="1"/>
  <c r="AB311" i="1"/>
  <c r="AE310" i="1"/>
  <c r="AB310" i="1"/>
  <c r="AE309" i="1"/>
  <c r="AB309" i="1"/>
  <c r="AE308" i="1"/>
  <c r="AB308" i="1"/>
  <c r="AE307" i="1"/>
  <c r="AB307" i="1"/>
  <c r="AE306" i="1"/>
  <c r="AB306" i="1"/>
  <c r="AE305" i="1"/>
  <c r="AB305" i="1"/>
  <c r="AE304" i="1"/>
  <c r="AB304" i="1"/>
  <c r="AE303" i="1"/>
  <c r="AB303" i="1"/>
  <c r="AE302" i="1"/>
  <c r="AB302" i="1"/>
  <c r="AE301" i="1"/>
  <c r="AB301" i="1"/>
  <c r="AE300" i="1"/>
  <c r="AB300" i="1"/>
  <c r="AE299" i="1"/>
  <c r="AB299" i="1"/>
  <c r="AE298" i="1"/>
  <c r="AB298" i="1"/>
  <c r="AE297" i="1"/>
  <c r="AB297" i="1"/>
  <c r="AE296" i="1"/>
  <c r="AB296" i="1"/>
  <c r="AE295" i="1"/>
  <c r="AB295" i="1"/>
  <c r="AE294" i="1"/>
  <c r="AB294" i="1"/>
  <c r="AE293" i="1"/>
  <c r="AB293" i="1"/>
  <c r="AE292" i="1"/>
  <c r="AB292" i="1"/>
  <c r="AE291" i="1"/>
  <c r="AB291" i="1"/>
  <c r="AE290" i="1"/>
  <c r="AB290" i="1"/>
  <c r="AE289" i="1"/>
  <c r="AB289" i="1"/>
  <c r="AE288" i="1"/>
  <c r="AB288" i="1"/>
  <c r="AE287" i="1"/>
  <c r="AB287" i="1"/>
  <c r="AE286" i="1"/>
  <c r="AB286" i="1"/>
  <c r="AE285" i="1"/>
  <c r="AB285" i="1"/>
  <c r="AE284" i="1"/>
  <c r="AB284" i="1"/>
  <c r="AE283" i="1"/>
  <c r="AB283" i="1"/>
  <c r="AE282" i="1"/>
  <c r="AB282" i="1"/>
  <c r="AE281" i="1"/>
  <c r="AF281" i="1" s="1"/>
  <c r="AB281" i="1"/>
  <c r="AE280" i="1"/>
  <c r="AB280" i="1"/>
  <c r="AE279" i="1"/>
  <c r="AB279" i="1"/>
  <c r="AE278" i="1"/>
  <c r="AB278" i="1"/>
  <c r="AE277" i="1"/>
  <c r="AB277" i="1"/>
  <c r="AE276" i="1"/>
  <c r="AB276" i="1"/>
  <c r="AE275" i="1"/>
  <c r="AB275" i="1"/>
  <c r="AE274" i="1"/>
  <c r="AB274" i="1"/>
  <c r="AE273" i="1"/>
  <c r="AB273" i="1"/>
  <c r="AE272" i="1"/>
  <c r="AB272" i="1"/>
  <c r="AE271" i="1"/>
  <c r="AB271" i="1"/>
  <c r="AE270" i="1"/>
  <c r="AB270" i="1"/>
  <c r="AE269" i="1"/>
  <c r="AB269" i="1"/>
  <c r="AE268" i="1"/>
  <c r="AB268" i="1"/>
  <c r="AE267" i="1"/>
  <c r="AB267" i="1"/>
  <c r="AE266" i="1"/>
  <c r="AB266" i="1"/>
  <c r="AE265" i="1"/>
  <c r="AB265" i="1"/>
  <c r="AE264" i="1"/>
  <c r="AB264" i="1"/>
  <c r="AE263" i="1"/>
  <c r="AB263" i="1"/>
  <c r="AE262" i="1"/>
  <c r="AB262" i="1"/>
  <c r="AE261" i="1"/>
  <c r="AB261" i="1"/>
  <c r="AE260" i="1"/>
  <c r="AB260" i="1"/>
  <c r="AE259" i="1"/>
  <c r="AB259" i="1"/>
  <c r="AE258" i="1"/>
  <c r="AB258" i="1"/>
  <c r="AE257" i="1"/>
  <c r="AB257" i="1"/>
  <c r="AE256" i="1"/>
  <c r="AB256" i="1"/>
  <c r="AE255" i="1"/>
  <c r="AB255" i="1"/>
  <c r="AE254" i="1"/>
  <c r="AB254" i="1"/>
  <c r="AE253" i="1"/>
  <c r="AB253" i="1"/>
  <c r="AE252" i="1"/>
  <c r="AB252" i="1"/>
  <c r="AE251" i="1"/>
  <c r="AB251" i="1"/>
  <c r="AE250" i="1"/>
  <c r="AB250" i="1"/>
  <c r="AE249" i="1"/>
  <c r="AB249" i="1"/>
  <c r="AE248" i="1"/>
  <c r="AB248" i="1"/>
  <c r="AE247" i="1"/>
  <c r="AB247" i="1"/>
  <c r="AE246" i="1"/>
  <c r="AB246" i="1"/>
  <c r="AE245" i="1"/>
  <c r="AB245" i="1"/>
  <c r="AE244" i="1"/>
  <c r="AB244" i="1"/>
  <c r="AE243" i="1"/>
  <c r="AB243" i="1"/>
  <c r="AE242" i="1"/>
  <c r="AB242" i="1"/>
  <c r="AE241" i="1"/>
  <c r="AB241" i="1"/>
  <c r="AE240" i="1"/>
  <c r="AB240" i="1"/>
  <c r="AE239" i="1"/>
  <c r="AB239" i="1"/>
  <c r="AE238" i="1"/>
  <c r="AB238" i="1"/>
  <c r="AE237" i="1"/>
  <c r="AB237" i="1"/>
  <c r="AE236" i="1"/>
  <c r="AB236" i="1"/>
  <c r="AE235" i="1"/>
  <c r="AB235" i="1"/>
  <c r="AE234" i="1"/>
  <c r="AB234" i="1"/>
  <c r="AE233" i="1"/>
  <c r="AB233" i="1"/>
  <c r="AE232" i="1"/>
  <c r="AB232" i="1"/>
  <c r="AE231" i="1"/>
  <c r="AB231" i="1"/>
  <c r="AE230" i="1"/>
  <c r="AB230" i="1"/>
  <c r="AE229" i="1"/>
  <c r="AB229" i="1"/>
  <c r="AE228" i="1"/>
  <c r="AB228" i="1"/>
  <c r="AE227" i="1"/>
  <c r="AB227" i="1"/>
  <c r="AE226" i="1"/>
  <c r="AB226" i="1"/>
  <c r="AE225" i="1"/>
  <c r="AB225" i="1"/>
  <c r="AE224" i="1"/>
  <c r="AB224" i="1"/>
  <c r="AE223" i="1"/>
  <c r="AB223" i="1"/>
  <c r="AE222" i="1"/>
  <c r="AB222" i="1"/>
  <c r="AE221" i="1"/>
  <c r="AB221" i="1"/>
  <c r="AE220" i="1"/>
  <c r="AB220" i="1"/>
  <c r="AE219" i="1"/>
  <c r="AB219" i="1"/>
  <c r="AE218" i="1"/>
  <c r="AB218" i="1"/>
  <c r="AE217" i="1"/>
  <c r="AB217" i="1"/>
  <c r="AE216" i="1"/>
  <c r="AB216" i="1"/>
  <c r="AE215" i="1"/>
  <c r="AB215" i="1"/>
  <c r="AE214" i="1"/>
  <c r="AB214" i="1"/>
  <c r="AE213" i="1"/>
  <c r="AB213" i="1"/>
  <c r="AE212" i="1"/>
  <c r="AB212" i="1"/>
  <c r="AE211" i="1"/>
  <c r="AB211" i="1"/>
  <c r="AE210" i="1"/>
  <c r="AB210" i="1"/>
  <c r="AE209" i="1"/>
  <c r="AB209" i="1"/>
  <c r="AE208" i="1"/>
  <c r="AB208" i="1"/>
  <c r="AE207" i="1"/>
  <c r="AB207" i="1"/>
  <c r="AE206" i="1"/>
  <c r="AB206" i="1"/>
  <c r="AE205" i="1"/>
  <c r="AB205" i="1"/>
  <c r="AE204" i="1"/>
  <c r="AB204" i="1"/>
  <c r="AE203" i="1"/>
  <c r="AB203" i="1"/>
  <c r="AE202" i="1"/>
  <c r="AB202" i="1"/>
  <c r="AE201" i="1"/>
  <c r="AB201" i="1"/>
  <c r="AE200" i="1"/>
  <c r="AB200" i="1"/>
  <c r="AE199" i="1"/>
  <c r="AB199" i="1"/>
  <c r="AE198" i="1"/>
  <c r="AB198" i="1"/>
  <c r="AE197" i="1"/>
  <c r="AB197" i="1"/>
  <c r="AE196" i="1"/>
  <c r="AB196" i="1"/>
  <c r="AE195" i="1"/>
  <c r="AB195" i="1"/>
  <c r="AE194" i="1"/>
  <c r="AB194" i="1"/>
  <c r="AE193" i="1"/>
  <c r="AB193" i="1"/>
  <c r="AE192" i="1"/>
  <c r="AB192" i="1"/>
  <c r="AE191" i="1"/>
  <c r="AB191" i="1"/>
  <c r="AE190" i="1"/>
  <c r="AB190" i="1"/>
  <c r="AE189" i="1"/>
  <c r="AB189" i="1"/>
  <c r="AE188" i="1"/>
  <c r="AB188" i="1"/>
  <c r="AE187" i="1"/>
  <c r="AB187" i="1"/>
  <c r="AE186" i="1"/>
  <c r="AB186" i="1"/>
  <c r="AE185" i="1"/>
  <c r="AB185" i="1"/>
  <c r="AE184" i="1"/>
  <c r="AB184" i="1"/>
  <c r="AE183" i="1"/>
  <c r="AB183" i="1"/>
  <c r="AE182" i="1"/>
  <c r="AB182" i="1"/>
  <c r="AE181" i="1"/>
  <c r="AB181" i="1"/>
  <c r="AE180" i="1"/>
  <c r="AB180" i="1"/>
  <c r="AE179" i="1"/>
  <c r="AB179" i="1"/>
  <c r="AE178" i="1"/>
  <c r="AB178" i="1"/>
  <c r="AE177" i="1"/>
  <c r="AB177" i="1"/>
  <c r="AE176" i="1"/>
  <c r="AB176" i="1"/>
  <c r="AE175" i="1"/>
  <c r="AB175" i="1"/>
  <c r="AE174" i="1"/>
  <c r="AB174" i="1"/>
  <c r="AE173" i="1"/>
  <c r="AB173" i="1"/>
  <c r="AE172" i="1"/>
  <c r="AB172" i="1"/>
  <c r="AE171" i="1"/>
  <c r="AB171" i="1"/>
  <c r="AE170" i="1"/>
  <c r="AB170" i="1"/>
  <c r="AE169" i="1"/>
  <c r="AB169" i="1"/>
  <c r="AE168" i="1"/>
  <c r="AB168" i="1"/>
  <c r="AE167" i="1"/>
  <c r="AB167" i="1"/>
  <c r="AE166" i="1"/>
  <c r="AB166" i="1"/>
  <c r="AE165" i="1"/>
  <c r="AB165" i="1"/>
  <c r="AE164" i="1"/>
  <c r="AB164" i="1"/>
  <c r="AE163" i="1"/>
  <c r="AB163" i="1"/>
  <c r="AE162" i="1"/>
  <c r="AB162" i="1"/>
  <c r="AE161" i="1"/>
  <c r="AB161" i="1"/>
  <c r="AE160" i="1"/>
  <c r="AB160" i="1"/>
  <c r="AE159" i="1"/>
  <c r="AB159" i="1"/>
  <c r="AE158" i="1"/>
  <c r="AB158" i="1"/>
  <c r="AE157" i="1"/>
  <c r="AB157" i="1"/>
  <c r="AE156" i="1"/>
  <c r="AB156" i="1"/>
  <c r="AE155" i="1"/>
  <c r="AB155" i="1"/>
  <c r="AE154" i="1"/>
  <c r="AB154" i="1"/>
  <c r="AE153" i="1"/>
  <c r="AB153" i="1"/>
  <c r="AE152" i="1"/>
  <c r="AB152" i="1"/>
  <c r="AE151" i="1"/>
  <c r="AB151" i="1"/>
  <c r="AE150" i="1"/>
  <c r="AB150" i="1"/>
  <c r="AE149" i="1"/>
  <c r="AB149" i="1"/>
  <c r="AE148" i="1"/>
  <c r="AB148" i="1"/>
  <c r="AE147" i="1"/>
  <c r="AB147" i="1"/>
  <c r="AE146" i="1"/>
  <c r="AB146" i="1"/>
  <c r="AE145" i="1"/>
  <c r="AB145" i="1"/>
  <c r="AE144" i="1"/>
  <c r="AB144" i="1"/>
  <c r="AE143" i="1"/>
  <c r="AB143" i="1"/>
  <c r="AE142" i="1"/>
  <c r="AB142" i="1"/>
  <c r="AE141" i="1"/>
  <c r="AB141" i="1"/>
  <c r="AE140" i="1"/>
  <c r="AB140" i="1"/>
  <c r="AE139" i="1"/>
  <c r="AB139" i="1"/>
  <c r="AE138" i="1"/>
  <c r="AB138" i="1"/>
  <c r="AE137" i="1"/>
  <c r="AB137" i="1"/>
  <c r="AE136" i="1"/>
  <c r="AB136" i="1"/>
  <c r="AE135" i="1"/>
  <c r="AB135" i="1"/>
  <c r="AE134" i="1"/>
  <c r="AB134" i="1"/>
  <c r="AE133" i="1"/>
  <c r="AB133" i="1"/>
  <c r="AE132" i="1"/>
  <c r="AB132" i="1"/>
  <c r="AE131" i="1"/>
  <c r="AB131" i="1"/>
  <c r="AE130" i="1"/>
  <c r="AB130" i="1"/>
  <c r="AE129" i="1"/>
  <c r="AB129" i="1"/>
  <c r="AE128" i="1"/>
  <c r="AB128" i="1"/>
  <c r="AE127" i="1"/>
  <c r="AB127" i="1"/>
  <c r="AE126" i="1"/>
  <c r="AB126" i="1"/>
  <c r="AE125" i="1"/>
  <c r="AB125" i="1"/>
  <c r="AE124" i="1"/>
  <c r="AB124" i="1"/>
  <c r="AE123" i="1"/>
  <c r="AB123" i="1"/>
  <c r="AE122" i="1"/>
  <c r="AB122" i="1"/>
  <c r="AE121" i="1"/>
  <c r="AB121" i="1"/>
  <c r="AE120" i="1"/>
  <c r="AB120" i="1"/>
  <c r="AE119" i="1"/>
  <c r="AB119" i="1"/>
  <c r="AE118" i="1"/>
  <c r="AB118" i="1"/>
  <c r="AE117" i="1"/>
  <c r="AB117" i="1"/>
  <c r="AE116" i="1"/>
  <c r="AB116" i="1"/>
  <c r="AE115" i="1"/>
  <c r="AB115" i="1"/>
  <c r="AE114" i="1"/>
  <c r="AB114" i="1"/>
  <c r="AE113" i="1"/>
  <c r="AB113" i="1"/>
  <c r="AE112" i="1"/>
  <c r="AB112" i="1"/>
  <c r="AE111" i="1"/>
  <c r="AB111" i="1"/>
  <c r="AE110" i="1"/>
  <c r="AB110" i="1"/>
  <c r="AE109" i="1"/>
  <c r="AB109" i="1"/>
  <c r="AE108" i="1"/>
  <c r="AB108" i="1"/>
  <c r="AE107" i="1"/>
  <c r="AB107" i="1"/>
  <c r="AE106" i="1"/>
  <c r="AB106" i="1"/>
  <c r="AE105" i="1"/>
  <c r="AB105" i="1"/>
  <c r="AE104" i="1"/>
  <c r="AB104" i="1"/>
  <c r="AE103" i="1"/>
  <c r="AB103" i="1"/>
  <c r="AE102" i="1"/>
  <c r="AB102" i="1"/>
  <c r="AE101" i="1"/>
  <c r="AB101" i="1"/>
  <c r="AE100" i="1"/>
  <c r="AB100" i="1"/>
  <c r="AE99" i="1"/>
  <c r="AB99" i="1"/>
  <c r="AE98" i="1"/>
  <c r="AB98" i="1"/>
  <c r="AE97" i="1"/>
  <c r="AB97" i="1"/>
  <c r="AE96" i="1"/>
  <c r="AB96" i="1"/>
  <c r="AE95" i="1"/>
  <c r="AB95" i="1"/>
  <c r="AE94" i="1"/>
  <c r="AB94" i="1"/>
  <c r="AE93" i="1"/>
  <c r="AB93" i="1"/>
  <c r="AE92" i="1"/>
  <c r="AB92" i="1"/>
  <c r="AE91" i="1"/>
  <c r="AB91" i="1"/>
  <c r="AE90" i="1"/>
  <c r="AB90" i="1"/>
  <c r="AE89" i="1"/>
  <c r="AB89" i="1"/>
  <c r="AE88" i="1"/>
  <c r="AB88" i="1"/>
  <c r="AE87" i="1"/>
  <c r="AB87" i="1"/>
  <c r="AE86" i="1"/>
  <c r="AB86" i="1"/>
  <c r="AE85" i="1"/>
  <c r="AB85" i="1"/>
  <c r="AE84" i="1"/>
  <c r="AB84" i="1"/>
  <c r="AE83" i="1"/>
  <c r="AB83" i="1"/>
  <c r="AE82" i="1"/>
  <c r="AB82" i="1"/>
  <c r="AE81" i="1"/>
  <c r="AB81" i="1"/>
  <c r="AE80" i="1"/>
  <c r="AB80" i="1"/>
  <c r="AE79" i="1"/>
  <c r="AB79" i="1"/>
  <c r="AE78" i="1"/>
  <c r="AB78" i="1"/>
  <c r="AE77" i="1"/>
  <c r="AB77" i="1"/>
  <c r="AE76" i="1"/>
  <c r="AB76" i="1"/>
  <c r="AE75" i="1"/>
  <c r="AB75" i="1"/>
  <c r="AE74" i="1"/>
  <c r="AB74" i="1"/>
  <c r="AE73" i="1"/>
  <c r="AB73" i="1"/>
  <c r="AE72" i="1"/>
  <c r="AB72" i="1"/>
  <c r="AE71" i="1"/>
  <c r="AB71" i="1"/>
  <c r="AE70" i="1"/>
  <c r="AB70" i="1"/>
  <c r="AE69" i="1"/>
  <c r="AB69" i="1"/>
  <c r="AE68" i="1"/>
  <c r="AB68" i="1"/>
  <c r="AE67" i="1"/>
  <c r="AB67" i="1"/>
  <c r="AE66" i="1"/>
  <c r="AB66" i="1"/>
  <c r="AE65" i="1"/>
  <c r="AB65" i="1"/>
  <c r="AE64" i="1"/>
  <c r="AB64" i="1"/>
  <c r="AE63" i="1"/>
  <c r="AB63" i="1"/>
  <c r="AE62" i="1"/>
  <c r="AB62" i="1"/>
  <c r="AE61" i="1"/>
  <c r="AB61" i="1"/>
  <c r="AE60" i="1"/>
  <c r="AB60" i="1"/>
  <c r="AE59" i="1"/>
  <c r="AB59" i="1"/>
  <c r="AE58" i="1"/>
  <c r="AB58" i="1"/>
  <c r="AE57" i="1"/>
  <c r="AB57" i="1"/>
  <c r="AE56" i="1"/>
  <c r="AB56" i="1"/>
  <c r="AE55" i="1"/>
  <c r="AB55" i="1"/>
  <c r="AE54" i="1"/>
  <c r="AB54" i="1"/>
  <c r="AE53" i="1"/>
  <c r="AB53" i="1"/>
  <c r="AE52" i="1"/>
  <c r="AB52" i="1"/>
  <c r="AE51" i="1"/>
  <c r="AB51" i="1"/>
  <c r="AE50" i="1"/>
  <c r="AB50" i="1"/>
  <c r="AE49" i="1"/>
  <c r="AB49" i="1"/>
  <c r="AE48" i="1"/>
  <c r="AB48" i="1"/>
  <c r="AE47" i="1"/>
  <c r="AB47" i="1"/>
  <c r="AE46" i="1"/>
  <c r="AB46" i="1"/>
  <c r="AE45" i="1"/>
  <c r="AB45" i="1"/>
  <c r="AE44" i="1"/>
  <c r="AB44" i="1"/>
  <c r="AE43" i="1"/>
  <c r="AB43" i="1"/>
  <c r="AE42" i="1"/>
  <c r="AB42" i="1"/>
  <c r="AE41" i="1"/>
  <c r="AB41" i="1"/>
  <c r="AE40" i="1"/>
  <c r="AB40" i="1"/>
  <c r="AE39" i="1"/>
  <c r="AB39" i="1"/>
  <c r="AE38" i="1"/>
  <c r="AB38" i="1"/>
  <c r="AE37" i="1"/>
  <c r="AB37" i="1"/>
  <c r="AE36" i="1"/>
  <c r="AB36" i="1"/>
  <c r="AE35" i="1"/>
  <c r="AB35" i="1"/>
  <c r="AE34" i="1"/>
  <c r="AB34" i="1"/>
  <c r="AE33" i="1"/>
  <c r="AB33" i="1"/>
  <c r="AE32" i="1"/>
  <c r="AB32" i="1"/>
  <c r="AE31" i="1"/>
  <c r="AB31" i="1"/>
  <c r="AE30" i="1"/>
  <c r="AB30" i="1"/>
  <c r="AE29" i="1"/>
  <c r="AB29" i="1"/>
  <c r="AE28" i="1"/>
  <c r="AB28" i="1"/>
  <c r="AE27" i="1"/>
  <c r="AB27" i="1"/>
  <c r="AE26" i="1"/>
  <c r="AB26" i="1"/>
  <c r="AE25" i="1"/>
  <c r="AB25" i="1"/>
  <c r="AE24" i="1"/>
  <c r="AB24" i="1"/>
  <c r="AE23" i="1"/>
  <c r="AB23" i="1"/>
  <c r="AE22" i="1"/>
  <c r="AF22" i="1" s="1"/>
  <c r="AB22" i="1"/>
  <c r="AE21" i="1"/>
  <c r="AB21" i="1"/>
  <c r="AE20" i="1"/>
  <c r="AB20" i="1"/>
  <c r="AE19" i="1"/>
  <c r="AB19" i="1"/>
  <c r="AE18" i="1"/>
  <c r="AB18" i="1"/>
  <c r="AE17" i="1"/>
  <c r="AB17" i="1"/>
  <c r="AE16" i="1"/>
  <c r="AB16" i="1"/>
  <c r="AE15" i="1"/>
  <c r="AB15" i="1"/>
  <c r="AE14" i="1"/>
  <c r="AB14" i="1"/>
  <c r="AE13" i="1"/>
  <c r="AB13" i="1"/>
  <c r="AE12" i="1"/>
  <c r="AB12" i="1"/>
  <c r="AE11" i="1"/>
  <c r="AB11" i="1"/>
  <c r="AE10" i="1"/>
  <c r="AB10" i="1"/>
  <c r="AE9" i="1"/>
  <c r="AB9" i="1"/>
  <c r="AE8" i="1"/>
  <c r="AB8" i="1"/>
  <c r="AE7" i="1"/>
  <c r="AB7" i="1"/>
  <c r="AE6" i="1"/>
  <c r="AF6" i="1" s="1"/>
  <c r="AB6" i="1"/>
  <c r="AE5" i="1"/>
  <c r="AB5" i="1"/>
  <c r="AF4" i="1"/>
  <c r="AB4" i="1"/>
  <c r="AE3" i="1"/>
  <c r="AB3" i="1"/>
  <c r="AF2" i="1"/>
  <c r="AB2" i="1"/>
  <c r="AF338" i="1" l="1"/>
  <c r="AF65" i="1"/>
  <c r="AF80" i="1"/>
  <c r="AF84" i="1"/>
  <c r="AF110" i="1"/>
  <c r="AF114" i="1"/>
  <c r="AF129" i="1"/>
  <c r="AF144" i="1"/>
  <c r="AF148" i="1"/>
  <c r="AF174" i="1"/>
  <c r="AF178" i="1"/>
  <c r="AF193" i="1"/>
  <c r="AF208" i="1"/>
  <c r="AF212" i="1"/>
  <c r="AF227" i="1"/>
  <c r="AF231" i="1"/>
  <c r="AF235" i="1"/>
  <c r="AF243" i="1"/>
  <c r="AF258" i="1"/>
  <c r="AF266" i="1"/>
  <c r="AF307" i="1"/>
  <c r="AF322" i="1"/>
  <c r="AF365" i="1"/>
  <c r="AF369" i="1"/>
  <c r="AF440" i="1"/>
  <c r="AF452" i="1"/>
  <c r="AF50" i="1"/>
  <c r="AF3" i="1"/>
  <c r="AF28" i="1"/>
  <c r="AF54" i="1"/>
  <c r="AF58" i="1"/>
  <c r="AF73" i="1"/>
  <c r="AF88" i="1"/>
  <c r="AF92" i="1"/>
  <c r="AF118" i="1"/>
  <c r="AF122" i="1"/>
  <c r="AF137" i="1"/>
  <c r="AF152" i="1"/>
  <c r="AF156" i="1"/>
  <c r="AF182" i="1"/>
  <c r="AF186" i="1"/>
  <c r="AF201" i="1"/>
  <c r="AF220" i="1"/>
  <c r="AF255" i="1"/>
  <c r="AF319" i="1"/>
  <c r="AF17" i="1"/>
  <c r="AF32" i="1"/>
  <c r="AF145" i="1"/>
  <c r="AF190" i="1"/>
  <c r="AF194" i="1"/>
  <c r="AF209" i="1"/>
  <c r="AF228" i="1"/>
  <c r="AF259" i="1"/>
  <c r="AF274" i="1"/>
  <c r="AF282" i="1"/>
  <c r="AF323" i="1"/>
  <c r="AF417" i="1"/>
  <c r="AF429" i="1"/>
  <c r="AF437" i="1"/>
  <c r="AF1025" i="1"/>
  <c r="AF870" i="1"/>
  <c r="AF867" i="1"/>
  <c r="AF859" i="1"/>
  <c r="AF851" i="1"/>
  <c r="AF843" i="1"/>
  <c r="AF835" i="1"/>
  <c r="AF827" i="1"/>
  <c r="AF819" i="1"/>
  <c r="AF811" i="1"/>
  <c r="AF803" i="1"/>
  <c r="AF795" i="1"/>
  <c r="AF787" i="1"/>
  <c r="AF779" i="1"/>
  <c r="AF771" i="1"/>
  <c r="AF763" i="1"/>
  <c r="AF755" i="1"/>
  <c r="AF747" i="1"/>
  <c r="AF739" i="1"/>
  <c r="AF731" i="1"/>
  <c r="AF723" i="1"/>
  <c r="AF715" i="1"/>
  <c r="AF707" i="1"/>
  <c r="AF699" i="1"/>
  <c r="AF691" i="1"/>
  <c r="AF1014" i="1"/>
  <c r="AF1006" i="1"/>
  <c r="AF998" i="1"/>
  <c r="AF990" i="1"/>
  <c r="AF982" i="1"/>
  <c r="AF974" i="1"/>
  <c r="AF966" i="1"/>
  <c r="AF958" i="1"/>
  <c r="AF950" i="1"/>
  <c r="AF942" i="1"/>
  <c r="AF934" i="1"/>
  <c r="AF926" i="1"/>
  <c r="AF918" i="1"/>
  <c r="AF915" i="1"/>
  <c r="AF907" i="1"/>
  <c r="AF899" i="1"/>
  <c r="AF891" i="1"/>
  <c r="AF883" i="1"/>
  <c r="AF875" i="1"/>
  <c r="AF864" i="1"/>
  <c r="AF856" i="1"/>
  <c r="AF848" i="1"/>
  <c r="AF840" i="1"/>
  <c r="AF832" i="1"/>
  <c r="AF824" i="1"/>
  <c r="AF816" i="1"/>
  <c r="AF808" i="1"/>
  <c r="AF800" i="1"/>
  <c r="AF792" i="1"/>
  <c r="AF784" i="1"/>
  <c r="AF776" i="1"/>
  <c r="AF768" i="1"/>
  <c r="AF757" i="1"/>
  <c r="AF749" i="1"/>
  <c r="AF741" i="1"/>
  <c r="AF733" i="1"/>
  <c r="AF725" i="1"/>
  <c r="AF717" i="1"/>
  <c r="AF709" i="1"/>
  <c r="AF701" i="1"/>
  <c r="AF693" i="1"/>
  <c r="AF685" i="1"/>
  <c r="AF677" i="1"/>
  <c r="AF669" i="1"/>
  <c r="AF661" i="1"/>
  <c r="AF653" i="1"/>
  <c r="AF645" i="1"/>
  <c r="AF637" i="1"/>
  <c r="AF629" i="1"/>
  <c r="AF1024" i="1"/>
  <c r="AF1016" i="1"/>
  <c r="AF1008" i="1"/>
  <c r="AF992" i="1"/>
  <c r="AF984" i="1"/>
  <c r="AF976" i="1"/>
  <c r="AF968" i="1"/>
  <c r="AF960" i="1"/>
  <c r="AF952" i="1"/>
  <c r="AF944" i="1"/>
  <c r="AF936" i="1"/>
  <c r="AF928" i="1"/>
  <c r="AF920" i="1"/>
  <c r="AF917" i="1"/>
  <c r="AF909" i="1"/>
  <c r="AF901" i="1"/>
  <c r="AF893" i="1"/>
  <c r="AF885" i="1"/>
  <c r="AF877" i="1"/>
  <c r="AF869" i="1"/>
  <c r="AF866" i="1"/>
  <c r="AF858" i="1"/>
  <c r="AF850" i="1"/>
  <c r="AF842" i="1"/>
  <c r="AF834" i="1"/>
  <c r="AF826" i="1"/>
  <c r="AF818" i="1"/>
  <c r="AF810" i="1"/>
  <c r="AF802" i="1"/>
  <c r="AF794" i="1"/>
  <c r="AF786" i="1"/>
  <c r="AF778" i="1"/>
  <c r="AF770" i="1"/>
  <c r="AF762" i="1"/>
  <c r="AF754" i="1"/>
  <c r="AF746" i="1"/>
  <c r="AF738" i="1"/>
  <c r="AF730" i="1"/>
  <c r="AF722" i="1"/>
  <c r="AF714" i="1"/>
  <c r="AF706" i="1"/>
  <c r="AF698" i="1"/>
  <c r="AF690" i="1"/>
  <c r="AF682" i="1"/>
  <c r="AF674" i="1"/>
  <c r="AF666" i="1"/>
  <c r="AF658" i="1"/>
  <c r="AF650" i="1"/>
  <c r="AF642" i="1"/>
  <c r="AF634" i="1"/>
  <c r="AF626" i="1"/>
  <c r="AF618" i="1"/>
  <c r="AF610" i="1"/>
  <c r="AF602" i="1"/>
  <c r="AF594" i="1"/>
  <c r="AF586" i="1"/>
  <c r="AF578" i="1"/>
  <c r="AF570" i="1"/>
  <c r="AF562" i="1"/>
  <c r="AF554" i="1"/>
  <c r="AF546" i="1"/>
  <c r="AF538" i="1"/>
  <c r="AF530" i="1"/>
  <c r="AF522" i="1"/>
  <c r="AF514" i="1"/>
  <c r="AF506" i="1"/>
  <c r="AF498" i="1"/>
  <c r="AF490" i="1"/>
  <c r="AF482" i="1"/>
  <c r="AF474" i="1"/>
  <c r="AF466" i="1"/>
  <c r="AF458" i="1"/>
  <c r="AF450" i="1"/>
  <c r="AF1020" i="1"/>
  <c r="AF980" i="1"/>
  <c r="AF970" i="1"/>
  <c r="AF943" i="1"/>
  <c r="AF892" i="1"/>
  <c r="AF868" i="1"/>
  <c r="AF841" i="1"/>
  <c r="AF814" i="1"/>
  <c r="AF804" i="1"/>
  <c r="AF777" i="1"/>
  <c r="AF750" i="1"/>
  <c r="AF740" i="1"/>
  <c r="AF713" i="1"/>
  <c r="AF686" i="1"/>
  <c r="AF683" i="1"/>
  <c r="AF670" i="1"/>
  <c r="AF667" i="1"/>
  <c r="AF654" i="1"/>
  <c r="AF651" i="1"/>
  <c r="AF638" i="1"/>
  <c r="AF635" i="1"/>
  <c r="AF622" i="1"/>
  <c r="AF613" i="1"/>
  <c r="AF604" i="1"/>
  <c r="AF601" i="1"/>
  <c r="AF595" i="1"/>
  <c r="AF558" i="1"/>
  <c r="AF549" i="1"/>
  <c r="AF540" i="1"/>
  <c r="AF537" i="1"/>
  <c r="AF531" i="1"/>
  <c r="AF494" i="1"/>
  <c r="AF485" i="1"/>
  <c r="AF476" i="1"/>
  <c r="AF473" i="1"/>
  <c r="AF467" i="1"/>
  <c r="AF956" i="1"/>
  <c r="AF905" i="1"/>
  <c r="AF854" i="1"/>
  <c r="AF790" i="1"/>
  <c r="AF726" i="1"/>
  <c r="AF619" i="1"/>
  <c r="AF573" i="1"/>
  <c r="AF555" i="1"/>
  <c r="AF509" i="1"/>
  <c r="AF491" i="1"/>
  <c r="AF445" i="1"/>
  <c r="AF419" i="1"/>
  <c r="AF394" i="1"/>
  <c r="AF996" i="1"/>
  <c r="AF932" i="1"/>
  <c r="AF881" i="1"/>
  <c r="AF830" i="1"/>
  <c r="AF766" i="1"/>
  <c r="AF702" i="1"/>
  <c r="AF606" i="1"/>
  <c r="AF597" i="1"/>
  <c r="AF588" i="1"/>
  <c r="AF585" i="1"/>
  <c r="AF579" i="1"/>
  <c r="AF542" i="1"/>
  <c r="AF533" i="1"/>
  <c r="AF524" i="1"/>
  <c r="AF521" i="1"/>
  <c r="AF515" i="1"/>
  <c r="AF478" i="1"/>
  <c r="AF469" i="1"/>
  <c r="AF460" i="1"/>
  <c r="AF457" i="1"/>
  <c r="AF451" i="1"/>
  <c r="AF442" i="1"/>
  <c r="AF436" i="1"/>
  <c r="AF430" i="1"/>
  <c r="AF416" i="1"/>
  <c r="AF413" i="1"/>
  <c r="AF402" i="1"/>
  <c r="AF1012" i="1"/>
  <c r="AF972" i="1"/>
  <c r="AF806" i="1"/>
  <c r="AF742" i="1"/>
  <c r="AF705" i="1"/>
  <c r="AF621" i="1"/>
  <c r="AF612" i="1"/>
  <c r="AF609" i="1"/>
  <c r="AF603" i="1"/>
  <c r="AF566" i="1"/>
  <c r="AF557" i="1"/>
  <c r="AF548" i="1"/>
  <c r="AF545" i="1"/>
  <c r="AF539" i="1"/>
  <c r="AF502" i="1"/>
  <c r="AF493" i="1"/>
  <c r="AF484" i="1"/>
  <c r="AF481" i="1"/>
  <c r="AF475" i="1"/>
  <c r="AF433" i="1"/>
  <c r="AF427" i="1"/>
  <c r="AF421" i="1"/>
  <c r="AF410" i="1"/>
  <c r="AF396" i="1"/>
  <c r="AF385" i="1"/>
  <c r="AF382" i="1"/>
  <c r="AF371" i="1"/>
  <c r="AF360" i="1"/>
  <c r="AF357" i="1"/>
  <c r="AF346" i="1"/>
  <c r="AF975" i="1"/>
  <c r="AF948" i="1"/>
  <c r="AF938" i="1"/>
  <c r="AF897" i="1"/>
  <c r="AF887" i="1"/>
  <c r="AF846" i="1"/>
  <c r="AF836" i="1"/>
  <c r="AF809" i="1"/>
  <c r="AF782" i="1"/>
  <c r="AF772" i="1"/>
  <c r="AF745" i="1"/>
  <c r="AF718" i="1"/>
  <c r="AF708" i="1"/>
  <c r="AF678" i="1"/>
  <c r="AF675" i="1"/>
  <c r="AF662" i="1"/>
  <c r="AF659" i="1"/>
  <c r="AF646" i="1"/>
  <c r="AF643" i="1"/>
  <c r="AF630" i="1"/>
  <c r="AF627" i="1"/>
  <c r="AF590" i="1"/>
  <c r="AF581" i="1"/>
  <c r="AF563" i="1"/>
  <c r="AF517" i="1"/>
  <c r="AF499" i="1"/>
  <c r="AF453" i="1"/>
  <c r="AF418" i="1"/>
  <c r="AF393" i="1"/>
  <c r="AF379" i="1"/>
  <c r="AF368" i="1"/>
  <c r="AF354" i="1"/>
  <c r="AF340" i="1"/>
  <c r="AF332" i="1"/>
  <c r="AF324" i="1"/>
  <c r="AF316" i="1"/>
  <c r="AF308" i="1"/>
  <c r="AF300" i="1"/>
  <c r="AF292" i="1"/>
  <c r="AF284" i="1"/>
  <c r="AF276" i="1"/>
  <c r="AF268" i="1"/>
  <c r="AF260" i="1"/>
  <c r="AF252" i="1"/>
  <c r="AF244" i="1"/>
  <c r="AF988" i="1"/>
  <c r="AF924" i="1"/>
  <c r="AF873" i="1"/>
  <c r="AF849" i="1"/>
  <c r="AF822" i="1"/>
  <c r="AF812" i="1"/>
  <c r="AF785" i="1"/>
  <c r="AF758" i="1"/>
  <c r="AF748" i="1"/>
  <c r="AF721" i="1"/>
  <c r="AF694" i="1"/>
  <c r="AF684" i="1"/>
  <c r="AF681" i="1"/>
  <c r="AF605" i="1"/>
  <c r="AF587" i="1"/>
  <c r="AF541" i="1"/>
  <c r="AF523" i="1"/>
  <c r="AF477" i="1"/>
  <c r="AF459" i="1"/>
  <c r="AF435" i="1"/>
  <c r="AF362" i="1"/>
  <c r="AF1004" i="1"/>
  <c r="AF964" i="1"/>
  <c r="AF913" i="1"/>
  <c r="AF862" i="1"/>
  <c r="AF798" i="1"/>
  <c r="AF734" i="1"/>
  <c r="AF611" i="1"/>
  <c r="AF565" i="1"/>
  <c r="AF547" i="1"/>
  <c r="AF501" i="1"/>
  <c r="AF483" i="1"/>
  <c r="AF426" i="1"/>
  <c r="AF370" i="1"/>
  <c r="AF801" i="1"/>
  <c r="AF443" i="1"/>
  <c r="AF414" i="1"/>
  <c r="AF403" i="1"/>
  <c r="AF389" i="1"/>
  <c r="AF386" i="1"/>
  <c r="AF372" i="1"/>
  <c r="AF358" i="1"/>
  <c r="AF331" i="1"/>
  <c r="AF328" i="1"/>
  <c r="AF315" i="1"/>
  <c r="AF312" i="1"/>
  <c r="AF299" i="1"/>
  <c r="AF296" i="1"/>
  <c r="AF283" i="1"/>
  <c r="AF280" i="1"/>
  <c r="AF267" i="1"/>
  <c r="AF264" i="1"/>
  <c r="AF251" i="1"/>
  <c r="AF248" i="1"/>
  <c r="AF242" i="1"/>
  <c r="AF239" i="1"/>
  <c r="AF236" i="1"/>
  <c r="AF222" i="1"/>
  <c r="AF219" i="1"/>
  <c r="AF211" i="1"/>
  <c r="AF203" i="1"/>
  <c r="AF195" i="1"/>
  <c r="AF187" i="1"/>
  <c r="AF179" i="1"/>
  <c r="AF171" i="1"/>
  <c r="AF163" i="1"/>
  <c r="AF155" i="1"/>
  <c r="AF147" i="1"/>
  <c r="AF139" i="1"/>
  <c r="AF131" i="1"/>
  <c r="AF123" i="1"/>
  <c r="AF115" i="1"/>
  <c r="AF107" i="1"/>
  <c r="AF99" i="1"/>
  <c r="AF91" i="1"/>
  <c r="AF83" i="1"/>
  <c r="AF75" i="1"/>
  <c r="AF67" i="1"/>
  <c r="AF59" i="1"/>
  <c r="AF51" i="1"/>
  <c r="AF43" i="1"/>
  <c r="AF35" i="1"/>
  <c r="AF930" i="1"/>
  <c r="AF879" i="1"/>
  <c r="AF828" i="1"/>
  <c r="AF577" i="1"/>
  <c r="AF534" i="1"/>
  <c r="AF461" i="1"/>
  <c r="AF428" i="1"/>
  <c r="AF378" i="1"/>
  <c r="AF361" i="1"/>
  <c r="AF216" i="1"/>
  <c r="AF45" i="1"/>
  <c r="AF37" i="1"/>
  <c r="AF21" i="1"/>
  <c r="AF5" i="1"/>
  <c r="AF15" i="1"/>
  <c r="AF7" i="1"/>
  <c r="AF1007" i="1"/>
  <c r="AF710" i="1"/>
  <c r="AF580" i="1"/>
  <c r="AF224" i="1"/>
  <c r="AF213" i="1"/>
  <c r="AF205" i="1"/>
  <c r="AF197" i="1"/>
  <c r="AF189" i="1"/>
  <c r="AF181" i="1"/>
  <c r="AF173" i="1"/>
  <c r="AF165" i="1"/>
  <c r="AF157" i="1"/>
  <c r="AF149" i="1"/>
  <c r="AF141" i="1"/>
  <c r="AF133" i="1"/>
  <c r="AF125" i="1"/>
  <c r="AF117" i="1"/>
  <c r="AF109" i="1"/>
  <c r="AF101" i="1"/>
  <c r="AF93" i="1"/>
  <c r="AF85" i="1"/>
  <c r="AF77" i="1"/>
  <c r="AF69" i="1"/>
  <c r="AF61" i="1"/>
  <c r="AF53" i="1"/>
  <c r="AF29" i="1"/>
  <c r="AF13" i="1"/>
  <c r="AF774" i="1"/>
  <c r="AF737" i="1"/>
  <c r="AF507" i="1"/>
  <c r="AF449" i="1"/>
  <c r="AF388" i="1"/>
  <c r="AF374" i="1"/>
  <c r="AF353" i="1"/>
  <c r="AF350" i="1"/>
  <c r="AF347" i="1"/>
  <c r="AF330" i="1"/>
  <c r="AF327" i="1"/>
  <c r="AF314" i="1"/>
  <c r="AF311" i="1"/>
  <c r="AF295" i="1"/>
  <c r="AF279" i="1"/>
  <c r="AF263" i="1"/>
  <c r="AF247" i="1"/>
  <c r="AF232" i="1"/>
  <c r="AF55" i="1"/>
  <c r="AF39" i="1"/>
  <c r="AF23" i="1"/>
  <c r="AF940" i="1"/>
  <c r="AF889" i="1"/>
  <c r="AF838" i="1"/>
  <c r="AF764" i="1"/>
  <c r="AF598" i="1"/>
  <c r="AF525" i="1"/>
  <c r="AF434" i="1"/>
  <c r="AF377" i="1"/>
  <c r="AF363" i="1"/>
  <c r="AF336" i="1"/>
  <c r="AF320" i="1"/>
  <c r="AF304" i="1"/>
  <c r="AF288" i="1"/>
  <c r="AF272" i="1"/>
  <c r="AF256" i="1"/>
  <c r="AF226" i="1"/>
  <c r="AF215" i="1"/>
  <c r="AF207" i="1"/>
  <c r="AF199" i="1"/>
  <c r="AF191" i="1"/>
  <c r="AF183" i="1"/>
  <c r="AF175" i="1"/>
  <c r="AF167" i="1"/>
  <c r="AF159" i="1"/>
  <c r="AF151" i="1"/>
  <c r="AF143" i="1"/>
  <c r="AF135" i="1"/>
  <c r="AF127" i="1"/>
  <c r="AF119" i="1"/>
  <c r="AF111" i="1"/>
  <c r="AF103" i="1"/>
  <c r="AF95" i="1"/>
  <c r="AF87" i="1"/>
  <c r="AF79" i="1"/>
  <c r="AF71" i="1"/>
  <c r="AF63" i="1"/>
  <c r="AF47" i="1"/>
  <c r="AF31" i="1"/>
  <c r="AF700" i="1"/>
  <c r="AF967" i="1"/>
  <c r="AF916" i="1"/>
  <c r="AF865" i="1"/>
  <c r="AF240" i="1"/>
  <c r="AF994" i="1"/>
  <c r="AF571" i="1"/>
  <c r="AF513" i="1"/>
  <c r="AF470" i="1"/>
  <c r="AF422" i="1"/>
  <c r="AF397" i="1"/>
  <c r="AF352" i="1"/>
  <c r="AF349" i="1"/>
  <c r="AF589" i="1"/>
  <c r="AF516" i="1"/>
  <c r="AF46" i="1"/>
  <c r="AF18" i="1"/>
  <c r="AF36" i="1"/>
  <c r="AF62" i="1"/>
  <c r="AF100" i="1"/>
  <c r="AF11" i="1"/>
  <c r="AF40" i="1"/>
  <c r="AF44" i="1"/>
  <c r="AF70" i="1"/>
  <c r="AF74" i="1"/>
  <c r="AF89" i="1"/>
  <c r="AF104" i="1"/>
  <c r="AF108" i="1"/>
  <c r="AF134" i="1"/>
  <c r="AF138" i="1"/>
  <c r="AF153" i="1"/>
  <c r="AF168" i="1"/>
  <c r="AF172" i="1"/>
  <c r="AF198" i="1"/>
  <c r="AF202" i="1"/>
  <c r="AF217" i="1"/>
  <c r="AF271" i="1"/>
  <c r="AF335" i="1"/>
  <c r="AF25" i="1"/>
  <c r="AF66" i="1"/>
  <c r="AF96" i="1"/>
  <c r="AF126" i="1"/>
  <c r="AF164" i="1"/>
  <c r="AF8" i="1"/>
  <c r="AF26" i="1"/>
  <c r="AF33" i="1"/>
  <c r="AF48" i="1"/>
  <c r="AF52" i="1"/>
  <c r="AF78" i="1"/>
  <c r="AF82" i="1"/>
  <c r="AF97" i="1"/>
  <c r="AF112" i="1"/>
  <c r="AF116" i="1"/>
  <c r="AF142" i="1"/>
  <c r="AF146" i="1"/>
  <c r="AF161" i="1"/>
  <c r="AF176" i="1"/>
  <c r="AF180" i="1"/>
  <c r="AF206" i="1"/>
  <c r="AF210" i="1"/>
  <c r="AF225" i="1"/>
  <c r="AF275" i="1"/>
  <c r="AF290" i="1"/>
  <c r="AF298" i="1"/>
  <c r="AF339" i="1"/>
  <c r="AF355" i="1"/>
  <c r="AF462" i="1"/>
  <c r="AF20" i="1"/>
  <c r="AF10" i="1"/>
  <c r="AF14" i="1"/>
  <c r="AF81" i="1"/>
  <c r="AF130" i="1"/>
  <c r="AF160" i="1"/>
  <c r="AF12" i="1"/>
  <c r="AF19" i="1"/>
  <c r="AF41" i="1"/>
  <c r="AF56" i="1"/>
  <c r="AF60" i="1"/>
  <c r="AF86" i="1"/>
  <c r="AF90" i="1"/>
  <c r="AF105" i="1"/>
  <c r="AF120" i="1"/>
  <c r="AF124" i="1"/>
  <c r="AF150" i="1"/>
  <c r="AF154" i="1"/>
  <c r="AF169" i="1"/>
  <c r="AF184" i="1"/>
  <c r="AF188" i="1"/>
  <c r="AF214" i="1"/>
  <c r="AF218" i="1"/>
  <c r="AF287" i="1"/>
  <c r="AF38" i="1"/>
  <c r="AF24" i="1"/>
  <c r="AF9" i="1"/>
  <c r="AF16" i="1"/>
  <c r="AF30" i="1"/>
  <c r="AF34" i="1"/>
  <c r="AF49" i="1"/>
  <c r="AF64" i="1"/>
  <c r="AF68" i="1"/>
  <c r="AF94" i="1"/>
  <c r="AF98" i="1"/>
  <c r="AF113" i="1"/>
  <c r="AF128" i="1"/>
  <c r="AF132" i="1"/>
  <c r="AF158" i="1"/>
  <c r="AF162" i="1"/>
  <c r="AF177" i="1"/>
  <c r="AF192" i="1"/>
  <c r="AF196" i="1"/>
  <c r="AF230" i="1"/>
  <c r="AF234" i="1"/>
  <c r="AF238" i="1"/>
  <c r="AF246" i="1"/>
  <c r="AF250" i="1"/>
  <c r="AF291" i="1"/>
  <c r="AF306" i="1"/>
  <c r="AF364" i="1"/>
  <c r="AF376" i="1"/>
  <c r="AF392" i="1"/>
  <c r="AF411" i="1"/>
  <c r="AF27" i="1"/>
  <c r="AF42" i="1"/>
  <c r="AF57" i="1"/>
  <c r="AF72" i="1"/>
  <c r="AF76" i="1"/>
  <c r="AF102" i="1"/>
  <c r="AF106" i="1"/>
  <c r="AF121" i="1"/>
  <c r="AF136" i="1"/>
  <c r="AF140" i="1"/>
  <c r="AF166" i="1"/>
  <c r="AF170" i="1"/>
  <c r="AF185" i="1"/>
  <c r="AF200" i="1"/>
  <c r="AF204" i="1"/>
  <c r="AF223" i="1"/>
  <c r="AF303" i="1"/>
  <c r="AF400" i="1"/>
  <c r="AF237" i="1"/>
  <c r="AF249" i="1"/>
  <c r="AF262" i="1"/>
  <c r="AF265" i="1"/>
  <c r="AF278" i="1"/>
  <c r="AF294" i="1"/>
  <c r="AF297" i="1"/>
  <c r="AF310" i="1"/>
  <c r="AF313" i="1"/>
  <c r="AF326" i="1"/>
  <c r="AF329" i="1"/>
  <c r="AF342" i="1"/>
  <c r="AF373" i="1"/>
  <c r="AF387" i="1"/>
  <c r="AF390" i="1"/>
  <c r="AF404" i="1"/>
  <c r="AF408" i="1"/>
  <c r="AF444" i="1"/>
  <c r="AF455" i="1"/>
  <c r="AF486" i="1"/>
  <c r="AF532" i="1"/>
  <c r="AF582" i="1"/>
  <c r="AF617" i="1"/>
  <c r="AF625" i="1"/>
  <c r="AF633" i="1"/>
  <c r="AF641" i="1"/>
  <c r="AF649" i="1"/>
  <c r="AF657" i="1"/>
  <c r="AF665" i="1"/>
  <c r="AF673" i="1"/>
  <c r="AF689" i="1"/>
  <c r="AF697" i="1"/>
  <c r="AF716" i="1"/>
  <c r="AF724" i="1"/>
  <c r="AF732" i="1"/>
  <c r="AF845" i="1"/>
  <c r="AF857" i="1"/>
  <c r="AF896" i="1"/>
  <c r="AF900" i="1"/>
  <c r="AF908" i="1"/>
  <c r="AF947" i="1"/>
  <c r="AF951" i="1"/>
  <c r="AF959" i="1"/>
  <c r="AF356" i="1"/>
  <c r="AF366" i="1"/>
  <c r="AF380" i="1"/>
  <c r="AF384" i="1"/>
  <c r="AF401" i="1"/>
  <c r="AF412" i="1"/>
  <c r="AF441" i="1"/>
  <c r="AF510" i="1"/>
  <c r="AF556" i="1"/>
  <c r="AF564" i="1"/>
  <c r="AF568" i="1"/>
  <c r="AF744" i="1"/>
  <c r="AF756" i="1"/>
  <c r="AF791" i="1"/>
  <c r="AF983" i="1"/>
  <c r="AF991" i="1"/>
  <c r="AF1002" i="1"/>
  <c r="AF229" i="1"/>
  <c r="AF253" i="1"/>
  <c r="AF269" i="1"/>
  <c r="AF285" i="1"/>
  <c r="AF301" i="1"/>
  <c r="AF317" i="1"/>
  <c r="AF333" i="1"/>
  <c r="AF391" i="1"/>
  <c r="AF398" i="1"/>
  <c r="AF405" i="1"/>
  <c r="AF409" i="1"/>
  <c r="AF529" i="1"/>
  <c r="AF572" i="1"/>
  <c r="AF583" i="1"/>
  <c r="AF614" i="1"/>
  <c r="AF729" i="1"/>
  <c r="AF999" i="1"/>
  <c r="AF1010" i="1"/>
  <c r="AF1018" i="1"/>
  <c r="AF935" i="1"/>
  <c r="AF986" i="1"/>
  <c r="AF221" i="1"/>
  <c r="AF241" i="1"/>
  <c r="AF367" i="1"/>
  <c r="AF381" i="1"/>
  <c r="AF395" i="1"/>
  <c r="AF420" i="1"/>
  <c r="AF431" i="1"/>
  <c r="AF438" i="1"/>
  <c r="AF468" i="1"/>
  <c r="AF518" i="1"/>
  <c r="AF553" i="1"/>
  <c r="AF561" i="1"/>
  <c r="AF569" i="1"/>
  <c r="AF753" i="1"/>
  <c r="AF761" i="1"/>
  <c r="AF780" i="1"/>
  <c r="AF788" i="1"/>
  <c r="AF796" i="1"/>
  <c r="AF886" i="1"/>
  <c r="AF937" i="1"/>
  <c r="AF593" i="1"/>
  <c r="AF833" i="1"/>
  <c r="AF978" i="1"/>
  <c r="AF254" i="1"/>
  <c r="AF257" i="1"/>
  <c r="AF270" i="1"/>
  <c r="AF273" i="1"/>
  <c r="AF286" i="1"/>
  <c r="AF289" i="1"/>
  <c r="AF302" i="1"/>
  <c r="AF305" i="1"/>
  <c r="AF318" i="1"/>
  <c r="AF321" i="1"/>
  <c r="AF334" i="1"/>
  <c r="AF337" i="1"/>
  <c r="AF344" i="1"/>
  <c r="AF406" i="1"/>
  <c r="AF446" i="1"/>
  <c r="AF492" i="1"/>
  <c r="AF500" i="1"/>
  <c r="AF504" i="1"/>
  <c r="AF526" i="1"/>
  <c r="AF769" i="1"/>
  <c r="AF820" i="1"/>
  <c r="AF855" i="1"/>
  <c r="AF871" i="1"/>
  <c r="AF906" i="1"/>
  <c r="AF922" i="1"/>
  <c r="AF957" i="1"/>
  <c r="AF1015" i="1"/>
  <c r="AF884" i="1"/>
  <c r="AF233" i="1"/>
  <c r="AF245" i="1"/>
  <c r="AF348" i="1"/>
  <c r="AF375" i="1"/>
  <c r="AF465" i="1"/>
  <c r="AF508" i="1"/>
  <c r="AF519" i="1"/>
  <c r="AF550" i="1"/>
  <c r="AF596" i="1"/>
  <c r="AF781" i="1"/>
  <c r="AF793" i="1"/>
  <c r="AF261" i="1"/>
  <c r="AF277" i="1"/>
  <c r="AF293" i="1"/>
  <c r="AF309" i="1"/>
  <c r="AF325" i="1"/>
  <c r="AF341" i="1"/>
  <c r="AF345" i="1"/>
  <c r="AF425" i="1"/>
  <c r="AF454" i="1"/>
  <c r="AF489" i="1"/>
  <c r="AF497" i="1"/>
  <c r="AF505" i="1"/>
  <c r="AF574" i="1"/>
  <c r="AF620" i="1"/>
  <c r="AF628" i="1"/>
  <c r="AF636" i="1"/>
  <c r="AF644" i="1"/>
  <c r="AF652" i="1"/>
  <c r="AF660" i="1"/>
  <c r="AF668" i="1"/>
  <c r="AF676" i="1"/>
  <c r="AF692" i="1"/>
  <c r="AF727" i="1"/>
  <c r="AF817" i="1"/>
  <c r="AF825" i="1"/>
  <c r="AF844" i="1"/>
  <c r="AF852" i="1"/>
  <c r="AF860" i="1"/>
  <c r="AF876" i="1"/>
  <c r="AF895" i="1"/>
  <c r="AF903" i="1"/>
  <c r="AF911" i="1"/>
  <c r="AF919" i="1"/>
  <c r="AF927" i="1"/>
  <c r="AF946" i="1"/>
  <c r="AF954" i="1"/>
  <c r="AF962" i="1"/>
  <c r="AF359" i="1"/>
  <c r="AF423" i="1"/>
  <c r="AF432" i="1"/>
  <c r="AF480" i="1"/>
  <c r="AF495" i="1"/>
  <c r="AF544" i="1"/>
  <c r="AF559" i="1"/>
  <c r="AF608" i="1"/>
  <c r="AF623" i="1"/>
  <c r="AF639" i="1"/>
  <c r="AF655" i="1"/>
  <c r="AF671" i="1"/>
  <c r="AF687" i="1"/>
  <c r="AF704" i="1"/>
  <c r="AF751" i="1"/>
  <c r="AF805" i="1"/>
  <c r="AF815" i="1"/>
  <c r="AF910" i="1"/>
  <c r="AF961" i="1"/>
  <c r="AF971" i="1"/>
  <c r="AF981" i="1"/>
  <c r="AF1001" i="1"/>
  <c r="AF1011" i="1"/>
  <c r="AF1021" i="1"/>
  <c r="AF351" i="1"/>
  <c r="AF415" i="1"/>
  <c r="AF456" i="1"/>
  <c r="AF471" i="1"/>
  <c r="AF520" i="1"/>
  <c r="AF535" i="1"/>
  <c r="AF584" i="1"/>
  <c r="AF599" i="1"/>
  <c r="AF711" i="1"/>
  <c r="AF728" i="1"/>
  <c r="AF765" i="1"/>
  <c r="AF775" i="1"/>
  <c r="AF829" i="1"/>
  <c r="AF839" i="1"/>
  <c r="AF880" i="1"/>
  <c r="AF890" i="1"/>
  <c r="AF921" i="1"/>
  <c r="AF931" i="1"/>
  <c r="AF941" i="1"/>
  <c r="AF985" i="1"/>
  <c r="AF995" i="1"/>
  <c r="AF343" i="1"/>
  <c r="AF407" i="1"/>
  <c r="AF424" i="1"/>
  <c r="AF447" i="1"/>
  <c r="AF496" i="1"/>
  <c r="AF511" i="1"/>
  <c r="AF560" i="1"/>
  <c r="AF575" i="1"/>
  <c r="AF624" i="1"/>
  <c r="AF640" i="1"/>
  <c r="AF656" i="1"/>
  <c r="AF672" i="1"/>
  <c r="AF688" i="1"/>
  <c r="AF735" i="1"/>
  <c r="AF752" i="1"/>
  <c r="AF789" i="1"/>
  <c r="AF799" i="1"/>
  <c r="AF853" i="1"/>
  <c r="AF863" i="1"/>
  <c r="AF894" i="1"/>
  <c r="AF904" i="1"/>
  <c r="AF914" i="1"/>
  <c r="AF945" i="1"/>
  <c r="AF955" i="1"/>
  <c r="AF965" i="1"/>
  <c r="AF1005" i="1"/>
  <c r="AF1022" i="1"/>
  <c r="AF1026" i="1"/>
  <c r="AF399" i="1"/>
  <c r="AF472" i="1"/>
  <c r="AF487" i="1"/>
  <c r="AF536" i="1"/>
  <c r="AF551" i="1"/>
  <c r="AF600" i="1"/>
  <c r="AF615" i="1"/>
  <c r="AF695" i="1"/>
  <c r="AF712" i="1"/>
  <c r="AF759" i="1"/>
  <c r="AF813" i="1"/>
  <c r="AF823" i="1"/>
  <c r="AF874" i="1"/>
  <c r="AF925" i="1"/>
  <c r="AF969" i="1"/>
  <c r="AF989" i="1"/>
  <c r="AF1009" i="1"/>
  <c r="AF1019" i="1"/>
  <c r="AF439" i="1"/>
  <c r="AF448" i="1"/>
  <c r="AF463" i="1"/>
  <c r="AF512" i="1"/>
  <c r="AF527" i="1"/>
  <c r="AF576" i="1"/>
  <c r="AF591" i="1"/>
  <c r="AF631" i="1"/>
  <c r="AF647" i="1"/>
  <c r="AF663" i="1"/>
  <c r="AF679" i="1"/>
  <c r="AF719" i="1"/>
  <c r="AF736" i="1"/>
  <c r="AF773" i="1"/>
  <c r="AF783" i="1"/>
  <c r="AF837" i="1"/>
  <c r="AF847" i="1"/>
  <c r="AF878" i="1"/>
  <c r="AF888" i="1"/>
  <c r="AF898" i="1"/>
  <c r="AF929" i="1"/>
  <c r="AF939" i="1"/>
  <c r="AF949" i="1"/>
  <c r="AF993" i="1"/>
  <c r="AF1023" i="1"/>
  <c r="AF1027" i="1"/>
  <c r="AF383" i="1"/>
  <c r="AF488" i="1"/>
  <c r="AF503" i="1"/>
  <c r="AF552" i="1"/>
  <c r="AF567" i="1"/>
  <c r="AF616" i="1"/>
  <c r="AF696" i="1"/>
  <c r="AF743" i="1"/>
  <c r="AF760" i="1"/>
  <c r="AF797" i="1"/>
  <c r="AF807" i="1"/>
  <c r="AF861" i="1"/>
  <c r="AF902" i="1"/>
  <c r="AF912" i="1"/>
  <c r="AF953" i="1"/>
  <c r="AF963" i="1"/>
  <c r="AF973" i="1"/>
  <c r="AF1003" i="1"/>
  <c r="AF1013" i="1"/>
  <c r="AF464" i="1"/>
  <c r="AF479" i="1"/>
  <c r="AF528" i="1"/>
  <c r="AF543" i="1"/>
  <c r="AF592" i="1"/>
  <c r="AF607" i="1"/>
  <c r="AF632" i="1"/>
  <c r="AF648" i="1"/>
  <c r="AF664" i="1"/>
  <c r="AF680" i="1"/>
  <c r="AF703" i="1"/>
  <c r="AF720" i="1"/>
  <c r="AF767" i="1"/>
  <c r="AF821" i="1"/>
  <c r="AF831" i="1"/>
  <c r="AF872" i="1"/>
  <c r="AF882" i="1"/>
  <c r="AF923" i="1"/>
  <c r="AF933" i="1"/>
  <c r="AF977" i="1"/>
  <c r="AF987" i="1"/>
  <c r="AF997" i="1"/>
  <c r="AF1017" i="1"/>
  <c r="AF1028" i="1"/>
</calcChain>
</file>

<file path=xl/sharedStrings.xml><?xml version="1.0" encoding="utf-8"?>
<sst xmlns="http://schemas.openxmlformats.org/spreadsheetml/2006/main" count="4600" uniqueCount="2759">
  <si>
    <t>Centre #</t>
  </si>
  <si>
    <t>Address</t>
  </si>
  <si>
    <t>City</t>
  </si>
  <si>
    <t xml:space="preserve">Deal type </t>
  </si>
  <si>
    <t>Open date</t>
  </si>
  <si>
    <t>Dec-23</t>
  </si>
  <si>
    <t>Dec-232</t>
  </si>
  <si>
    <t>Dec-233</t>
  </si>
  <si>
    <t>Column4</t>
  </si>
  <si>
    <t>Column5</t>
  </si>
  <si>
    <t>FY22</t>
  </si>
  <si>
    <t>YTD-23</t>
  </si>
  <si>
    <t>Column6</t>
  </si>
  <si>
    <t>FY227</t>
  </si>
  <si>
    <t>YTD-238</t>
  </si>
  <si>
    <t>FY229</t>
  </si>
  <si>
    <t>H1-23</t>
  </si>
  <si>
    <t>YTD-23 Annualized</t>
  </si>
  <si>
    <t>H1-23 annualised</t>
  </si>
  <si>
    <t>FY2210</t>
  </si>
  <si>
    <t>YTD-2311</t>
  </si>
  <si>
    <t>YTD-23 Annualized12</t>
  </si>
  <si>
    <t>YTD-23 annualised</t>
  </si>
  <si>
    <t>YTD-2313</t>
  </si>
  <si>
    <t>YTD-2314</t>
  </si>
  <si>
    <t>Annualized</t>
  </si>
  <si>
    <t>Annualized15</t>
  </si>
  <si>
    <t>Latitude</t>
  </si>
  <si>
    <t>Longitude</t>
  </si>
  <si>
    <t>Distance (miles)</t>
  </si>
  <si>
    <t>Ranking</t>
  </si>
  <si>
    <t>0133</t>
  </si>
  <si>
    <t>CA, San Jose - San Jose Airport</t>
  </si>
  <si>
    <t>San Jose, CA</t>
  </si>
  <si>
    <t>Conventional</t>
  </si>
  <si>
    <t>0174</t>
  </si>
  <si>
    <t>FL, Miami Airport - Blue Lagoon</t>
  </si>
  <si>
    <t>Miami, FL</t>
  </si>
  <si>
    <t>0191</t>
  </si>
  <si>
    <t>IL, Chicago-CBD - West Loop 200 S. Wacker</t>
  </si>
  <si>
    <t>Chicago, IL</t>
  </si>
  <si>
    <t>0201</t>
  </si>
  <si>
    <t>IL, Chicago - O'Hare Airport</t>
  </si>
  <si>
    <t>0221</t>
  </si>
  <si>
    <t>GA, Atlanta - Pinnacle</t>
  </si>
  <si>
    <t>Atlanta, GA</t>
  </si>
  <si>
    <t>0226</t>
  </si>
  <si>
    <t>AZ, Phoenix - 24th and Camelback</t>
  </si>
  <si>
    <t>Pheonix, AZ</t>
  </si>
  <si>
    <t>0238</t>
  </si>
  <si>
    <t>GA, Alpharetta - North Point</t>
  </si>
  <si>
    <t>Alpharetta, GA</t>
  </si>
  <si>
    <t>Revenue Share (RS)</t>
  </si>
  <si>
    <t>0240</t>
  </si>
  <si>
    <t>MN, Minneapolis - Minnesota Center</t>
  </si>
  <si>
    <t>Minneapolis, MN</t>
  </si>
  <si>
    <t>0241</t>
  </si>
  <si>
    <t>CA, Glendale - Central Avenue</t>
  </si>
  <si>
    <t>Glendale, CA</t>
  </si>
  <si>
    <t>0248</t>
  </si>
  <si>
    <t>CA, El Segundo LAX - Continental Grand</t>
  </si>
  <si>
    <t>El Segundo, CA</t>
  </si>
  <si>
    <t>0249</t>
  </si>
  <si>
    <t>CA, Irvine - Irvine Spectrum Drive</t>
  </si>
  <si>
    <t>Irvine, CA</t>
  </si>
  <si>
    <t>0255</t>
  </si>
  <si>
    <t>CA, Pleasanton - Corporate Commons</t>
  </si>
  <si>
    <t>Pleasanton, CA</t>
  </si>
  <si>
    <t>0266</t>
  </si>
  <si>
    <t>NC, Durham - RTP Meridian</t>
  </si>
  <si>
    <t>Raleigh, NC</t>
  </si>
  <si>
    <t>0268</t>
  </si>
  <si>
    <t>IL, Schaumburg - Woodfield Preserve</t>
  </si>
  <si>
    <t>Schaumburg, IL</t>
  </si>
  <si>
    <t>0270</t>
  </si>
  <si>
    <t>CA, San Ramon - Bishop Ranch</t>
  </si>
  <si>
    <t>San Ramon, CA</t>
  </si>
  <si>
    <t>0274</t>
  </si>
  <si>
    <t>WA, Seattle - Columbia Center</t>
  </si>
  <si>
    <t>Seattle, WA</t>
  </si>
  <si>
    <t>0278</t>
  </si>
  <si>
    <t>CA, Newport Beach - John Wayne Airport</t>
  </si>
  <si>
    <t>Newport Beach, CA</t>
  </si>
  <si>
    <t>0290</t>
  </si>
  <si>
    <t>CT, Stamford - One Stamford Plaza</t>
  </si>
  <si>
    <t>Stamford, CT</t>
  </si>
  <si>
    <t>0291</t>
  </si>
  <si>
    <t>TX, Austin - North MoPac</t>
  </si>
  <si>
    <t>Austin, TX</t>
  </si>
  <si>
    <t>0296</t>
  </si>
  <si>
    <t>MO, Kansas City - Crown</t>
  </si>
  <si>
    <t>Kansas City, MO</t>
  </si>
  <si>
    <t>0302</t>
  </si>
  <si>
    <t>IL, Oak Brook - Oak Brook Pointe</t>
  </si>
  <si>
    <t>Oak Brook, IL</t>
  </si>
  <si>
    <t>0303</t>
  </si>
  <si>
    <t>IL, Oak Brook - One Lincoln Centre</t>
  </si>
  <si>
    <t>0317</t>
  </si>
  <si>
    <t>VA, Herndon - Dulles Corner</t>
  </si>
  <si>
    <t>Herndon, VA</t>
  </si>
  <si>
    <t>0320</t>
  </si>
  <si>
    <t>FL, Fort Lauderdale - Sawgrass</t>
  </si>
  <si>
    <t>Fort Lauderdale, FL</t>
  </si>
  <si>
    <t>0324</t>
  </si>
  <si>
    <t>CA, San Diego - Sunroad Corporate Centre</t>
  </si>
  <si>
    <t>San Diego, CA</t>
  </si>
  <si>
    <t>0327</t>
  </si>
  <si>
    <t>MA, Boston - Newton</t>
  </si>
  <si>
    <t>Boston, MA</t>
  </si>
  <si>
    <t>0328</t>
  </si>
  <si>
    <t>CA, San Francisco - 505 Montgomery</t>
  </si>
  <si>
    <t>San Francisco, CA</t>
  </si>
  <si>
    <t>0330</t>
  </si>
  <si>
    <t>GA, Atlanta Midtown - Promenade</t>
  </si>
  <si>
    <t>0350</t>
  </si>
  <si>
    <t>TX, Irving - Las Colinas MacArthur</t>
  </si>
  <si>
    <t>Irving, TX</t>
  </si>
  <si>
    <t>0376</t>
  </si>
  <si>
    <t>FL, Lake Mary - Lake Mary</t>
  </si>
  <si>
    <t>Lake Mary, FL</t>
  </si>
  <si>
    <t>0379</t>
  </si>
  <si>
    <t>CA, Palo Alto - Hamilton Avenue</t>
  </si>
  <si>
    <t>Palo Alto, CA</t>
  </si>
  <si>
    <t>0387</t>
  </si>
  <si>
    <t>MI, Troy - Columbia Center</t>
  </si>
  <si>
    <t>Troy, MI</t>
  </si>
  <si>
    <t>0392</t>
  </si>
  <si>
    <t>CA, Woodland Hills - Warner Center</t>
  </si>
  <si>
    <t>Woodland Hills, CA</t>
  </si>
  <si>
    <t>0402</t>
  </si>
  <si>
    <t>DC, Washington - Connecticut Avenue</t>
  </si>
  <si>
    <t>Washington, DC</t>
  </si>
  <si>
    <t>Modified Revenue Share (MRS)</t>
  </si>
  <si>
    <t>0407</t>
  </si>
  <si>
    <t>CO, Englewood - The Point at Inverness</t>
  </si>
  <si>
    <t>Englewood, CO</t>
  </si>
  <si>
    <t>0408</t>
  </si>
  <si>
    <t>FL, Miami - Miami Downtown</t>
  </si>
  <si>
    <t>0420</t>
  </si>
  <si>
    <t>CA, West Los Angeles - Howard Hughes</t>
  </si>
  <si>
    <t>Los Angeles, CA</t>
  </si>
  <si>
    <t>0432</t>
  </si>
  <si>
    <t>PA, Berwyn - Westlakes</t>
  </si>
  <si>
    <t>Berwyn, PA</t>
  </si>
  <si>
    <t>0433</t>
  </si>
  <si>
    <t>NJ, Princeton - Overlook</t>
  </si>
  <si>
    <t>Princeton, NJ</t>
  </si>
  <si>
    <t>0438</t>
  </si>
  <si>
    <t>KS, Overland Park - Lighton Tower</t>
  </si>
  <si>
    <t>Overland Park, KS</t>
  </si>
  <si>
    <t>0487</t>
  </si>
  <si>
    <t>OH, Cincinnati - Summit Woods</t>
  </si>
  <si>
    <t>Cincinnati, OH</t>
  </si>
  <si>
    <t>0539</t>
  </si>
  <si>
    <t>TX, Dallas - The Crescent</t>
  </si>
  <si>
    <t>Dallas, TX</t>
  </si>
  <si>
    <t>0540</t>
  </si>
  <si>
    <t>OH, Columbus - Easton</t>
  </si>
  <si>
    <t>Columbus, OH</t>
  </si>
  <si>
    <t>0543</t>
  </si>
  <si>
    <t>CT, Shelton - Shelton</t>
  </si>
  <si>
    <t>Shelton, CT</t>
  </si>
  <si>
    <t>0625</t>
  </si>
  <si>
    <t>NV, Henderson - Horizon Ridge Parkway</t>
  </si>
  <si>
    <t>Henderson, NV</t>
  </si>
  <si>
    <t>0626</t>
  </si>
  <si>
    <t>FL, Sarasota - Sarasota Courthouse</t>
  </si>
  <si>
    <t>Sarasota, FL</t>
  </si>
  <si>
    <t>0627</t>
  </si>
  <si>
    <t>CA, Roseville - Highland Pointe</t>
  </si>
  <si>
    <t>Roseville, CA</t>
  </si>
  <si>
    <t>0648</t>
  </si>
  <si>
    <t>DE, Wilmington - Downtown</t>
  </si>
  <si>
    <t>Wilmington, DE</t>
  </si>
  <si>
    <t>0649</t>
  </si>
  <si>
    <t>FL, Jacksonville - Aetna</t>
  </si>
  <si>
    <t>Jacksonville, FL</t>
  </si>
  <si>
    <t>0652</t>
  </si>
  <si>
    <t>TX, Dallas North - Dominion Plaza</t>
  </si>
  <si>
    <t>0653</t>
  </si>
  <si>
    <t>TX, Fort Worth - Fort Worth Bridge Street</t>
  </si>
  <si>
    <t>Fort Worth, TX</t>
  </si>
  <si>
    <t>0654</t>
  </si>
  <si>
    <t>TX, Frisco - Frisco Square</t>
  </si>
  <si>
    <t>Frisco, TX</t>
  </si>
  <si>
    <t>0655</t>
  </si>
  <si>
    <t>TX, Dallas Downtown - Highland Park Place</t>
  </si>
  <si>
    <t>0656</t>
  </si>
  <si>
    <t>TX, Irving - Las Colinas Embassy Building</t>
  </si>
  <si>
    <t>0657</t>
  </si>
  <si>
    <t>TX, Plano - Plano on Park</t>
  </si>
  <si>
    <t>Plano, TX</t>
  </si>
  <si>
    <t>0659</t>
  </si>
  <si>
    <t>TX, Richardson - Richardson Telecom</t>
  </si>
  <si>
    <t>Richardson, TX</t>
  </si>
  <si>
    <t>0661</t>
  </si>
  <si>
    <t>NJ, Roseland - Roseland</t>
  </si>
  <si>
    <t>Roseland, NJ</t>
  </si>
  <si>
    <t>0672</t>
  </si>
  <si>
    <t>NY, New York City - Madison Square Garden</t>
  </si>
  <si>
    <t>New York, NY</t>
  </si>
  <si>
    <t>0673</t>
  </si>
  <si>
    <t>WI, Milwaukee - Downtown Milwaukee (HQ)</t>
  </si>
  <si>
    <t>Milwaukee, WI</t>
  </si>
  <si>
    <t>0675</t>
  </si>
  <si>
    <t>WI, Brookfield - Brookfield Square (HQ)</t>
  </si>
  <si>
    <t>0678</t>
  </si>
  <si>
    <t>CO, Colorado Springs - Downtown Alamo Corporate Center</t>
  </si>
  <si>
    <t>Colorado Springs, CO</t>
  </si>
  <si>
    <t>0689</t>
  </si>
  <si>
    <t>AZ, Tempe - Hayden Ferry Lake</t>
  </si>
  <si>
    <t>Tempe, AZ</t>
  </si>
  <si>
    <t>0700</t>
  </si>
  <si>
    <t>CA, Petaluma - Petaluma Marina</t>
  </si>
  <si>
    <t>Petaluma, CA</t>
  </si>
  <si>
    <t>0701</t>
  </si>
  <si>
    <t>CA, Palo Alto - Downtown Lytton Avenue</t>
  </si>
  <si>
    <t>0704</t>
  </si>
  <si>
    <t>CT, Stamford - Soundview</t>
  </si>
  <si>
    <t>0705</t>
  </si>
  <si>
    <t>IN, Indianapolis - City Center</t>
  </si>
  <si>
    <t>Indianapolis, IN</t>
  </si>
  <si>
    <t>0706</t>
  </si>
  <si>
    <t>MI, Grand Rapids - Downtown Grand Rapids</t>
  </si>
  <si>
    <t>Grand Rapids, MI</t>
  </si>
  <si>
    <t>0707</t>
  </si>
  <si>
    <t>MO, St. Louis - Chesterfield</t>
  </si>
  <si>
    <t>St Louis, MO</t>
  </si>
  <si>
    <t>0708</t>
  </si>
  <si>
    <t>PA, Philadelphia - One Liberty Place</t>
  </si>
  <si>
    <t>Philadelphia, PA</t>
  </si>
  <si>
    <t>0709</t>
  </si>
  <si>
    <t>TX, The Woodlands - Market Street</t>
  </si>
  <si>
    <t>The Woodlands, TX</t>
  </si>
  <si>
    <t>0731</t>
  </si>
  <si>
    <t>NY, Melville - Melville Expressway II</t>
  </si>
  <si>
    <t>Melville, NY</t>
  </si>
  <si>
    <t>0732</t>
  </si>
  <si>
    <t>CT, East Berlin - East Berlin</t>
  </si>
  <si>
    <t>East Berlin, CT</t>
  </si>
  <si>
    <t>0734</t>
  </si>
  <si>
    <t>CT, Hartford - Downtown</t>
  </si>
  <si>
    <t>Hartford, CT</t>
  </si>
  <si>
    <t>0737</t>
  </si>
  <si>
    <t>TX, San Antonio - San Antonio Airport (HQ)</t>
  </si>
  <si>
    <t>San Antonio, TX</t>
  </si>
  <si>
    <t>0738</t>
  </si>
  <si>
    <t>TX, San Antonio - Colonnade (HQ)</t>
  </si>
  <si>
    <t>0749</t>
  </si>
  <si>
    <t>NC, Charlotte - University Executive Park</t>
  </si>
  <si>
    <t>Charlotte, NC</t>
  </si>
  <si>
    <t>0750</t>
  </si>
  <si>
    <t>NJ, Fort Lee - Fort Lee</t>
  </si>
  <si>
    <t>Fort Lee, NJ</t>
  </si>
  <si>
    <t>0754</t>
  </si>
  <si>
    <t>CA, Folsom - Iron Point</t>
  </si>
  <si>
    <t>Folsom, CA</t>
  </si>
  <si>
    <t>0755</t>
  </si>
  <si>
    <t>AR, Bentonville - Bentonville Plaza</t>
  </si>
  <si>
    <t>Bentonville, AR</t>
  </si>
  <si>
    <t>0756</t>
  </si>
  <si>
    <t>CT, Greenwich - Greenwich</t>
  </si>
  <si>
    <t>Greenwich, CT</t>
  </si>
  <si>
    <t>0785</t>
  </si>
  <si>
    <t>IL, Chicago - John Hancock Center</t>
  </si>
  <si>
    <t>0805</t>
  </si>
  <si>
    <t>PA, Doylestown - Doylestown (HQ)</t>
  </si>
  <si>
    <t>Doylestown, PA</t>
  </si>
  <si>
    <t>0807</t>
  </si>
  <si>
    <t>FL, Coral Gables - Coral Gables</t>
  </si>
  <si>
    <t>Coral Gables, FL</t>
  </si>
  <si>
    <t>0815</t>
  </si>
  <si>
    <t>PA, Fort Washington - Fort Washington</t>
  </si>
  <si>
    <t>Fort Washington, PA</t>
  </si>
  <si>
    <t>0821</t>
  </si>
  <si>
    <t>IL, Chicago-CBD - Two Prudential Plaza</t>
  </si>
  <si>
    <t>0825</t>
  </si>
  <si>
    <t>WA, Bellevue - Bellevue Skyline Tower</t>
  </si>
  <si>
    <t>Bellevue, WA</t>
  </si>
  <si>
    <t>0838</t>
  </si>
  <si>
    <t>TN, Franklin - Cool Springs</t>
  </si>
  <si>
    <t>Franklin, TN</t>
  </si>
  <si>
    <t>0839</t>
  </si>
  <si>
    <t>NC, Charlotte - Ayrsley</t>
  </si>
  <si>
    <t>0847</t>
  </si>
  <si>
    <t>VA, Richmond - Two Paragon Place</t>
  </si>
  <si>
    <t>Richmond, VA</t>
  </si>
  <si>
    <t>0848</t>
  </si>
  <si>
    <t>ID, Boise - Boise Downtown</t>
  </si>
  <si>
    <t>Boise, ID</t>
  </si>
  <si>
    <t>0881</t>
  </si>
  <si>
    <t>WA, Bellevue - Redmond Center</t>
  </si>
  <si>
    <t>0915</t>
  </si>
  <si>
    <t>MA, Andover - Brickstone Square</t>
  </si>
  <si>
    <t>Andover, MA</t>
  </si>
  <si>
    <t>0917</t>
  </si>
  <si>
    <t>IN, Indianapolis - The Precedent (HQ)</t>
  </si>
  <si>
    <t>0921</t>
  </si>
  <si>
    <t>NY, Manhattan Midtown - 260 Madison</t>
  </si>
  <si>
    <t>0926</t>
  </si>
  <si>
    <t>VA, Manassas - Battlefield Overlook</t>
  </si>
  <si>
    <t>Manassas, VA</t>
  </si>
  <si>
    <t>0929</t>
  </si>
  <si>
    <t>VA, Richmond - Boulders Business Park (HQ)</t>
  </si>
  <si>
    <t>0930</t>
  </si>
  <si>
    <t>CA, San Diego-Mission Valley</t>
  </si>
  <si>
    <t>0931</t>
  </si>
  <si>
    <t>CA, Rolling Hills Estates - Twin Towers</t>
  </si>
  <si>
    <t>Palos Verdes, CA</t>
  </si>
  <si>
    <t>0932</t>
  </si>
  <si>
    <t>TN, Memphis - Clark Tower (HQ)</t>
  </si>
  <si>
    <t>Memphis, TN</t>
  </si>
  <si>
    <t>0935</t>
  </si>
  <si>
    <t>GA, Atlanta - Galleria 400 (HQ)</t>
  </si>
  <si>
    <t>0936</t>
  </si>
  <si>
    <t>GA, Atlanta - Glenridge (HQ)</t>
  </si>
  <si>
    <t>0937</t>
  </si>
  <si>
    <t>GA, Atlanta - 260 Peachtree</t>
  </si>
  <si>
    <t>0939</t>
  </si>
  <si>
    <t>GA, Duluth - Sugarloaf (HQ)</t>
  </si>
  <si>
    <t>Duluth, GA</t>
  </si>
  <si>
    <t>0940</t>
  </si>
  <si>
    <t>FL, Maitland - Winderley Place (HQ)</t>
  </si>
  <si>
    <t>Maitland, FL</t>
  </si>
  <si>
    <t>0954</t>
  </si>
  <si>
    <t>IL, Park Ridge - Park Ridge Plaza</t>
  </si>
  <si>
    <t>Park Ridge, IL</t>
  </si>
  <si>
    <t>0955</t>
  </si>
  <si>
    <t>MA, Marlborough - Cedar Hill</t>
  </si>
  <si>
    <t>Marlborough, MA</t>
  </si>
  <si>
    <t>0975</t>
  </si>
  <si>
    <t>CA, Sacramento - Elk Grove</t>
  </si>
  <si>
    <t>Sacramento, CA</t>
  </si>
  <si>
    <t>0977</t>
  </si>
  <si>
    <t>MA, Boston - Arlington Street</t>
  </si>
  <si>
    <t>0980</t>
  </si>
  <si>
    <t>FL, Fort Lauderdale - Downtown (HQ)</t>
  </si>
  <si>
    <t>0983</t>
  </si>
  <si>
    <t>NJ, Paramus - Mack Cali Center</t>
  </si>
  <si>
    <t>Paramus, NJ</t>
  </si>
  <si>
    <t>0992</t>
  </si>
  <si>
    <t>IA, Des Moines - West Glen Town Centre</t>
  </si>
  <si>
    <t>Des Moines, IA</t>
  </si>
  <si>
    <t>1000</t>
  </si>
  <si>
    <t>WA, Seattle - Seattle City</t>
  </si>
  <si>
    <t>1005</t>
  </si>
  <si>
    <t>OR, Portland - Congress Center</t>
  </si>
  <si>
    <t>Portland, OR</t>
  </si>
  <si>
    <t>1006</t>
  </si>
  <si>
    <t>OR, Portland - Lincoln Center (HQ)</t>
  </si>
  <si>
    <t>1007</t>
  </si>
  <si>
    <t>OR, Lake Oswego - Kruse Way</t>
  </si>
  <si>
    <t>Lake Oswego, OR</t>
  </si>
  <si>
    <t>1009</t>
  </si>
  <si>
    <t>CA, San Jose - North San Jose (HQ)</t>
  </si>
  <si>
    <t>1010</t>
  </si>
  <si>
    <t>CA, Santa Clara - Techmart Center</t>
  </si>
  <si>
    <t>1011</t>
  </si>
  <si>
    <t>CA, Campbell - Hamilton</t>
  </si>
  <si>
    <t>Campbell, CA</t>
  </si>
  <si>
    <t>1012</t>
  </si>
  <si>
    <t>CA, Campbell - Pruneyard (HQ)</t>
  </si>
  <si>
    <t>1014</t>
  </si>
  <si>
    <t>CA, Mountain View - Mountain View Downtown</t>
  </si>
  <si>
    <t>Mountain View, CA</t>
  </si>
  <si>
    <t>1017</t>
  </si>
  <si>
    <t>CA, San Francisco - 50 California</t>
  </si>
  <si>
    <t>1019</t>
  </si>
  <si>
    <t>CA, San Rafael - Civic Center</t>
  </si>
  <si>
    <t>San Rafael, CA</t>
  </si>
  <si>
    <t>1020</t>
  </si>
  <si>
    <t>CA, Pleasanton - Hopyard (HQ)</t>
  </si>
  <si>
    <t>1021</t>
  </si>
  <si>
    <t>CA, San Ramon - Crow Canyon Plaza</t>
  </si>
  <si>
    <t>1022</t>
  </si>
  <si>
    <t>CA, Walnut Creek - Downtown</t>
  </si>
  <si>
    <t>Walnut Creek, CA</t>
  </si>
  <si>
    <t>1023</t>
  </si>
  <si>
    <t>CA, Walnut Creek - Treat Boulevard</t>
  </si>
  <si>
    <t>1024</t>
  </si>
  <si>
    <t>CA, Sacramento - Campus Commons (HQ)</t>
  </si>
  <si>
    <t>1025</t>
  </si>
  <si>
    <t>CA, Sacramento - 980 9th Street</t>
  </si>
  <si>
    <t>1026</t>
  </si>
  <si>
    <t>CA, Roseville - Douglas Blvd</t>
  </si>
  <si>
    <t>1028</t>
  </si>
  <si>
    <t>CA, Los Angeles - Wells Fargo (HQ)</t>
  </si>
  <si>
    <t>Brentwood, CA</t>
  </si>
  <si>
    <t>1032</t>
  </si>
  <si>
    <t>CA, Glendale - Brand Blvd</t>
  </si>
  <si>
    <t>1033</t>
  </si>
  <si>
    <t>CA, Laguna Hills - Carlota Plaza</t>
  </si>
  <si>
    <t>Laguna Hills, CA</t>
  </si>
  <si>
    <t>1034</t>
  </si>
  <si>
    <t>CA, Woodland Hills - Trillium Towers Center</t>
  </si>
  <si>
    <t>6413</t>
  </si>
  <si>
    <t>CA, Irvine - MacArthur Blvd</t>
  </si>
  <si>
    <t>Management Partnership Agreement</t>
  </si>
  <si>
    <t>1036</t>
  </si>
  <si>
    <t>CA, Newport Beach - Dove Street</t>
  </si>
  <si>
    <t>1037</t>
  </si>
  <si>
    <t>CA, Newport Beach - 5000 Birch Street</t>
  </si>
  <si>
    <t>1039</t>
  </si>
  <si>
    <t>CA, Irvine - Irvine Center Drive (HQ)</t>
  </si>
  <si>
    <t>1040</t>
  </si>
  <si>
    <t>CA, Orange - City Tower</t>
  </si>
  <si>
    <t>Orange, CA</t>
  </si>
  <si>
    <t>1044</t>
  </si>
  <si>
    <t>CA, San Diego - Emerald Plaza</t>
  </si>
  <si>
    <t>1045</t>
  </si>
  <si>
    <t>CA, Carlsbad - Pacific Centre (HQ)</t>
  </si>
  <si>
    <t>Carlsbad, CA</t>
  </si>
  <si>
    <t>1046</t>
  </si>
  <si>
    <t>CA, Carlsbad - Cornerstone Corporate</t>
  </si>
  <si>
    <t>1048</t>
  </si>
  <si>
    <t>AZ, Phoenix - Esplanade III</t>
  </si>
  <si>
    <t>Phoenix, AZ</t>
  </si>
  <si>
    <t>1049</t>
  </si>
  <si>
    <t>AZ, Phoenix - Paradise Valley</t>
  </si>
  <si>
    <t>1050</t>
  </si>
  <si>
    <t>AZ, Scottsdale - Gainey Ranch</t>
  </si>
  <si>
    <t>Scottsdale, AZ</t>
  </si>
  <si>
    <t>1051</t>
  </si>
  <si>
    <t>CO, Denver - DTC Tech</t>
  </si>
  <si>
    <t>Denver, CO</t>
  </si>
  <si>
    <t>1055</t>
  </si>
  <si>
    <t>CO, Denver - 16 Market Square (HQ)</t>
  </si>
  <si>
    <t>1057</t>
  </si>
  <si>
    <t>NV, Las Vegas - Howard Hughes Parkway</t>
  </si>
  <si>
    <t>Las Vegas, NV</t>
  </si>
  <si>
    <t>1059</t>
  </si>
  <si>
    <t>NV, Las Vegas - Lake Mead Boulevard</t>
  </si>
  <si>
    <t>1061</t>
  </si>
  <si>
    <t>IL, Schaumburg - Gateway Executive Park (HQ)</t>
  </si>
  <si>
    <t>1062</t>
  </si>
  <si>
    <t>IL, Schaumburg - 1600 Corporate Centre (HQ)</t>
  </si>
  <si>
    <t>1063</t>
  </si>
  <si>
    <t>IL, Warrenville - Cantera</t>
  </si>
  <si>
    <t>Warrenville, IL</t>
  </si>
  <si>
    <t>1064</t>
  </si>
  <si>
    <t>IL, Lisle - Central Park of Lisle</t>
  </si>
  <si>
    <t>Lisle, IL</t>
  </si>
  <si>
    <t>1066</t>
  </si>
  <si>
    <t>IL, Oak Brook - Regency Towers (HQ)</t>
  </si>
  <si>
    <t>1067</t>
  </si>
  <si>
    <t>IL, Oak Brook/West - Westbrook Corporate Center (HQ)</t>
  </si>
  <si>
    <t>1069</t>
  </si>
  <si>
    <t>IL, Chicago-CBD - West Loop Riverside Plaza Center</t>
  </si>
  <si>
    <t>1070</t>
  </si>
  <si>
    <t>IL, Chicago - North LaSalle</t>
  </si>
  <si>
    <t>1071</t>
  </si>
  <si>
    <t>IL, Chicago - 401 North Michigan</t>
  </si>
  <si>
    <t>1072</t>
  </si>
  <si>
    <t>IL, Chicago - One Magnificent Mile</t>
  </si>
  <si>
    <t>1074</t>
  </si>
  <si>
    <t>IL, Chicago - O'Hare Rosemont</t>
  </si>
  <si>
    <t>1075</t>
  </si>
  <si>
    <t>IL, Northbrook - One Northbrook Place (HQ)</t>
  </si>
  <si>
    <t>Northbrook, IL</t>
  </si>
  <si>
    <t>1076</t>
  </si>
  <si>
    <t>IL, Northbrook - Northbrook Botanic Gardens (HQ)</t>
  </si>
  <si>
    <t>1077</t>
  </si>
  <si>
    <t>MI, Troy - Troy Liberty Center</t>
  </si>
  <si>
    <t>1078</t>
  </si>
  <si>
    <t>MI, Southfield - Southfield Town Center</t>
  </si>
  <si>
    <t>Detroit, MI</t>
  </si>
  <si>
    <t>1080</t>
  </si>
  <si>
    <t>MI, Novi - Crystal Glen (HQ)</t>
  </si>
  <si>
    <t>Novi, MI</t>
  </si>
  <si>
    <t>1081</t>
  </si>
  <si>
    <t>MN, Minneapolis - Carlson Center (HQ)</t>
  </si>
  <si>
    <t>1083</t>
  </si>
  <si>
    <t>MN, Bloomington - Normandale Lake (HQ)</t>
  </si>
  <si>
    <t>Bloomington, MN</t>
  </si>
  <si>
    <t>1084</t>
  </si>
  <si>
    <t>PA, Pittsburgh - Foster Plaza</t>
  </si>
  <si>
    <t>Pittsburgh, PA</t>
  </si>
  <si>
    <t>1086</t>
  </si>
  <si>
    <t>OH, Cincinnati - Kenwood (HQ)</t>
  </si>
  <si>
    <t>1087</t>
  </si>
  <si>
    <t>OH, Columbus - Crosswoods</t>
  </si>
  <si>
    <t>1088</t>
  </si>
  <si>
    <t>OH, Dublin - Dublin</t>
  </si>
  <si>
    <t>Dublin, OH</t>
  </si>
  <si>
    <t>1089</t>
  </si>
  <si>
    <t>OH, Independence - Independence</t>
  </si>
  <si>
    <t>Independence, OH</t>
  </si>
  <si>
    <t>1090</t>
  </si>
  <si>
    <t>OH, Cleveland - Cleveland City Center</t>
  </si>
  <si>
    <t>Cleveland, OH</t>
  </si>
  <si>
    <t>1091</t>
  </si>
  <si>
    <t>OH, Beachwood - Chagrin Highlands</t>
  </si>
  <si>
    <t>Beachwood, OH</t>
  </si>
  <si>
    <t>1092</t>
  </si>
  <si>
    <t>KS, Overland Park - Corporate Woods (HQ)</t>
  </si>
  <si>
    <t>1093</t>
  </si>
  <si>
    <t>KS, Overland Park - Commerce Plaza (HQ)</t>
  </si>
  <si>
    <t>1094</t>
  </si>
  <si>
    <t>MO, St. Louis - West Port (HQ)</t>
  </si>
  <si>
    <t>1095</t>
  </si>
  <si>
    <t>MO, St. Louis - CityPlace</t>
  </si>
  <si>
    <t>1096</t>
  </si>
  <si>
    <t>IN, Indianapolis - Keystone Crossing</t>
  </si>
  <si>
    <t>1097</t>
  </si>
  <si>
    <t>IN, Indianapolis - Parkwood Crossing Center</t>
  </si>
  <si>
    <t>1103</t>
  </si>
  <si>
    <t>TX, Irving - Las Colinas The Urban Towers</t>
  </si>
  <si>
    <t>1109</t>
  </si>
  <si>
    <t>TX, Austin - Arboretum Great Hills (HQ)</t>
  </si>
  <si>
    <t>1110</t>
  </si>
  <si>
    <t>OK, Tulsa - Memorial Place (HQ)</t>
  </si>
  <si>
    <t>Tulsa, OK</t>
  </si>
  <si>
    <t>1112</t>
  </si>
  <si>
    <t>FL, Miami - 1221 Brickell Center</t>
  </si>
  <si>
    <t>1113</t>
  </si>
  <si>
    <t>FL, Ft. Lauderdale - Plantation</t>
  </si>
  <si>
    <t>Plantation, FL</t>
  </si>
  <si>
    <t>1114</t>
  </si>
  <si>
    <t>FL, Boca Raton - Glades Road (HQ)</t>
  </si>
  <si>
    <t>Boca Raton, FL</t>
  </si>
  <si>
    <t>1115</t>
  </si>
  <si>
    <t>FL, Tampa - Rocky Point (HQ)</t>
  </si>
  <si>
    <t>Tampa, FL</t>
  </si>
  <si>
    <t>1116</t>
  </si>
  <si>
    <t>FL, Tampa - Westshore Int'l Plaza</t>
  </si>
  <si>
    <t>1117</t>
  </si>
  <si>
    <t>FL, Tampa - Hidden River (HQ)</t>
  </si>
  <si>
    <t>1118</t>
  </si>
  <si>
    <t>FL, Orlando - Sand Lake (HQ)</t>
  </si>
  <si>
    <t>Orlando, FL</t>
  </si>
  <si>
    <t>1119</t>
  </si>
  <si>
    <t>FL, Orlando - Pembrook Commons (HQ)</t>
  </si>
  <si>
    <t>1120</t>
  </si>
  <si>
    <t>FL, Jacksonville - Deerwood Park (HQ)</t>
  </si>
  <si>
    <t>1124</t>
  </si>
  <si>
    <t>GA, Atlanta - Tower Place (HQ)</t>
  </si>
  <si>
    <t>1125</t>
  </si>
  <si>
    <t>GA, Atlanta - Concourse (HQ)</t>
  </si>
  <si>
    <t>1128</t>
  </si>
  <si>
    <t>GA, Alpharetta - Deerfield</t>
  </si>
  <si>
    <t>1129</t>
  </si>
  <si>
    <t>GA, Alpharetta - Northwinds (HQ)</t>
  </si>
  <si>
    <t>1131</t>
  </si>
  <si>
    <t>GA, Atlanta North - Cumberland  Riverwood Center (HQ)</t>
  </si>
  <si>
    <t>1133</t>
  </si>
  <si>
    <t>GA, Atlanta North - Town Park Center (HQ)</t>
  </si>
  <si>
    <t>Kennesaw, GA</t>
  </si>
  <si>
    <t>1134</t>
  </si>
  <si>
    <t>AL, Birmingham - Perimeter Park (HQ)</t>
  </si>
  <si>
    <t>Birmingham, AL</t>
  </si>
  <si>
    <t>1135</t>
  </si>
  <si>
    <t>AL, Birmingham - SouthBridge (HQ)</t>
  </si>
  <si>
    <t>1136</t>
  </si>
  <si>
    <t>NC, RaleighDurham - RTP Imperial</t>
  </si>
  <si>
    <t>Durham, NC</t>
  </si>
  <si>
    <t>1137</t>
  </si>
  <si>
    <t>NC, Charlotte - SouthPark</t>
  </si>
  <si>
    <t>1138</t>
  </si>
  <si>
    <t>NC, Charlotte - Charlotte City Center (HQ)</t>
  </si>
  <si>
    <t>1139</t>
  </si>
  <si>
    <t>TN, Nashville - West End (HQ)</t>
  </si>
  <si>
    <t>Nashville, TN</t>
  </si>
  <si>
    <t>1140</t>
  </si>
  <si>
    <t>DC, Washington - 601 Pennsylvania Avenue</t>
  </si>
  <si>
    <t>1145</t>
  </si>
  <si>
    <t>MD, Bethesda - Bethesda Metro</t>
  </si>
  <si>
    <t>Bethesda, MD</t>
  </si>
  <si>
    <t>1148</t>
  </si>
  <si>
    <t>VA, Vienna - Towers Crescent</t>
  </si>
  <si>
    <t>Vienna, VA</t>
  </si>
  <si>
    <t>1150</t>
  </si>
  <si>
    <t>VA, Reston - Reston Town Center I</t>
  </si>
  <si>
    <t>Reston, VA</t>
  </si>
  <si>
    <t>1151</t>
  </si>
  <si>
    <t>VA, Reston - Sunrise Valley (HQ)</t>
  </si>
  <si>
    <t>1152</t>
  </si>
  <si>
    <t>VA, Vienna - Boone Boulevard (HQ)</t>
  </si>
  <si>
    <t>1153</t>
  </si>
  <si>
    <t>VA, Fairfax - Fair Oaks (HQ)</t>
  </si>
  <si>
    <t>Fairfax, VA</t>
  </si>
  <si>
    <t>1155</t>
  </si>
  <si>
    <t>DC, Washington - Metro Center (HQ)</t>
  </si>
  <si>
    <t>1156</t>
  </si>
  <si>
    <t>MD, Bethesda - Democracy Plaza (HQ)</t>
  </si>
  <si>
    <t>1157</t>
  </si>
  <si>
    <t>NY, New York City - Chrysler Building</t>
  </si>
  <si>
    <t>1158</t>
  </si>
  <si>
    <t>NY, New York City - 100 Park Avenue</t>
  </si>
  <si>
    <t>1161</t>
  </si>
  <si>
    <t>NY, New York City - 445 Park Avenue (HQ)</t>
  </si>
  <si>
    <t>1163</t>
  </si>
  <si>
    <t>NY, New York City - 590 Madison Avenue</t>
  </si>
  <si>
    <t>1164</t>
  </si>
  <si>
    <t>NY, New York City - Wall Street</t>
  </si>
  <si>
    <t>1165</t>
  </si>
  <si>
    <t>NY, New York City - Broad Street (HQ)</t>
  </si>
  <si>
    <t>1166</t>
  </si>
  <si>
    <t>NY, New York City - 140 Broadway</t>
  </si>
  <si>
    <t>1169</t>
  </si>
  <si>
    <t>NY, Syosset - Syosset (HQ)</t>
  </si>
  <si>
    <t>1171</t>
  </si>
  <si>
    <t>NY, Melville - Melville Broadhollow (HQ)</t>
  </si>
  <si>
    <t>1172</t>
  </si>
  <si>
    <t>NY, Lake Success - Lake Success (HQ)</t>
  </si>
  <si>
    <t>Lake Success, NY</t>
  </si>
  <si>
    <t>1174</t>
  </si>
  <si>
    <t>NY, Bohemia - Bohemia (HQ)</t>
  </si>
  <si>
    <t>Bohemia, NY</t>
  </si>
  <si>
    <t>1176</t>
  </si>
  <si>
    <t>NY, Uniondale - RexCorp Plaza (HQ)</t>
  </si>
  <si>
    <t>Uniondale, NY</t>
  </si>
  <si>
    <t>1177</t>
  </si>
  <si>
    <t>NJ, Saddle Brook - Saddle Brook (HQ)</t>
  </si>
  <si>
    <t>Saddle Brook, NJ</t>
  </si>
  <si>
    <t>1178</t>
  </si>
  <si>
    <t>NJ, Newark - One Gateway (HQ)</t>
  </si>
  <si>
    <t>Newark, NJ</t>
  </si>
  <si>
    <t>1180</t>
  </si>
  <si>
    <t>NJ, Bridgewater - Bridgewater (HQ)</t>
  </si>
  <si>
    <t>Bridgewater, NJ</t>
  </si>
  <si>
    <t>1181</t>
  </si>
  <si>
    <t>NJ, Bedminster - Bedminster (HQ)</t>
  </si>
  <si>
    <t>Bedminster, NJ</t>
  </si>
  <si>
    <t>1182</t>
  </si>
  <si>
    <t>NJ, East Brunswick - East Brunswick (HQ)</t>
  </si>
  <si>
    <t>East Brunswick, NJ</t>
  </si>
  <si>
    <t>1183</t>
  </si>
  <si>
    <t>NJ, Morristown - Morristown (HQ)</t>
  </si>
  <si>
    <t>Morristown, NJ</t>
  </si>
  <si>
    <t>1184</t>
  </si>
  <si>
    <t>NJ, Mahwah - Mahwah (HQ)</t>
  </si>
  <si>
    <t>Mahwah, NJ</t>
  </si>
  <si>
    <t>1185</t>
  </si>
  <si>
    <t>NJ, Iselin - Metropark (HQ)</t>
  </si>
  <si>
    <t>Iselin, NJ</t>
  </si>
  <si>
    <t>1186</t>
  </si>
  <si>
    <t>NJ, Parsippany - Parsippany (HQ)</t>
  </si>
  <si>
    <t>Parsippany, NJ</t>
  </si>
  <si>
    <t>1187</t>
  </si>
  <si>
    <t>NJ, Short Hills - 51 JFK Parkway</t>
  </si>
  <si>
    <t>Short Hills, NJ</t>
  </si>
  <si>
    <t>1188</t>
  </si>
  <si>
    <t>NJ, Freehold - Freehold (HQ)</t>
  </si>
  <si>
    <t>Freehold, NJ</t>
  </si>
  <si>
    <t>1189</t>
  </si>
  <si>
    <t>NJ, Red Bank - Red Bank (HQ)</t>
  </si>
  <si>
    <t>Red Bank, NJ</t>
  </si>
  <si>
    <t>1190</t>
  </si>
  <si>
    <t>NY, White Plains - White Plains</t>
  </si>
  <si>
    <t>White Plains, NY</t>
  </si>
  <si>
    <t>1191</t>
  </si>
  <si>
    <t>NY, Tarrytown - Tarrytown</t>
  </si>
  <si>
    <t>1196</t>
  </si>
  <si>
    <t>MA, Boston - Federal Street</t>
  </si>
  <si>
    <t>1198</t>
  </si>
  <si>
    <t>MA, Cambridge - Kendall Square</t>
  </si>
  <si>
    <t>Cambridge, MA</t>
  </si>
  <si>
    <t>1200</t>
  </si>
  <si>
    <t>MA, Framingham - Framingham (HQ)</t>
  </si>
  <si>
    <t>Framingham, MA</t>
  </si>
  <si>
    <t>1204</t>
  </si>
  <si>
    <t>CO, Englewood - Meridian</t>
  </si>
  <si>
    <t>1219</t>
  </si>
  <si>
    <t>TX, Dallas - Turtle Creek (HQ)</t>
  </si>
  <si>
    <t>1264</t>
  </si>
  <si>
    <t>NJ, Jersey City - Harborside Financial (HQ)</t>
  </si>
  <si>
    <t>Jersey City, NJ</t>
  </si>
  <si>
    <t>1265</t>
  </si>
  <si>
    <t>NY, Rye - Rye</t>
  </si>
  <si>
    <t>Rye, NY</t>
  </si>
  <si>
    <t>1269</t>
  </si>
  <si>
    <t>CO, Denver - Denver Place</t>
  </si>
  <si>
    <t>1270</t>
  </si>
  <si>
    <t>CO, Denver - DTC Corporate Center III</t>
  </si>
  <si>
    <t>1272</t>
  </si>
  <si>
    <t>NY, Williamsville - Buffalo - North Towns</t>
  </si>
  <si>
    <t>Buffalo, NY</t>
  </si>
  <si>
    <t>1273</t>
  </si>
  <si>
    <t>NY, New York City - 845 Third Avenue</t>
  </si>
  <si>
    <t>1274</t>
  </si>
  <si>
    <t>PA, West Conshohocken - Conshohocken</t>
  </si>
  <si>
    <t>West Conshohocken, PA</t>
  </si>
  <si>
    <t>1275</t>
  </si>
  <si>
    <t>PA, Newtown - Yardley</t>
  </si>
  <si>
    <t>Newtown, PA</t>
  </si>
  <si>
    <t>1276</t>
  </si>
  <si>
    <t>PA, King of Prussia - King of Prussia (HQ)</t>
  </si>
  <si>
    <t>King of Prussia, PA</t>
  </si>
  <si>
    <t>1277</t>
  </si>
  <si>
    <t>NJ, Mt. Laurel - Mt Laurel (HQ)</t>
  </si>
  <si>
    <t>Mt Laurel, NJ</t>
  </si>
  <si>
    <t>1279</t>
  </si>
  <si>
    <t>NJ, Princeton - Forrestal Village</t>
  </si>
  <si>
    <t>1280</t>
  </si>
  <si>
    <t>NV, Henderson - Coronado Parkway</t>
  </si>
  <si>
    <t>1281</t>
  </si>
  <si>
    <t>FL, Miami - Brickell Bayview Center</t>
  </si>
  <si>
    <t>1284</t>
  </si>
  <si>
    <t>FL, Boca Raton - Mizner Park</t>
  </si>
  <si>
    <t>1292</t>
  </si>
  <si>
    <t>FL, Aventura - Corporate Center</t>
  </si>
  <si>
    <t>Aventura, FL</t>
  </si>
  <si>
    <t>1294</t>
  </si>
  <si>
    <t>FL, Miami - Dadeland</t>
  </si>
  <si>
    <t>1305</t>
  </si>
  <si>
    <t>AZ, Scottsdale - Fashion Square</t>
  </si>
  <si>
    <t>1311</t>
  </si>
  <si>
    <t>OR, Lake Oswego - Centerpointe</t>
  </si>
  <si>
    <t>1313</t>
  </si>
  <si>
    <t>NY, Hauppauge - 150 Motor Parkway</t>
  </si>
  <si>
    <t>Hauppauge, NY</t>
  </si>
  <si>
    <t>1316</t>
  </si>
  <si>
    <t>MD, Baltimore - Inner Harbor Center</t>
  </si>
  <si>
    <t>Baltimore, MD</t>
  </si>
  <si>
    <t>1331</t>
  </si>
  <si>
    <t>CA, Riverside - Turner Riverwalk</t>
  </si>
  <si>
    <t>Riverside, CA</t>
  </si>
  <si>
    <t>1339</t>
  </si>
  <si>
    <t>TX, Houston-Westchase - Westheimer (HQ)</t>
  </si>
  <si>
    <t>Houston, TX</t>
  </si>
  <si>
    <t>1340</t>
  </si>
  <si>
    <t>TX, Houston - One Riverway (HQ)</t>
  </si>
  <si>
    <t>1346</t>
  </si>
  <si>
    <t>NV, Reno - Downtown Reno</t>
  </si>
  <si>
    <t>Reno, NV</t>
  </si>
  <si>
    <t>1353</t>
  </si>
  <si>
    <t>LA, New Orleans - Place St. Charles (HQ)</t>
  </si>
  <si>
    <t>New Orleans, LA</t>
  </si>
  <si>
    <t>1354</t>
  </si>
  <si>
    <t>PA, Pittsburgh - Penn Center East Monroeville (HQ)</t>
  </si>
  <si>
    <t>1357</t>
  </si>
  <si>
    <t>CO, Denver - Cherry Creek</t>
  </si>
  <si>
    <t>1375</t>
  </si>
  <si>
    <t>NY, New York City - 1501 Broadway - Times Square</t>
  </si>
  <si>
    <t>Broadway, NY</t>
  </si>
  <si>
    <t>1385</t>
  </si>
  <si>
    <t>NY, New York City - 100 Church Street</t>
  </si>
  <si>
    <t>1402</t>
  </si>
  <si>
    <t>FL, Sandestin - Grand Boulevard</t>
  </si>
  <si>
    <t>Miramar Beach, FL</t>
  </si>
  <si>
    <t>1403</t>
  </si>
  <si>
    <t>IL, St Charles - The Plaza</t>
  </si>
  <si>
    <t>St Charles, IL</t>
  </si>
  <si>
    <t>1404</t>
  </si>
  <si>
    <t>MA, Cambridge - Harvard Square-Mifflin Place</t>
  </si>
  <si>
    <t>1415</t>
  </si>
  <si>
    <t>TX, Allen - Watter's Creek</t>
  </si>
  <si>
    <t>Allen, TX</t>
  </si>
  <si>
    <t>1422</t>
  </si>
  <si>
    <t>OH, Dayton  Beavercreek Greene Town Center</t>
  </si>
  <si>
    <t>Beavercreek, OH</t>
  </si>
  <si>
    <t>1432</t>
  </si>
  <si>
    <t>NJ, Princeton -  Carnegie Center</t>
  </si>
  <si>
    <t>1459</t>
  </si>
  <si>
    <t>MA Burlington - The District</t>
  </si>
  <si>
    <t>1462</t>
  </si>
  <si>
    <t>MO, Kansas City - Zona Rosa</t>
  </si>
  <si>
    <t>1470</t>
  </si>
  <si>
    <t>OH, Westlake - Crocker Park</t>
  </si>
  <si>
    <t>Westlake, OH</t>
  </si>
  <si>
    <t>1497</t>
  </si>
  <si>
    <t>TX, Pearland - Town Centre</t>
  </si>
  <si>
    <t>Pearland, TX</t>
  </si>
  <si>
    <t>1507</t>
  </si>
  <si>
    <t>PA, Philadelphia - International Plaza</t>
  </si>
  <si>
    <t>1508</t>
  </si>
  <si>
    <t>NY, New York City - 250 Park Avenue</t>
  </si>
  <si>
    <t>1528</t>
  </si>
  <si>
    <t>NC, Chapel Hill - Chapel Hill</t>
  </si>
  <si>
    <t>Chapel Hill, NC</t>
  </si>
  <si>
    <t>1534</t>
  </si>
  <si>
    <t>VA, Hampton - Peninsula Town Center</t>
  </si>
  <si>
    <t>Hampton, VA</t>
  </si>
  <si>
    <t>1546</t>
  </si>
  <si>
    <t>WI, Madison West - Middleton</t>
  </si>
  <si>
    <t>Madison, WI</t>
  </si>
  <si>
    <t>1553</t>
  </si>
  <si>
    <t>RI, Providence - Westminster Square</t>
  </si>
  <si>
    <t>Providence, RI</t>
  </si>
  <si>
    <t>1565</t>
  </si>
  <si>
    <t>NY, New York City - Tribeca</t>
  </si>
  <si>
    <t>1567</t>
  </si>
  <si>
    <t>TX, Irving - Dallas Communications Complex</t>
  </si>
  <si>
    <t>1570</t>
  </si>
  <si>
    <t>TX, Plano - Legacy Town Center</t>
  </si>
  <si>
    <t>1571</t>
  </si>
  <si>
    <t>TX, Addison - The Madison</t>
  </si>
  <si>
    <t>Addison, TX</t>
  </si>
  <si>
    <t>1572</t>
  </si>
  <si>
    <t>TX, Addison - Millennium Center</t>
  </si>
  <si>
    <t>1573</t>
  </si>
  <si>
    <t>TX, Dallas - Preston Commons Center</t>
  </si>
  <si>
    <t>1574</t>
  </si>
  <si>
    <t>TX, Dallas - Lake Highlands Tower</t>
  </si>
  <si>
    <t>1575</t>
  </si>
  <si>
    <t>TX, Dallas - Preston Hollow - 10000 North Central Expressway</t>
  </si>
  <si>
    <t>1595</t>
  </si>
  <si>
    <t>AL, Huntsville - Cummings Research Park</t>
  </si>
  <si>
    <t>Huntsville, AL</t>
  </si>
  <si>
    <t>1596</t>
  </si>
  <si>
    <t>CA, Bakersfield - 4900 California Avenue</t>
  </si>
  <si>
    <t>Bakersfield, CA</t>
  </si>
  <si>
    <t>1614</t>
  </si>
  <si>
    <t>NY, New York City - 600 Third Avenue</t>
  </si>
  <si>
    <t>1618</t>
  </si>
  <si>
    <t>NY, New York City - 41 Madison Avenue</t>
  </si>
  <si>
    <t>1621</t>
  </si>
  <si>
    <t>MS, Jackson - Flowood -  Market Street</t>
  </si>
  <si>
    <t>Flowood, MS</t>
  </si>
  <si>
    <t>1626</t>
  </si>
  <si>
    <t>IL, Skokie  Old Orchard</t>
  </si>
  <si>
    <t>Skokie, IL</t>
  </si>
  <si>
    <t>1627</t>
  </si>
  <si>
    <t>TX, San Antonio - North Stone Oak</t>
  </si>
  <si>
    <t>1632</t>
  </si>
  <si>
    <t>FL, Tallahassee  Alliance Center</t>
  </si>
  <si>
    <t>Tallahassee, FL</t>
  </si>
  <si>
    <t>1636</t>
  </si>
  <si>
    <t>NV, Las Vegas  Tivoli Village</t>
  </si>
  <si>
    <t>1644</t>
  </si>
  <si>
    <t>MO, Kansas City - Country Club Plaza</t>
  </si>
  <si>
    <t>1646</t>
  </si>
  <si>
    <t>MN, Minneapolis - Maple Grove - Arbor Lakes</t>
  </si>
  <si>
    <t>Maple Grove, MN</t>
  </si>
  <si>
    <t>1657</t>
  </si>
  <si>
    <t>SC, Charleston - Faber Center</t>
  </si>
  <si>
    <t>Charleston, SC</t>
  </si>
  <si>
    <t>1658</t>
  </si>
  <si>
    <t>PA, Center Valley - Saucon Valley Plaza</t>
  </si>
  <si>
    <t>Centre Valley, PA</t>
  </si>
  <si>
    <t>1665</t>
  </si>
  <si>
    <t>SC, Columbia - Main Street</t>
  </si>
  <si>
    <t>Columbia, SC</t>
  </si>
  <si>
    <t>1666</t>
  </si>
  <si>
    <t>WI, Madison East - Park Bank Plaza</t>
  </si>
  <si>
    <t>1671</t>
  </si>
  <si>
    <t>NC, Charlotte - Perimeter Woods</t>
  </si>
  <si>
    <t>1673</t>
  </si>
  <si>
    <t>FL, Jacksonville  Ponte Vedra Beach</t>
  </si>
  <si>
    <t>1674</t>
  </si>
  <si>
    <t>FL, Hollywood  Presidential Circle</t>
  </si>
  <si>
    <t>Hollywood, FL</t>
  </si>
  <si>
    <t>1679</t>
  </si>
  <si>
    <t>NY, New York City - 477 Madison</t>
  </si>
  <si>
    <t>1682</t>
  </si>
  <si>
    <t>FL, Vero Beach  Miracle Mile Plaza</t>
  </si>
  <si>
    <t>Vero Beach, FL</t>
  </si>
  <si>
    <t>1683</t>
  </si>
  <si>
    <t>NJ, Jersey City  Hudson Street</t>
  </si>
  <si>
    <t>1684</t>
  </si>
  <si>
    <t>NJ, Woodcliff Lake   50 Tice Blvd</t>
  </si>
  <si>
    <t>Woodcliff Lakes, NJ</t>
  </si>
  <si>
    <t>1686</t>
  </si>
  <si>
    <t>NC, Raleigh  Cap Trust Tower</t>
  </si>
  <si>
    <t>1687</t>
  </si>
  <si>
    <t>MI, Ann Arbor  South State Commons</t>
  </si>
  <si>
    <t>Ann Arbor, MI</t>
  </si>
  <si>
    <t>1688</t>
  </si>
  <si>
    <t>NH, Nashua  One Tara Boulevard</t>
  </si>
  <si>
    <t>Nashua, NH</t>
  </si>
  <si>
    <t>1690</t>
  </si>
  <si>
    <t>NE, Omaha - Linden Place</t>
  </si>
  <si>
    <t>Omaha, NE</t>
  </si>
  <si>
    <t>1691</t>
  </si>
  <si>
    <t>TX, Sugar Land - Three Sugar Creek</t>
  </si>
  <si>
    <t>Sugar Land, TX</t>
  </si>
  <si>
    <t>1692</t>
  </si>
  <si>
    <t>KS, Kansas City Leawood  Park Place</t>
  </si>
  <si>
    <t>Leawood, KS</t>
  </si>
  <si>
    <t>1694</t>
  </si>
  <si>
    <t>MA, Boston  Prudential Tower</t>
  </si>
  <si>
    <t>1696</t>
  </si>
  <si>
    <t>UT, Salt Lake City - 222 Main</t>
  </si>
  <si>
    <t>Salt Lake City, UT</t>
  </si>
  <si>
    <t>1710</t>
  </si>
  <si>
    <t>GA, Cumming - The Avenue Forsyth</t>
  </si>
  <si>
    <t>Cumming, GA</t>
  </si>
  <si>
    <t>1711</t>
  </si>
  <si>
    <t>MA, Waltham  Waltham Centre</t>
  </si>
  <si>
    <t>Waltham, MA</t>
  </si>
  <si>
    <t>1715</t>
  </si>
  <si>
    <t>NJ, East Rutherford  Meadowlands</t>
  </si>
  <si>
    <t>East Rutherford, NJ</t>
  </si>
  <si>
    <t>1716</t>
  </si>
  <si>
    <t>FL, Doral  Downtown Doral</t>
  </si>
  <si>
    <t>Doral, FL</t>
  </si>
  <si>
    <t>1717</t>
  </si>
  <si>
    <t>GA, Duluth - Johns Creek</t>
  </si>
  <si>
    <t>1736</t>
  </si>
  <si>
    <t>TX, Arlington - Arlington Highlands Center</t>
  </si>
  <si>
    <t>Arlington, TX</t>
  </si>
  <si>
    <t>1739</t>
  </si>
  <si>
    <t>FL, Orlando  GAI Building</t>
  </si>
  <si>
    <t>1740</t>
  </si>
  <si>
    <t>MD, Baltimore - Legg Mason Tower</t>
  </si>
  <si>
    <t>1742</t>
  </si>
  <si>
    <t>NJ, Hamilton - 100 Horizon</t>
  </si>
  <si>
    <t>Trenton, NJ</t>
  </si>
  <si>
    <t>1743</t>
  </si>
  <si>
    <t>NY, Rochester  Downtown  Clinton Square</t>
  </si>
  <si>
    <t>Rochester, NY</t>
  </si>
  <si>
    <t>1747</t>
  </si>
  <si>
    <t>KY, Louisville  MET Building</t>
  </si>
  <si>
    <t>Louisville, KY</t>
  </si>
  <si>
    <t>1751</t>
  </si>
  <si>
    <t>CA, San Diego  Diamond View</t>
  </si>
  <si>
    <t>1758</t>
  </si>
  <si>
    <t>DC, Washington  Capitol Hill</t>
  </si>
  <si>
    <t>1759</t>
  </si>
  <si>
    <t>FL, Palm Beach Gardens  Financial District</t>
  </si>
  <si>
    <t>Palm Beach, FL</t>
  </si>
  <si>
    <t>1763</t>
  </si>
  <si>
    <t>NY, New York City - 57 West 57th</t>
  </si>
  <si>
    <t>1765</t>
  </si>
  <si>
    <t>CA, Long Beach - Landmark Square</t>
  </si>
  <si>
    <t>Long Beach, CA</t>
  </si>
  <si>
    <t>1766</t>
  </si>
  <si>
    <t>KY, Louisville - Ormsby III Forest Green</t>
  </si>
  <si>
    <t>1768</t>
  </si>
  <si>
    <t>NM, Albuquerque - Two Park Square Center</t>
  </si>
  <si>
    <t>Albuquerque, NM</t>
  </si>
  <si>
    <t>1769</t>
  </si>
  <si>
    <t>UT, Salt Lake City - Cottonwood Center</t>
  </si>
  <si>
    <t>1770</t>
  </si>
  <si>
    <t>UT, Sandy - Sandy Center</t>
  </si>
  <si>
    <t>Sandy, UT</t>
  </si>
  <si>
    <t>1771</t>
  </si>
  <si>
    <t>UT, Salt Lake City - Sugarhouse Center</t>
  </si>
  <si>
    <t>1774</t>
  </si>
  <si>
    <t>OR, Beaverton - AmberGlen</t>
  </si>
  <si>
    <t>Beaverton, OR</t>
  </si>
  <si>
    <t>1775</t>
  </si>
  <si>
    <t>PA, Philadelphia - Two Logan</t>
  </si>
  <si>
    <t>1777</t>
  </si>
  <si>
    <t>MO, St. Louis - Clayton - Pierre Laclede</t>
  </si>
  <si>
    <t>Clayton, MO</t>
  </si>
  <si>
    <t>1781</t>
  </si>
  <si>
    <t>MA, Quincy  Braintree Quincy Center</t>
  </si>
  <si>
    <t>Quincy, MA</t>
  </si>
  <si>
    <t>1782</t>
  </si>
  <si>
    <t>MA, Hingham  Hingham Center</t>
  </si>
  <si>
    <t>Hingham, MA</t>
  </si>
  <si>
    <t>1790</t>
  </si>
  <si>
    <t>IL, Lake Forest  Landmark Conway Farms</t>
  </si>
  <si>
    <t>Lake Forest, IL</t>
  </si>
  <si>
    <t>1794</t>
  </si>
  <si>
    <t>NJ, Hackensack - Continental Plaza</t>
  </si>
  <si>
    <t>Hackensack, NJ</t>
  </si>
  <si>
    <t>1795</t>
  </si>
  <si>
    <t>CO, Colorado Springs  Briargate</t>
  </si>
  <si>
    <t>Colorado, CO</t>
  </si>
  <si>
    <t>1797</t>
  </si>
  <si>
    <t>IA, Des Moines - Hub Tower</t>
  </si>
  <si>
    <t>1799</t>
  </si>
  <si>
    <t>TN, Memphis - Southwind Office Center</t>
  </si>
  <si>
    <t>1801</t>
  </si>
  <si>
    <t>NY, New York City - 112 W. 34th Street</t>
  </si>
  <si>
    <t>1803</t>
  </si>
  <si>
    <t>WI, Milwaukee - Liberty 1 at Park Place</t>
  </si>
  <si>
    <t>1805</t>
  </si>
  <si>
    <t>IL, Chicago  Lincoln Park</t>
  </si>
  <si>
    <t>1820</t>
  </si>
  <si>
    <t>CA, Ontario -  One Lakeshore</t>
  </si>
  <si>
    <t>Ontario, CA</t>
  </si>
  <si>
    <t>1826</t>
  </si>
  <si>
    <t>IL, Orland Park  Orland Park</t>
  </si>
  <si>
    <t>Orlando, IL</t>
  </si>
  <si>
    <t>1827</t>
  </si>
  <si>
    <t>IL, Hoffman Estates  Prairie Stone</t>
  </si>
  <si>
    <t>Hoffman Estates, IL</t>
  </si>
  <si>
    <t>1832</t>
  </si>
  <si>
    <t>CA, Pasadena - Century Square</t>
  </si>
  <si>
    <t>Pasadena, CA</t>
  </si>
  <si>
    <t>1838</t>
  </si>
  <si>
    <t>WA, Tacoma - Downtown Pacific Avenue</t>
  </si>
  <si>
    <t>Tacoma, WA</t>
  </si>
  <si>
    <t>1840</t>
  </si>
  <si>
    <t>NY, White Plains - Exchange at Westchester</t>
  </si>
  <si>
    <t>1849</t>
  </si>
  <si>
    <t>MD, National Harbor  National Harbor</t>
  </si>
  <si>
    <t>National Harbor, MD</t>
  </si>
  <si>
    <t>1853</t>
  </si>
  <si>
    <t>MD, Silver Spring - Metro Plaza II</t>
  </si>
  <si>
    <t>Silver Spring, MD</t>
  </si>
  <si>
    <t>1854</t>
  </si>
  <si>
    <t>LA, New Orleans - Metairie - One Lakeway</t>
  </si>
  <si>
    <t>Metairie, LA</t>
  </si>
  <si>
    <t>1855</t>
  </si>
  <si>
    <t>CA, Oakland - Oakland City Center</t>
  </si>
  <si>
    <t>Oakland, CA</t>
  </si>
  <si>
    <t>1861</t>
  </si>
  <si>
    <t>FL, Coral Springs  Heron Bay</t>
  </si>
  <si>
    <t>Coral Springs, FL</t>
  </si>
  <si>
    <t>1869</t>
  </si>
  <si>
    <t>CA, Los Angeles - Sepulveda Center</t>
  </si>
  <si>
    <t>1870</t>
  </si>
  <si>
    <t>FL, Ft. Lauderdale  Cypress Park West</t>
  </si>
  <si>
    <t>1871</t>
  </si>
  <si>
    <t>NC, Asheville  Biltmore Park Town Square</t>
  </si>
  <si>
    <t>Asheville, NC</t>
  </si>
  <si>
    <t>1876</t>
  </si>
  <si>
    <t>VA, Stafford - Quantico Corporate</t>
  </si>
  <si>
    <t>Stafford, VA</t>
  </si>
  <si>
    <t>1877</t>
  </si>
  <si>
    <t>MD, Frederick  Westview Village</t>
  </si>
  <si>
    <t>Frederick, MD</t>
  </si>
  <si>
    <t>1880</t>
  </si>
  <si>
    <t>FL, Delray Beach  The Arbors</t>
  </si>
  <si>
    <t>Delray Beach, FL</t>
  </si>
  <si>
    <t>1881</t>
  </si>
  <si>
    <t>GA, Decatur - One West Court Square</t>
  </si>
  <si>
    <t>Decatur, GA</t>
  </si>
  <si>
    <t>1885</t>
  </si>
  <si>
    <t>CO, Denver - 1600 Broadway</t>
  </si>
  <si>
    <t>1888</t>
  </si>
  <si>
    <t>NC, Mooresville - Langtree at the Lake</t>
  </si>
  <si>
    <t>Mooresville, NC</t>
  </si>
  <si>
    <t>1889</t>
  </si>
  <si>
    <t>MA, Wakefield  Edgewater Place</t>
  </si>
  <si>
    <t>Wakefield, MA</t>
  </si>
  <si>
    <t>1890</t>
  </si>
  <si>
    <t>CA, San Diego - Cush Plaza</t>
  </si>
  <si>
    <t>1904</t>
  </si>
  <si>
    <t>FL, Orlando - Orlando University</t>
  </si>
  <si>
    <t>1906</t>
  </si>
  <si>
    <t>FL, Miramar - Huntington Square III</t>
  </si>
  <si>
    <t>1908</t>
  </si>
  <si>
    <t>VA, Norfolk - Dominion Tower</t>
  </si>
  <si>
    <t>Norfolk, VA</t>
  </si>
  <si>
    <t>1911</t>
  </si>
  <si>
    <t>TX, Austin - Aspen Lake One</t>
  </si>
  <si>
    <t>1922</t>
  </si>
  <si>
    <t>NC, Charlotte - Toringdon</t>
  </si>
  <si>
    <t>1924</t>
  </si>
  <si>
    <t>NY, Buffalo - Key Center - Downtown</t>
  </si>
  <si>
    <t>1926</t>
  </si>
  <si>
    <t>AZ, Scottsdale - Promenade</t>
  </si>
  <si>
    <t>1943</t>
  </si>
  <si>
    <t>CT, Westport - Westport View Corporate Center</t>
  </si>
  <si>
    <t>Westport, CT</t>
  </si>
  <si>
    <t>1944</t>
  </si>
  <si>
    <t>AL, Montgomery - RSA Dexter</t>
  </si>
  <si>
    <t>Montgomery, AL</t>
  </si>
  <si>
    <t>1949</t>
  </si>
  <si>
    <t>NJ, Piscataway -  Knightsbridge</t>
  </si>
  <si>
    <t>Piscataway, NJ</t>
  </si>
  <si>
    <t>1950</t>
  </si>
  <si>
    <t>NJ, Basking Ridge - Mt. Airy Interchange</t>
  </si>
  <si>
    <t>Basking Ridge, NJ</t>
  </si>
  <si>
    <t>1951</t>
  </si>
  <si>
    <t>NY, Hawthorne - Mid-Westchester</t>
  </si>
  <si>
    <t>Hawthorne, NY</t>
  </si>
  <si>
    <t>1953</t>
  </si>
  <si>
    <t>NJ, Cranford - Cranford Business Park</t>
  </si>
  <si>
    <t>Cranford, NJ</t>
  </si>
  <si>
    <t>1954</t>
  </si>
  <si>
    <t>FL, Miami - Brickell Key</t>
  </si>
  <si>
    <t>1955</t>
  </si>
  <si>
    <t>IL, Naperville - Main Street Promenade</t>
  </si>
  <si>
    <t>Naperville, IL</t>
  </si>
  <si>
    <t>1959</t>
  </si>
  <si>
    <t>MD, Pikesville - Woodholme Center</t>
  </si>
  <si>
    <t>Woodholme, MD</t>
  </si>
  <si>
    <t>1962</t>
  </si>
  <si>
    <t>OH, Cincinnati - Downtown - PNC Center</t>
  </si>
  <si>
    <t>1963</t>
  </si>
  <si>
    <t>CO, Boulder - Downtown Boulder</t>
  </si>
  <si>
    <t>Boulder, CO</t>
  </si>
  <si>
    <t>1967</t>
  </si>
  <si>
    <t>CA, San Francisco - 580 California</t>
  </si>
  <si>
    <t>1968</t>
  </si>
  <si>
    <t>WA, Bothell- Canyon Park West</t>
  </si>
  <si>
    <t>Bothell, WA</t>
  </si>
  <si>
    <t>1969</t>
  </si>
  <si>
    <t>WA, Mountlake Terrace - Redstone Corporate Center</t>
  </si>
  <si>
    <t>Mountlake Terrace, WA</t>
  </si>
  <si>
    <t>1970</t>
  </si>
  <si>
    <t>TN, Nashville - Fifth Third Center</t>
  </si>
  <si>
    <t>1971</t>
  </si>
  <si>
    <t>OH, Columbus - Galleria at PNC Plaza</t>
  </si>
  <si>
    <t>1973</t>
  </si>
  <si>
    <t>TX, Grapevine - Vineyard Center II</t>
  </si>
  <si>
    <t>Grapevine, TX</t>
  </si>
  <si>
    <t>1978</t>
  </si>
  <si>
    <t>VA, Ashburn - Lakeview University</t>
  </si>
  <si>
    <t>Ashburn, VA</t>
  </si>
  <si>
    <t>1979</t>
  </si>
  <si>
    <t>VA, Fairfax - Willow Oaks II</t>
  </si>
  <si>
    <t>1980</t>
  </si>
  <si>
    <t>MN, Minneapolis - St. Paul - Town Square Tower</t>
  </si>
  <si>
    <t>St Paul, MN</t>
  </si>
  <si>
    <t>1981</t>
  </si>
  <si>
    <t>TX, Houston - Willowbrook</t>
  </si>
  <si>
    <t>1986</t>
  </si>
  <si>
    <t>NY, New York City - 136 Madison Avenue</t>
  </si>
  <si>
    <t>1987</t>
  </si>
  <si>
    <t>CA, Ladera Ranch - Ladera Corporate Terrace</t>
  </si>
  <si>
    <t>Mission Viejo, CA</t>
  </si>
  <si>
    <t>1988</t>
  </si>
  <si>
    <t>PA, Bala Cynwyd - Monument Road</t>
  </si>
  <si>
    <t>Bala Cynwyd, PA</t>
  </si>
  <si>
    <t>1989</t>
  </si>
  <si>
    <t>PA, Blue Bell - Sentry Parkway</t>
  </si>
  <si>
    <t>Blue Bell, PA</t>
  </si>
  <si>
    <t>1990</t>
  </si>
  <si>
    <t>NY, Suffern - Suffern</t>
  </si>
  <si>
    <t>Montebello, NY</t>
  </si>
  <si>
    <t>1991</t>
  </si>
  <si>
    <t>NJ, Totowa - Riverview Drive</t>
  </si>
  <si>
    <t>Totowa, NJ</t>
  </si>
  <si>
    <t>1992</t>
  </si>
  <si>
    <t>AL, Mobile - RSA Battle House Tower</t>
  </si>
  <si>
    <t>Mobile, AL</t>
  </si>
  <si>
    <t>1993</t>
  </si>
  <si>
    <t>NJ, Cherry Hill - Towne Place at Garden State Park</t>
  </si>
  <si>
    <t>Cherry Hill, NJ</t>
  </si>
  <si>
    <t>1994</t>
  </si>
  <si>
    <t>FL, Weston - Weston I, LLC</t>
  </si>
  <si>
    <t>Weston, FL</t>
  </si>
  <si>
    <t>2015</t>
  </si>
  <si>
    <t>OR, Portland - River Park Center</t>
  </si>
  <si>
    <t>2016</t>
  </si>
  <si>
    <t>NY, New York - One Rockefeller Plaza</t>
  </si>
  <si>
    <t>Modified Share of Profit (MSOP)</t>
  </si>
  <si>
    <t>2017</t>
  </si>
  <si>
    <t>FL, Miami - Wells Fargo Plaza</t>
  </si>
  <si>
    <t>2018</t>
  </si>
  <si>
    <t>SC, Mt. Pleasant - Gregorie Ferry Landing</t>
  </si>
  <si>
    <t>Mt Pleasant, SC</t>
  </si>
  <si>
    <t>2019</t>
  </si>
  <si>
    <t>IL, Evanston - Orrington Plaza</t>
  </si>
  <si>
    <t>Evanston, IL</t>
  </si>
  <si>
    <t>2020</t>
  </si>
  <si>
    <t>TX, El Paso - Wells Fargo Plaza</t>
  </si>
  <si>
    <t>El Paso, TX</t>
  </si>
  <si>
    <t>2038</t>
  </si>
  <si>
    <t>CA, Los Angeles - Oppenheimer Tower</t>
  </si>
  <si>
    <t>2041</t>
  </si>
  <si>
    <t>TX, Fort Worth - Downtown - Sundance Square</t>
  </si>
  <si>
    <t>2043</t>
  </si>
  <si>
    <t>TX, Southlake - Cedar Ridge</t>
  </si>
  <si>
    <t>Southlake, TX</t>
  </si>
  <si>
    <t>2053</t>
  </si>
  <si>
    <t>SC, Greenville - Millport at Butler</t>
  </si>
  <si>
    <t>Greenville, SC</t>
  </si>
  <si>
    <t>2054</t>
  </si>
  <si>
    <t>SC, Bluffton - Hilton Head</t>
  </si>
  <si>
    <t>Bluffton, SC</t>
  </si>
  <si>
    <t>2055</t>
  </si>
  <si>
    <t>TN, Knoxville - First Tennessee Plaza</t>
  </si>
  <si>
    <t>Knoxville, TN</t>
  </si>
  <si>
    <t>2056</t>
  </si>
  <si>
    <t>TX, San Antonio - Eilan</t>
  </si>
  <si>
    <t>2057</t>
  </si>
  <si>
    <t>LA, New Orleans - Downtown-Superdome</t>
  </si>
  <si>
    <t>2058</t>
  </si>
  <si>
    <t>AL, Birmingham - Downtown Wells Fargo Tower</t>
  </si>
  <si>
    <t>2059</t>
  </si>
  <si>
    <t>TX, McKinney - The Summit</t>
  </si>
  <si>
    <t>Mckinney, TX</t>
  </si>
  <si>
    <t>2060</t>
  </si>
  <si>
    <t>TX, Dallas - Northeast - Firewheel Town Center</t>
  </si>
  <si>
    <t>Garland, TX</t>
  </si>
  <si>
    <t>2062</t>
  </si>
  <si>
    <t>TX, Austin - River Place</t>
  </si>
  <si>
    <t>2082</t>
  </si>
  <si>
    <t>FL, Tampa - One Urban Centre at Westshore</t>
  </si>
  <si>
    <t>2083</t>
  </si>
  <si>
    <t>TX, Lewisville - Vista Point North</t>
  </si>
  <si>
    <t>Lewisville, TX</t>
  </si>
  <si>
    <t>2085</t>
  </si>
  <si>
    <t>MA, Cambridge - Alewife Station</t>
  </si>
  <si>
    <t>2091</t>
  </si>
  <si>
    <t>MD, Hunt Valley - International Circle</t>
  </si>
  <si>
    <t>Hunt Valley, MD</t>
  </si>
  <si>
    <t>2092</t>
  </si>
  <si>
    <t>FL, Winter Park - Heritage Park</t>
  </si>
  <si>
    <t>Winter Park, FL</t>
  </si>
  <si>
    <t>2094</t>
  </si>
  <si>
    <t>IN, Indianapolis - Fishers</t>
  </si>
  <si>
    <t>2095</t>
  </si>
  <si>
    <t>AL, Birmingham - Meadow Brook</t>
  </si>
  <si>
    <t>2096</t>
  </si>
  <si>
    <t>WA, Seattle - Smith Tower</t>
  </si>
  <si>
    <t>2097</t>
  </si>
  <si>
    <t>WA, Seattle - Ballard</t>
  </si>
  <si>
    <t>2102</t>
  </si>
  <si>
    <t>GA, Atlanta - One Hartsfield</t>
  </si>
  <si>
    <t>2103</t>
  </si>
  <si>
    <t>TX, Fort Worth - Mercantile Plaza</t>
  </si>
  <si>
    <t>2104</t>
  </si>
  <si>
    <t>CA, Encino - Encino Corporate Center</t>
  </si>
  <si>
    <t>Encino, CA</t>
  </si>
  <si>
    <t>2105</t>
  </si>
  <si>
    <t>CA, Orange - Orange Executive Tower</t>
  </si>
  <si>
    <t>2108</t>
  </si>
  <si>
    <t>GA, Alpharetta - Lakeview</t>
  </si>
  <si>
    <t>2109</t>
  </si>
  <si>
    <t>TX, Arlington - Ballpark Way</t>
  </si>
  <si>
    <t>2110</t>
  </si>
  <si>
    <t>AL, Birmingham - Chase Corporate Center</t>
  </si>
  <si>
    <t>2115</t>
  </si>
  <si>
    <t>CA, Los Angeles - Union Bank</t>
  </si>
  <si>
    <t>2116</t>
  </si>
  <si>
    <t>CA, Gardena - Gardena</t>
  </si>
  <si>
    <t>Gardena, CA</t>
  </si>
  <si>
    <t>2120</t>
  </si>
  <si>
    <t>HI, Honolulu - Waterfront</t>
  </si>
  <si>
    <t>Honolulu, HI</t>
  </si>
  <si>
    <t>2123</t>
  </si>
  <si>
    <t>GA, Johns Creek - Lakefield</t>
  </si>
  <si>
    <t>Johns Creek, GA</t>
  </si>
  <si>
    <t>2124</t>
  </si>
  <si>
    <t>AZ, Scottsdale - Kierland</t>
  </si>
  <si>
    <t>2126</t>
  </si>
  <si>
    <t>NV, Las Vegas - Rainbow</t>
  </si>
  <si>
    <t>2127</t>
  </si>
  <si>
    <t>TN, Memphis - Colonnade</t>
  </si>
  <si>
    <t>2128</t>
  </si>
  <si>
    <t>AZ, Mesa - Dobson</t>
  </si>
  <si>
    <t>Mesa, AZ</t>
  </si>
  <si>
    <t>2132</t>
  </si>
  <si>
    <t>CA, Ontario - Waterside Center</t>
  </si>
  <si>
    <t>2134</t>
  </si>
  <si>
    <t>TX, Houston - Park Ten Place</t>
  </si>
  <si>
    <t>2135</t>
  </si>
  <si>
    <t>CA, Rancho Santa Margarita - Koll Center</t>
  </si>
  <si>
    <t>Rancho Santa Margarita, CA</t>
  </si>
  <si>
    <t>2136</t>
  </si>
  <si>
    <t>CA, San Diego - 501 W. Broadway</t>
  </si>
  <si>
    <t>2137</t>
  </si>
  <si>
    <t>AZ, Phoenix - Shea</t>
  </si>
  <si>
    <t>Management Fee</t>
  </si>
  <si>
    <t>2138</t>
  </si>
  <si>
    <t>TX, League City - South Shore</t>
  </si>
  <si>
    <t>League City, TX</t>
  </si>
  <si>
    <t>2141</t>
  </si>
  <si>
    <t>TX, Houston - West Loop</t>
  </si>
  <si>
    <t>2143</t>
  </si>
  <si>
    <t>AZ, Phoenix - Washington at Sky Harbor</t>
  </si>
  <si>
    <t>2144</t>
  </si>
  <si>
    <t>CA, Los Angeles - 12100 Wilshire Blvd</t>
  </si>
  <si>
    <t>2146</t>
  </si>
  <si>
    <t>CA, Los Angeles - US Bank Tower</t>
  </si>
  <si>
    <t>2147</t>
  </si>
  <si>
    <t>CA, Century City - Avenue of the Stars</t>
  </si>
  <si>
    <t>Century City, CA</t>
  </si>
  <si>
    <t>2150</t>
  </si>
  <si>
    <t>CA, San Francisco - 315 Montgomery</t>
  </si>
  <si>
    <t>2151</t>
  </si>
  <si>
    <t>CO, Highlands Ranch - Shea Center</t>
  </si>
  <si>
    <t>Highlands Ranch, CO</t>
  </si>
  <si>
    <t>2153</t>
  </si>
  <si>
    <t>NY, New York - 1325 Avenue of Americas</t>
  </si>
  <si>
    <t>2160</t>
  </si>
  <si>
    <t>FL, Jacksonville - Bank of America Tower</t>
  </si>
  <si>
    <t>2161</t>
  </si>
  <si>
    <t>MD, Bowie - Melford Plaza I</t>
  </si>
  <si>
    <t>Bowie, MD</t>
  </si>
  <si>
    <t>2162</t>
  </si>
  <si>
    <t>SC, Greenville - Downtown - NOMA Tower</t>
  </si>
  <si>
    <t>2163</t>
  </si>
  <si>
    <t>TX, Dallas - Downtown Republic Center</t>
  </si>
  <si>
    <t>2164</t>
  </si>
  <si>
    <t>MA, Dedham - Dedham Place</t>
  </si>
  <si>
    <t>Dedham, MA</t>
  </si>
  <si>
    <t>2165</t>
  </si>
  <si>
    <t>CA, La Jolla - 888 Prospect Street</t>
  </si>
  <si>
    <t>La Jolla, CA</t>
  </si>
  <si>
    <t>2174</t>
  </si>
  <si>
    <t>MO, St. Louis - Sunset Hills</t>
  </si>
  <si>
    <t>Sunset Hills, MO</t>
  </si>
  <si>
    <t>2178</t>
  </si>
  <si>
    <t>CT, Norwalk, Merritt 7 Corporate</t>
  </si>
  <si>
    <t>Norwalk, CT</t>
  </si>
  <si>
    <t>2179</t>
  </si>
  <si>
    <t>NY, New York City - SoHo - Hudson Square</t>
  </si>
  <si>
    <t>2182</t>
  </si>
  <si>
    <t>WI, Appleton - Fox River</t>
  </si>
  <si>
    <t>Appleton, WI</t>
  </si>
  <si>
    <t>2183</t>
  </si>
  <si>
    <t>IL, Chicago - 111 W. Jackson</t>
  </si>
  <si>
    <t>2187</t>
  </si>
  <si>
    <t>CA, Centerpoint</t>
  </si>
  <si>
    <t>La Palma, CA</t>
  </si>
  <si>
    <t>2197</t>
  </si>
  <si>
    <t>NY, New York - 1250 Broadway</t>
  </si>
  <si>
    <t>2198</t>
  </si>
  <si>
    <t>NC, Raleigh - Raleigh City Plaza</t>
  </si>
  <si>
    <t>2200</t>
  </si>
  <si>
    <t>MO, Kansas City - Briarcliff</t>
  </si>
  <si>
    <t>2202</t>
  </si>
  <si>
    <t>TX, San Antonio - Two Twin Oaks</t>
  </si>
  <si>
    <t>2203</t>
  </si>
  <si>
    <t>CA, Westlake Village - Russell Ranch Parkway</t>
  </si>
  <si>
    <t>Westlake Village, CA</t>
  </si>
  <si>
    <t>2204</t>
  </si>
  <si>
    <t>NV, Las Vegas - Arroyo Crossing</t>
  </si>
  <si>
    <t>2209</t>
  </si>
  <si>
    <t>NV, Henderson - The District at Green Valley Parkway</t>
  </si>
  <si>
    <t>2228</t>
  </si>
  <si>
    <t>IL, Burr Ridge - Village Center</t>
  </si>
  <si>
    <t>Burr Ridge, IL</t>
  </si>
  <si>
    <t>2229</t>
  </si>
  <si>
    <t>MN, St. Louis Park - West End</t>
  </si>
  <si>
    <t>St. Louis Park, MN</t>
  </si>
  <si>
    <t>2232</t>
  </si>
  <si>
    <t>AZ, Chandler - San Tan Corporate Center II</t>
  </si>
  <si>
    <t>Chandler, AZ</t>
  </si>
  <si>
    <t>2233</t>
  </si>
  <si>
    <t>PA, Cranberry Township - Cranberry Crossroads</t>
  </si>
  <si>
    <t>Cranberry Township, PA</t>
  </si>
  <si>
    <t>2235</t>
  </si>
  <si>
    <t>CA, Brea - Brea Campus</t>
  </si>
  <si>
    <t>Brea, CA</t>
  </si>
  <si>
    <t>2236</t>
  </si>
  <si>
    <t>VA, Chesapeake - Crossways Blvd</t>
  </si>
  <si>
    <t>Chesapeake, VA</t>
  </si>
  <si>
    <t>2237</t>
  </si>
  <si>
    <t>MO, Columbia - Columbia Center on Stadium</t>
  </si>
  <si>
    <t>Columbia, MO</t>
  </si>
  <si>
    <t>2238</t>
  </si>
  <si>
    <t>CA, Escondido - La Terraza Corporate Plaza</t>
  </si>
  <si>
    <t>Escondido, CA</t>
  </si>
  <si>
    <t>2265</t>
  </si>
  <si>
    <t>NV, Las Vegas - Town Square</t>
  </si>
  <si>
    <t>2267</t>
  </si>
  <si>
    <t>AZ, Peoria - Peoria Center at Arrowhead</t>
  </si>
  <si>
    <t>Peoria, AZ</t>
  </si>
  <si>
    <t>2276</t>
  </si>
  <si>
    <t>OR, Portland - Liberty Centre</t>
  </si>
  <si>
    <t>2277</t>
  </si>
  <si>
    <t>OR, Portland - US Bancorp Tower</t>
  </si>
  <si>
    <t>2278</t>
  </si>
  <si>
    <t>IL, Chicago - 605 N. Michigan</t>
  </si>
  <si>
    <t>2279</t>
  </si>
  <si>
    <t>TX, Houston - Brookhollow Central III</t>
  </si>
  <si>
    <t>2281</t>
  </si>
  <si>
    <t>AZ, Phoenix - Century Link Tower</t>
  </si>
  <si>
    <t>2282</t>
  </si>
  <si>
    <t>CO, Denver - Colorado Boulevard Center</t>
  </si>
  <si>
    <t>2290</t>
  </si>
  <si>
    <t>IN, Indianapolis - Lockerbie Marketplace</t>
  </si>
  <si>
    <t>2368</t>
  </si>
  <si>
    <t>OR, Beaverton - Cornell West</t>
  </si>
  <si>
    <t>2369</t>
  </si>
  <si>
    <t>OR, Clackamas - Three Town Center</t>
  </si>
  <si>
    <t>Clackamus, OR</t>
  </si>
  <si>
    <t>2370</t>
  </si>
  <si>
    <t>OR, Tualatin</t>
  </si>
  <si>
    <t>Tualatin, OR</t>
  </si>
  <si>
    <t>2371</t>
  </si>
  <si>
    <t>WA, Vancouver - ELW Building</t>
  </si>
  <si>
    <t>Vancouver, WA</t>
  </si>
  <si>
    <t>2372</t>
  </si>
  <si>
    <t>WA, Bellevue - Bellefield Office Park</t>
  </si>
  <si>
    <t>2374</t>
  </si>
  <si>
    <t>WA, Kirkland - Corporate Center</t>
  </si>
  <si>
    <t>Kirkland, WA</t>
  </si>
  <si>
    <t>2380</t>
  </si>
  <si>
    <t>FL, Jacksonville - Southpoint</t>
  </si>
  <si>
    <t>2381</t>
  </si>
  <si>
    <t>FL, Jacksonville - Town Center</t>
  </si>
  <si>
    <t>2384</t>
  </si>
  <si>
    <t>FL, Tampa - Fletcher</t>
  </si>
  <si>
    <t>2385</t>
  </si>
  <si>
    <t>FL, Tampa - Woodland Corporate Center</t>
  </si>
  <si>
    <t>2387</t>
  </si>
  <si>
    <t>FL, Plantation - South Pine Island</t>
  </si>
  <si>
    <t>2388</t>
  </si>
  <si>
    <t>FL, Miami Airport - Waterford</t>
  </si>
  <si>
    <t>2389</t>
  </si>
  <si>
    <t>GA, Alpharetta - Mansell</t>
  </si>
  <si>
    <t>2391</t>
  </si>
  <si>
    <t>GA, Lawrenceville - Huntcrest</t>
  </si>
  <si>
    <t>Lawrenceville, GA</t>
  </si>
  <si>
    <t>2392</t>
  </si>
  <si>
    <t>GA, Duluth - Satellite Place</t>
  </si>
  <si>
    <t>2393</t>
  </si>
  <si>
    <t>GA, Atlanta - Sterling Pointe</t>
  </si>
  <si>
    <t>2394</t>
  </si>
  <si>
    <t>GA, Atlanta - City View</t>
  </si>
  <si>
    <t>2395</t>
  </si>
  <si>
    <t>GA, Decatur - Clairemont</t>
  </si>
  <si>
    <t>2396</t>
  </si>
  <si>
    <t>IN, Indianapolis - River Crossing at Keystone</t>
  </si>
  <si>
    <t>2397</t>
  </si>
  <si>
    <t>KY, Lexington - Paragon Centre</t>
  </si>
  <si>
    <t>Lexington, KY</t>
  </si>
  <si>
    <t>2398</t>
  </si>
  <si>
    <t>MD, Annapolis  Annapolis</t>
  </si>
  <si>
    <t>Annapolis, MD</t>
  </si>
  <si>
    <t>2400</t>
  </si>
  <si>
    <t>NC, Charlotte - Southpark Fairview</t>
  </si>
  <si>
    <t>2402</t>
  </si>
  <si>
    <t>NC, Cary - Regency</t>
  </si>
  <si>
    <t>Cary, NC</t>
  </si>
  <si>
    <t>2405</t>
  </si>
  <si>
    <t>NC, Raleigh - Forum I</t>
  </si>
  <si>
    <t>2406</t>
  </si>
  <si>
    <t>OH, Columbus - Polaris</t>
  </si>
  <si>
    <t>2407</t>
  </si>
  <si>
    <t>TN, Memphis - Triad Centre I</t>
  </si>
  <si>
    <t>2408</t>
  </si>
  <si>
    <t>TN, Brentwood - Brentwood Center</t>
  </si>
  <si>
    <t>Brentwood, TN</t>
  </si>
  <si>
    <t>2409</t>
  </si>
  <si>
    <t>TN, Franklin -  Meridian Cool Springs</t>
  </si>
  <si>
    <t>Franklin, TX</t>
  </si>
  <si>
    <t>2410</t>
  </si>
  <si>
    <t>TN, Knoxville - Cedar Bluff</t>
  </si>
  <si>
    <t>2411</t>
  </si>
  <si>
    <t>VA, Richmond - Glen Allen</t>
  </si>
  <si>
    <t>2415</t>
  </si>
  <si>
    <t>VA, Richmond - Sun Trust Center Downtown</t>
  </si>
  <si>
    <t>2416</t>
  </si>
  <si>
    <t>PA, Exton - Eagleview Corporate Center</t>
  </si>
  <si>
    <t>Exton, PA</t>
  </si>
  <si>
    <t>2417</t>
  </si>
  <si>
    <t>MI, Detroit - RenCenter 400</t>
  </si>
  <si>
    <t>2420</t>
  </si>
  <si>
    <t>MN, Minneapolis - Roseville - Bonestroo</t>
  </si>
  <si>
    <t>2429</t>
  </si>
  <si>
    <t>DC, Washington - Capitol Riverfront</t>
  </si>
  <si>
    <t>2432</t>
  </si>
  <si>
    <t>CO, Greenwood Village - Tuscany Plaza</t>
  </si>
  <si>
    <t>Greenwood Village, CO</t>
  </si>
  <si>
    <t>2435</t>
  </si>
  <si>
    <t>TX, Cedar Hill</t>
  </si>
  <si>
    <t>Cedar Hill, TX</t>
  </si>
  <si>
    <t>2438</t>
  </si>
  <si>
    <t>CA, Oxnard - Topa Financial Plaza</t>
  </si>
  <si>
    <t>Oxnard, CA</t>
  </si>
  <si>
    <t>2439</t>
  </si>
  <si>
    <t>CA, Westlake - Park Place</t>
  </si>
  <si>
    <t>Westlake, CA</t>
  </si>
  <si>
    <t>2442</t>
  </si>
  <si>
    <t>TX, Austin - Rialto I</t>
  </si>
  <si>
    <t>2443</t>
  </si>
  <si>
    <t>TX, Galleria Village</t>
  </si>
  <si>
    <t>Bryan, TX</t>
  </si>
  <si>
    <t>2444</t>
  </si>
  <si>
    <t>WA, Bellevue - Ridgewood  Corporate Square</t>
  </si>
  <si>
    <t>2451</t>
  </si>
  <si>
    <t>NY, New York City - Americas Tower</t>
  </si>
  <si>
    <t>2452</t>
  </si>
  <si>
    <t>NY, New York City - Bryant Park</t>
  </si>
  <si>
    <t>2454</t>
  </si>
  <si>
    <t>FL, Miami Lakes - Miami Lakes West</t>
  </si>
  <si>
    <t>Miami lakes, FL</t>
  </si>
  <si>
    <t>2455</t>
  </si>
  <si>
    <t>IL, Glenview - Prairie Glen</t>
  </si>
  <si>
    <t>Glenview, IL</t>
  </si>
  <si>
    <t>2456</t>
  </si>
  <si>
    <t>NM, Albuquerque - One Sun Plaza</t>
  </si>
  <si>
    <t>2462</t>
  </si>
  <si>
    <t>MN, Eagan - Grand Oaks I</t>
  </si>
  <si>
    <t>Eagan, MN</t>
  </si>
  <si>
    <t>2463</t>
  </si>
  <si>
    <t>CA, San Diego  Mission Valley  Stonecrest</t>
  </si>
  <si>
    <t>2464</t>
  </si>
  <si>
    <t>AZ, Scottsdale - Camelback Square</t>
  </si>
  <si>
    <t>2465</t>
  </si>
  <si>
    <t>NM, Albuquerque - 500 Marquette Avenue</t>
  </si>
  <si>
    <t>2469</t>
  </si>
  <si>
    <t>MD, Rockville - Rockville Town Center</t>
  </si>
  <si>
    <t>Rockville, MD</t>
  </si>
  <si>
    <t>2470</t>
  </si>
  <si>
    <t>GA, Atlanta - Parkwood</t>
  </si>
  <si>
    <t>2471</t>
  </si>
  <si>
    <t>GA, Savannah - Bull Street</t>
  </si>
  <si>
    <t>Savannah, GA</t>
  </si>
  <si>
    <t>2472</t>
  </si>
  <si>
    <t>IA, Johnston - Des Moines - Foxboro Square</t>
  </si>
  <si>
    <t>Johnston, IA</t>
  </si>
  <si>
    <t>2524</t>
  </si>
  <si>
    <t>FL, Ft. Myers - Forum Corporate</t>
  </si>
  <si>
    <t>Fort Myers, FL</t>
  </si>
  <si>
    <t>2525</t>
  </si>
  <si>
    <t>NE, Omaha - Landmark Center</t>
  </si>
  <si>
    <t>2531</t>
  </si>
  <si>
    <t>MN, Lake Elmo - Lake Elmo</t>
  </si>
  <si>
    <t>Lake Elmo, MN</t>
  </si>
  <si>
    <t>2532</t>
  </si>
  <si>
    <t>AZ, Scottsdale - Scottsdale Financial Center III</t>
  </si>
  <si>
    <t>2536</t>
  </si>
  <si>
    <t>CA, San Jose - 99 Almaden Blvd</t>
  </si>
  <si>
    <t>2539</t>
  </si>
  <si>
    <t>CA, Valencia - Gateway Plaza</t>
  </si>
  <si>
    <t>Valencia, CA</t>
  </si>
  <si>
    <t>2548</t>
  </si>
  <si>
    <t>SD, Sioux Falls - CNA Building</t>
  </si>
  <si>
    <t>Sioux Falls, SD</t>
  </si>
  <si>
    <t>2554</t>
  </si>
  <si>
    <t>TX, Houston - Gateway I - Airport</t>
  </si>
  <si>
    <t>2555</t>
  </si>
  <si>
    <t>AZ, Mesa - Stapley Corporate Center</t>
  </si>
  <si>
    <t>2577</t>
  </si>
  <si>
    <t>NC, Greensboro - Green Valley Office Park</t>
  </si>
  <si>
    <t>Greensboro, NC</t>
  </si>
  <si>
    <t>2578</t>
  </si>
  <si>
    <t>MA, Brookline - Coolidge Center</t>
  </si>
  <si>
    <t>Brookline, MA</t>
  </si>
  <si>
    <t>2584</t>
  </si>
  <si>
    <t>CA, San Diego - 1455 Frazee Road Pacific Center</t>
  </si>
  <si>
    <t>2685</t>
  </si>
  <si>
    <t>MD, Columbia - Columbia Town Center</t>
  </si>
  <si>
    <t>Columbia, MD</t>
  </si>
  <si>
    <t>2688</t>
  </si>
  <si>
    <t>KS, Wichita - Grand Hotel at Union Station</t>
  </si>
  <si>
    <t>Wichita, KS</t>
  </si>
  <si>
    <t>2702</t>
  </si>
  <si>
    <t>FL, Naples - Tamiami Trail</t>
  </si>
  <si>
    <t>Naples, FL</t>
  </si>
  <si>
    <t>2725</t>
  </si>
  <si>
    <t>NC, Winston-Salem - St. George Square</t>
  </si>
  <si>
    <t>Winston-Salem, NC</t>
  </si>
  <si>
    <t>2741</t>
  </si>
  <si>
    <t>OH, Toledo - Maumee - Arrowhead Park</t>
  </si>
  <si>
    <t>Toledo, OH</t>
  </si>
  <si>
    <t>2764</t>
  </si>
  <si>
    <t>CA, Los Angeles - Century Plaza Towers</t>
  </si>
  <si>
    <t>2780</t>
  </si>
  <si>
    <t>GA, Conyers - Corner Market at Almand Creek</t>
  </si>
  <si>
    <t>Conyers, GA</t>
  </si>
  <si>
    <t>2785</t>
  </si>
  <si>
    <t>TX, Houston - Downtown - Pennzoil Place</t>
  </si>
  <si>
    <t>2833</t>
  </si>
  <si>
    <t>MD, Towson - West Road Corporate Center</t>
  </si>
  <si>
    <t>Towson, MD</t>
  </si>
  <si>
    <t>2842</t>
  </si>
  <si>
    <t>LA, Baton Rouge - Downtown - One American Place</t>
  </si>
  <si>
    <t>Baton Rouge, LA</t>
  </si>
  <si>
    <t>2881</t>
  </si>
  <si>
    <t>CA, Sacramento - 180 Promenade Circle</t>
  </si>
  <si>
    <t>2883</t>
  </si>
  <si>
    <t>DC, Washington - Franklin Square</t>
  </si>
  <si>
    <t>2884</t>
  </si>
  <si>
    <t>CO, Lakewood - 200 Union Blvd</t>
  </si>
  <si>
    <t>Lakewood, CO</t>
  </si>
  <si>
    <t>2886</t>
  </si>
  <si>
    <t>NY, Brooklyn - Brooklyn Heights - MetroTech</t>
  </si>
  <si>
    <t>Brooklyn, NY</t>
  </si>
  <si>
    <t>2887</t>
  </si>
  <si>
    <t>NY, Valley Stream,70 E Sunrise Hwy</t>
  </si>
  <si>
    <t>Valley Stream, NY</t>
  </si>
  <si>
    <t>2888</t>
  </si>
  <si>
    <t>CT, Bridgeport,1000 Lafayette Blvd</t>
  </si>
  <si>
    <t>Bridgeport, CT</t>
  </si>
  <si>
    <t>2889</t>
  </si>
  <si>
    <t>MA, Concord, 300 Baker Avenue</t>
  </si>
  <si>
    <t>Concord, MA</t>
  </si>
  <si>
    <t>2890</t>
  </si>
  <si>
    <t>CA, San Diego - 9920 Pacific Heights</t>
  </si>
  <si>
    <t>2891</t>
  </si>
  <si>
    <t>CA, Cerritos - Cerritos Towne Center</t>
  </si>
  <si>
    <t>Cerritos, CA</t>
  </si>
  <si>
    <t>2892</t>
  </si>
  <si>
    <t>CO, Parker - High Pointe on Parker</t>
  </si>
  <si>
    <t>Parker, CO</t>
  </si>
  <si>
    <t>Share of Profit (SOP)</t>
  </si>
  <si>
    <t>2954</t>
  </si>
  <si>
    <t>MO, Kansas City - Downtown - The Cosby Building</t>
  </si>
  <si>
    <t>2965</t>
  </si>
  <si>
    <t>NY, New York City - One Liberty Plaza</t>
  </si>
  <si>
    <t>3034</t>
  </si>
  <si>
    <t>PA, Philadelphia - Chestnut Street</t>
  </si>
  <si>
    <t>3035</t>
  </si>
  <si>
    <t>FL, Tampa - Wells Fargo</t>
  </si>
  <si>
    <t>3036</t>
  </si>
  <si>
    <t>NV, Las Vegas - The Canyons at Summerlin</t>
  </si>
  <si>
    <t>3037</t>
  </si>
  <si>
    <t>NV, Las Vegas - The Gramercy</t>
  </si>
  <si>
    <t>3038</t>
  </si>
  <si>
    <t>NV, Las Vegas - City Central Place</t>
  </si>
  <si>
    <t>3056</t>
  </si>
  <si>
    <t>PA, Canonsburg - Zenith Ridge 2</t>
  </si>
  <si>
    <t>Canonsburg, PA</t>
  </si>
  <si>
    <t>3058</t>
  </si>
  <si>
    <t>TX, Fort Worth - Westbend</t>
  </si>
  <si>
    <t>3059</t>
  </si>
  <si>
    <t>TX, Katy - La Centerra</t>
  </si>
  <si>
    <t>Katy, TX</t>
  </si>
  <si>
    <t>3060</t>
  </si>
  <si>
    <t>CA, Oakland - Lake Merritt</t>
  </si>
  <si>
    <t>3062</t>
  </si>
  <si>
    <t>AZ, Tucson - Downtown Tucson</t>
  </si>
  <si>
    <t>Tucson, AZ</t>
  </si>
  <si>
    <t>3063</t>
  </si>
  <si>
    <t>CA, San Pedro - Harbor Center</t>
  </si>
  <si>
    <t>San Pedro,CA</t>
  </si>
  <si>
    <t>3067</t>
  </si>
  <si>
    <t>FL, Tampa Palms</t>
  </si>
  <si>
    <t>3078</t>
  </si>
  <si>
    <t>GA, Atlanta - One Alliance Center</t>
  </si>
  <si>
    <t>3080</t>
  </si>
  <si>
    <t>FL, North Miami - Causeway Square</t>
  </si>
  <si>
    <t>North Miami, FL</t>
  </si>
  <si>
    <t>3081</t>
  </si>
  <si>
    <t>MN, Eden Prairie - Crosstown Corporate</t>
  </si>
  <si>
    <t>Eden Praire, MN</t>
  </si>
  <si>
    <t>3082</t>
  </si>
  <si>
    <t>WI, Milwaukee - Third Ward</t>
  </si>
  <si>
    <t>3083</t>
  </si>
  <si>
    <t>CA, Beverly Hills - 8383 Wilshire</t>
  </si>
  <si>
    <t>Beverly Hills, CA</t>
  </si>
  <si>
    <t>3097</t>
  </si>
  <si>
    <t>NY, Forest Hills -Queens - Forest Hills Tower-Queens</t>
  </si>
  <si>
    <t>Forest Hills, NY</t>
  </si>
  <si>
    <t>3099</t>
  </si>
  <si>
    <t>ND, Fargo - Brandt Office Park</t>
  </si>
  <si>
    <t>Fargo, ND</t>
  </si>
  <si>
    <t>3100</t>
  </si>
  <si>
    <t>CA, Newark - Balentine</t>
  </si>
  <si>
    <t>Newark, CA</t>
  </si>
  <si>
    <t>3101</t>
  </si>
  <si>
    <t>FL, Jacksonville - Quadrant I</t>
  </si>
  <si>
    <t>3104</t>
  </si>
  <si>
    <t>VA, Virginia Beach - Lynnhaven</t>
  </si>
  <si>
    <t>Virginia Beach, VA</t>
  </si>
  <si>
    <t>3105</t>
  </si>
  <si>
    <t>ID, Meridian - The Village at Meridian</t>
  </si>
  <si>
    <t>Meridian, ID</t>
  </si>
  <si>
    <t>3111</t>
  </si>
  <si>
    <t>CA, Santa Rosa - Fountaingrove Center</t>
  </si>
  <si>
    <t>Santa Rosa, CA</t>
  </si>
  <si>
    <t>3125</t>
  </si>
  <si>
    <t>NC, Charlotte - 6201 Fairview Road (Southpark)</t>
  </si>
  <si>
    <t>3126</t>
  </si>
  <si>
    <t>CO, Denver - Northfield at Stapleton</t>
  </si>
  <si>
    <t>3129</t>
  </si>
  <si>
    <t>MO, Lee's Summit - Business Exchange Building</t>
  </si>
  <si>
    <t>Lee Summit, MO</t>
  </si>
  <si>
    <t>3136</t>
  </si>
  <si>
    <t>PA, Radnor - Radnor Financial</t>
  </si>
  <si>
    <t>Radnor, PA</t>
  </si>
  <si>
    <t>3137</t>
  </si>
  <si>
    <t>CT, Windsor - 360 Bloomfield</t>
  </si>
  <si>
    <t>Windsor, CT</t>
  </si>
  <si>
    <t>3139</t>
  </si>
  <si>
    <t>WA, Seattle - Plaza 600</t>
  </si>
  <si>
    <t>3141</t>
  </si>
  <si>
    <t>IL, Downers Grove - Executive Towers West</t>
  </si>
  <si>
    <t>Downers Grove, IL</t>
  </si>
  <si>
    <t>3142</t>
  </si>
  <si>
    <t>IL, Chicago - 150 Roosevelt</t>
  </si>
  <si>
    <t>3190</t>
  </si>
  <si>
    <t>MO, St. Louis - Downtown</t>
  </si>
  <si>
    <t>3193</t>
  </si>
  <si>
    <t>WI, Pewaukee - Pewaukee-Waukesha</t>
  </si>
  <si>
    <t>Pewaukee, WI</t>
  </si>
  <si>
    <t>3194</t>
  </si>
  <si>
    <t>CA, Chula Vista - Gateway Chula Vista</t>
  </si>
  <si>
    <t>Chula Vista, CA</t>
  </si>
  <si>
    <t>3214</t>
  </si>
  <si>
    <t>CA, San Francisco - Mid-Market</t>
  </si>
  <si>
    <t>3216</t>
  </si>
  <si>
    <t>TX, Houston - Echo Lane</t>
  </si>
  <si>
    <t>3217</t>
  </si>
  <si>
    <t>OK, Tulsa - Kennedy Building</t>
  </si>
  <si>
    <t>3222</t>
  </si>
  <si>
    <t>PA, Pittsburgh - North Shore Place II</t>
  </si>
  <si>
    <t>3225</t>
  </si>
  <si>
    <t>MS, Ridgeland - Renaissance at Colony Park</t>
  </si>
  <si>
    <t>Ridgeland, MS</t>
  </si>
  <si>
    <t>3258</t>
  </si>
  <si>
    <t>NJ, Rockaway - Rockaway Townsquare</t>
  </si>
  <si>
    <t>Rockaway, NJ</t>
  </si>
  <si>
    <t>3259</t>
  </si>
  <si>
    <t>SC, Rock Hill - Fountain Park</t>
  </si>
  <si>
    <t>Rock Hill, SC</t>
  </si>
  <si>
    <t>3260</t>
  </si>
  <si>
    <t>TN, Nashville - Highland Ridge II</t>
  </si>
  <si>
    <t>3263</t>
  </si>
  <si>
    <t>CA, North Hollywood - Lankershim Plaza</t>
  </si>
  <si>
    <t>North Hollywood, CA</t>
  </si>
  <si>
    <t>3264</t>
  </si>
  <si>
    <t>CA, Sausalito - Harbor Drive Executive Park</t>
  </si>
  <si>
    <t>Sausalito, CA</t>
  </si>
  <si>
    <t>3265</t>
  </si>
  <si>
    <t>NJ, New Brunswick - Plaza II</t>
  </si>
  <si>
    <t>New Brunswick, NJ</t>
  </si>
  <si>
    <t>3283</t>
  </si>
  <si>
    <t>TX, Houston - American General - Allen Parkway</t>
  </si>
  <si>
    <t>3284</t>
  </si>
  <si>
    <t>CA, San Diego - Libety Station</t>
  </si>
  <si>
    <t>3285</t>
  </si>
  <si>
    <t>CA, Novato - Woodside Office Center</t>
  </si>
  <si>
    <t>Novato, CA</t>
  </si>
  <si>
    <t>3301</t>
  </si>
  <si>
    <t>UT, Lehi - Traverse Ridge</t>
  </si>
  <si>
    <t>Lehi, UT</t>
  </si>
  <si>
    <t>3313</t>
  </si>
  <si>
    <t>PA, Newtown Square - Corporate Campus</t>
  </si>
  <si>
    <t>Newtown Square, PA</t>
  </si>
  <si>
    <t>3314</t>
  </si>
  <si>
    <t>CT, Hartford South  Rocky Hill</t>
  </si>
  <si>
    <t>Rocky Hill, CT</t>
  </si>
  <si>
    <t>3316</t>
  </si>
  <si>
    <t>NY, Yonkers - 1 Ridge Hill</t>
  </si>
  <si>
    <t>Yonkers, NY</t>
  </si>
  <si>
    <t>3317</t>
  </si>
  <si>
    <t>FL, Fort Pierce - Renaissance Financial</t>
  </si>
  <si>
    <t>Fort Pierce, FL</t>
  </si>
  <si>
    <t>3322</t>
  </si>
  <si>
    <t>NM, Santa Fe - Washington Avenue</t>
  </si>
  <si>
    <t>Santa Fe, NM</t>
  </si>
  <si>
    <t>3323</t>
  </si>
  <si>
    <t>CA, Pasadena - Old Town Pasadena</t>
  </si>
  <si>
    <t>3324</t>
  </si>
  <si>
    <t>CO, Aurora - South Vaughn Way</t>
  </si>
  <si>
    <t>Aurora, CO</t>
  </si>
  <si>
    <t>3364</t>
  </si>
  <si>
    <t>MD, Germantown - Milestone Business Park</t>
  </si>
  <si>
    <t>Germantown, MD</t>
  </si>
  <si>
    <t>3366</t>
  </si>
  <si>
    <t>WA, Olympia - Union 400</t>
  </si>
  <si>
    <t>Olympia, WA</t>
  </si>
  <si>
    <t>3367</t>
  </si>
  <si>
    <t>WA, Spokane - Wells Fargo Center</t>
  </si>
  <si>
    <t>Spokane, WA</t>
  </si>
  <si>
    <t>3368</t>
  </si>
  <si>
    <t>WA, Renton - Triton Towers Three</t>
  </si>
  <si>
    <t>Renton, WA</t>
  </si>
  <si>
    <t>3369</t>
  </si>
  <si>
    <t>TX, Plano - Plano Shops at Legacy</t>
  </si>
  <si>
    <t>3371</t>
  </si>
  <si>
    <t>MI, Lansing- One Michigan Avenue</t>
  </si>
  <si>
    <t>Lansing, MI</t>
  </si>
  <si>
    <t>3374</t>
  </si>
  <si>
    <t>GA, Atlanta - One Paces West</t>
  </si>
  <si>
    <t>3379</t>
  </si>
  <si>
    <t>NY, New Rochelle - New Rochelle</t>
  </si>
  <si>
    <t>New Rochelle, NY</t>
  </si>
  <si>
    <t>3380</t>
  </si>
  <si>
    <t>NJ, Hoboken - Hoboken Riverfront Center</t>
  </si>
  <si>
    <t>Hoboken, NJ</t>
  </si>
  <si>
    <t>3389</t>
  </si>
  <si>
    <t>MN, Edina - Grandview Square</t>
  </si>
  <si>
    <t>Edina, MN</t>
  </si>
  <si>
    <t>3390</t>
  </si>
  <si>
    <t>VA, Alexandria - Kingstowne Ridge</t>
  </si>
  <si>
    <t>Kingstowne, VA</t>
  </si>
  <si>
    <t>3394</t>
  </si>
  <si>
    <t>TX, Austin - Dobie Center</t>
  </si>
  <si>
    <t>3411</t>
  </si>
  <si>
    <t>DE, Newark - Christiana Corporate</t>
  </si>
  <si>
    <t>Newark, DE</t>
  </si>
  <si>
    <t>3419</t>
  </si>
  <si>
    <t>NH, Portsmouth - Portsmouth</t>
  </si>
  <si>
    <t>Portsmouth, NH</t>
  </si>
  <si>
    <t>3420</t>
  </si>
  <si>
    <t>NY, Long Island City - Spaces</t>
  </si>
  <si>
    <t>Long Island City, NY</t>
  </si>
  <si>
    <t>3421</t>
  </si>
  <si>
    <t>UT, Farmington - Station Park</t>
  </si>
  <si>
    <t>Farmington, UT</t>
  </si>
  <si>
    <t>3431</t>
  </si>
  <si>
    <t>GA, Snellville - Shoppes at Webb Gin</t>
  </si>
  <si>
    <t>Snelville, GA</t>
  </si>
  <si>
    <t>3433</t>
  </si>
  <si>
    <t>VA, Fredericksburg - Central Park Corporate Center</t>
  </si>
  <si>
    <t>Fredericksburg, VA</t>
  </si>
  <si>
    <t>3443</t>
  </si>
  <si>
    <t>NJ, Neptune - Shore Crossings</t>
  </si>
  <si>
    <t>Neptune, NJ</t>
  </si>
  <si>
    <t>3449</t>
  </si>
  <si>
    <t>MA, Boston - Seaport - One Marina Park</t>
  </si>
  <si>
    <t>3450</t>
  </si>
  <si>
    <t>TN, Chattanooga - Tallan Financial Center</t>
  </si>
  <si>
    <t>Chattanooga, TN</t>
  </si>
  <si>
    <t>3451</t>
  </si>
  <si>
    <t>CO, Boulder - Baseline Office Suites</t>
  </si>
  <si>
    <t>3483</t>
  </si>
  <si>
    <t>CA, Burbank - Burbank Media District</t>
  </si>
  <si>
    <t>Burbank, CA</t>
  </si>
  <si>
    <t>3484</t>
  </si>
  <si>
    <t>TX, Bellaire - Houston - Bellaire Blvd</t>
  </si>
  <si>
    <t>3489</t>
  </si>
  <si>
    <t>AZ, Phoenix - Deer Valley - Union Hills Office Plaza</t>
  </si>
  <si>
    <t>3490</t>
  </si>
  <si>
    <t>AZ, Scottsdale - Raintree Corporate Center</t>
  </si>
  <si>
    <t>3494</t>
  </si>
  <si>
    <t>NC, Cornelius - Lake Norman</t>
  </si>
  <si>
    <t>Cornelius, NC</t>
  </si>
  <si>
    <t>3531</t>
  </si>
  <si>
    <t>FL, Coral Gables - Columbus Center</t>
  </si>
  <si>
    <t>3533</t>
  </si>
  <si>
    <t>MA, Middleton - Boston North Shore - Middleton</t>
  </si>
  <si>
    <t>Middleton, MA</t>
  </si>
  <si>
    <t>3545</t>
  </si>
  <si>
    <t>GA, Fayetteville - Main Street Office Center</t>
  </si>
  <si>
    <t>Fayetteville, GA</t>
  </si>
  <si>
    <t>3556</t>
  </si>
  <si>
    <t>CA, Palo Alto - 4 Palo Alto Square</t>
  </si>
  <si>
    <t>3595</t>
  </si>
  <si>
    <t>IL, Oak Park - Oak Park</t>
  </si>
  <si>
    <t>Oak Park, IL</t>
  </si>
  <si>
    <t>3596</t>
  </si>
  <si>
    <t>SC, Charleston - Downtown Charleston</t>
  </si>
  <si>
    <t>3597</t>
  </si>
  <si>
    <t>CT, New Haven - Connecticut Financial</t>
  </si>
  <si>
    <t>New Haven , CT</t>
  </si>
  <si>
    <t>3598</t>
  </si>
  <si>
    <t>CA, Hermosa Beach - Hermosa Beach</t>
  </si>
  <si>
    <t>Hermosa Beach, CA</t>
  </si>
  <si>
    <t>3617</t>
  </si>
  <si>
    <t>VA, Arlington - Ballston</t>
  </si>
  <si>
    <t>Arlington, VA</t>
  </si>
  <si>
    <t>3630</t>
  </si>
  <si>
    <t>IA, Davenport - Birchwood Office Building</t>
  </si>
  <si>
    <t>Davenport, IA</t>
  </si>
  <si>
    <t>3632</t>
  </si>
  <si>
    <t>NH, Bedford - Independence Place</t>
  </si>
  <si>
    <t>Bedford, NH</t>
  </si>
  <si>
    <t>3633</t>
  </si>
  <si>
    <t>TN, Murfreesboro - The Avenue Murfreesboro</t>
  </si>
  <si>
    <t>Murfreesboro, TN</t>
  </si>
  <si>
    <t>3634</t>
  </si>
  <si>
    <t>NV, Reno - Mountain View Corporate</t>
  </si>
  <si>
    <t>3650</t>
  </si>
  <si>
    <t>TX, Dallas - Quorum</t>
  </si>
  <si>
    <t>3652</t>
  </si>
  <si>
    <t>TX, The Woodlands - Timberloch Place</t>
  </si>
  <si>
    <t>3654</t>
  </si>
  <si>
    <t>TX, Sugar Land - Town Square</t>
  </si>
  <si>
    <t>3655</t>
  </si>
  <si>
    <t>TX, Houston - Upper Kirby</t>
  </si>
  <si>
    <t>3656</t>
  </si>
  <si>
    <t>LA, New Orleans - St Charles and  Poydras</t>
  </si>
  <si>
    <t>3657</t>
  </si>
  <si>
    <t>TX, Houston - Wilcrest</t>
  </si>
  <si>
    <t>3658</t>
  </si>
  <si>
    <t>TX, Houston - Northwest Freeway</t>
  </si>
  <si>
    <t>3659</t>
  </si>
  <si>
    <t>TX, Houston - River Oaks</t>
  </si>
  <si>
    <t>3660</t>
  </si>
  <si>
    <t>TX, San Antonio - Castle Hills</t>
  </si>
  <si>
    <t>3662</t>
  </si>
  <si>
    <t>TX, Houston - Northbelt Airport</t>
  </si>
  <si>
    <t>3664</t>
  </si>
  <si>
    <t>TX, Houston - Energy Corridor</t>
  </si>
  <si>
    <t>3669</t>
  </si>
  <si>
    <t>TX, Houston - Park Row</t>
  </si>
  <si>
    <t>3671</t>
  </si>
  <si>
    <t>TX, San Antonio - One Riverwalk Place</t>
  </si>
  <si>
    <t>3672</t>
  </si>
  <si>
    <t>LA, New Orleans - Energy Centre Building</t>
  </si>
  <si>
    <t>3674</t>
  </si>
  <si>
    <t>TX, Dallas - Mockingbird Towers</t>
  </si>
  <si>
    <t>3683</t>
  </si>
  <si>
    <t>NE, Lincoln - U. S. Bank Building</t>
  </si>
  <si>
    <t>Lincoln, NE</t>
  </si>
  <si>
    <t>3685</t>
  </si>
  <si>
    <t>CT, Danbury - Lee Farm Corporate Park</t>
  </si>
  <si>
    <t>Danbury, CT</t>
  </si>
  <si>
    <t>3686</t>
  </si>
  <si>
    <t>CT, Wilton - Wilton Executive</t>
  </si>
  <si>
    <t>Wilton, CT</t>
  </si>
  <si>
    <t>3687</t>
  </si>
  <si>
    <t>IL, Chicago - Hyde Park</t>
  </si>
  <si>
    <t>3688</t>
  </si>
  <si>
    <t>CA, Burbank - Burbank Business District</t>
  </si>
  <si>
    <t>3689</t>
  </si>
  <si>
    <t>CA, Solana Beach - Solana Beach Corporate</t>
  </si>
  <si>
    <t>Solana Beach, CA</t>
  </si>
  <si>
    <t>3695</t>
  </si>
  <si>
    <t>CA, Menlo Park-Spaces Menlo Park</t>
  </si>
  <si>
    <t>Menlo Park, CA</t>
  </si>
  <si>
    <t>3700</t>
  </si>
  <si>
    <t>MI, Bloomfield Hills - Bloomfield Hills</t>
  </si>
  <si>
    <t>Bloomfield Hills, MI</t>
  </si>
  <si>
    <t>3701</t>
  </si>
  <si>
    <t>MI, Dearborn - Dearborn</t>
  </si>
  <si>
    <t>Dearborn, MI</t>
  </si>
  <si>
    <t>3703</t>
  </si>
  <si>
    <t>CA, Arcadia - Huntington Drive</t>
  </si>
  <si>
    <t>Arcadia, CA</t>
  </si>
  <si>
    <t>3708</t>
  </si>
  <si>
    <t>WA, Vancouver - 1220 Main Place</t>
  </si>
  <si>
    <t>3725</t>
  </si>
  <si>
    <t>TX, Fort Worth - Alliance</t>
  </si>
  <si>
    <t>3726</t>
  </si>
  <si>
    <t>AR, Little Rock - Regions Center</t>
  </si>
  <si>
    <t>Little Rock, AR</t>
  </si>
  <si>
    <t>3727</t>
  </si>
  <si>
    <t>PA, Jenkintown - Jenkins Court</t>
  </si>
  <si>
    <t>Jenkintown, PA</t>
  </si>
  <si>
    <t>3734</t>
  </si>
  <si>
    <t>CT, West Hartford - Main Street</t>
  </si>
  <si>
    <t>West Hartford, CT</t>
  </si>
  <si>
    <t>3748</t>
  </si>
  <si>
    <t>FL, Fort Lauderdale - Galleria</t>
  </si>
  <si>
    <t>3749</t>
  </si>
  <si>
    <t>NE, Omaha - Aksarben Village</t>
  </si>
  <si>
    <t>3750</t>
  </si>
  <si>
    <t>FL, Jacksonville - Bartram Park</t>
  </si>
  <si>
    <t>3804</t>
  </si>
  <si>
    <t>OR, Beaverton - Beaverton Round</t>
  </si>
  <si>
    <t>3805</t>
  </si>
  <si>
    <t>PA, Chadds Ford - Gateway Corporate</t>
  </si>
  <si>
    <t>Chadds Ford, PA</t>
  </si>
  <si>
    <t>3806</t>
  </si>
  <si>
    <t>AZ, Phoenix - Desert Ridge Corporate</t>
  </si>
  <si>
    <t>3815</t>
  </si>
  <si>
    <t>CA, Torrance - Del Amo</t>
  </si>
  <si>
    <t>Torrance, CA</t>
  </si>
  <si>
    <t>3817</t>
  </si>
  <si>
    <t>FL, Orlando - Lake Nona Center</t>
  </si>
  <si>
    <t>3818</t>
  </si>
  <si>
    <t>NY, Hicksville - Hicksville</t>
  </si>
  <si>
    <t>Hicksville, NY</t>
  </si>
  <si>
    <t>3819</t>
  </si>
  <si>
    <t>NY, Manhasset - Manhasset</t>
  </si>
  <si>
    <t>Manhasset, NY</t>
  </si>
  <si>
    <t>3826</t>
  </si>
  <si>
    <t>OK, Tulsa - Executive Tower</t>
  </si>
  <si>
    <t>3828</t>
  </si>
  <si>
    <t>MO, Clayton - Sevens Building</t>
  </si>
  <si>
    <t>3830</t>
  </si>
  <si>
    <t>FL, West Palm Beach - Emerald View</t>
  </si>
  <si>
    <t>West Palm Beach, FL</t>
  </si>
  <si>
    <t>3854</t>
  </si>
  <si>
    <t>CA, San Jose - South San Jose</t>
  </si>
  <si>
    <t>3855</t>
  </si>
  <si>
    <t>TX, Houston - 5444 Westheimer</t>
  </si>
  <si>
    <t>3865</t>
  </si>
  <si>
    <t>NY, New York City - Brookfield Place</t>
  </si>
  <si>
    <t>3869</t>
  </si>
  <si>
    <t>MD, North Bethesda - Pike &amp; Rose</t>
  </si>
  <si>
    <t>3870</t>
  </si>
  <si>
    <t>TX, Austin - Lamar Central</t>
  </si>
  <si>
    <t>3871</t>
  </si>
  <si>
    <t>MA, Boston - 101 Arch Street</t>
  </si>
  <si>
    <t>3872</t>
  </si>
  <si>
    <t>MA, Boston - Beacon Hil, 100 Cambridge Street</t>
  </si>
  <si>
    <t>3873</t>
  </si>
  <si>
    <t>MA, Charlestown - Schraffts Center</t>
  </si>
  <si>
    <t>Charlestown, MA</t>
  </si>
  <si>
    <t>3876</t>
  </si>
  <si>
    <t>CA, Concord - Willow Pass Road</t>
  </si>
  <si>
    <t>Concord, CA</t>
  </si>
  <si>
    <t>3877</t>
  </si>
  <si>
    <t>CO, Littleton - Kellogg Center</t>
  </si>
  <si>
    <t>Littleton, CO</t>
  </si>
  <si>
    <t>3878</t>
  </si>
  <si>
    <t>WA, Bellingham - Barkley Village</t>
  </si>
  <si>
    <t>Bellingam, WA</t>
  </si>
  <si>
    <t>3879</t>
  </si>
  <si>
    <t>TX, Frisco - Stonebriar Center</t>
  </si>
  <si>
    <t>3880</t>
  </si>
  <si>
    <t>TX, McKinney - Craig Ranch</t>
  </si>
  <si>
    <t>McKinney, TX</t>
  </si>
  <si>
    <t>3899</t>
  </si>
  <si>
    <t>TX, Austin - Chase Park</t>
  </si>
  <si>
    <t>3913</t>
  </si>
  <si>
    <t>LA, Baton Rouge - Westform</t>
  </si>
  <si>
    <t>3928</t>
  </si>
  <si>
    <t>IN, South Bend - South Bend</t>
  </si>
  <si>
    <t>South Bend, IN</t>
  </si>
  <si>
    <t>3941</t>
  </si>
  <si>
    <t>CA, Sacramento - 500 Capitol Mall</t>
  </si>
  <si>
    <t>3943</t>
  </si>
  <si>
    <t>LA, Shreveport - Boardwalk</t>
  </si>
  <si>
    <t>Shreveport, LA</t>
  </si>
  <si>
    <t>3944</t>
  </si>
  <si>
    <t>LA, Metairie - Galleria</t>
  </si>
  <si>
    <t>3946</t>
  </si>
  <si>
    <t>CO, Denver - Tamarac Plaza II</t>
  </si>
  <si>
    <t>3950</t>
  </si>
  <si>
    <t>OK, Oklahoma City - Park Avenue</t>
  </si>
  <si>
    <t>Oklahoma City, OK</t>
  </si>
  <si>
    <t>3952</t>
  </si>
  <si>
    <t>OK, Tulsa - PostRock</t>
  </si>
  <si>
    <t>3954</t>
  </si>
  <si>
    <t>CA, Alameda - Marina Village</t>
  </si>
  <si>
    <t>Alameda, CA</t>
  </si>
  <si>
    <t>3973</t>
  </si>
  <si>
    <t>FL, Aventura - Turnberry Plaza</t>
  </si>
  <si>
    <t>3974</t>
  </si>
  <si>
    <t>FL, Miami Beach - Meridian Center</t>
  </si>
  <si>
    <t>Miami Beach, FL</t>
  </si>
  <si>
    <t>3975</t>
  </si>
  <si>
    <t>TX, Round Rock - Old Town Square</t>
  </si>
  <si>
    <t>Round Rock, TX</t>
  </si>
  <si>
    <t>3976</t>
  </si>
  <si>
    <t>MO, Kansas City - South Kansas City</t>
  </si>
  <si>
    <t>3983</t>
  </si>
  <si>
    <t>UT, Cottonwood Heights - Union Park</t>
  </si>
  <si>
    <t>Cottonwood Heights, UT</t>
  </si>
  <si>
    <t>3986</t>
  </si>
  <si>
    <t>NJ, Montclair - Montclair</t>
  </si>
  <si>
    <t>Montclair, NJ</t>
  </si>
  <si>
    <t>3987</t>
  </si>
  <si>
    <t>PA, Philadelphia - CIRA Centre</t>
  </si>
  <si>
    <t>3988</t>
  </si>
  <si>
    <t>FL, Jupiter - Harbourside Place</t>
  </si>
  <si>
    <t>Jupiter, FL</t>
  </si>
  <si>
    <t>3989</t>
  </si>
  <si>
    <t>TX, Houston - 2 Blvd Place</t>
  </si>
  <si>
    <t>3990</t>
  </si>
  <si>
    <t>TX, Austin - Westlake</t>
  </si>
  <si>
    <t>3991</t>
  </si>
  <si>
    <t>TX, Sugar Land - Williams Trace</t>
  </si>
  <si>
    <t>3992</t>
  </si>
  <si>
    <t>TX, Houston - Chasewood</t>
  </si>
  <si>
    <t>3993</t>
  </si>
  <si>
    <t>TX, Austin - Arboretum Plaza</t>
  </si>
  <si>
    <t>3994</t>
  </si>
  <si>
    <t>NV, Las Vegas - Howard Hughes II</t>
  </si>
  <si>
    <t>3996</t>
  </si>
  <si>
    <t>MD, Columbia - Columbia Town Center II</t>
  </si>
  <si>
    <t>3997</t>
  </si>
  <si>
    <t>MD, Owing Mills - One Corporate Center</t>
  </si>
  <si>
    <t>Owings Mills, MD</t>
  </si>
  <si>
    <t>3998</t>
  </si>
  <si>
    <t>TX, Austin - Barton Springs</t>
  </si>
  <si>
    <t>3999</t>
  </si>
  <si>
    <t>TX, The Woodlands - Waterway</t>
  </si>
  <si>
    <t>4000</t>
  </si>
  <si>
    <t>VA, Newport News - Oyster Point</t>
  </si>
  <si>
    <t>Newport News, VA</t>
  </si>
  <si>
    <t>4001</t>
  </si>
  <si>
    <t>VA, Richmond - Westerre Parkway</t>
  </si>
  <si>
    <t>4002</t>
  </si>
  <si>
    <t>NV, Las Vegas - Sahara</t>
  </si>
  <si>
    <t>4003</t>
  </si>
  <si>
    <t>MD, Columbia - Gateway</t>
  </si>
  <si>
    <t>4004</t>
  </si>
  <si>
    <t>TX, Bee Cave - Hill Country Galleria</t>
  </si>
  <si>
    <t>Bee Cave, TX</t>
  </si>
  <si>
    <t>4005</t>
  </si>
  <si>
    <t>TX, Spring - Springwoods</t>
  </si>
  <si>
    <t>Spring, TX</t>
  </si>
  <si>
    <t>4007</t>
  </si>
  <si>
    <t>MD, Towson - Towson City Center</t>
  </si>
  <si>
    <t>4008</t>
  </si>
  <si>
    <t>TX, San Antonio - Sonterra</t>
  </si>
  <si>
    <t>4009</t>
  </si>
  <si>
    <t>MD, Annapolis - Towne Center</t>
  </si>
  <si>
    <t>4010</t>
  </si>
  <si>
    <t>MD, Gaithersburg - Washingtonian Boulevard</t>
  </si>
  <si>
    <t>Gaithersburg, MD</t>
  </si>
  <si>
    <t>4011</t>
  </si>
  <si>
    <t>PA, Pittsburgh - Grant Street</t>
  </si>
  <si>
    <t>4012</t>
  </si>
  <si>
    <t>NC, Raleigh - Anson Way</t>
  </si>
  <si>
    <t>4013</t>
  </si>
  <si>
    <t>TX, The Woodlands - Hughes Landing</t>
  </si>
  <si>
    <t>4014</t>
  </si>
  <si>
    <t>TN, Nashville - American Center</t>
  </si>
  <si>
    <t>4015</t>
  </si>
  <si>
    <t>NV, Las Vegas - Downtown Summerlin</t>
  </si>
  <si>
    <t>4016</t>
  </si>
  <si>
    <t>TN, Nashville - Burton Hills</t>
  </si>
  <si>
    <t>4017</t>
  </si>
  <si>
    <t>TN, Brentwood - Seven Springs</t>
  </si>
  <si>
    <t>4018</t>
  </si>
  <si>
    <t>NC, Raleigh -  North Hills Tower II</t>
  </si>
  <si>
    <t>4064</t>
  </si>
  <si>
    <t>AR, Bentonville - Beau Terre</t>
  </si>
  <si>
    <t>4070</t>
  </si>
  <si>
    <t>CA, Berkeley - Downtown Berkeley</t>
  </si>
  <si>
    <t>Berkeley, CA</t>
  </si>
  <si>
    <t>4071</t>
  </si>
  <si>
    <t>CA, West Covina - West Covina</t>
  </si>
  <si>
    <t>West Covina, CA</t>
  </si>
  <si>
    <t>4072</t>
  </si>
  <si>
    <t>CA, Sherman Oaks - Galleria</t>
  </si>
  <si>
    <t>Sherman Oaks, CA</t>
  </si>
  <si>
    <t>4086</t>
  </si>
  <si>
    <t>CA, Diamond Bar - Gateway Center</t>
  </si>
  <si>
    <t>Diamond Bar, CA</t>
  </si>
  <si>
    <t>4087</t>
  </si>
  <si>
    <t>KY, Louisville - Brownsboro Crossing</t>
  </si>
  <si>
    <t>4088</t>
  </si>
  <si>
    <t>FL, St. Petersburg - First Central Tower</t>
  </si>
  <si>
    <t>St. Petersburg, FL</t>
  </si>
  <si>
    <t>4110</t>
  </si>
  <si>
    <t>FL, Orlando - Downtown North Orange</t>
  </si>
  <si>
    <t>4115</t>
  </si>
  <si>
    <t>DC, Washington - 1101 Pennsylvania Avenue</t>
  </si>
  <si>
    <t>4119</t>
  </si>
  <si>
    <t>CA, San Bernardino - Three Parkside</t>
  </si>
  <si>
    <t>San Bernardino, CA</t>
  </si>
  <si>
    <t>4150</t>
  </si>
  <si>
    <t>MD, Columbia - Maple Lawn</t>
  </si>
  <si>
    <t>Fulton, MD</t>
  </si>
  <si>
    <t>4166</t>
  </si>
  <si>
    <t>TX, Dallas - Cypress Waters - Irving/Coppell</t>
  </si>
  <si>
    <t>4168</t>
  </si>
  <si>
    <t>CA, Palo Alto - Embarcadero Place</t>
  </si>
  <si>
    <t>4169</t>
  </si>
  <si>
    <t>CA, Pleasanton - Bernal Corporate Park</t>
  </si>
  <si>
    <t>4203</t>
  </si>
  <si>
    <t>MA, Boston - Canal Street-North Station</t>
  </si>
  <si>
    <t>4254</t>
  </si>
  <si>
    <t>CO, Broomfield - Interlocken</t>
  </si>
  <si>
    <t>Broomfield, CO</t>
  </si>
  <si>
    <t>4256</t>
  </si>
  <si>
    <t>GA, Peachtree Corners - Peachtree Corners</t>
  </si>
  <si>
    <t>Norcross, GA</t>
  </si>
  <si>
    <t>3916</t>
  </si>
  <si>
    <t>CA, San Francisco - The Paramount</t>
  </si>
  <si>
    <t>3951</t>
  </si>
  <si>
    <t>CA, Santa Barbara - Downtown Santa Barbara</t>
  </si>
  <si>
    <t>Santa Barbara, CA</t>
  </si>
  <si>
    <t>3984</t>
  </si>
  <si>
    <t>MT, Bozeman - Downtown Bozeman</t>
  </si>
  <si>
    <t>Bozeman, MT</t>
  </si>
  <si>
    <t>4075</t>
  </si>
  <si>
    <t>CA, Los Angeles - Spaces Fairfax</t>
  </si>
  <si>
    <t>4083</t>
  </si>
  <si>
    <t>MA, Boston - Newbury Street</t>
  </si>
  <si>
    <t>4126</t>
  </si>
  <si>
    <t>CA, Los Angeles - Spaces Santa Monica</t>
  </si>
  <si>
    <t>Santa Monica, CA</t>
  </si>
  <si>
    <t>4131</t>
  </si>
  <si>
    <t>DC, Washington - Spaces - NoMa</t>
  </si>
  <si>
    <t>4133</t>
  </si>
  <si>
    <t>CA, San Jose - Spaces San Jose - Santana Row</t>
  </si>
  <si>
    <t>4172</t>
  </si>
  <si>
    <t>CO, Denver - Spaces Denver - Ballpark</t>
  </si>
  <si>
    <t>4204</t>
  </si>
  <si>
    <t>AZ, Tempe - Wells Fargo Plaza</t>
  </si>
  <si>
    <t>4206</t>
  </si>
  <si>
    <t>CA, Glendale - Downtown Glendale</t>
  </si>
  <si>
    <t>4220</t>
  </si>
  <si>
    <t>GA, Atlanta - Spaces Atlanta - The Battery at SunTrust Park</t>
  </si>
  <si>
    <t>4225</t>
  </si>
  <si>
    <t>FL, Windermere  Windermere</t>
  </si>
  <si>
    <t>Windermere, FL</t>
  </si>
  <si>
    <t>4234</t>
  </si>
  <si>
    <t>VA, Arlington - Spaces - The Artisphere</t>
  </si>
  <si>
    <t>4249</t>
  </si>
  <si>
    <t>AZ, Phoenix - The Peak</t>
  </si>
  <si>
    <t>4262</t>
  </si>
  <si>
    <t>PA, Pittsburgh - Spaces - Bakery Square</t>
  </si>
  <si>
    <t>4287</t>
  </si>
  <si>
    <t>WA, Camas - 192nd Avenue</t>
  </si>
  <si>
    <t>Camas, WA</t>
  </si>
  <si>
    <t>4296</t>
  </si>
  <si>
    <t>CA, Commerce - Commerce Corporate Center</t>
  </si>
  <si>
    <t>Commerce, CA</t>
  </si>
  <si>
    <t>4301</t>
  </si>
  <si>
    <t>UT, Provo - Downtown Provo</t>
  </si>
  <si>
    <t>Provo, UT</t>
  </si>
  <si>
    <t>4321</t>
  </si>
  <si>
    <t>LA, Harvey - Fountain Park</t>
  </si>
  <si>
    <t>Harvey, LA</t>
  </si>
  <si>
    <t>4347</t>
  </si>
  <si>
    <t>UT, Draper - Draper Center</t>
  </si>
  <si>
    <t>Draper, UT</t>
  </si>
  <si>
    <t>4353</t>
  </si>
  <si>
    <t>MA, Somerville - Spaces Davis Square</t>
  </si>
  <si>
    <t>Somerville, MA</t>
  </si>
  <si>
    <t>4419</t>
  </si>
  <si>
    <t>FL, Sunny Isles - Netanya Center</t>
  </si>
  <si>
    <t>Sunny Isles, FL</t>
  </si>
  <si>
    <t>4459</t>
  </si>
  <si>
    <t>CA, Irvine - Spaces - Intersect Irvine</t>
  </si>
  <si>
    <t>4477</t>
  </si>
  <si>
    <t>CA, San Francisco - Spaces Levi's Plaza</t>
  </si>
  <si>
    <t>4482</t>
  </si>
  <si>
    <t>CA, San Diego - Spaces - University Town Center</t>
  </si>
  <si>
    <t>4483</t>
  </si>
  <si>
    <t>GA, Alpharetta - Spaces Avalon</t>
  </si>
  <si>
    <t>4525</t>
  </si>
  <si>
    <t>AZ, Phoenix - Spaces One Renaissance Tower</t>
  </si>
  <si>
    <t>4531</t>
  </si>
  <si>
    <t>CO, Broomfield - Spaces Arista</t>
  </si>
  <si>
    <t>4579</t>
  </si>
  <si>
    <t>CA, Los Angeles - Spaces Fashion District DTLA</t>
  </si>
  <si>
    <t>4654</t>
  </si>
  <si>
    <t>CO, Fort Collins - Spaces Linden Street Old Town</t>
  </si>
  <si>
    <t>Fort Collins, CO</t>
  </si>
  <si>
    <t>4754</t>
  </si>
  <si>
    <t>IL, Chicago - 125 South Wacker</t>
  </si>
  <si>
    <t>4288</t>
  </si>
  <si>
    <t>NJ, Flemington - Flemington</t>
  </si>
  <si>
    <t>Flemington, NJ</t>
  </si>
  <si>
    <t>4460</t>
  </si>
  <si>
    <t>CA, Culver City - Spaces Culver City</t>
  </si>
  <si>
    <t>Culver City, CA</t>
  </si>
  <si>
    <t>4528</t>
  </si>
  <si>
    <t>NY, New York City - Spaces 1740 Broadway</t>
  </si>
  <si>
    <t>4529</t>
  </si>
  <si>
    <t>MD, Chevy Chase - Spaces Chase Tower</t>
  </si>
  <si>
    <t>Chevy Chase, MD</t>
  </si>
  <si>
    <t>4530</t>
  </si>
  <si>
    <t>GA, Atlanta - Spaces Perimeter</t>
  </si>
  <si>
    <t>4578</t>
  </si>
  <si>
    <t>TX, Houston - Spaces Kirby Grove</t>
  </si>
  <si>
    <t>4582</t>
  </si>
  <si>
    <t>IL, Chicago - Spaces Lincoln Park</t>
  </si>
  <si>
    <t>4596</t>
  </si>
  <si>
    <t>TX, Southlake - Spaces Southlake Granite Place</t>
  </si>
  <si>
    <t>4594</t>
  </si>
  <si>
    <t>IL, Chicago, 159 N Sangamon - Fulton Market</t>
  </si>
  <si>
    <t>4448</t>
  </si>
  <si>
    <t>CA, San Mateo, 221 S. El Camino Real</t>
  </si>
  <si>
    <t>San Mateo, CA</t>
  </si>
  <si>
    <t>4526</t>
  </si>
  <si>
    <t>TN, Nashville, 222 2nd Avenue</t>
  </si>
  <si>
    <t>4527</t>
  </si>
  <si>
    <t>MO, St. Louis, 4265 Lindell Blvd</t>
  </si>
  <si>
    <t>4719</t>
  </si>
  <si>
    <t>AZ, Mesa - Val Vista</t>
  </si>
  <si>
    <t>4462</t>
  </si>
  <si>
    <t>CA, Calabasas - Spaces Park Calabasas</t>
  </si>
  <si>
    <t>Calabasas, CA</t>
  </si>
  <si>
    <t>4663</t>
  </si>
  <si>
    <t>GA, Atlanta - Spaces Colony Square</t>
  </si>
  <si>
    <t>4485</t>
  </si>
  <si>
    <t>NY, New York City - Spaces Helmsley Building</t>
  </si>
  <si>
    <t>4617</t>
  </si>
  <si>
    <t>CA, Los Angeles - Spaces City National Plaza</t>
  </si>
  <si>
    <t>4590</t>
  </si>
  <si>
    <t>CA, Los Angeles - Spaces El Segundo LAX</t>
  </si>
  <si>
    <t>4261</t>
  </si>
  <si>
    <t>NC, Raleigh - The Dillon</t>
  </si>
  <si>
    <t>4597</t>
  </si>
  <si>
    <t>CA, Costa Mesa - Spaces The MET</t>
  </si>
  <si>
    <t>Costa Mesa, CA</t>
  </si>
  <si>
    <t>4671</t>
  </si>
  <si>
    <t>MN, Minneapolis - Spaces North Loop</t>
  </si>
  <si>
    <t>4689</t>
  </si>
  <si>
    <t>CA, Los Angeles - Spaces Hollywood 1800 N Vine</t>
  </si>
  <si>
    <t>4672</t>
  </si>
  <si>
    <t>MD, Baltimore - Spaces Stadium Square</t>
  </si>
  <si>
    <t>4592</t>
  </si>
  <si>
    <t>NY, New York City - Spaces Brooklyn Fort Greene</t>
  </si>
  <si>
    <t>4309</t>
  </si>
  <si>
    <t>PA, Philadelphia - Spaces Center City</t>
  </si>
  <si>
    <t>4228</t>
  </si>
  <si>
    <t>LA, Monroe - Monroe</t>
  </si>
  <si>
    <t>Monroe, LA</t>
  </si>
  <si>
    <t>4662</t>
  </si>
  <si>
    <t>NC, Charlotte - Spaces Trade and Tryon</t>
  </si>
  <si>
    <t>3751</t>
  </si>
  <si>
    <t>MI, Royal Oak - Main Street</t>
  </si>
  <si>
    <t>Royal Oak, MI</t>
  </si>
  <si>
    <t>4895</t>
  </si>
  <si>
    <t>WI, Milwaukee - Spaces North Water Street</t>
  </si>
  <si>
    <t>4765</t>
  </si>
  <si>
    <t>AZ, Scottsdale - Spaces Old Town Scottsdale</t>
  </si>
  <si>
    <t>4398</t>
  </si>
  <si>
    <t>NJ, Short Hills, 830 Morris Turnpike</t>
  </si>
  <si>
    <t>4688</t>
  </si>
  <si>
    <t>VA, Reston - Spaces Wiehle Metro</t>
  </si>
  <si>
    <t>4611</t>
  </si>
  <si>
    <t>AL, Huntsville - Spaces Redstone Arsenal</t>
  </si>
  <si>
    <t>4926</t>
  </si>
  <si>
    <t>TN, Franklin, 3401 Mallory Lane</t>
  </si>
  <si>
    <t>5010</t>
  </si>
  <si>
    <t>OH, Cincinnati - Spaces Over The Rhine</t>
  </si>
  <si>
    <t>4938</t>
  </si>
  <si>
    <t>CA, Santa Clara - Spaces Augustine 101</t>
  </si>
  <si>
    <t>Santa Clara, CA</t>
  </si>
  <si>
    <t>4882</t>
  </si>
  <si>
    <t>NY, New York, Spaces Meatpacking District</t>
  </si>
  <si>
    <t>4601</t>
  </si>
  <si>
    <t>WA, Seattle - Spaces Pioneer Square</t>
  </si>
  <si>
    <t>4726</t>
  </si>
  <si>
    <t>CA, Irvine - Spaces The Quad</t>
  </si>
  <si>
    <t>4595</t>
  </si>
  <si>
    <t>FL, Fort Lauderdale - Spaces Las Olas Square</t>
  </si>
  <si>
    <t>4980</t>
  </si>
  <si>
    <t>WI, Madison - Spaces Capitol East District</t>
  </si>
  <si>
    <t>4970</t>
  </si>
  <si>
    <t>CT, West Hartford - Spaces Blue Back Square</t>
  </si>
  <si>
    <t>4971</t>
  </si>
  <si>
    <t>NC, Cary - Spaces Centre Green</t>
  </si>
  <si>
    <t>4741</t>
  </si>
  <si>
    <t>MD, Baltimore - Spaces Harborplace Gallery</t>
  </si>
  <si>
    <t>4867</t>
  </si>
  <si>
    <t>VA, Alexandria - Spaces Duke Street</t>
  </si>
  <si>
    <t>Alexandria, VA</t>
  </si>
  <si>
    <t>4936</t>
  </si>
  <si>
    <t>NY, New York City - Spaces Chrysler Building</t>
  </si>
  <si>
    <t>5171</t>
  </si>
  <si>
    <t>OR, Portland - Spaces Slabtown</t>
  </si>
  <si>
    <t>4874</t>
  </si>
  <si>
    <t>GA, Atlanta - Shops at Buckhead</t>
  </si>
  <si>
    <t>5092</t>
  </si>
  <si>
    <t>TX, Austin - Spaces Congress at 5th</t>
  </si>
  <si>
    <t>5067</t>
  </si>
  <si>
    <t>TX, Plano - Spaces Legacy Central</t>
  </si>
  <si>
    <t>4921</t>
  </si>
  <si>
    <t>CA, San Diego - Spaces Makers Quarter</t>
  </si>
  <si>
    <t>5136</t>
  </si>
  <si>
    <t>TX, Dallas - Spaces Deep Ellum</t>
  </si>
  <si>
    <t>5398</t>
  </si>
  <si>
    <t>CA, South San Francisco - 611 Gateway Blvd</t>
  </si>
  <si>
    <t>4625</t>
  </si>
  <si>
    <t>FL, Miami - Spaces Wynwood Cube</t>
  </si>
  <si>
    <t>5132</t>
  </si>
  <si>
    <t>TX, Houston - Spaces City Centre One</t>
  </si>
  <si>
    <t>4939</t>
  </si>
  <si>
    <t>NY, New York City - Spaces Gramercy</t>
  </si>
  <si>
    <t>5004</t>
  </si>
  <si>
    <t>TX, Plano - Spaces Shops at Legacy</t>
  </si>
  <si>
    <t>5137</t>
  </si>
  <si>
    <t>CA, Pasadena - Spaces Playhouse District</t>
  </si>
  <si>
    <t>4986</t>
  </si>
  <si>
    <t>CA, Sacramento - Spaces R Street</t>
  </si>
  <si>
    <t>5003</t>
  </si>
  <si>
    <t>CO, Denver - Spaces Fillmore Street</t>
  </si>
  <si>
    <t>5135</t>
  </si>
  <si>
    <t>MA, Boston - Spaces State Street</t>
  </si>
  <si>
    <t>4905</t>
  </si>
  <si>
    <t>NC, Charlotte - Spaces South End</t>
  </si>
  <si>
    <t>5264</t>
  </si>
  <si>
    <t>WA, Seattle - Spaces Belltown</t>
  </si>
  <si>
    <t>5020</t>
  </si>
  <si>
    <t>CA, Santa Monica - Spaces Water Garden</t>
  </si>
  <si>
    <t>5000</t>
  </si>
  <si>
    <t>NY, Brooklyn - Spaces DUMBO</t>
  </si>
  <si>
    <t>5181</t>
  </si>
  <si>
    <t>VA, McLean - Spaces Tysons</t>
  </si>
  <si>
    <t>McLean, VA</t>
  </si>
  <si>
    <t>5260</t>
  </si>
  <si>
    <t>NY, New York - Spaces Penn Plaza</t>
  </si>
  <si>
    <t>4950</t>
  </si>
  <si>
    <t>NC, Raleigh - Spaces Crabtree Terrace</t>
  </si>
  <si>
    <t>5141</t>
  </si>
  <si>
    <t>FL, Miami - Spaces Lincoln Road</t>
  </si>
  <si>
    <t>5091</t>
  </si>
  <si>
    <t>CA, Oakland - Spaces Jack London Square</t>
  </si>
  <si>
    <t>5090</t>
  </si>
  <si>
    <t>WA, Seattle - Spaces 2 and U</t>
  </si>
  <si>
    <t>5140</t>
  </si>
  <si>
    <t>PA, Pittsburgh - Spaces One Oxford</t>
  </si>
  <si>
    <t>5068</t>
  </si>
  <si>
    <t>TX, Plano - Spaces West Plano Village</t>
  </si>
  <si>
    <t>4996</t>
  </si>
  <si>
    <t>UT, Lehi - Spaces Triumph Boulevard</t>
  </si>
  <si>
    <t>5254</t>
  </si>
  <si>
    <t>CO, Basalt - Willits Town Center</t>
  </si>
  <si>
    <t>Basalt, CO</t>
  </si>
  <si>
    <t>5130</t>
  </si>
  <si>
    <t>TX, Houston - Spaces Galleria at Post Oak</t>
  </si>
  <si>
    <t>5256</t>
  </si>
  <si>
    <t>GA, Atlanta - Spaces Icon</t>
  </si>
  <si>
    <t>5197</t>
  </si>
  <si>
    <t>FL, Miami - Spaces One Brickell</t>
  </si>
  <si>
    <t>4927</t>
  </si>
  <si>
    <t>NC, Durham - Spaces Mangum Street</t>
  </si>
  <si>
    <t>5628</t>
  </si>
  <si>
    <t>TX, Dallas - 5956 Sherry Lane</t>
  </si>
  <si>
    <t>5482</t>
  </si>
  <si>
    <t>TX, Addison - The Colonnade</t>
  </si>
  <si>
    <t>5009</t>
  </si>
  <si>
    <t>CA, San Diego - Spaces Kettner Commons</t>
  </si>
  <si>
    <t>5707</t>
  </si>
  <si>
    <t>MA, Boston - Symphony</t>
  </si>
  <si>
    <t>5102</t>
  </si>
  <si>
    <t>OR, Portland - 555 SE Martin Luther King Boulevard</t>
  </si>
  <si>
    <t>5101</t>
  </si>
  <si>
    <t>AZ, Scottsdale - Scottsdale Quarter</t>
  </si>
  <si>
    <t>5253</t>
  </si>
  <si>
    <t>CA, Napa - 1300 First Street</t>
  </si>
  <si>
    <t>Napa, CA</t>
  </si>
  <si>
    <t>4744</t>
  </si>
  <si>
    <t>TX, Austin – Spaces 111 Congress</t>
  </si>
  <si>
    <t>5777</t>
  </si>
  <si>
    <t>PA, Philadelphia - Spaces Commerce Square</t>
  </si>
  <si>
    <t>5775</t>
  </si>
  <si>
    <t>IL, Chicago – Spaces West Ohio Street</t>
  </si>
  <si>
    <t>5774</t>
  </si>
  <si>
    <t>NY, New York - Spaces Midtown South</t>
  </si>
  <si>
    <t>5104</t>
  </si>
  <si>
    <t>TX, Houston - Spaces Downtown Greenstreet</t>
  </si>
  <si>
    <t>5776</t>
  </si>
  <si>
    <t>UT, Salt Lake City – Spaces The Clift Building</t>
  </si>
  <si>
    <t>5819</t>
  </si>
  <si>
    <t>NY, New York - 14 Penn Plaza - 225 West 34th Street</t>
  </si>
  <si>
    <t>4975</t>
  </si>
  <si>
    <t>FL, Miami - Spaces CocoWalk</t>
  </si>
  <si>
    <t>4894</t>
  </si>
  <si>
    <t>SC, Greenville - Falls Tower</t>
  </si>
  <si>
    <t>5747</t>
  </si>
  <si>
    <t>MI, Birmingham, The Ford Building</t>
  </si>
  <si>
    <t>Birmingham, MI</t>
  </si>
  <si>
    <t>Franchise Fee</t>
  </si>
  <si>
    <t>5257</t>
  </si>
  <si>
    <t>IL, Chicago – 110 North Wacker Drive</t>
  </si>
  <si>
    <t>5258</t>
  </si>
  <si>
    <t>LA, Baton Rouge - 10202 Perkins Rowe</t>
  </si>
  <si>
    <t>5131</t>
  </si>
  <si>
    <t>OH, Cleveland – Spaces Warehouse District</t>
  </si>
  <si>
    <t>5934</t>
  </si>
  <si>
    <t>CA, Los Angeles - 925 North LaBrea Ave</t>
  </si>
  <si>
    <t>5962</t>
  </si>
  <si>
    <t>CA, Los Angeles - Fine Arts - 811 W 7th Street</t>
  </si>
  <si>
    <t>5983</t>
  </si>
  <si>
    <t>DC, Washington - 1015 15th Street</t>
  </si>
  <si>
    <t>5975</t>
  </si>
  <si>
    <t>CA, Costa Mesa - 3420 Bristol Street</t>
  </si>
  <si>
    <t>5885</t>
  </si>
  <si>
    <t>Toledo, Franklin Park</t>
  </si>
  <si>
    <t>-</t>
  </si>
  <si>
    <t>4661</t>
  </si>
  <si>
    <t>GA, Atlanta - Star Metals</t>
  </si>
  <si>
    <t>6073</t>
  </si>
  <si>
    <t>TX, Fort Worth- Spaces Fort Worth</t>
  </si>
  <si>
    <t>5964</t>
  </si>
  <si>
    <t>MI, East Lansing – Lake Lansing</t>
  </si>
  <si>
    <t>East Lansing, MI</t>
  </si>
  <si>
    <t>6084</t>
  </si>
  <si>
    <t>VA, Alexandria - 211 N Union</t>
  </si>
  <si>
    <t>6101</t>
  </si>
  <si>
    <t>CA, Sunnyvale - Lakeway Dr.</t>
  </si>
  <si>
    <t>Sunnyvale, CA</t>
  </si>
  <si>
    <t>6117</t>
  </si>
  <si>
    <t>IL, Chicago - 332 S Michigan Avenue</t>
  </si>
  <si>
    <t>5992</t>
  </si>
  <si>
    <t>ND, Fargo - 32nd Avenue</t>
  </si>
  <si>
    <t>6113</t>
  </si>
  <si>
    <t>CA, Emeryville - 1900 Powell Street</t>
  </si>
  <si>
    <t>Emeryville, CA</t>
  </si>
  <si>
    <t>5974</t>
  </si>
  <si>
    <t>SC, Aiken – Trail Ridge</t>
  </si>
  <si>
    <t>Aiken, SC</t>
  </si>
  <si>
    <t>6220</t>
  </si>
  <si>
    <t>DC, Washington - 1500 K Street</t>
  </si>
  <si>
    <t>6307</t>
  </si>
  <si>
    <t>TX, Dallas - 3232 McKinney Ave</t>
  </si>
  <si>
    <t>6261</t>
  </si>
  <si>
    <t>CA, San Jose - 18 S 2nd Street</t>
  </si>
  <si>
    <t>6074</t>
  </si>
  <si>
    <t>NC, Charlotte - 3117 Whiting Avenue</t>
  </si>
  <si>
    <t>6060</t>
  </si>
  <si>
    <t>NY, Bronx - Astor Avenue</t>
  </si>
  <si>
    <t>5993</t>
  </si>
  <si>
    <t>WI, West Allis – West National Avenue</t>
  </si>
  <si>
    <t>West Allis, WI</t>
  </si>
  <si>
    <t>6278</t>
  </si>
  <si>
    <t>IL, Chicago - Wicker Park</t>
  </si>
  <si>
    <t>5972</t>
  </si>
  <si>
    <t>OH, West Chester - Beckett Park of West Chester HQ</t>
  </si>
  <si>
    <t>West Chester, OH</t>
  </si>
  <si>
    <t>6217</t>
  </si>
  <si>
    <t>OR, Portland - 1435 NW Northrup Street</t>
  </si>
  <si>
    <t>6075</t>
  </si>
  <si>
    <t>KS, Hutchinson - 23rd Ave</t>
  </si>
  <si>
    <t>Hutchinson, KS</t>
  </si>
  <si>
    <t>6099</t>
  </si>
  <si>
    <t>MD, Hagerstown - 33 W. Franklin</t>
  </si>
  <si>
    <t>Hagerstown, MD</t>
  </si>
  <si>
    <t>6092</t>
  </si>
  <si>
    <t>PA, Lansdale - Sumneytown Pike</t>
  </si>
  <si>
    <t>Lansdale, PA</t>
  </si>
  <si>
    <t>6219</t>
  </si>
  <si>
    <t>OK, Oklahoma City - NE 5th St</t>
  </si>
  <si>
    <t>6196</t>
  </si>
  <si>
    <t>MA, Northborough - Bearfoot Road</t>
  </si>
  <si>
    <t>Northborough, MA</t>
  </si>
  <si>
    <t>6221</t>
  </si>
  <si>
    <t>VA, Arlington - 2611 S Clark - National Landing</t>
  </si>
  <si>
    <t>6110</t>
  </si>
  <si>
    <t>TX Irving - 320 Decker Drive</t>
  </si>
  <si>
    <t>6111</t>
  </si>
  <si>
    <t>NJ, Edison - Fieldcrest Avenue</t>
  </si>
  <si>
    <t>Edison, NJ</t>
  </si>
  <si>
    <t>6175</t>
  </si>
  <si>
    <t>OH, Akron - South Main St</t>
  </si>
  <si>
    <t>Akron, OH</t>
  </si>
  <si>
    <t>6273</t>
  </si>
  <si>
    <t>OH, Louisville - KMG Building</t>
  </si>
  <si>
    <t>Louisville, OH</t>
  </si>
  <si>
    <t>6310</t>
  </si>
  <si>
    <t>TX, San Antonio - Tesoro Dr</t>
  </si>
  <si>
    <t>6349</t>
  </si>
  <si>
    <t>DC, Washington - 600 Mass Ave</t>
  </si>
  <si>
    <t>6291</t>
  </si>
  <si>
    <t>WI, De Pere - Reid Street</t>
  </si>
  <si>
    <t>De Pere, WI</t>
  </si>
  <si>
    <t>6077</t>
  </si>
  <si>
    <t>MT, Missoula - Santa Fe Ct.</t>
  </si>
  <si>
    <t>Missoula, MT</t>
  </si>
  <si>
    <t>6173</t>
  </si>
  <si>
    <t>NY, Melville - Broadhollow Rd</t>
  </si>
  <si>
    <t>6205</t>
  </si>
  <si>
    <t>CA, Sacramento - 8880 Cal Center Drive</t>
  </si>
  <si>
    <t>6067</t>
  </si>
  <si>
    <t>TX, Abilene - Buffalo Gap Rd</t>
  </si>
  <si>
    <t>Abilene, TX</t>
  </si>
  <si>
    <t>6256</t>
  </si>
  <si>
    <t>CO, Colorado Springs - Delmonico Dr</t>
  </si>
  <si>
    <t>6337</t>
  </si>
  <si>
    <t>GA, Atlanta - 1372 Peachtree</t>
  </si>
  <si>
    <t>6226</t>
  </si>
  <si>
    <t>WI, Wauwatosa - Honey Creek Corporate Center</t>
  </si>
  <si>
    <t>6093</t>
  </si>
  <si>
    <t>NC, Cary - 15000 Weston Parkway</t>
  </si>
  <si>
    <t>6181</t>
  </si>
  <si>
    <t>WI, Glendale - Bayshore Town Center</t>
  </si>
  <si>
    <t>Glendale, WI</t>
  </si>
  <si>
    <t>6331</t>
  </si>
  <si>
    <t>WA, Seattle - Andover Park W</t>
  </si>
  <si>
    <t>6124</t>
  </si>
  <si>
    <t>KY, Lexington - Lewis Hargett Circle</t>
  </si>
  <si>
    <t>6112</t>
  </si>
  <si>
    <t>NH, Manchester - Elm Street</t>
  </si>
  <si>
    <t>Manchester, NH</t>
  </si>
  <si>
    <t>6439</t>
  </si>
  <si>
    <t>PA, Philadelphia - 123 S Broad Street</t>
  </si>
  <si>
    <t>6240</t>
  </si>
  <si>
    <t>WA, Vancouver - NE 136th Ave</t>
  </si>
  <si>
    <t>6138</t>
  </si>
  <si>
    <t>OH Columbus - 21 E State Street</t>
  </si>
  <si>
    <t>6162</t>
  </si>
  <si>
    <t>SC, Columbia - Stoneridge Drive</t>
  </si>
  <si>
    <t>6182</t>
  </si>
  <si>
    <t>MI, East Lansing - Grand River</t>
  </si>
  <si>
    <t>6475</t>
  </si>
  <si>
    <t>DC, Washington - 609 H Street</t>
  </si>
  <si>
    <t>6080</t>
  </si>
  <si>
    <t>OH, Middletown - Atrium Blvd</t>
  </si>
  <si>
    <t>Middletown, OH</t>
  </si>
  <si>
    <t>6121</t>
  </si>
  <si>
    <t>CA, Bakersfield - Truxtun Ave.</t>
  </si>
  <si>
    <t>6081</t>
  </si>
  <si>
    <t>TX, Denton - Parkway St</t>
  </si>
  <si>
    <t>Denton, TX</t>
  </si>
  <si>
    <t>6225</t>
  </si>
  <si>
    <t>ME, Bangor - Main Street</t>
  </si>
  <si>
    <t>Bangor, ME</t>
  </si>
  <si>
    <t>6346</t>
  </si>
  <si>
    <t>NJ, Englewood - W Palisade Ave</t>
  </si>
  <si>
    <t>Englewood, NJ</t>
  </si>
  <si>
    <t>6209</t>
  </si>
  <si>
    <t>VA, Fredericksburg - Riverside Pkwy</t>
  </si>
  <si>
    <t>6000</t>
  </si>
  <si>
    <t>TX, Garland - LBJ FWY</t>
  </si>
  <si>
    <t>6339</t>
  </si>
  <si>
    <t>MA, Canton - Turnpike Street</t>
  </si>
  <si>
    <t>Canton, MA</t>
  </si>
  <si>
    <t>6183</t>
  </si>
  <si>
    <t>MA, Peabody - Centennial Drive</t>
  </si>
  <si>
    <t>Peabody, MA</t>
  </si>
  <si>
    <t>6174</t>
  </si>
  <si>
    <t>OK, Edmond - S Broadway</t>
  </si>
  <si>
    <t>Edmond, OK</t>
  </si>
  <si>
    <t>6213</t>
  </si>
  <si>
    <t>OH, Columbus - N High St.</t>
  </si>
  <si>
    <t>6426</t>
  </si>
  <si>
    <t>KS, Lenexa - W 95th St</t>
  </si>
  <si>
    <t>Lenexa, KS</t>
  </si>
  <si>
    <t>6157</t>
  </si>
  <si>
    <t>KY, Lexington - Monarch Street</t>
  </si>
  <si>
    <t>6161</t>
  </si>
  <si>
    <t>NC, Shelby - N Lafayette St.</t>
  </si>
  <si>
    <t>Shelby, NC</t>
  </si>
  <si>
    <t>6480</t>
  </si>
  <si>
    <t>AZ, Fountain Hills - 16930 E Palisades Blvd</t>
  </si>
  <si>
    <t>Fountain Hills, AZ</t>
  </si>
  <si>
    <t>6364</t>
  </si>
  <si>
    <t>CA, Santa Ana - W Civic Center Dr</t>
  </si>
  <si>
    <t>Santa Ana, CA</t>
  </si>
  <si>
    <t>6203</t>
  </si>
  <si>
    <t>FL, Orlando - 4700 Millenia Blvd</t>
  </si>
  <si>
    <t>6633</t>
  </si>
  <si>
    <t>NJ, Newark - 625 Broad St.</t>
  </si>
  <si>
    <t>6645</t>
  </si>
  <si>
    <t>CA, Carlsbad - Palomar Airport Road</t>
  </si>
  <si>
    <t>6201</t>
  </si>
  <si>
    <t>PA, Warrendale - Pennwood Pl</t>
  </si>
  <si>
    <t>Warrendale, PA</t>
  </si>
  <si>
    <t>6094</t>
  </si>
  <si>
    <t>IN, Indianapolis - W 86th St.</t>
  </si>
  <si>
    <t>6459</t>
  </si>
  <si>
    <t>NJ, Brunswick - Easton Ave</t>
  </si>
  <si>
    <t>Brunswick, NJ</t>
  </si>
  <si>
    <t>6321</t>
  </si>
  <si>
    <t>OK, Tulsa - Sheridan Road</t>
  </si>
  <si>
    <t>6280</t>
  </si>
  <si>
    <t>NC, Chapel Hill - Governors Dr</t>
  </si>
  <si>
    <t>6433</t>
  </si>
  <si>
    <t>NV, Las Vegas - South Maryland Parkway</t>
  </si>
  <si>
    <t>ON, Mississauga - Toronto Airport Corporate Centre</t>
  </si>
  <si>
    <t>Mississauga, ON</t>
  </si>
  <si>
    <t>ON, OAKVILLE - Glen Abbey (HQ)</t>
  </si>
  <si>
    <t>Oakville, ON</t>
  </si>
  <si>
    <t>ON, Mississauga - Robert Speck 2 (HQ)</t>
  </si>
  <si>
    <t>ON, Mississauga - Robert Speck 4 (HQ)</t>
  </si>
  <si>
    <t>ON, Toronto  West Toronto - Etobicoke</t>
  </si>
  <si>
    <t>Toronto, ON</t>
  </si>
  <si>
    <t>ON, London  London City Centre</t>
  </si>
  <si>
    <t>London, ON</t>
  </si>
  <si>
    <t>ON, Mississauga  Meadowvale</t>
  </si>
  <si>
    <t>ON, Scarborough  10 Milner Business Court</t>
  </si>
  <si>
    <t>Scarborough, ON</t>
  </si>
  <si>
    <t>ON, Toronto - Islington Station</t>
  </si>
  <si>
    <t>ON, Brampton - Brampton County Court</t>
  </si>
  <si>
    <t>Brampton, ON</t>
  </si>
  <si>
    <t>ON, Burlington - North Service Road</t>
  </si>
  <si>
    <t>Burlington, ON</t>
  </si>
  <si>
    <t>ON, Oakville - Winston Park</t>
  </si>
  <si>
    <t>ON, Waterloo - Waterloo</t>
  </si>
  <si>
    <t>Waterloo, ON</t>
  </si>
  <si>
    <t>ON, Pickering - Picore Centre I</t>
  </si>
  <si>
    <t>Pickering, ON</t>
  </si>
  <si>
    <t>ON, Mississauga - Sussex Centre</t>
  </si>
  <si>
    <t>ON, Mississauga - Argentia Road</t>
  </si>
  <si>
    <t>ON, Hamilton - King Street</t>
  </si>
  <si>
    <t>Hamilton, ON</t>
  </si>
  <si>
    <t>ON, Kitchener - Kitchener</t>
  </si>
  <si>
    <t>Kitchener, ON</t>
  </si>
  <si>
    <t>ON, Barrie - Downtown Barrie</t>
  </si>
  <si>
    <t>Barrie, ON</t>
  </si>
  <si>
    <t>ON, Cambridge - Water St North</t>
  </si>
  <si>
    <t>Cambridge, ON</t>
  </si>
  <si>
    <t>ON, TORONTO - Brookfield Place</t>
  </si>
  <si>
    <t>ON, MARKHAM - Trillium Executive Centre</t>
  </si>
  <si>
    <t>Markham, ON</t>
  </si>
  <si>
    <t>ON, TORONTO - Davisville Centre</t>
  </si>
  <si>
    <t>ON, Toronto - Yorkville</t>
  </si>
  <si>
    <t>ON, Toronto - First Canadian Place</t>
  </si>
  <si>
    <t>ON, Toronto - Parkway Place (HQ)</t>
  </si>
  <si>
    <t>ON, Toronto - Eaton Centre</t>
  </si>
  <si>
    <t>ON, Toronto - Bloor and Yonge (HQ)</t>
  </si>
  <si>
    <t>ON, Markham - Allstate</t>
  </si>
  <si>
    <t>ON, Toronto  North American Centre</t>
  </si>
  <si>
    <t>ON, Toronto – Yonge and Richmond Centre</t>
  </si>
  <si>
    <t>ON, Toronto - University &amp; Dundas</t>
  </si>
  <si>
    <t>ON, Toronto - King West</t>
  </si>
  <si>
    <t>ON, Toronto - Yonge and Sheppard</t>
  </si>
  <si>
    <t>ON, Toronto - Queen &amp; Richmond Centre</t>
  </si>
  <si>
    <t>Liberty Village</t>
  </si>
  <si>
    <t>ON, Toronto - Spaces Yonge and St Clair</t>
  </si>
  <si>
    <t>ON, Toronto - Yonge &amp; Shuter</t>
  </si>
  <si>
    <t>ON, Toronto - Yonge &amp; St. Clair</t>
  </si>
  <si>
    <t>ON, Richmond Hill - Richmond Hill</t>
  </si>
  <si>
    <t>Richmond Hill, ON</t>
  </si>
  <si>
    <t>ON, Toronto - Yonge and Lawrence</t>
  </si>
  <si>
    <t>ON, Toronto - Queen &amp; Bay</t>
  </si>
  <si>
    <t>ON, Toronto - Waterpark Place</t>
  </si>
  <si>
    <t>ON, Toronto - Exchange Tower</t>
  </si>
  <si>
    <t>ON, Vaughan - Keele Street</t>
  </si>
  <si>
    <t>Vaughan, ON</t>
  </si>
  <si>
    <t>ON, Toronto - Don Mills</t>
  </si>
  <si>
    <t>ON, Toronto - Spaces Toronto - Queen West</t>
  </si>
  <si>
    <t>ON, Toronto - Toronto Street</t>
  </si>
  <si>
    <t>ON, Toronto - Spaces Yorkville</t>
  </si>
  <si>
    <t>ON, Markham - Woodbine Steeles Corporate Centre</t>
  </si>
  <si>
    <t>ON, Toronto - Spaces North York</t>
  </si>
  <si>
    <t>ON, Toronto - Spaces Liberty Village</t>
  </si>
  <si>
    <t>ON, Toronto - Spaces Gladstone</t>
  </si>
  <si>
    <t>ON, Toronto - Spaces The Junction</t>
  </si>
  <si>
    <t>ON, Toronto - Spaces Bay Street</t>
  </si>
  <si>
    <t>ON, Toronto – Spaces The Permanent</t>
  </si>
  <si>
    <t>ON, Toronto - 325 Front Street West</t>
  </si>
  <si>
    <t>ON, Toronto - Spaces Queen East</t>
  </si>
  <si>
    <t>NS, HALIFAX - Purdy's Wharf</t>
  </si>
  <si>
    <t>Halifax, NS</t>
  </si>
  <si>
    <t>NS, Dartmouth - Dartmouth</t>
  </si>
  <si>
    <t>Dartmouth, NS</t>
  </si>
  <si>
    <t>NS, Halifax - Founders Square</t>
  </si>
  <si>
    <t>NS, Dartmouth – Spaces Burnside</t>
  </si>
  <si>
    <t>NS, Truro – Truro 1 Commercial St.</t>
  </si>
  <si>
    <t>Truro, NS</t>
  </si>
  <si>
    <t>ON, Ottawa  Fairmont Chateau Laurier</t>
  </si>
  <si>
    <t>Ottawa, ON</t>
  </si>
  <si>
    <t>ON, Ottawa - 343 Preston</t>
  </si>
  <si>
    <t>ON, Ottawa - Albert &amp; Metcalfe</t>
  </si>
  <si>
    <t>ON, Ottawa -  Spaces Slater</t>
  </si>
  <si>
    <t>QC, Gatineau - Zibi Gatineau</t>
  </si>
  <si>
    <t>Gatineau, QC</t>
  </si>
  <si>
    <t>ON, Ottawa - Zibi Ottawa</t>
  </si>
  <si>
    <t>QC, Gatineau -Rue Montcalm</t>
  </si>
  <si>
    <t>ON, Ottawa - Cooper St.</t>
  </si>
  <si>
    <t>QC, Montreal, Pointe Claire  Montreal Airport</t>
  </si>
  <si>
    <t>Montreal, QC</t>
  </si>
  <si>
    <t>QC, MONTREAL - University Street</t>
  </si>
  <si>
    <t>QC, Quebec City  Sainte Foy</t>
  </si>
  <si>
    <t>Quebec, QC</t>
  </si>
  <si>
    <t>QC, Laval  Carrefour</t>
  </si>
  <si>
    <t>Laval, QC</t>
  </si>
  <si>
    <t>QC, Brossard - Complexe Dix 30</t>
  </si>
  <si>
    <t>Brossard, QC</t>
  </si>
  <si>
    <t>QC, Montreal - McGill College</t>
  </si>
  <si>
    <t>QC, Laval - St. Martin</t>
  </si>
  <si>
    <t>QC, Montreal - Place d'Armes</t>
  </si>
  <si>
    <t>QC, Saint Laurent - Ville St-Laurent</t>
  </si>
  <si>
    <t>QC, Quebec City - Lebourgneuf</t>
  </si>
  <si>
    <t>Quebec City, QC</t>
  </si>
  <si>
    <t>QC, Montreal - Rene Levesque</t>
  </si>
  <si>
    <t>QC, Montreal - Cathcart &amp; McGill</t>
  </si>
  <si>
    <t>QC, Levis - Levis</t>
  </si>
  <si>
    <t>Levis, QC</t>
  </si>
  <si>
    <t>QC, Montreal - Spaces Mile End</t>
  </si>
  <si>
    <t>QC, Montreal - Spaces Cité Multimédia</t>
  </si>
  <si>
    <t>AB, CALGARY - Bankers Hall</t>
  </si>
  <si>
    <t>Calgary, AB</t>
  </si>
  <si>
    <t>AB, CALGARY - Sun Life (HQ)</t>
  </si>
  <si>
    <t>AB, CALGARY - Macleod Place II</t>
  </si>
  <si>
    <t>AB, Calgary  One Executive Place</t>
  </si>
  <si>
    <t>AB, Calgary  Quarry Park</t>
  </si>
  <si>
    <t>AB, Calgary - Crowfoot Centre</t>
  </si>
  <si>
    <t>AB, Calgary - TD Canada Trust</t>
  </si>
  <si>
    <t>AB, Calgary  Calgary Place</t>
  </si>
  <si>
    <t>AB, Calgary  Altius Centre</t>
  </si>
  <si>
    <t>AB, Calgary - McDougall, 639 5th Avenue</t>
  </si>
  <si>
    <t>AB, Calgary, 4838 Richard Road</t>
  </si>
  <si>
    <t>AB, Calgary - Telus Sky</t>
  </si>
  <si>
    <t>AB, Calgary - 903-8th Ave SW</t>
  </si>
  <si>
    <t>BC, Vancouver - Park Place</t>
  </si>
  <si>
    <t>Vancouver, BC</t>
  </si>
  <si>
    <t>BC, Vancouver - HSBC</t>
  </si>
  <si>
    <t>BC, Vancouver - West Georgia</t>
  </si>
  <si>
    <t>BC, Vancouver - Pacific Centre</t>
  </si>
  <si>
    <t>BC, Vancouver  Yaletown</t>
  </si>
  <si>
    <t>BC, Vancouver - MNP Tower</t>
  </si>
  <si>
    <t>BC, Vancouver - Robson Square</t>
  </si>
  <si>
    <t>BC, Vancouver - Spaces - Gastown</t>
  </si>
  <si>
    <t>BC, Vancouver - Spaces Granville</t>
  </si>
  <si>
    <t>BC, Vancouver - Green Lamp</t>
  </si>
  <si>
    <t>BC, Vancouver - 525 West 8th Avenue</t>
  </si>
  <si>
    <t>BC, Vancouver, Library Square</t>
  </si>
  <si>
    <t>BC, Richmond - Richmond Business Centre (HQ)</t>
  </si>
  <si>
    <t>Richmond, BC</t>
  </si>
  <si>
    <t>BC, Burnaby  Metrotown</t>
  </si>
  <si>
    <t>Burnaby, BC</t>
  </si>
  <si>
    <t>BC, Victoria   The Atrium</t>
  </si>
  <si>
    <t>Victoria, BC</t>
  </si>
  <si>
    <t>BC, Kelowna - Landmark</t>
  </si>
  <si>
    <t>Kelowna, BC</t>
  </si>
  <si>
    <t>BC, Langley - 201st Street</t>
  </si>
  <si>
    <t>Langley, BC</t>
  </si>
  <si>
    <t>BC, SURREY - King's Cross</t>
  </si>
  <si>
    <t>BC, Vancouver - Port Moody</t>
  </si>
  <si>
    <t>BC, Maple Ridge - Maple Ridge</t>
  </si>
  <si>
    <t>Maple Ridge, BC</t>
  </si>
  <si>
    <t>BC, Surrey - South Surrey</t>
  </si>
  <si>
    <t>Surrey, BC</t>
  </si>
  <si>
    <t>BC, Burnaby - Solo District</t>
  </si>
  <si>
    <t>BC, Victoria - Spaces Uptown Vic</t>
  </si>
  <si>
    <t>BC, Victoria -Yates</t>
  </si>
  <si>
    <t>BC, Kelowna - Spaces Innovation</t>
  </si>
  <si>
    <t>BC, Surrey - Spaces King George Hub</t>
  </si>
  <si>
    <t>BC, Richmond - Commerce Court</t>
  </si>
  <si>
    <t>MB, Winnipeg  201 Portage Avenue</t>
  </si>
  <si>
    <t>Winnipeg, MB</t>
  </si>
  <si>
    <t>AB, Edmonton  Manulife Place</t>
  </si>
  <si>
    <t>Edmonton, AB</t>
  </si>
  <si>
    <t>SK, Regina - City Centre - Royal Bank Building</t>
  </si>
  <si>
    <t>Regina, SK</t>
  </si>
  <si>
    <t>AB, EDMONTON - First Edmonton Place</t>
  </si>
  <si>
    <t>MB, Winnipeg - St. Mary</t>
  </si>
  <si>
    <t>SK, Saskatoon - Scotiabank Building</t>
  </si>
  <si>
    <t>Saskatoon, SK</t>
  </si>
  <si>
    <t>Deal type</t>
  </si>
  <si>
    <t>#REF!</t>
  </si>
  <si>
    <t>#REF!2</t>
  </si>
  <si>
    <t>#REF!3</t>
  </si>
  <si>
    <t>Price</t>
  </si>
  <si>
    <t>Market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</si>
</sst>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#,##0_);\(#,##0\);_(&quot;--&quot;_);@"/>
    <numFmt numFmtId="165" formatCode="_(#,##0_);\ \(#,##0\);_(&quot;-&quot;_);_(@_)"/>
    <numFmt numFmtId="166" formatCode="_(#,##0%_);\ \(#,##0%\);_(&quot;-&quot;_);_(@_)"/>
    <numFmt numFmtId="167" formatCode="_(#,##0.0_);\ \(#,##0.0\);_(&quot;-&quot;_);_(@_)"/>
    <numFmt numFmtId="168" formatCode="0.0000000"/>
    <numFmt numFmtId="169" formatCode="0.000000"/>
    <numFmt numFmtId="170" formatCode="yyyy\-mm\-dd\ hh:mm:ss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>
      <alignment horizontal="center" vertical="center"/>
    </xf>
  </cellStyleXfs>
  <cellXfs count="35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17" fontId="3" fillId="3" borderId="0" xfId="0" applyNumberFormat="1" applyFont="1" applyFill="1" applyAlignment="1">
      <alignment horizontal="center"/>
    </xf>
    <xf numFmtId="17" fontId="3" fillId="4" borderId="0" xfId="0" applyNumberFormat="1" applyFont="1" applyFill="1" applyAlignment="1">
      <alignment horizontal="center"/>
    </xf>
    <xf numFmtId="17" fontId="3" fillId="5" borderId="0" xfId="0" applyNumberFormat="1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2" fontId="3" fillId="5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165" fontId="5" fillId="0" borderId="0" xfId="1" applyNumberFormat="1" applyFont="1">
      <alignment horizontal="center" vertical="center"/>
    </xf>
    <xf numFmtId="166" fontId="5" fillId="0" borderId="0" xfId="1" applyNumberFormat="1" applyFont="1">
      <alignment horizontal="center" vertical="center"/>
    </xf>
    <xf numFmtId="165" fontId="6" fillId="0" borderId="0" xfId="1" applyNumberFormat="1" applyFont="1">
      <alignment horizontal="center" vertical="center"/>
    </xf>
    <xf numFmtId="167" fontId="5" fillId="0" borderId="0" xfId="1" applyNumberFormat="1" applyFont="1">
      <alignment horizontal="center" vertical="center"/>
    </xf>
    <xf numFmtId="164" fontId="5" fillId="0" borderId="0" xfId="1" applyFont="1">
      <alignment horizontal="center" vertical="center"/>
    </xf>
    <xf numFmtId="2" fontId="0" fillId="0" borderId="3" xfId="0" applyNumberFormat="1" applyBorder="1" applyAlignment="1">
      <alignment horizontal="center" wrapText="1"/>
    </xf>
    <xf numFmtId="2" fontId="5" fillId="0" borderId="0" xfId="1" applyNumberFormat="1" applyFont="1">
      <alignment horizontal="center" vertical="center"/>
    </xf>
    <xf numFmtId="2" fontId="0" fillId="0" borderId="3" xfId="0" applyNumberFormat="1" applyBorder="1" applyAlignment="1">
      <alignment horizontal="right" wrapText="1"/>
    </xf>
    <xf numFmtId="168" fontId="0" fillId="0" borderId="3" xfId="0" applyNumberFormat="1" applyBorder="1" applyAlignment="1">
      <alignment horizontal="right" wrapText="1"/>
    </xf>
    <xf numFmtId="169" fontId="0" fillId="0" borderId="3" xfId="0" applyNumberFormat="1" applyBorder="1" applyAlignment="1">
      <alignment horizontal="right" wrapText="1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>
      <alignment horizontal="left"/>
    </xf>
    <xf numFmtId="17" fontId="4" fillId="8" borderId="0" xfId="0" applyNumberFormat="1" applyFont="1" applyFill="1" applyAlignment="1">
      <alignment horizontal="center"/>
    </xf>
    <xf numFmtId="165" fontId="5" fillId="8" borderId="0" xfId="1" applyNumberFormat="1" applyFont="1" applyFill="1">
      <alignment horizontal="center" vertical="center"/>
    </xf>
    <xf numFmtId="166" fontId="5" fillId="8" borderId="0" xfId="1" applyNumberFormat="1" applyFont="1" applyFill="1">
      <alignment horizontal="center" vertical="center"/>
    </xf>
    <xf numFmtId="167" fontId="5" fillId="8" borderId="0" xfId="1" applyNumberFormat="1" applyFont="1" applyFill="1">
      <alignment horizontal="center" vertical="center"/>
    </xf>
    <xf numFmtId="170" fontId="0" fillId="0" borderId="0" xfId="0" applyNumberFormat="1"/>
    <xf numFmtId="0" fontId="7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2" fillId="0" borderId="0" xfId="0" applyFont="1"/>
  </cellXfs>
  <cellStyles count="2">
    <cellStyle name="Normal" xfId="0" builtinId="0"/>
    <cellStyle name="Normal 2 2" xfId="1" xr:uid="{BC1E7AEC-2D30-4F8C-9EA5-57D9CA3D8B28}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170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#,##0_);\(#,##0\);_(&quot;--&quot;_)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_(#,##0.0_);\ \(#,##0.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_(#,##0.0_);\ \(#,##0.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(#,##0%_);\ \(#,##0%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(#,##0%_);\ \(#,##0%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(#,##0%_);\ \(#,##0%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(#,##0_);\ \(#,##0\);_(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2" formatCode="mmm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numFmt numFmtId="22" formatCode="mmm/yy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egusgroupservices.sharepoint.com/sites/NAMFinance/Shared%20Documents/Accounting%20-%20New/Budget/2023/ADHOC/MK/New%20MCA%20Models/MCA%20v2%20-%20Updated%20v4.xlsm" TargetMode="External"/><Relationship Id="rId1" Type="http://schemas.openxmlformats.org/officeDocument/2006/relationships/externalLinkPath" Target="https://regusgroupservices.sharepoint.com/sites/NAMFinance/Shared%20Documents/Accounting%20-%20New/Budget/2023/ADHOC/MK/New%20MCA%20Models/MCA%20v2%20-%20Updated%20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ayne-Cover"/>
      <sheetName val="Styles"/>
      <sheetName val="Lists"/>
      <sheetName val="Input Sheet"/>
      <sheetName val="Translation Sheet"/>
      <sheetName val="Operating Cost Schedule"/>
      <sheetName val="Pre-Covid Cohort Data"/>
      <sheetName val="Latest Cohort Data"/>
      <sheetName val="Cohort Information"/>
      <sheetName val="Sales Team Input Sheet"/>
      <sheetName val="Summary Models &gt;&gt;"/>
      <sheetName val="Leased Summary"/>
      <sheetName val="Wayne-Owned Summary"/>
      <sheetName val="Purchase Summary"/>
      <sheetName val="Full Models &gt;&gt;"/>
      <sheetName val="Leased Model"/>
      <sheetName val="Wayne-Owned Model"/>
      <sheetName val="Comp Set"/>
      <sheetName val="Occ Ramp"/>
      <sheetName val="Comps"/>
      <sheetName val="Model"/>
      <sheetName val="MCA&gt;&gt;"/>
      <sheetName val="1. MCA Cover"/>
      <sheetName val="2. MCA Charts"/>
      <sheetName val="3. MCA $ Figures"/>
      <sheetName val="4.MCA $ PSF"/>
      <sheetName val="MCA 80|20&gt;&gt;"/>
      <sheetName val="1. MCA 80|20 Cover"/>
      <sheetName val="2.MCA 80|20 Charts"/>
      <sheetName val="3. MCA 80|20 $ Figures"/>
      <sheetName val="4. MCA 80|20 $ PSF"/>
      <sheetName val="MSOP&gt;&gt;"/>
      <sheetName val="1. MSOP Cover"/>
      <sheetName val="2. MSOP Charts"/>
      <sheetName val="3. MSOP $ Figures"/>
      <sheetName val="4. MSOP $ PSF"/>
      <sheetName val="RS&gt;&gt;"/>
      <sheetName val="1. RS Cover"/>
      <sheetName val="2. RS Chart"/>
      <sheetName val="3. RS $ Figures"/>
      <sheetName val="4. RS $ PSF"/>
      <sheetName val="REIT&gt;&gt;"/>
      <sheetName val="1. REIT Cover"/>
      <sheetName val="2. REIT Charts"/>
      <sheetName val="3. REIT $ Figures"/>
      <sheetName val="4. REIT $ PSF"/>
      <sheetName val="Glossary"/>
      <sheetName val="Purchase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">
          <cell r="D12">
            <v>41.885399999999997</v>
          </cell>
        </row>
        <row r="14">
          <cell r="D14">
            <v>-87.624799999999993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4FD3E-D882-43F9-968E-2C4A5E985811}" name="Table1" displayName="Table1" ref="A1:AF1028" totalsRowShown="0" headerRowDxfId="39" dataDxfId="38" dataCellStyle="Normal 2 2">
  <autoFilter ref="A1:AF1028" xr:uid="{A824FD3E-D882-43F9-968E-2C4A5E985811}"/>
  <tableColumns count="32">
    <tableColumn id="1" xr3:uid="{ACDD2559-124C-4E1F-9FB4-9F3771A39213}" name="Centre #" dataDxfId="37"/>
    <tableColumn id="2" xr3:uid="{58B0B877-3AF3-4946-9A01-0CBDD3A87A75}" name="Address" dataDxfId="36"/>
    <tableColumn id="3" xr3:uid="{F7CD2CCA-6217-48AC-8C8D-B81B6FD38B31}" name="City" dataDxfId="35"/>
    <tableColumn id="4" xr3:uid="{443DBBE6-6B45-4D4B-8A1A-54897D02C6CE}" name="Deal type " dataDxfId="34"/>
    <tableColumn id="5" xr3:uid="{1BDC51A9-9FA1-4319-B496-7EE75C2A4DF9}" name="Open date" dataDxfId="33"/>
    <tableColumn id="6" xr3:uid="{77C89C14-26AC-44ED-87AF-576B0C514CCA}" name="Dec-23" dataDxfId="32" dataCellStyle="Normal 2 2"/>
    <tableColumn id="7" xr3:uid="{594B20EB-1EA1-4867-9A4C-6B3A708BF5C1}" name="Dec-232" dataDxfId="31" dataCellStyle="Normal 2 2"/>
    <tableColumn id="8" xr3:uid="{389B1146-0763-4F99-8DA5-442D2AA73572}" name="Dec-233" dataDxfId="30" dataCellStyle="Normal 2 2"/>
    <tableColumn id="9" xr3:uid="{DB2B3A30-5EDC-4556-A582-28D2552753BC}" name="Column4" dataDxfId="29" dataCellStyle="Normal 2 2"/>
    <tableColumn id="10" xr3:uid="{8618E0A5-3058-480B-8B4D-D9C4D89FB6AE}" name="Column5" dataDxfId="28" dataCellStyle="Normal 2 2"/>
    <tableColumn id="11" xr3:uid="{40F94DA3-0189-493B-BE51-00ABF54FBD96}" name="FY22" dataDxfId="27" dataCellStyle="Normal 2 2"/>
    <tableColumn id="12" xr3:uid="{BBF34569-5CE0-425E-9877-2E6A227B07F2}" name="YTD-23" dataDxfId="26" dataCellStyle="Normal 2 2"/>
    <tableColumn id="13" xr3:uid="{3E48C8EE-09F9-4BF9-8D9B-DC1E75BE0688}" name="Column6" dataDxfId="25" dataCellStyle="Normal 2 2"/>
    <tableColumn id="14" xr3:uid="{26F76EAF-4654-4856-9821-E7C0C7B1DFE6}" name="FY227" dataDxfId="24" dataCellStyle="Normal 2 2"/>
    <tableColumn id="15" xr3:uid="{8176D31C-FBFC-422C-90D6-F3FE1B3143D4}" name="YTD-238" dataDxfId="23" dataCellStyle="Normal 2 2"/>
    <tableColumn id="16" xr3:uid="{16246629-C519-4C59-B02C-85008419D48C}" name="FY229" dataDxfId="22" dataCellStyle="Normal 2 2"/>
    <tableColumn id="17" xr3:uid="{6D9767E8-AE6B-4446-82E4-6E90F8136482}" name="H1-23" dataDxfId="21" dataCellStyle="Normal 2 2"/>
    <tableColumn id="18" xr3:uid="{2FA7C1C7-78BF-466C-AB91-F7AEC3C62404}" name="YTD-23 Annualized" dataDxfId="20" dataCellStyle="Normal 2 2"/>
    <tableColumn id="19" xr3:uid="{9A9170A4-B01F-4B77-95BA-F87DB29C5B48}" name="H1-23 annualised" dataDxfId="19" dataCellStyle="Normal 2 2"/>
    <tableColumn id="20" xr3:uid="{AD3F8C99-B8F7-4F3B-8A5C-40E47A7C64C6}" name="FY2210" dataDxfId="18" dataCellStyle="Normal 2 2"/>
    <tableColumn id="21" xr3:uid="{FDAD494C-B0B7-4284-A29C-6CF348AC5D78}" name="YTD-2311" dataDxfId="17" dataCellStyle="Normal 2 2"/>
    <tableColumn id="22" xr3:uid="{23A3E139-0AEB-4553-84BB-EEBBEC884BA3}" name="YTD-23 Annualized12" dataDxfId="16" dataCellStyle="Normal 2 2"/>
    <tableColumn id="23" xr3:uid="{5F3E4686-DF30-4FF6-8348-396E33CC7370}" name="YTD-23 annualised" dataDxfId="15" dataCellStyle="Normal 2 2"/>
    <tableColumn id="24" xr3:uid="{1FF44902-1C79-465A-80A7-0D2CD60A5313}" name="YTD-2313" dataDxfId="14" dataCellStyle="Normal 2 2"/>
    <tableColumn id="25" xr3:uid="{835E1532-E31A-48A2-ADB9-60C714842961}" name="YTD-2314" dataDxfId="13" dataCellStyle="Normal 2 2"/>
    <tableColumn id="26" xr3:uid="{65B2BF8E-C222-407E-B3E5-D2B4C47E950A}" name="Annualized" dataDxfId="12" dataCellStyle="Normal 2 2"/>
    <tableColumn id="27" xr3:uid="{9427281B-0C94-47AD-B8D9-A7632BDC9D1B}" name="Annualized15" dataDxfId="11" dataCellStyle="Normal 2 2"/>
    <tableColumn id="28" xr3:uid="{C0728B5D-6061-4CDC-B420-5CC94D528EDD}" name="Price" dataDxfId="10" dataCellStyle="Normal 2 2">
      <calculatedColumnFormula>Table1[[#This Row],[YTD-23 Annualized]]/Table1[[#This Row],[Column6]]</calculatedColumnFormula>
    </tableColumn>
    <tableColumn id="29" xr3:uid="{0C5D1491-B935-49D2-BBEB-3DCA69BEB3D9}" name="Latitude" dataDxfId="9"/>
    <tableColumn id="30" xr3:uid="{F7815CD8-51C0-4A7F-92F7-B565496DAB8E}" name="Longitude" dataDxfId="8"/>
    <tableColumn id="31" xr3:uid="{E4020F42-DC7C-42CD-883F-DA0EB278309E}" name="Distance (miles)" dataDxfId="7" dataCellStyle="Normal 2 2">
      <calculatedColumnFormula>IF(OR('[1]Sales Team Input Sheet'!D$12="", '[1]Sales Team Input Sheet'!D$14="", AC2="", AD2=""), "",
     IFERROR(3959 * ACOS(MIN(1,
       SIN(RADIANS('[1]Sales Team Input Sheet'!D$12)) * SIN(RADIANS(AC2)) +
       COS(RADIANS('[1]Sales Team Input Sheet'!D$12)) * COS(RADIANS(AC2)) *
       COS(RADIANS(AD2) - RADIANS('[1]Sales Team Input Sheet'!D$14)))), ""))</calculatedColumnFormula>
    </tableColumn>
    <tableColumn id="32" xr3:uid="{33BE8886-15F9-4979-BD1D-A7F475C5174A}" name="Ranking" dataDxfId="6" dataCellStyle="Normal 2 2">
      <calculatedColumnFormula>IF(ISNUMBER(AE2), _xlfn.RANK.EQ(AE2, AE$3:AE$1029, 1) + COUNTIF(AE$2:AE$1029, AE2) - 1,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2EE09-B31E-42A3-B32E-003EE9978E47}" name="Table13" displayName="Table13" ref="A1:AD155" totalsRowShown="0" headerRowDxfId="5" headerRowBorderDxfId="4" tableBorderDxfId="3">
  <autoFilter ref="A1:AD155" xr:uid="{0092EE09-B31E-42A3-B32E-003EE9978E47}"/>
  <tableColumns count="30">
    <tableColumn id="1" xr3:uid="{5B27DC92-2B86-482E-9185-2593DCAABCD9}" name="Centre #"/>
    <tableColumn id="2" xr3:uid="{5E36E881-6A9E-46FD-BDE0-CB5442D4EFE9}" name="Address"/>
    <tableColumn id="3" xr3:uid="{A20EA0EF-5599-48F6-8217-A7A55AF8E974}" name="City"/>
    <tableColumn id="4" xr3:uid="{B452CAC9-5EAD-4245-8F7A-7ACFE9DD9F00}" name="Deal type"/>
    <tableColumn id="5" xr3:uid="{A5DBF31E-CD73-4A03-9EA9-4C78F9F3848B}" name="Open date" dataDxfId="2"/>
    <tableColumn id="6" xr3:uid="{F400F911-2445-4B3A-83FE-4F39B7C47AB0}" name="#REF!"/>
    <tableColumn id="7" xr3:uid="{276124D8-FA9D-40D7-898F-661763F529C4}" name="#REF!2"/>
    <tableColumn id="8" xr3:uid="{15A2381C-B7D0-4C80-9FD2-DB1948879899}" name="#REF!3"/>
    <tableColumn id="9" xr3:uid="{F502E196-7D80-4643-BD85-C3412EF6499E}" name="Column4"/>
    <tableColumn id="10" xr3:uid="{FDA0C09B-E2CD-4AA6-BE6B-6788356DD8B9}" name="Column5"/>
    <tableColumn id="11" xr3:uid="{3CCC6768-6739-4DF1-8BC9-238CC33B0BE6}" name="FY22"/>
    <tableColumn id="12" xr3:uid="{DDC41B21-7688-4C95-8500-253F05FE8260}" name="YTD-23"/>
    <tableColumn id="13" xr3:uid="{2449D5EA-AF2B-471E-8455-31BEA37096F1}" name="Column6"/>
    <tableColumn id="14" xr3:uid="{5115918D-747E-4C79-8A13-3102FAE1E8F0}" name="FY227"/>
    <tableColumn id="15" xr3:uid="{EC2FEE97-3612-4F14-8E0D-75F3607F8550}" name="YTD-238"/>
    <tableColumn id="16" xr3:uid="{619909DF-866B-4D0D-8F9F-5686A5C0CD21}" name="FY229"/>
    <tableColumn id="17" xr3:uid="{E249CE77-865A-4E84-9689-2DFBFBDE4714}" name="H1-23"/>
    <tableColumn id="18" xr3:uid="{494D93D9-C963-49FC-B62E-5E8C24871C21}" name="YTD-23 Annualized"/>
    <tableColumn id="19" xr3:uid="{FF52730F-A351-405A-BC32-C787378922DA}" name="H1-23 annualised"/>
    <tableColumn id="20" xr3:uid="{E879103B-7186-455B-A22D-DF047D77375C}" name="FY2210"/>
    <tableColumn id="21" xr3:uid="{8D8E567C-2061-46CC-901D-174AD9A24DAB}" name="YTD-2311"/>
    <tableColumn id="22" xr3:uid="{9CF354F8-3748-4003-ABE1-24B745E333FA}" name="YTD-23 Annualized12"/>
    <tableColumn id="23" xr3:uid="{F23611F7-34F5-4784-9BB0-8D72A1FB4B14}" name="YTD-23 annualised"/>
    <tableColumn id="24" xr3:uid="{85417C42-96D0-437A-A355-40DA9C998545}" name="YTD-2313"/>
    <tableColumn id="25" xr3:uid="{E2CD2D1C-24B8-44C7-80AB-DDC03CDB4A7C}" name="YTD-2314"/>
    <tableColumn id="26" xr3:uid="{9882349B-0A76-4BD5-8B87-B08CFAE79FB7}" name="Annualized"/>
    <tableColumn id="27" xr3:uid="{7EFABBCB-0099-4EAC-BAB3-62C07A6E7128}" name="Annualized15"/>
    <tableColumn id="28" xr3:uid="{3D7D348A-8A39-45F7-BA0C-7F3208AAA05A}" name="Latitude"/>
    <tableColumn id="29" xr3:uid="{D8CCAD90-295F-46B8-B106-D9FB937F25C6}" name="Longitude"/>
    <tableColumn id="30" xr3:uid="{38F1AE59-DEF3-4C0D-B09E-972020B2E69E}" name="Price" dataDxfId="1">
      <calculatedColumnFormula>Table13[[#This Row],[YTD-23 Annualized]]/Table13[[#This Row],[Column6]]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E046DC-EA83-4944-9A64-25ABC8CD5E27}" name="Table3" displayName="Table3" ref="A1:B1276" totalsRowShown="0" headerRowDxfId="0">
  <autoFilter ref="A1:B1276" xr:uid="{7EE046DC-EA83-4944-9A64-25ABC8CD5E27}"/>
  <tableColumns count="2">
    <tableColumn id="1" xr3:uid="{F0C49DD2-72EB-4185-A1E9-E52F0932D86F}" name="Centre #"/>
    <tableColumn id="2" xr3:uid="{64499951-5AE7-4D46-90CC-DD3C4E75A92A}" name="Market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05E0-EDCA-4D26-886A-2CE42ABE93BE}">
  <dimension ref="A1:AF1028"/>
  <sheetViews>
    <sheetView workbookViewId="0">
      <selection activeCell="A2" sqref="A2"/>
    </sheetView>
  </sheetViews>
  <sheetFormatPr defaultRowHeight="14.5" x14ac:dyDescent="0.35"/>
  <cols>
    <col min="2" max="2" width="47" bestFit="1" customWidth="1"/>
    <col min="28" max="28" width="20.90625" bestFit="1" customWidth="1"/>
  </cols>
  <sheetData>
    <row r="1" spans="1:32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2757</v>
      </c>
      <c r="AC1" s="8" t="s">
        <v>27</v>
      </c>
      <c r="AD1" s="9" t="s">
        <v>28</v>
      </c>
      <c r="AE1" s="6" t="s">
        <v>29</v>
      </c>
      <c r="AF1" s="10" t="s">
        <v>30</v>
      </c>
    </row>
    <row r="2" spans="1:32" ht="15" thickBot="1" x14ac:dyDescent="0.4">
      <c r="A2" s="11">
        <v>4274</v>
      </c>
      <c r="B2" s="12" t="e">
        <v>#N/A</v>
      </c>
      <c r="C2" s="12" t="e">
        <v>#N/A</v>
      </c>
      <c r="D2" s="13" t="e">
        <v>#N/A</v>
      </c>
      <c r="E2" s="14" t="e">
        <v>#N/A</v>
      </c>
      <c r="F2" s="15">
        <v>744.24</v>
      </c>
      <c r="G2" s="15">
        <v>1095.32637</v>
      </c>
      <c r="H2" s="15">
        <v>11789.983514042999</v>
      </c>
      <c r="I2" s="15">
        <v>5326.2701373945529</v>
      </c>
      <c r="J2" s="16">
        <v>0.4517623057784988</v>
      </c>
      <c r="K2" s="16">
        <v>0.76695091462999032</v>
      </c>
      <c r="L2" s="16">
        <v>0.68926244909028267</v>
      </c>
      <c r="M2" s="15">
        <v>3671.1979994170056</v>
      </c>
      <c r="N2" s="15">
        <v>300.0937873462214</v>
      </c>
      <c r="O2" s="15">
        <v>301.52781360851338</v>
      </c>
      <c r="P2" s="15">
        <v>381314.70999999996</v>
      </c>
      <c r="Q2" s="15">
        <v>250571.43</v>
      </c>
      <c r="R2" s="17">
        <v>334095.24</v>
      </c>
      <c r="S2" s="15">
        <v>336.68094969364722</v>
      </c>
      <c r="T2" s="15">
        <v>525602.16999999993</v>
      </c>
      <c r="U2" s="15">
        <v>315598.68</v>
      </c>
      <c r="V2" s="15">
        <v>420798.24</v>
      </c>
      <c r="W2" s="15">
        <v>424.05498226378592</v>
      </c>
      <c r="X2" s="18">
        <v>2.5388000000000002</v>
      </c>
      <c r="Y2" s="18">
        <v>149589.15</v>
      </c>
      <c r="Z2" s="17">
        <v>199452.2</v>
      </c>
      <c r="AA2" s="17">
        <v>78561.603907357799</v>
      </c>
      <c r="AB2" s="19">
        <f>Table1[[#This Row],[YTD-23 Annualized]]/Table1[[#This Row],[Column6]]</f>
        <v>91.004418735534031</v>
      </c>
      <c r="AC2" s="20"/>
      <c r="AD2" s="20"/>
      <c r="AE2" s="21"/>
      <c r="AF2" s="21" t="str">
        <f t="shared" ref="AF2:AF65" si="0">IF(ISNUMBER(AE2), _xlfn.RANK.EQ(AE2, AE$3:AE$1029, 1) + COUNTIF(AE$2:AE$1029, AE2) - 1, "")</f>
        <v/>
      </c>
    </row>
    <row r="3" spans="1:32" ht="15" thickBot="1" x14ac:dyDescent="0.4">
      <c r="A3" s="11" t="s">
        <v>31</v>
      </c>
      <c r="B3" s="12" t="s">
        <v>32</v>
      </c>
      <c r="C3" s="12" t="s">
        <v>33</v>
      </c>
      <c r="D3" s="13" t="s">
        <v>34</v>
      </c>
      <c r="E3" s="14">
        <v>36100</v>
      </c>
      <c r="F3" s="15">
        <v>3699.3999999999996</v>
      </c>
      <c r="G3" s="15">
        <v>4192</v>
      </c>
      <c r="H3" s="15">
        <v>45122.268799999998</v>
      </c>
      <c r="I3" s="15">
        <v>23805.011335335541</v>
      </c>
      <c r="J3" s="16">
        <v>0.52756680832803204</v>
      </c>
      <c r="K3" s="16">
        <v>0.83139561152347474</v>
      </c>
      <c r="L3" s="16">
        <v>0.71929109770138511</v>
      </c>
      <c r="M3" s="15">
        <v>17122.732734187415</v>
      </c>
      <c r="N3" s="15">
        <v>382.63552877795422</v>
      </c>
      <c r="O3" s="15">
        <v>429.99113099421538</v>
      </c>
      <c r="P3" s="15">
        <v>2472289.7000000002</v>
      </c>
      <c r="Q3" s="15">
        <v>1779249.4499999997</v>
      </c>
      <c r="R3" s="17">
        <v>2372332.5999999996</v>
      </c>
      <c r="S3" s="15">
        <v>480.95622263069686</v>
      </c>
      <c r="T3" s="15">
        <v>2968336.4099999997</v>
      </c>
      <c r="U3" s="15">
        <v>2165210.4</v>
      </c>
      <c r="V3" s="15">
        <v>2886947.1999999997</v>
      </c>
      <c r="W3" s="15">
        <v>585.28691139103637</v>
      </c>
      <c r="X3" s="18">
        <v>3.8453999999999997</v>
      </c>
      <c r="Y3" s="18">
        <v>238869.50000000003</v>
      </c>
      <c r="Z3" s="17">
        <v>318492.66666666669</v>
      </c>
      <c r="AA3" s="17">
        <v>82824.326901406021</v>
      </c>
      <c r="AB3" s="19">
        <f>Table1[[#This Row],[YTD-23 Annualized]]/Table1[[#This Row],[Column6]]</f>
        <v>138.54871397153664</v>
      </c>
      <c r="AC3" s="22">
        <v>37.312494999999998</v>
      </c>
      <c r="AD3" s="22">
        <v>-121.870205</v>
      </c>
      <c r="AE3" s="21">
        <f>IF(OR('[1]Sales Team Input Sheet'!D$12="", '[1]Sales Team Input Sheet'!D$14="", AC3="", AD3=""), "",
     IFERROR(3959 * ACOS(MIN(1,
       SIN(RADIANS('[1]Sales Team Input Sheet'!D$12)) * SIN(RADIANS(AC3)) +
       COS(RADIANS('[1]Sales Team Input Sheet'!D$12)) * COS(RADIANS(AC3)) *
       COS(RADIANS(AD3) - RADIANS('[1]Sales Team Input Sheet'!D$14)))), ""))</f>
        <v>1837.9072172234728</v>
      </c>
      <c r="AF3" s="21">
        <f t="shared" si="0"/>
        <v>981</v>
      </c>
    </row>
    <row r="4" spans="1:32" ht="15" thickBot="1" x14ac:dyDescent="0.4">
      <c r="A4" s="11" t="s">
        <v>35</v>
      </c>
      <c r="B4" s="12" t="s">
        <v>36</v>
      </c>
      <c r="C4" s="12" t="s">
        <v>37</v>
      </c>
      <c r="D4" s="13" t="s">
        <v>34</v>
      </c>
      <c r="E4" s="14">
        <v>32874</v>
      </c>
      <c r="F4" s="15">
        <v>5760.29</v>
      </c>
      <c r="G4" s="15">
        <v>4492.974886</v>
      </c>
      <c r="H4" s="15">
        <v>48361.932375415396</v>
      </c>
      <c r="I4" s="15">
        <v>27481.959408375496</v>
      </c>
      <c r="J4" s="16">
        <v>0.56825602407785192</v>
      </c>
      <c r="K4" s="16">
        <v>0.86564187623319644</v>
      </c>
      <c r="L4" s="16">
        <v>0.83507769790302977</v>
      </c>
      <c r="M4" s="15">
        <v>22949.571396610721</v>
      </c>
      <c r="N4" s="15">
        <v>267.01800746017983</v>
      </c>
      <c r="O4" s="15">
        <v>328.87165576733116</v>
      </c>
      <c r="P4" s="15">
        <v>2388199.37</v>
      </c>
      <c r="Q4" s="15">
        <v>2124036.3499999996</v>
      </c>
      <c r="R4" s="17">
        <v>2832048.4666666659</v>
      </c>
      <c r="S4" s="15">
        <v>368.73774584265715</v>
      </c>
      <c r="T4" s="15">
        <v>2898555.39</v>
      </c>
      <c r="U4" s="15">
        <v>2500841.6799999997</v>
      </c>
      <c r="V4" s="15">
        <v>3334455.5733333332</v>
      </c>
      <c r="W4" s="15">
        <v>434.15204442831867</v>
      </c>
      <c r="X4" s="18">
        <v>2.3879999999999999</v>
      </c>
      <c r="Y4" s="18">
        <v>146611.71</v>
      </c>
      <c r="Z4" s="17">
        <v>195482.27999999997</v>
      </c>
      <c r="AA4" s="17">
        <v>81860.251256281394</v>
      </c>
      <c r="AB4" s="19">
        <f>Table1[[#This Row],[YTD-23 Annualized]]/Table1[[#This Row],[Column6]]</f>
        <v>123.40310926612396</v>
      </c>
      <c r="AC4" s="22">
        <v>25.781515299999999</v>
      </c>
      <c r="AD4" s="22">
        <v>-80.286536900000002</v>
      </c>
      <c r="AE4" s="21"/>
      <c r="AF4" s="21" t="str">
        <f t="shared" si="0"/>
        <v/>
      </c>
    </row>
    <row r="5" spans="1:32" ht="15" thickBot="1" x14ac:dyDescent="0.4">
      <c r="A5" s="11" t="s">
        <v>38</v>
      </c>
      <c r="B5" s="12" t="s">
        <v>39</v>
      </c>
      <c r="C5" s="12" t="s">
        <v>40</v>
      </c>
      <c r="D5" s="13" t="s">
        <v>34</v>
      </c>
      <c r="E5" s="14">
        <v>32874</v>
      </c>
      <c r="F5" s="15">
        <v>4863.53</v>
      </c>
      <c r="G5" s="15">
        <v>4245.7600030000003</v>
      </c>
      <c r="H5" s="15">
        <v>45700.936096291705</v>
      </c>
      <c r="I5" s="15">
        <v>27230.156509291257</v>
      </c>
      <c r="J5" s="16">
        <v>0.59583367071338356</v>
      </c>
      <c r="K5" s="16">
        <v>0.73294626652895367</v>
      </c>
      <c r="L5" s="16">
        <v>0.72093655935043444</v>
      </c>
      <c r="M5" s="15">
        <v>19631.215344382275</v>
      </c>
      <c r="N5" s="15">
        <v>293.96978782394751</v>
      </c>
      <c r="O5" s="15">
        <v>313.55527158257473</v>
      </c>
      <c r="P5" s="15">
        <v>2151520.7800000003</v>
      </c>
      <c r="Q5" s="15">
        <v>1721850.6400000001</v>
      </c>
      <c r="R5" s="17">
        <v>2295800.8533333335</v>
      </c>
      <c r="S5" s="15">
        <v>354.03310763992414</v>
      </c>
      <c r="T5" s="15">
        <v>2387186.1799999997</v>
      </c>
      <c r="U5" s="15">
        <v>1916276.3400000003</v>
      </c>
      <c r="V5" s="15">
        <v>2555035.1200000006</v>
      </c>
      <c r="W5" s="15">
        <v>394.00935945701997</v>
      </c>
      <c r="X5" s="18">
        <v>2.4024999999999999</v>
      </c>
      <c r="Y5" s="18">
        <v>144359.96999999997</v>
      </c>
      <c r="Z5" s="17">
        <v>192479.95999999996</v>
      </c>
      <c r="AA5" s="17">
        <v>80116.528616024967</v>
      </c>
      <c r="AB5" s="19">
        <f>Table1[[#This Row],[YTD-23 Annualized]]/Table1[[#This Row],[Column6]]</f>
        <v>116.94644539622486</v>
      </c>
      <c r="AC5" s="22">
        <v>42.058079999999997</v>
      </c>
      <c r="AD5" s="22">
        <v>-90.046239999999997</v>
      </c>
      <c r="AE5" s="21">
        <f>IF(OR('[1]Sales Team Input Sheet'!D$12="", '[1]Sales Team Input Sheet'!D$14="", AC5="", AD5=""), "",
     IFERROR(3959 * ACOS(MIN(1,
       SIN(RADIANS('[1]Sales Team Input Sheet'!D$12)) * SIN(RADIANS(AC5)) +
       COS(RADIANS('[1]Sales Team Input Sheet'!D$12)) * COS(RADIANS(AC5)) *
       COS(RADIANS(AD5) - RADIANS('[1]Sales Team Input Sheet'!D$14)))), ""))</f>
        <v>124.96161503318635</v>
      </c>
      <c r="AF5" s="21">
        <f t="shared" si="0"/>
        <v>49</v>
      </c>
    </row>
    <row r="6" spans="1:32" ht="15" thickBot="1" x14ac:dyDescent="0.4">
      <c r="A6" s="11" t="s">
        <v>41</v>
      </c>
      <c r="B6" s="12" t="s">
        <v>42</v>
      </c>
      <c r="C6" s="12" t="s">
        <v>40</v>
      </c>
      <c r="D6" s="13" t="s">
        <v>34</v>
      </c>
      <c r="E6" s="14">
        <v>32874</v>
      </c>
      <c r="F6" s="15">
        <v>2072.7700000000004</v>
      </c>
      <c r="G6" s="15">
        <v>3438.4677233399998</v>
      </c>
      <c r="H6" s="15">
        <v>37011.322727259423</v>
      </c>
      <c r="I6" s="15">
        <v>17377.763562549211</v>
      </c>
      <c r="J6" s="16">
        <v>0.46952560141143551</v>
      </c>
      <c r="K6" s="16">
        <v>0.71720853374448168</v>
      </c>
      <c r="L6" s="16">
        <v>0.56549522948819608</v>
      </c>
      <c r="M6" s="15">
        <v>9827.0423937953801</v>
      </c>
      <c r="N6" s="15">
        <v>308.84365859365857</v>
      </c>
      <c r="O6" s="15">
        <v>289.99962851642965</v>
      </c>
      <c r="P6" s="15">
        <v>1320457.2799999998</v>
      </c>
      <c r="Q6" s="15">
        <v>676643.97</v>
      </c>
      <c r="R6" s="17">
        <v>902191.96</v>
      </c>
      <c r="S6" s="15">
        <v>326.44430882345836</v>
      </c>
      <c r="T6" s="15">
        <v>1757554.23</v>
      </c>
      <c r="U6" s="15">
        <v>909290.64</v>
      </c>
      <c r="V6" s="15">
        <v>1212387.52</v>
      </c>
      <c r="W6" s="15">
        <v>438.68380958813555</v>
      </c>
      <c r="X6" s="18">
        <v>1.5176000000000001</v>
      </c>
      <c r="Y6" s="18">
        <v>182250.05000000002</v>
      </c>
      <c r="Z6" s="17">
        <v>243000.06666666671</v>
      </c>
      <c r="AA6" s="17">
        <v>160121.28799859429</v>
      </c>
      <c r="AB6" s="19">
        <f>Table1[[#This Row],[YTD-23 Annualized]]/Table1[[#This Row],[Column6]]</f>
        <v>91.80706909025119</v>
      </c>
      <c r="AC6" s="22">
        <v>41.952243099999997</v>
      </c>
      <c r="AD6" s="22">
        <v>-87.884570299999993</v>
      </c>
      <c r="AE6" s="21">
        <f>IF(OR('[1]Sales Team Input Sheet'!D$12="", '[1]Sales Team Input Sheet'!D$14="", AC6="", AD6=""), "",
     IFERROR(3959 * ACOS(MIN(1,
       SIN(RADIANS('[1]Sales Team Input Sheet'!D$12)) * SIN(RADIANS(AC6)) +
       COS(RADIANS('[1]Sales Team Input Sheet'!D$12)) * COS(RADIANS(AC6)) *
       COS(RADIANS(AD6) - RADIANS('[1]Sales Team Input Sheet'!D$14)))), ""))</f>
        <v>14.13212927845381</v>
      </c>
      <c r="AF6" s="21">
        <f t="shared" si="0"/>
        <v>18</v>
      </c>
    </row>
    <row r="7" spans="1:32" ht="15" thickBot="1" x14ac:dyDescent="0.4">
      <c r="A7" s="11" t="s">
        <v>43</v>
      </c>
      <c r="B7" s="12" t="s">
        <v>44</v>
      </c>
      <c r="C7" s="12" t="s">
        <v>45</v>
      </c>
      <c r="D7" s="13" t="s">
        <v>34</v>
      </c>
      <c r="E7" s="14">
        <v>32874</v>
      </c>
      <c r="F7" s="15">
        <v>2102.11</v>
      </c>
      <c r="G7" s="15">
        <v>2172.7224609999998</v>
      </c>
      <c r="H7" s="15">
        <v>23386.967297957897</v>
      </c>
      <c r="I7" s="15">
        <v>13457.720905553446</v>
      </c>
      <c r="J7" s="16">
        <v>0.57543676929537357</v>
      </c>
      <c r="K7" s="16">
        <v>0.66637845066674273</v>
      </c>
      <c r="L7" s="16">
        <v>0.65917196294915403</v>
      </c>
      <c r="M7" s="15">
        <v>8870.9523061355303</v>
      </c>
      <c r="N7" s="15">
        <v>261.18723906688012</v>
      </c>
      <c r="O7" s="15">
        <v>289.41485935559984</v>
      </c>
      <c r="P7" s="15">
        <v>823700.74</v>
      </c>
      <c r="Q7" s="15">
        <v>674700.41999999993</v>
      </c>
      <c r="R7" s="17">
        <v>899600.55999999982</v>
      </c>
      <c r="S7" s="15">
        <v>320.96342246599841</v>
      </c>
      <c r="T7" s="15">
        <v>1293861.5799999998</v>
      </c>
      <c r="U7" s="15">
        <v>1359575.99</v>
      </c>
      <c r="V7" s="15">
        <v>1812767.9866666668</v>
      </c>
      <c r="W7" s="15">
        <v>646.76729096003544</v>
      </c>
      <c r="X7" s="18">
        <v>3.0625</v>
      </c>
      <c r="Y7" s="18">
        <v>103506.70000000001</v>
      </c>
      <c r="Z7" s="17">
        <v>138008.93333333335</v>
      </c>
      <c r="AA7" s="17">
        <v>45064.141496598648</v>
      </c>
      <c r="AB7" s="19">
        <f>Table1[[#This Row],[YTD-23 Annualized]]/Table1[[#This Row],[Column6]]</f>
        <v>101.40969412920838</v>
      </c>
      <c r="AC7" s="22">
        <v>33.658769999999997</v>
      </c>
      <c r="AD7" s="22">
        <v>-84.409664000000006</v>
      </c>
      <c r="AE7" s="21">
        <f>IF(OR('[1]Sales Team Input Sheet'!D$12="", '[1]Sales Team Input Sheet'!D$14="", AC7="", AD7=""), "",
     IFERROR(3959 * ACOS(MIN(1,
       SIN(RADIANS('[1]Sales Team Input Sheet'!D$12)) * SIN(RADIANS(AC7)) +
       COS(RADIANS('[1]Sales Team Input Sheet'!D$12)) * COS(RADIANS(AC7)) *
       COS(RADIANS(AD7) - RADIANS('[1]Sales Team Input Sheet'!D$14)))), ""))</f>
        <v>594.81934860565127</v>
      </c>
      <c r="AF7" s="21">
        <f t="shared" si="0"/>
        <v>290</v>
      </c>
    </row>
    <row r="8" spans="1:32" ht="15" thickBot="1" x14ac:dyDescent="0.4">
      <c r="A8" s="11" t="s">
        <v>46</v>
      </c>
      <c r="B8" s="12" t="s">
        <v>47</v>
      </c>
      <c r="C8" s="12" t="s">
        <v>48</v>
      </c>
      <c r="D8" s="13" t="s">
        <v>34</v>
      </c>
      <c r="E8" s="14">
        <v>32874</v>
      </c>
      <c r="F8" s="15">
        <v>1407.77</v>
      </c>
      <c r="G8" s="15">
        <v>1590.406457</v>
      </c>
      <c r="H8" s="15">
        <v>17118.976062502301</v>
      </c>
      <c r="I8" s="15">
        <v>8334.3252961054332</v>
      </c>
      <c r="J8" s="16">
        <v>0.48684718441549096</v>
      </c>
      <c r="K8" s="16">
        <v>0.84788562450847993</v>
      </c>
      <c r="L8" s="16">
        <v>0.8127182712759593</v>
      </c>
      <c r="M8" s="15">
        <v>6773.4584469023057</v>
      </c>
      <c r="N8" s="15">
        <v>387.48024851679276</v>
      </c>
      <c r="O8" s="15">
        <v>438.82173224319308</v>
      </c>
      <c r="P8" s="15">
        <v>855787.3</v>
      </c>
      <c r="Q8" s="15">
        <v>693688.74999999988</v>
      </c>
      <c r="R8" s="17">
        <v>924918.33333333326</v>
      </c>
      <c r="S8" s="15">
        <v>492.75716203641213</v>
      </c>
      <c r="T8" s="15">
        <v>1338268.2300000002</v>
      </c>
      <c r="U8" s="15">
        <v>1059528.96</v>
      </c>
      <c r="V8" s="15">
        <v>1412705.28</v>
      </c>
      <c r="W8" s="15">
        <v>752.62930734423946</v>
      </c>
      <c r="X8" s="18">
        <v>1.9463999999999999</v>
      </c>
      <c r="Y8" s="18">
        <v>79681.72</v>
      </c>
      <c r="Z8" s="17">
        <v>106242.29333333333</v>
      </c>
      <c r="AA8" s="17">
        <v>54583.997807918895</v>
      </c>
      <c r="AB8" s="19">
        <f>Table1[[#This Row],[YTD-23 Annualized]]/Table1[[#This Row],[Column6]]</f>
        <v>136.55038125410286</v>
      </c>
      <c r="AC8" s="22">
        <v>33.506399999999999</v>
      </c>
      <c r="AD8" s="22">
        <v>112.02419999999999</v>
      </c>
      <c r="AE8" s="21">
        <f>IF(OR('[1]Sales Team Input Sheet'!D$12="", '[1]Sales Team Input Sheet'!D$14="", AC8="", AD8=""), "",
     IFERROR(3959 * ACOS(MIN(1,
       SIN(RADIANS('[1]Sales Team Input Sheet'!D$12)) * SIN(RADIANS(AC8)) +
       COS(RADIANS('[1]Sales Team Input Sheet'!D$12)) * COS(RADIANS(AC8)) *
       COS(RADIANS(AD8) - RADIANS('[1]Sales Team Input Sheet'!D$14)))), ""))</f>
        <v>7080.9661542282356</v>
      </c>
      <c r="AF8" s="21">
        <f t="shared" si="0"/>
        <v>1022</v>
      </c>
    </row>
    <row r="9" spans="1:32" ht="15" thickBot="1" x14ac:dyDescent="0.4">
      <c r="A9" s="11" t="s">
        <v>49</v>
      </c>
      <c r="B9" s="12" t="s">
        <v>50</v>
      </c>
      <c r="C9" s="12" t="s">
        <v>51</v>
      </c>
      <c r="D9" s="13" t="s">
        <v>52</v>
      </c>
      <c r="E9" s="14">
        <v>32874</v>
      </c>
      <c r="F9" s="15">
        <v>2088.4500000000003</v>
      </c>
      <c r="G9" s="15">
        <v>2083.071066</v>
      </c>
      <c r="H9" s="15">
        <v>22421.968647317401</v>
      </c>
      <c r="I9" s="15">
        <v>12381.298080681601</v>
      </c>
      <c r="J9" s="16">
        <v>0.55219496001582891</v>
      </c>
      <c r="K9" s="16">
        <v>0.76325276201846781</v>
      </c>
      <c r="L9" s="16">
        <v>0.70638232688968294</v>
      </c>
      <c r="M9" s="15">
        <v>8745.9301481466355</v>
      </c>
      <c r="N9" s="15">
        <v>219.53316318063844</v>
      </c>
      <c r="O9" s="15">
        <v>243.27020038784744</v>
      </c>
      <c r="P9" s="15">
        <v>746361.58</v>
      </c>
      <c r="Q9" s="15">
        <v>577302.78</v>
      </c>
      <c r="R9" s="17">
        <v>769737.04</v>
      </c>
      <c r="S9" s="15">
        <v>276.42643108525459</v>
      </c>
      <c r="T9" s="15">
        <v>880478.37</v>
      </c>
      <c r="U9" s="15">
        <v>742095.73</v>
      </c>
      <c r="V9" s="15">
        <v>989460.97333333339</v>
      </c>
      <c r="W9" s="15">
        <v>355.33325193325192</v>
      </c>
      <c r="X9" s="18">
        <v>1.0625</v>
      </c>
      <c r="Y9" s="18">
        <v>110807.28000000001</v>
      </c>
      <c r="Z9" s="17">
        <v>147743.04000000004</v>
      </c>
      <c r="AA9" s="17">
        <v>139052.27294117652</v>
      </c>
      <c r="AB9" s="19">
        <f>Table1[[#This Row],[YTD-23 Annualized]]/Table1[[#This Row],[Column6]]</f>
        <v>88.010883572299775</v>
      </c>
      <c r="AC9" s="22">
        <v>34.051076600000002</v>
      </c>
      <c r="AD9" s="22">
        <v>-84.290892600000006</v>
      </c>
      <c r="AE9" s="21">
        <f>IF(OR('[1]Sales Team Input Sheet'!D$12="", '[1]Sales Team Input Sheet'!D$14="", AC9="", AD9=""), "",
     IFERROR(3959 * ACOS(MIN(1,
       SIN(RADIANS('[1]Sales Team Input Sheet'!D$12)) * SIN(RADIANS(AC9)) +
       COS(RADIANS('[1]Sales Team Input Sheet'!D$12)) * COS(RADIANS(AC9)) *
       COS(RADIANS(AD9) - RADIANS('[1]Sales Team Input Sheet'!D$14)))), ""))</f>
        <v>570.85372257444419</v>
      </c>
      <c r="AF9" s="21">
        <f t="shared" si="0"/>
        <v>215</v>
      </c>
    </row>
    <row r="10" spans="1:32" ht="15" thickBot="1" x14ac:dyDescent="0.4">
      <c r="A10" s="11" t="s">
        <v>53</v>
      </c>
      <c r="B10" s="12" t="s">
        <v>54</v>
      </c>
      <c r="C10" s="12" t="s">
        <v>55</v>
      </c>
      <c r="D10" s="13" t="s">
        <v>34</v>
      </c>
      <c r="E10" s="14">
        <v>32874</v>
      </c>
      <c r="F10" s="15">
        <v>2345.91</v>
      </c>
      <c r="G10" s="15">
        <v>2116.33034</v>
      </c>
      <c r="H10" s="15">
        <v>22779.968146725998</v>
      </c>
      <c r="I10" s="15">
        <v>13490.153676270054</v>
      </c>
      <c r="J10" s="16">
        <v>0.59219370235198932</v>
      </c>
      <c r="K10" s="16">
        <v>0.74434610949386604</v>
      </c>
      <c r="L10" s="16">
        <v>0.78857452871058342</v>
      </c>
      <c r="M10" s="15">
        <v>10637.991577498002</v>
      </c>
      <c r="N10" s="15">
        <v>244.51112314502134</v>
      </c>
      <c r="O10" s="15">
        <v>268.03995464446626</v>
      </c>
      <c r="P10" s="15">
        <v>851516.09</v>
      </c>
      <c r="Q10" s="15">
        <v>734356.04</v>
      </c>
      <c r="R10" s="17">
        <v>979141.38666666672</v>
      </c>
      <c r="S10" s="15">
        <v>313.0367490653947</v>
      </c>
      <c r="T10" s="15">
        <v>1080444.7</v>
      </c>
      <c r="U10" s="15">
        <v>936304.98</v>
      </c>
      <c r="V10" s="15">
        <v>1248406.6399999999</v>
      </c>
      <c r="W10" s="15">
        <v>399.12229369413149</v>
      </c>
      <c r="X10" s="18">
        <v>3</v>
      </c>
      <c r="Y10" s="18">
        <v>161679.20000000001</v>
      </c>
      <c r="Z10" s="17">
        <v>215572.26666666669</v>
      </c>
      <c r="AA10" s="17">
        <v>71857.422222222231</v>
      </c>
      <c r="AB10" s="19">
        <f>Table1[[#This Row],[YTD-23 Annualized]]/Table1[[#This Row],[Column6]]</f>
        <v>92.041940391999773</v>
      </c>
      <c r="AC10" s="22">
        <v>45.074555599999997</v>
      </c>
      <c r="AD10" s="22">
        <v>-93.317143700000003</v>
      </c>
      <c r="AE10" s="21">
        <f>IF(OR('[1]Sales Team Input Sheet'!D$12="", '[1]Sales Team Input Sheet'!D$14="", AC10="", AD10=""), "",
     IFERROR(3959 * ACOS(MIN(1,
       SIN(RADIANS('[1]Sales Team Input Sheet'!D$12)) * SIN(RADIANS(AC10)) +
       COS(RADIANS('[1]Sales Team Input Sheet'!D$12)) * COS(RADIANS(AC10)) *
       COS(RADIANS(AD10) - RADIANS('[1]Sales Team Input Sheet'!D$14)))), ""))</f>
        <v>360.42447132970216</v>
      </c>
      <c r="AF10" s="21">
        <f t="shared" si="0"/>
        <v>136</v>
      </c>
    </row>
    <row r="11" spans="1:32" ht="15" thickBot="1" x14ac:dyDescent="0.4">
      <c r="A11" s="11" t="s">
        <v>56</v>
      </c>
      <c r="B11" s="12" t="s">
        <v>57</v>
      </c>
      <c r="C11" s="12" t="s">
        <v>58</v>
      </c>
      <c r="D11" s="13" t="s">
        <v>34</v>
      </c>
      <c r="E11" s="14">
        <v>32874</v>
      </c>
      <c r="F11" s="15">
        <v>1950.77</v>
      </c>
      <c r="G11" s="15">
        <v>2191</v>
      </c>
      <c r="H11" s="15">
        <v>23583.704900000001</v>
      </c>
      <c r="I11" s="15">
        <v>12117.840739181156</v>
      </c>
      <c r="J11" s="16">
        <v>0.51382260720117623</v>
      </c>
      <c r="K11" s="16">
        <v>0.80366259172431043</v>
      </c>
      <c r="L11" s="16">
        <v>0.77847612450729486</v>
      </c>
      <c r="M11" s="15">
        <v>9433.4496960343604</v>
      </c>
      <c r="N11" s="15">
        <v>379.63474166586468</v>
      </c>
      <c r="O11" s="15">
        <v>403.00802759935817</v>
      </c>
      <c r="P11" s="15">
        <v>1141943.8299999998</v>
      </c>
      <c r="Q11" s="15">
        <v>878341.82999999984</v>
      </c>
      <c r="R11" s="17">
        <v>1171122.44</v>
      </c>
      <c r="S11" s="15">
        <v>450.25391512069586</v>
      </c>
      <c r="T11" s="15">
        <v>1413239.0999999996</v>
      </c>
      <c r="U11" s="15">
        <v>1140356.2</v>
      </c>
      <c r="V11" s="15">
        <v>1520474.9333333333</v>
      </c>
      <c r="W11" s="15">
        <v>584.56722217380832</v>
      </c>
      <c r="X11" s="18">
        <v>2.3994999999999997</v>
      </c>
      <c r="Y11" s="18">
        <v>171704.51</v>
      </c>
      <c r="Z11" s="17">
        <v>228939.34666666668</v>
      </c>
      <c r="AA11" s="17">
        <v>95411.271792734609</v>
      </c>
      <c r="AB11" s="19">
        <f>Table1[[#This Row],[YTD-23 Annualized]]/Table1[[#This Row],[Column6]]</f>
        <v>124.14572375281941</v>
      </c>
      <c r="AC11" s="22">
        <v>40.703197000000003</v>
      </c>
      <c r="AD11" s="22">
        <v>-73.887100399999994</v>
      </c>
      <c r="AE11" s="21">
        <f>IF(OR('[1]Sales Team Input Sheet'!D$12="", '[1]Sales Team Input Sheet'!D$14="", AC11="", AD11=""), "",
     IFERROR(3959 * ACOS(MIN(1,
       SIN(RADIANS('[1]Sales Team Input Sheet'!D$12)) * SIN(RADIANS(AC11)) +
       COS(RADIANS('[1]Sales Team Input Sheet'!D$12)) * COS(RADIANS(AC11)) *
       COS(RADIANS(AD11) - RADIANS('[1]Sales Team Input Sheet'!D$14)))), ""))</f>
        <v>717.07356245063056</v>
      </c>
      <c r="AF11" s="21">
        <f t="shared" si="0"/>
        <v>461</v>
      </c>
    </row>
    <row r="12" spans="1:32" ht="15" thickBot="1" x14ac:dyDescent="0.4">
      <c r="A12" s="11" t="s">
        <v>59</v>
      </c>
      <c r="B12" s="12" t="s">
        <v>60</v>
      </c>
      <c r="C12" s="12" t="s">
        <v>61</v>
      </c>
      <c r="D12" s="13" t="s">
        <v>34</v>
      </c>
      <c r="E12" s="14">
        <v>32874</v>
      </c>
      <c r="F12" s="15">
        <v>3236.2099999999996</v>
      </c>
      <c r="G12" s="15">
        <v>3927.4743250000001</v>
      </c>
      <c r="H12" s="15">
        <v>42274.940886867502</v>
      </c>
      <c r="I12" s="15">
        <v>25171.107648564041</v>
      </c>
      <c r="J12" s="16">
        <v>0.59541437836482747</v>
      </c>
      <c r="K12" s="16">
        <v>0.80356473653257476</v>
      </c>
      <c r="L12" s="16">
        <v>0.62558006019804702</v>
      </c>
      <c r="M12" s="15">
        <v>15746.543038040216</v>
      </c>
      <c r="N12" s="15">
        <v>341.81308421162811</v>
      </c>
      <c r="O12" s="15">
        <v>411.2981852228379</v>
      </c>
      <c r="P12" s="15">
        <v>2158044.52</v>
      </c>
      <c r="Q12" s="15">
        <v>1485832.7999999998</v>
      </c>
      <c r="R12" s="17">
        <v>1981110.4</v>
      </c>
      <c r="S12" s="15">
        <v>459.12743610581515</v>
      </c>
      <c r="T12" s="15">
        <v>2874620.3099999996</v>
      </c>
      <c r="U12" s="15">
        <v>1947844.4600000002</v>
      </c>
      <c r="V12" s="15">
        <v>2597125.9466666672</v>
      </c>
      <c r="W12" s="15">
        <v>601.89062514484544</v>
      </c>
      <c r="X12" s="18">
        <v>3.5676000000000001</v>
      </c>
      <c r="Y12" s="18">
        <v>215695.10000000003</v>
      </c>
      <c r="Z12" s="17">
        <v>287593.46666666673</v>
      </c>
      <c r="AA12" s="17">
        <v>80612.587360316946</v>
      </c>
      <c r="AB12" s="19">
        <f>Table1[[#This Row],[YTD-23 Annualized]]/Table1[[#This Row],[Column6]]</f>
        <v>125.81240182140733</v>
      </c>
      <c r="AC12" s="22">
        <v>33.917459999999998</v>
      </c>
      <c r="AD12" s="22">
        <v>-118.39085300000001</v>
      </c>
      <c r="AE12" s="21">
        <f>IF(OR('[1]Sales Team Input Sheet'!D$12="", '[1]Sales Team Input Sheet'!D$14="", AC12="", AD12=""), "",
     IFERROR(3959 * ACOS(MIN(1,
       SIN(RADIANS('[1]Sales Team Input Sheet'!D$12)) * SIN(RADIANS(AC12)) +
       COS(RADIANS('[1]Sales Team Input Sheet'!D$12)) * COS(RADIANS(AC12)) *
       COS(RADIANS(AD12) - RADIANS('[1]Sales Team Input Sheet'!D$14)))), ""))</f>
        <v>1754.4978534718066</v>
      </c>
      <c r="AF12" s="21">
        <f t="shared" si="0"/>
        <v>938</v>
      </c>
    </row>
    <row r="13" spans="1:32" ht="15" thickBot="1" x14ac:dyDescent="0.4">
      <c r="A13" s="11" t="s">
        <v>62</v>
      </c>
      <c r="B13" s="12" t="s">
        <v>63</v>
      </c>
      <c r="C13" s="12" t="s">
        <v>64</v>
      </c>
      <c r="D13" s="13" t="s">
        <v>34</v>
      </c>
      <c r="E13" s="14">
        <v>32874</v>
      </c>
      <c r="F13" s="15">
        <v>2414.5700000000002</v>
      </c>
      <c r="G13" s="15">
        <v>2257.9145119999998</v>
      </c>
      <c r="H13" s="15">
        <v>24303.966015716796</v>
      </c>
      <c r="I13" s="15">
        <v>13547.488159535769</v>
      </c>
      <c r="J13" s="16">
        <v>0.55741882418593458</v>
      </c>
      <c r="K13" s="16">
        <v>0.80358623704343768</v>
      </c>
      <c r="L13" s="16">
        <v>0.82801054901597837</v>
      </c>
      <c r="M13" s="15">
        <v>11217.463108764678</v>
      </c>
      <c r="N13" s="15">
        <v>401.59417821921619</v>
      </c>
      <c r="O13" s="15">
        <v>446.65536306671572</v>
      </c>
      <c r="P13" s="15">
        <v>1407600.2900000003</v>
      </c>
      <c r="Q13" s="15">
        <v>1207572.9799999997</v>
      </c>
      <c r="R13" s="17">
        <v>1610097.3066666664</v>
      </c>
      <c r="S13" s="15">
        <v>500.11926761286674</v>
      </c>
      <c r="T13" s="15">
        <v>1952580.44</v>
      </c>
      <c r="U13" s="15">
        <v>1714186.2</v>
      </c>
      <c r="V13" s="15">
        <v>2285581.6</v>
      </c>
      <c r="W13" s="15">
        <v>709.93435684200506</v>
      </c>
      <c r="X13" s="18">
        <v>2.0431999999999997</v>
      </c>
      <c r="Y13" s="18">
        <v>125727.70000000001</v>
      </c>
      <c r="Z13" s="17">
        <v>167636.93333333335</v>
      </c>
      <c r="AA13" s="17">
        <v>82046.267293134966</v>
      </c>
      <c r="AB13" s="19">
        <f>Table1[[#This Row],[YTD-23 Annualized]]/Table1[[#This Row],[Column6]]</f>
        <v>143.53488761720371</v>
      </c>
      <c r="AC13" s="22">
        <v>33.652531000000003</v>
      </c>
      <c r="AD13" s="22">
        <v>-117.74912860000001</v>
      </c>
      <c r="AE13" s="21">
        <f>IF(OR('[1]Sales Team Input Sheet'!D$12="", '[1]Sales Team Input Sheet'!D$14="", AC13="", AD13=""), "",
     IFERROR(3959 * ACOS(MIN(1,
       SIN(RADIANS('[1]Sales Team Input Sheet'!D$12)) * SIN(RADIANS(AC13)) +
       COS(RADIANS('[1]Sales Team Input Sheet'!D$12)) * COS(RADIANS(AC13)) *
       COS(RADIANS(AD13) - RADIANS('[1]Sales Team Input Sheet'!D$14)))), ""))</f>
        <v>1730.3737672254138</v>
      </c>
      <c r="AF13" s="21">
        <f t="shared" si="0"/>
        <v>866</v>
      </c>
    </row>
    <row r="14" spans="1:32" ht="15" thickBot="1" x14ac:dyDescent="0.4">
      <c r="A14" s="11" t="s">
        <v>65</v>
      </c>
      <c r="B14" s="12" t="s">
        <v>66</v>
      </c>
      <c r="C14" s="12" t="s">
        <v>67</v>
      </c>
      <c r="D14" s="13" t="s">
        <v>34</v>
      </c>
      <c r="E14" s="14">
        <v>32874</v>
      </c>
      <c r="F14" s="15">
        <v>1252.1799999999998</v>
      </c>
      <c r="G14" s="15">
        <v>1859</v>
      </c>
      <c r="H14" s="15">
        <v>20010.090099999998</v>
      </c>
      <c r="I14" s="15">
        <v>11255.026272802965</v>
      </c>
      <c r="J14" s="16">
        <v>0.56246754595087833</v>
      </c>
      <c r="K14" s="16">
        <v>0.67287403468885332</v>
      </c>
      <c r="L14" s="16">
        <v>0.54076558807386066</v>
      </c>
      <c r="M14" s="15">
        <v>6086.3309011990459</v>
      </c>
      <c r="N14" s="15">
        <v>381.12856851887807</v>
      </c>
      <c r="O14" s="15">
        <v>427.61611749109568</v>
      </c>
      <c r="P14" s="15">
        <v>898209.29</v>
      </c>
      <c r="Q14" s="15">
        <v>595689.29</v>
      </c>
      <c r="R14" s="17">
        <v>794252.38666666672</v>
      </c>
      <c r="S14" s="15">
        <v>475.72177322749133</v>
      </c>
      <c r="T14" s="15">
        <v>1188861.1700000002</v>
      </c>
      <c r="U14" s="15">
        <v>861948.15</v>
      </c>
      <c r="V14" s="15">
        <v>1149264.2</v>
      </c>
      <c r="W14" s="15">
        <v>688.35802360682965</v>
      </c>
      <c r="X14" s="18">
        <v>2.3016000000000001</v>
      </c>
      <c r="Y14" s="18">
        <v>121725.70999999999</v>
      </c>
      <c r="Z14" s="17">
        <v>162300.94666666666</v>
      </c>
      <c r="AA14" s="17">
        <v>70516.573977522872</v>
      </c>
      <c r="AB14" s="19">
        <f>Table1[[#This Row],[YTD-23 Annualized]]/Table1[[#This Row],[Column6]]</f>
        <v>130.49773329120077</v>
      </c>
      <c r="AC14" s="22">
        <v>38.925668000000002</v>
      </c>
      <c r="AD14" s="22">
        <v>-121.487655</v>
      </c>
      <c r="AE14" s="21">
        <f>IF(OR('[1]Sales Team Input Sheet'!D$12="", '[1]Sales Team Input Sheet'!D$14="", AC14="", AD14=""), "",
     IFERROR(3959 * ACOS(MIN(1,
       SIN(RADIANS('[1]Sales Team Input Sheet'!D$12)) * SIN(RADIANS(AC14)) +
       COS(RADIANS('[1]Sales Team Input Sheet'!D$12)) * COS(RADIANS(AC14)) *
       COS(RADIANS(AD14) - RADIANS('[1]Sales Team Input Sheet'!D$14)))), ""))</f>
        <v>1781.7766444003946</v>
      </c>
      <c r="AF14" s="21">
        <f t="shared" si="0"/>
        <v>960</v>
      </c>
    </row>
    <row r="15" spans="1:32" ht="15" thickBot="1" x14ac:dyDescent="0.4">
      <c r="A15" s="11" t="s">
        <v>68</v>
      </c>
      <c r="B15" s="12" t="s">
        <v>69</v>
      </c>
      <c r="C15" s="12" t="s">
        <v>70</v>
      </c>
      <c r="D15" s="13" t="s">
        <v>34</v>
      </c>
      <c r="E15" s="14">
        <v>32874</v>
      </c>
      <c r="F15" s="15">
        <v>4144.55</v>
      </c>
      <c r="G15" s="15">
        <v>4084</v>
      </c>
      <c r="H15" s="15">
        <v>43959.767599999999</v>
      </c>
      <c r="I15" s="15">
        <v>25757.197311053878</v>
      </c>
      <c r="J15" s="16">
        <v>0.58592660328472435</v>
      </c>
      <c r="K15" s="16">
        <v>0.71097161195307457</v>
      </c>
      <c r="L15" s="16">
        <v>0.7529230276361687</v>
      </c>
      <c r="M15" s="15">
        <v>19393.186982860869</v>
      </c>
      <c r="N15" s="15">
        <v>189.30981585685589</v>
      </c>
      <c r="O15" s="15">
        <v>197.07917626762858</v>
      </c>
      <c r="P15" s="15">
        <v>1151987.3600000001</v>
      </c>
      <c r="Q15" s="15">
        <v>957272.19</v>
      </c>
      <c r="R15" s="17">
        <v>1276362.92</v>
      </c>
      <c r="S15" s="15">
        <v>230.97132137385239</v>
      </c>
      <c r="T15" s="15">
        <v>1641288.3499999999</v>
      </c>
      <c r="U15" s="15">
        <v>1358346.1400000001</v>
      </c>
      <c r="V15" s="15">
        <v>1811128.1866666668</v>
      </c>
      <c r="W15" s="15">
        <v>327.74273202157048</v>
      </c>
      <c r="X15" s="18">
        <v>2.3056000000000001</v>
      </c>
      <c r="Y15" s="18">
        <v>133577.52000000002</v>
      </c>
      <c r="Z15" s="17">
        <v>178103.36000000002</v>
      </c>
      <c r="AA15" s="17">
        <v>77248.160999306041</v>
      </c>
      <c r="AB15" s="19">
        <f>Table1[[#This Row],[YTD-23 Annualized]]/Table1[[#This Row],[Column6]]</f>
        <v>65.815016434792909</v>
      </c>
      <c r="AC15" s="22">
        <v>34.545757000000002</v>
      </c>
      <c r="AD15" s="22">
        <v>-77.935953999999995</v>
      </c>
      <c r="AE15" s="21">
        <f>IF(OR('[1]Sales Team Input Sheet'!D$12="", '[1]Sales Team Input Sheet'!D$14="", AC15="", AD15=""), "",
     IFERROR(3959 * ACOS(MIN(1,
       SIN(RADIANS('[1]Sales Team Input Sheet'!D$12)) * SIN(RADIANS(AC15)) +
       COS(RADIANS('[1]Sales Team Input Sheet'!D$12)) * COS(RADIANS(AC15)) *
       COS(RADIANS(AD15) - RADIANS('[1]Sales Team Input Sheet'!D$14)))), ""))</f>
        <v>729.75507046196356</v>
      </c>
      <c r="AF15" s="21">
        <f t="shared" si="0"/>
        <v>476</v>
      </c>
    </row>
    <row r="16" spans="1:32" ht="15" thickBot="1" x14ac:dyDescent="0.4">
      <c r="A16" s="11" t="s">
        <v>71</v>
      </c>
      <c r="B16" s="12" t="s">
        <v>72</v>
      </c>
      <c r="C16" s="12" t="s">
        <v>73</v>
      </c>
      <c r="D16" s="13" t="s">
        <v>34</v>
      </c>
      <c r="E16" s="14">
        <v>36678</v>
      </c>
      <c r="F16" s="15">
        <v>3048.25</v>
      </c>
      <c r="G16" s="15">
        <v>3364.4821449999999</v>
      </c>
      <c r="H16" s="15">
        <v>36214.949360565501</v>
      </c>
      <c r="I16" s="15">
        <v>20962.702085616616</v>
      </c>
      <c r="J16" s="16">
        <v>0.57884112654435815</v>
      </c>
      <c r="K16" s="16">
        <v>0.70470212124300524</v>
      </c>
      <c r="L16" s="16">
        <v>0.71184159448872031</v>
      </c>
      <c r="M16" s="15">
        <v>14922.123277417357</v>
      </c>
      <c r="N16" s="15">
        <v>300.00540541869856</v>
      </c>
      <c r="O16" s="15">
        <v>284.97657672435008</v>
      </c>
      <c r="P16" s="15">
        <v>1425471.2599999995</v>
      </c>
      <c r="Q16" s="15">
        <v>1017741.5599999999</v>
      </c>
      <c r="R16" s="17">
        <v>1356988.7466666666</v>
      </c>
      <c r="S16" s="15">
        <v>333.87732633478225</v>
      </c>
      <c r="T16" s="15">
        <v>1766679.4799999995</v>
      </c>
      <c r="U16" s="15">
        <v>1304070.94</v>
      </c>
      <c r="V16" s="15">
        <v>1738761.2533333332</v>
      </c>
      <c r="W16" s="15">
        <v>427.8097072090543</v>
      </c>
      <c r="X16" s="18">
        <v>2.0916000000000001</v>
      </c>
      <c r="Y16" s="18">
        <v>164626.01999999999</v>
      </c>
      <c r="Z16" s="17">
        <v>219501.36</v>
      </c>
      <c r="AA16" s="17">
        <v>104944.23407917382</v>
      </c>
      <c r="AB16" s="19">
        <f>Table1[[#This Row],[YTD-23 Annualized]]/Table1[[#This Row],[Column6]]</f>
        <v>90.938046914562619</v>
      </c>
      <c r="AC16" s="22">
        <v>41.140959000000002</v>
      </c>
      <c r="AD16" s="22">
        <v>-89.479118999999997</v>
      </c>
      <c r="AE16" s="21">
        <f>IF(OR('[1]Sales Team Input Sheet'!D$12="", '[1]Sales Team Input Sheet'!D$14="", AC16="", AD16=""), "",
     IFERROR(3959 * ACOS(MIN(1,
       SIN(RADIANS('[1]Sales Team Input Sheet'!D$12)) * SIN(RADIANS(AC16)) +
       COS(RADIANS('[1]Sales Team Input Sheet'!D$12)) * COS(RADIANS(AC16)) *
       COS(RADIANS(AD16) - RADIANS('[1]Sales Team Input Sheet'!D$14)))), ""))</f>
        <v>108.85920070484302</v>
      </c>
      <c r="AF16" s="21">
        <f t="shared" si="0"/>
        <v>45</v>
      </c>
    </row>
    <row r="17" spans="1:32" ht="15" thickBot="1" x14ac:dyDescent="0.4">
      <c r="A17" s="11" t="s">
        <v>74</v>
      </c>
      <c r="B17" s="12" t="s">
        <v>75</v>
      </c>
      <c r="C17" s="12" t="s">
        <v>76</v>
      </c>
      <c r="D17" s="13" t="s">
        <v>34</v>
      </c>
      <c r="E17" s="14">
        <v>32874</v>
      </c>
      <c r="F17" s="15">
        <v>1991.9299999999998</v>
      </c>
      <c r="G17" s="15">
        <v>2304.2731090000002</v>
      </c>
      <c r="H17" s="15">
        <v>24802.9653179651</v>
      </c>
      <c r="I17" s="15">
        <v>12460.390216001711</v>
      </c>
      <c r="J17" s="16">
        <v>0.50237502073901197</v>
      </c>
      <c r="K17" s="16">
        <v>0.64540666459852902</v>
      </c>
      <c r="L17" s="16">
        <v>0.74756981358158703</v>
      </c>
      <c r="M17" s="15">
        <v>9315.0115909302294</v>
      </c>
      <c r="N17" s="15">
        <v>352.34125191381725</v>
      </c>
      <c r="O17" s="15">
        <v>347.62788853021942</v>
      </c>
      <c r="P17" s="15">
        <v>885999.0199999999</v>
      </c>
      <c r="Q17" s="15">
        <v>774287.07999999984</v>
      </c>
      <c r="R17" s="17">
        <v>1032382.7733333332</v>
      </c>
      <c r="S17" s="15">
        <v>388.71199289131641</v>
      </c>
      <c r="T17" s="15">
        <v>1146908.7899999998</v>
      </c>
      <c r="U17" s="15">
        <v>1024498.2199999999</v>
      </c>
      <c r="V17" s="15">
        <v>1365997.6266666665</v>
      </c>
      <c r="W17" s="15">
        <v>514.32440899027574</v>
      </c>
      <c r="X17" s="18">
        <v>0.68409999999999993</v>
      </c>
      <c r="Y17" s="18">
        <v>100253.31</v>
      </c>
      <c r="Z17" s="17">
        <v>133671.07999999999</v>
      </c>
      <c r="AA17" s="17">
        <v>195396.98874433563</v>
      </c>
      <c r="AB17" s="19">
        <f>Table1[[#This Row],[YTD-23 Annualized]]/Table1[[#This Row],[Column6]]</f>
        <v>110.83000415571527</v>
      </c>
      <c r="AC17" s="22">
        <v>37.761005500000003</v>
      </c>
      <c r="AD17" s="22">
        <v>-121.96762630000001</v>
      </c>
      <c r="AE17" s="21">
        <f>IF(OR('[1]Sales Team Input Sheet'!D$12="", '[1]Sales Team Input Sheet'!D$14="", AC17="", AD17=""), "",
     IFERROR(3959 * ACOS(MIN(1,
       SIN(RADIANS('[1]Sales Team Input Sheet'!D$12)) * SIN(RADIANS(AC17)) +
       COS(RADIANS('[1]Sales Team Input Sheet'!D$12)) * COS(RADIANS(AC17)) *
       COS(RADIANS(AD17) - RADIANS('[1]Sales Team Input Sheet'!D$14)))), ""))</f>
        <v>1832.1934669534917</v>
      </c>
      <c r="AF17" s="21">
        <f t="shared" si="0"/>
        <v>977</v>
      </c>
    </row>
    <row r="18" spans="1:32" ht="15" thickBot="1" x14ac:dyDescent="0.4">
      <c r="A18" s="11" t="s">
        <v>77</v>
      </c>
      <c r="B18" s="12" t="s">
        <v>78</v>
      </c>
      <c r="C18" s="12" t="s">
        <v>79</v>
      </c>
      <c r="D18" s="13" t="s">
        <v>34</v>
      </c>
      <c r="E18" s="14">
        <v>32874</v>
      </c>
      <c r="F18" s="15">
        <v>1183.77</v>
      </c>
      <c r="G18" s="15">
        <v>2017.481548</v>
      </c>
      <c r="H18" s="15">
        <v>21715.969634517198</v>
      </c>
      <c r="I18" s="15">
        <v>9955.8606033570904</v>
      </c>
      <c r="J18" s="16">
        <v>0.45845802747543007</v>
      </c>
      <c r="K18" s="16">
        <v>0.69526493305244175</v>
      </c>
      <c r="L18" s="16">
        <v>0.56833012737848532</v>
      </c>
      <c r="M18" s="15">
        <v>5658.2155248683803</v>
      </c>
      <c r="N18" s="15">
        <v>418.80069683225736</v>
      </c>
      <c r="O18" s="15">
        <v>441.81328298571515</v>
      </c>
      <c r="P18" s="15">
        <v>920374.66</v>
      </c>
      <c r="Q18" s="15">
        <v>586553.6100000001</v>
      </c>
      <c r="R18" s="17">
        <v>782071.4800000001</v>
      </c>
      <c r="S18" s="15">
        <v>495.49626194277613</v>
      </c>
      <c r="T18" s="15">
        <v>1497955.0799999998</v>
      </c>
      <c r="U18" s="15">
        <v>998896.05999999982</v>
      </c>
      <c r="V18" s="15">
        <v>1331861.4133333331</v>
      </c>
      <c r="W18" s="15">
        <v>843.82613176546101</v>
      </c>
      <c r="X18" s="18">
        <v>2.3214000000000001</v>
      </c>
      <c r="Y18" s="18">
        <v>195903.34999999998</v>
      </c>
      <c r="Z18" s="17">
        <v>261204.46666666662</v>
      </c>
      <c r="AA18" s="17">
        <v>112520.23204388154</v>
      </c>
      <c r="AB18" s="19">
        <f>Table1[[#This Row],[YTD-23 Annualized]]/Table1[[#This Row],[Column6]]</f>
        <v>138.21875051643468</v>
      </c>
      <c r="AC18" s="22">
        <v>47.609223999999998</v>
      </c>
      <c r="AD18" s="22">
        <v>-122.316782</v>
      </c>
      <c r="AE18" s="21">
        <f>IF(OR('[1]Sales Team Input Sheet'!D$12="", '[1]Sales Team Input Sheet'!D$14="", AC18="", AD18=""), "",
     IFERROR(3959 * ACOS(MIN(1,
       SIN(RADIANS('[1]Sales Team Input Sheet'!D$12)) * SIN(RADIANS(AC18)) +
       COS(RADIANS('[1]Sales Team Input Sheet'!D$12)) * COS(RADIANS(AC18)) *
       COS(RADIANS(AD18) - RADIANS('[1]Sales Team Input Sheet'!D$14)))), ""))</f>
        <v>1732.3287402984836</v>
      </c>
      <c r="AF18" s="21">
        <f t="shared" si="0"/>
        <v>879</v>
      </c>
    </row>
    <row r="19" spans="1:32" ht="15" thickBot="1" x14ac:dyDescent="0.4">
      <c r="A19" s="11" t="s">
        <v>80</v>
      </c>
      <c r="B19" s="12" t="s">
        <v>81</v>
      </c>
      <c r="C19" s="12" t="s">
        <v>82</v>
      </c>
      <c r="D19" s="13" t="s">
        <v>34</v>
      </c>
      <c r="E19" s="14">
        <v>32874</v>
      </c>
      <c r="F19" s="15">
        <v>2042.7999999999997</v>
      </c>
      <c r="G19" s="15">
        <v>1879</v>
      </c>
      <c r="H19" s="15">
        <v>20225.3681</v>
      </c>
      <c r="I19" s="15">
        <v>11845.644968610264</v>
      </c>
      <c r="J19" s="16">
        <v>0.58568254036425993</v>
      </c>
      <c r="K19" s="16">
        <v>0.79000978653344989</v>
      </c>
      <c r="L19" s="16">
        <v>0.8188763619977647</v>
      </c>
      <c r="M19" s="15">
        <v>9700.1186574126987</v>
      </c>
      <c r="N19" s="15">
        <v>373.43977135403679</v>
      </c>
      <c r="O19" s="15">
        <v>389.08876052477001</v>
      </c>
      <c r="P19" s="15">
        <v>1083849.8400000001</v>
      </c>
      <c r="Q19" s="15">
        <v>886277.50999999989</v>
      </c>
      <c r="R19" s="17">
        <v>1181703.3466666664</v>
      </c>
      <c r="S19" s="15">
        <v>433.85427354611318</v>
      </c>
      <c r="T19" s="15">
        <v>1524204.65</v>
      </c>
      <c r="U19" s="15">
        <v>1282027.31</v>
      </c>
      <c r="V19" s="15">
        <v>1709369.7466666668</v>
      </c>
      <c r="W19" s="15">
        <v>627.58337086352071</v>
      </c>
      <c r="X19" s="18">
        <v>2.0415999999999999</v>
      </c>
      <c r="Y19" s="18">
        <v>237503.45</v>
      </c>
      <c r="Z19" s="17">
        <v>316671.26666666666</v>
      </c>
      <c r="AA19" s="17">
        <v>155109.35867293627</v>
      </c>
      <c r="AB19" s="19">
        <f>Table1[[#This Row],[YTD-23 Annualized]]/Table1[[#This Row],[Column6]]</f>
        <v>121.82359705091079</v>
      </c>
      <c r="AC19" s="22">
        <v>33.62377</v>
      </c>
      <c r="AD19" s="22">
        <v>-117.92796</v>
      </c>
      <c r="AE19" s="21">
        <f>IF(OR('[1]Sales Team Input Sheet'!D$12="", '[1]Sales Team Input Sheet'!D$14="", AC19="", AD19=""), "",
     IFERROR(3959 * ACOS(MIN(1,
       SIN(RADIANS('[1]Sales Team Input Sheet'!D$12)) * SIN(RADIANS(AC19)) +
       COS(RADIANS('[1]Sales Team Input Sheet'!D$12)) * COS(RADIANS(AC19)) *
       COS(RADIANS(AD19) - RADIANS('[1]Sales Team Input Sheet'!D$14)))), ""))</f>
        <v>1740.3885461101656</v>
      </c>
      <c r="AF19" s="21">
        <f t="shared" si="0"/>
        <v>901</v>
      </c>
    </row>
    <row r="20" spans="1:32" ht="15" thickBot="1" x14ac:dyDescent="0.4">
      <c r="A20" s="11" t="s">
        <v>83</v>
      </c>
      <c r="B20" s="12" t="s">
        <v>84</v>
      </c>
      <c r="C20" s="12" t="s">
        <v>85</v>
      </c>
      <c r="D20" s="13" t="s">
        <v>34</v>
      </c>
      <c r="E20" s="14">
        <v>32874</v>
      </c>
      <c r="F20" s="15">
        <v>1288.29</v>
      </c>
      <c r="G20" s="15">
        <v>1806.96335</v>
      </c>
      <c r="H20" s="15">
        <v>19449.972803065</v>
      </c>
      <c r="I20" s="15">
        <v>9237.2411277043229</v>
      </c>
      <c r="J20" s="16">
        <v>0.47492308710316983</v>
      </c>
      <c r="K20" s="16">
        <v>0.74536697735691637</v>
      </c>
      <c r="L20" s="16">
        <v>0.65593513836110329</v>
      </c>
      <c r="M20" s="15">
        <v>6059.0310371756095</v>
      </c>
      <c r="N20" s="15">
        <v>493.62790913114634</v>
      </c>
      <c r="O20" s="15">
        <v>535.25839678954276</v>
      </c>
      <c r="P20" s="15">
        <v>1076994.95</v>
      </c>
      <c r="Q20" s="15">
        <v>775232.91000000015</v>
      </c>
      <c r="R20" s="17">
        <v>1033643.8800000002</v>
      </c>
      <c r="S20" s="15">
        <v>601.75341732063441</v>
      </c>
      <c r="T20" s="15">
        <v>1403596.5399999998</v>
      </c>
      <c r="U20" s="15">
        <v>1043882.4600000002</v>
      </c>
      <c r="V20" s="15">
        <v>1391843.2800000003</v>
      </c>
      <c r="W20" s="15">
        <v>810.28530843210797</v>
      </c>
      <c r="X20" s="18">
        <v>2.3125</v>
      </c>
      <c r="Y20" s="18">
        <v>188783.53000000003</v>
      </c>
      <c r="Z20" s="17">
        <v>251711.37333333335</v>
      </c>
      <c r="AA20" s="17">
        <v>108848.16144144145</v>
      </c>
      <c r="AB20" s="19">
        <f>Table1[[#This Row],[YTD-23 Annualized]]/Table1[[#This Row],[Column6]]</f>
        <v>170.59557438441985</v>
      </c>
      <c r="AC20" s="22">
        <v>41.070475999999999</v>
      </c>
      <c r="AD20" s="22">
        <v>-73.546324999999996</v>
      </c>
      <c r="AE20" s="21">
        <f>IF(OR('[1]Sales Team Input Sheet'!D$12="", '[1]Sales Team Input Sheet'!D$14="", AC20="", AD20=""), "",
     IFERROR(3959 * ACOS(MIN(1,
       SIN(RADIANS('[1]Sales Team Input Sheet'!D$12)) * SIN(RADIANS(AC20)) +
       COS(RADIANS('[1]Sales Team Input Sheet'!D$12)) * COS(RADIANS(AC20)) *
       COS(RADIANS(AD20) - RADIANS('[1]Sales Team Input Sheet'!D$14)))), ""))</f>
        <v>730.17086755020125</v>
      </c>
      <c r="AF20" s="21">
        <f t="shared" si="0"/>
        <v>477</v>
      </c>
    </row>
    <row r="21" spans="1:32" ht="15" thickBot="1" x14ac:dyDescent="0.4">
      <c r="A21" s="11" t="s">
        <v>86</v>
      </c>
      <c r="B21" s="12" t="s">
        <v>87</v>
      </c>
      <c r="C21" s="12" t="s">
        <v>88</v>
      </c>
      <c r="D21" s="13" t="s">
        <v>34</v>
      </c>
      <c r="E21" s="14">
        <v>32874</v>
      </c>
      <c r="F21" s="15">
        <v>2054.06</v>
      </c>
      <c r="G21" s="15">
        <v>2355.6517619078586</v>
      </c>
      <c r="H21" s="15">
        <v>25356</v>
      </c>
      <c r="I21" s="15">
        <v>13695.844390833388</v>
      </c>
      <c r="J21" s="16">
        <v>0.54014215139743604</v>
      </c>
      <c r="K21" s="16">
        <v>0.76162026556318474</v>
      </c>
      <c r="L21" s="16">
        <v>0.77702289788342604</v>
      </c>
      <c r="M21" s="15">
        <v>10641.984697525824</v>
      </c>
      <c r="N21" s="15">
        <v>459.25758028076615</v>
      </c>
      <c r="O21" s="15">
        <v>517.15170929768362</v>
      </c>
      <c r="P21" s="15">
        <v>1396490.5300000003</v>
      </c>
      <c r="Q21" s="15">
        <v>1188109.1199999999</v>
      </c>
      <c r="R21" s="17">
        <v>1584145.4933333332</v>
      </c>
      <c r="S21" s="15">
        <v>578.4198708898474</v>
      </c>
      <c r="T21" s="15">
        <v>1718838.9100000001</v>
      </c>
      <c r="U21" s="15">
        <v>1441788.05</v>
      </c>
      <c r="V21" s="15">
        <v>1922384.0666666669</v>
      </c>
      <c r="W21" s="15">
        <v>701.92109772840138</v>
      </c>
      <c r="X21" s="18">
        <v>2.0591999999999997</v>
      </c>
      <c r="Y21" s="18">
        <v>89323.319999999992</v>
      </c>
      <c r="Z21" s="17">
        <v>119097.75999999998</v>
      </c>
      <c r="AA21" s="17">
        <v>57836.907536907536</v>
      </c>
      <c r="AB21" s="19">
        <f>Table1[[#This Row],[YTD-23 Annualized]]/Table1[[#This Row],[Column6]]</f>
        <v>148.858087881073</v>
      </c>
      <c r="AC21" s="22">
        <v>30.3463584</v>
      </c>
      <c r="AD21" s="22">
        <v>-97.751887499999995</v>
      </c>
      <c r="AE21" s="21">
        <f>IF(OR('[1]Sales Team Input Sheet'!D$12="", '[1]Sales Team Input Sheet'!D$14="", AC21="", AD21=""), "",
     IFERROR(3959 * ACOS(MIN(1,
       SIN(RADIANS('[1]Sales Team Input Sheet'!D$12)) * SIN(RADIANS(AC21)) +
       COS(RADIANS('[1]Sales Team Input Sheet'!D$12)) * COS(RADIANS(AC21)) *
       COS(RADIANS(AD21) - RADIANS('[1]Sales Team Input Sheet'!D$14)))), ""))</f>
        <v>975.78764669219481</v>
      </c>
      <c r="AF21" s="21">
        <f t="shared" si="0"/>
        <v>695</v>
      </c>
    </row>
    <row r="22" spans="1:32" ht="15" thickBot="1" x14ac:dyDescent="0.4">
      <c r="A22" s="11" t="s">
        <v>89</v>
      </c>
      <c r="B22" s="12" t="s">
        <v>90</v>
      </c>
      <c r="C22" s="12" t="s">
        <v>91</v>
      </c>
      <c r="D22" s="13" t="s">
        <v>34</v>
      </c>
      <c r="E22" s="14">
        <v>32874</v>
      </c>
      <c r="F22" s="15">
        <v>1241.22</v>
      </c>
      <c r="G22" s="15">
        <v>1625</v>
      </c>
      <c r="H22" s="15">
        <v>17491.337499999998</v>
      </c>
      <c r="I22" s="15">
        <v>9315.5319726202979</v>
      </c>
      <c r="J22" s="16">
        <v>0.53257973969230765</v>
      </c>
      <c r="K22" s="16">
        <v>0.86196158390451783</v>
      </c>
      <c r="L22" s="16">
        <v>0.66118760264487131</v>
      </c>
      <c r="M22" s="15">
        <v>6159.314252338464</v>
      </c>
      <c r="N22" s="15">
        <v>264.55767166516944</v>
      </c>
      <c r="O22" s="15">
        <v>288.50799213676862</v>
      </c>
      <c r="P22" s="15">
        <v>673548.64999999991</v>
      </c>
      <c r="Q22" s="15">
        <v>418332.18000000005</v>
      </c>
      <c r="R22" s="17">
        <v>557776.24000000011</v>
      </c>
      <c r="S22" s="15">
        <v>337.03306424324461</v>
      </c>
      <c r="T22" s="15">
        <v>814879.84</v>
      </c>
      <c r="U22" s="15">
        <v>566792.16</v>
      </c>
      <c r="V22" s="15">
        <v>755722.88</v>
      </c>
      <c r="W22" s="15">
        <v>456.64117561753756</v>
      </c>
      <c r="X22" s="18">
        <v>2.0453999999999999</v>
      </c>
      <c r="Y22" s="18">
        <v>109704.85</v>
      </c>
      <c r="Z22" s="17">
        <v>146273.13333333336</v>
      </c>
      <c r="AA22" s="17">
        <v>71513.216648740286</v>
      </c>
      <c r="AB22" s="19">
        <f>Table1[[#This Row],[YTD-23 Annualized]]/Table1[[#This Row],[Column6]]</f>
        <v>90.558172086808696</v>
      </c>
      <c r="AC22" s="22">
        <v>39.082158200000002</v>
      </c>
      <c r="AD22" s="22">
        <v>-94.581599900000001</v>
      </c>
      <c r="AE22" s="21">
        <f>IF(OR('[1]Sales Team Input Sheet'!D$12="", '[1]Sales Team Input Sheet'!D$14="", AC22="", AD22=""), "",
     IFERROR(3959 * ACOS(MIN(1,
       SIN(RADIANS('[1]Sales Team Input Sheet'!D$12)) * SIN(RADIANS(AC22)) +
       COS(RADIANS('[1]Sales Team Input Sheet'!D$12)) * COS(RADIANS(AC22)) *
       COS(RADIANS(AD22) - RADIANS('[1]Sales Team Input Sheet'!D$14)))), ""))</f>
        <v>413.56743603149118</v>
      </c>
      <c r="AF22" s="21">
        <f t="shared" si="0"/>
        <v>156</v>
      </c>
    </row>
    <row r="23" spans="1:32" ht="15" thickBot="1" x14ac:dyDescent="0.4">
      <c r="A23" s="11" t="s">
        <v>92</v>
      </c>
      <c r="B23" s="12" t="s">
        <v>93</v>
      </c>
      <c r="C23" s="12" t="s">
        <v>94</v>
      </c>
      <c r="D23" s="13" t="s">
        <v>34</v>
      </c>
      <c r="E23" s="14">
        <v>32874</v>
      </c>
      <c r="F23" s="15">
        <v>1657.77</v>
      </c>
      <c r="G23" s="15">
        <v>1882.307683</v>
      </c>
      <c r="H23" s="15">
        <v>20260.971669043698</v>
      </c>
      <c r="I23" s="15">
        <v>11899.104641807506</v>
      </c>
      <c r="J23" s="16">
        <v>0.58729190466160575</v>
      </c>
      <c r="K23" s="16">
        <v>0.67135541129595022</v>
      </c>
      <c r="L23" s="16">
        <v>0.68535002282692903</v>
      </c>
      <c r="M23" s="15">
        <v>8155.0516378827915</v>
      </c>
      <c r="N23" s="15">
        <v>334.21547373625248</v>
      </c>
      <c r="O23" s="15">
        <v>321.86211597507486</v>
      </c>
      <c r="P23" s="15">
        <v>801410.73</v>
      </c>
      <c r="Q23" s="15">
        <v>596152.47</v>
      </c>
      <c r="R23" s="17">
        <v>794869.96</v>
      </c>
      <c r="S23" s="15">
        <v>359.61108597694493</v>
      </c>
      <c r="T23" s="15">
        <v>1047701.85</v>
      </c>
      <c r="U23" s="15">
        <v>801027.43999999983</v>
      </c>
      <c r="V23" s="15">
        <v>1068036.5866666664</v>
      </c>
      <c r="W23" s="15">
        <v>483.19576298280219</v>
      </c>
      <c r="X23" s="18">
        <v>1.4025000000000001</v>
      </c>
      <c r="Y23" s="18">
        <v>132699.12</v>
      </c>
      <c r="Z23" s="17">
        <v>176932.16</v>
      </c>
      <c r="AA23" s="17">
        <v>126154.83778966131</v>
      </c>
      <c r="AB23" s="19">
        <f>Table1[[#This Row],[YTD-23 Annualized]]/Table1[[#This Row],[Column6]]</f>
        <v>97.4696415541476</v>
      </c>
      <c r="AC23" s="22">
        <v>41.854996</v>
      </c>
      <c r="AD23" s="22">
        <v>-87.951791999999998</v>
      </c>
      <c r="AE23" s="21">
        <f>IF(OR('[1]Sales Team Input Sheet'!D$12="", '[1]Sales Team Input Sheet'!D$14="", AC23="", AD23=""), "",
     IFERROR(3959 * ACOS(MIN(1,
       SIN(RADIANS('[1]Sales Team Input Sheet'!D$12)) * SIN(RADIANS(AC23)) +
       COS(RADIANS('[1]Sales Team Input Sheet'!D$12)) * COS(RADIANS(AC23)) *
       COS(RADIANS(AD23) - RADIANS('[1]Sales Team Input Sheet'!D$14)))), ""))</f>
        <v>16.955728982381185</v>
      </c>
      <c r="AF23" s="21">
        <f t="shared" si="0"/>
        <v>23</v>
      </c>
    </row>
    <row r="24" spans="1:32" ht="15" thickBot="1" x14ac:dyDescent="0.4">
      <c r="A24" s="11" t="s">
        <v>95</v>
      </c>
      <c r="B24" s="12" t="s">
        <v>96</v>
      </c>
      <c r="C24" s="12" t="s">
        <v>94</v>
      </c>
      <c r="D24" s="13" t="s">
        <v>34</v>
      </c>
      <c r="E24" s="14">
        <v>32874</v>
      </c>
      <c r="F24" s="15">
        <v>1470.9699999999998</v>
      </c>
      <c r="G24" s="15">
        <v>1829</v>
      </c>
      <c r="H24" s="15">
        <v>19687.1731</v>
      </c>
      <c r="I24" s="15">
        <v>10245.536104126559</v>
      </c>
      <c r="J24" s="16">
        <v>0.52041682429899283</v>
      </c>
      <c r="K24" s="16">
        <v>0.6785373057726769</v>
      </c>
      <c r="L24" s="16">
        <v>0.66338806721031707</v>
      </c>
      <c r="M24" s="15">
        <v>6796.7663936500394</v>
      </c>
      <c r="N24" s="15">
        <v>354.05266442155317</v>
      </c>
      <c r="O24" s="15">
        <v>328.45142321053459</v>
      </c>
      <c r="P24" s="15">
        <v>810749.51</v>
      </c>
      <c r="Q24" s="15">
        <v>551883.98</v>
      </c>
      <c r="R24" s="17">
        <v>735845.30666666664</v>
      </c>
      <c r="S24" s="15">
        <v>375.1837087092191</v>
      </c>
      <c r="T24" s="15">
        <v>1012996.3699999999</v>
      </c>
      <c r="U24" s="15">
        <v>708988.03</v>
      </c>
      <c r="V24" s="15">
        <v>945317.37333333329</v>
      </c>
      <c r="W24" s="15">
        <v>481.98673664316749</v>
      </c>
      <c r="X24" s="18">
        <v>2.3925000000000001</v>
      </c>
      <c r="Y24" s="18">
        <v>113342.75</v>
      </c>
      <c r="Z24" s="17">
        <v>151123.66666666666</v>
      </c>
      <c r="AA24" s="17">
        <v>63165.586903517935</v>
      </c>
      <c r="AB24" s="19">
        <f>Table1[[#This Row],[YTD-23 Annualized]]/Table1[[#This Row],[Column6]]</f>
        <v>108.26402792865427</v>
      </c>
      <c r="AC24" s="22">
        <v>41.83587</v>
      </c>
      <c r="AD24" s="22">
        <v>-87.983879999999999</v>
      </c>
      <c r="AE24" s="21">
        <f>IF(OR('[1]Sales Team Input Sheet'!D$12="", '[1]Sales Team Input Sheet'!D$14="", AC24="", AD24=""), "",
     IFERROR(3959 * ACOS(MIN(1,
       SIN(RADIANS('[1]Sales Team Input Sheet'!D$12)) * SIN(RADIANS(AC24)) +
       COS(RADIANS('[1]Sales Team Input Sheet'!D$12)) * COS(RADIANS(AC24)) *
       COS(RADIANS(AD24) - RADIANS('[1]Sales Team Input Sheet'!D$14)))), ""))</f>
        <v>18.793148629602719</v>
      </c>
      <c r="AF24" s="21">
        <f t="shared" si="0"/>
        <v>25</v>
      </c>
    </row>
    <row r="25" spans="1:32" ht="15" thickBot="1" x14ac:dyDescent="0.4">
      <c r="A25" s="11" t="s">
        <v>97</v>
      </c>
      <c r="B25" s="12" t="s">
        <v>98</v>
      </c>
      <c r="C25" s="12" t="s">
        <v>99</v>
      </c>
      <c r="D25" s="13" t="s">
        <v>34</v>
      </c>
      <c r="E25" s="14">
        <v>32874</v>
      </c>
      <c r="F25" s="15">
        <v>5543.0300000000007</v>
      </c>
      <c r="G25" s="15">
        <v>6102</v>
      </c>
      <c r="H25" s="15">
        <v>65681.317800000004</v>
      </c>
      <c r="I25" s="15">
        <v>39031.315020118251</v>
      </c>
      <c r="J25" s="16">
        <v>0.59425292194911239</v>
      </c>
      <c r="K25" s="16">
        <v>0.7380394747362925</v>
      </c>
      <c r="L25" s="16">
        <v>0.65244261919660929</v>
      </c>
      <c r="M25" s="15">
        <v>25465.693402413912</v>
      </c>
      <c r="N25" s="15">
        <v>284.88436354563333</v>
      </c>
      <c r="O25" s="15">
        <v>305.20079631537254</v>
      </c>
      <c r="P25" s="15">
        <v>2673558.2199999993</v>
      </c>
      <c r="Q25" s="15">
        <v>1890600.79</v>
      </c>
      <c r="R25" s="17">
        <v>2520801.0533333332</v>
      </c>
      <c r="S25" s="15">
        <v>341.07713470791242</v>
      </c>
      <c r="T25" s="15">
        <v>3102935.7300000004</v>
      </c>
      <c r="U25" s="15">
        <v>2230648.1999999997</v>
      </c>
      <c r="V25" s="15">
        <v>2974197.5999999996</v>
      </c>
      <c r="W25" s="15">
        <v>402.42398110780562</v>
      </c>
      <c r="X25" s="18">
        <v>1.26661</v>
      </c>
      <c r="Y25" s="18">
        <v>112637.03</v>
      </c>
      <c r="Z25" s="17">
        <v>150182.70666666667</v>
      </c>
      <c r="AA25" s="17">
        <v>118570.59921101734</v>
      </c>
      <c r="AB25" s="19">
        <f>Table1[[#This Row],[YTD-23 Annualized]]/Table1[[#This Row],[Column6]]</f>
        <v>98.988117601949327</v>
      </c>
      <c r="AC25" s="22">
        <v>38.968819000000003</v>
      </c>
      <c r="AD25" s="22">
        <v>-77.372607000000002</v>
      </c>
      <c r="AE25" s="21">
        <f>IF(OR('[1]Sales Team Input Sheet'!D$12="", '[1]Sales Team Input Sheet'!D$14="", AC25="", AD25=""), "",
     IFERROR(3959 * ACOS(MIN(1,
       SIN(RADIANS('[1]Sales Team Input Sheet'!D$12)) * SIN(RADIANS(AC25)) +
       COS(RADIANS('[1]Sales Team Input Sheet'!D$12)) * COS(RADIANS(AC25)) *
       COS(RADIANS(AD25) - RADIANS('[1]Sales Team Input Sheet'!D$14)))), ""))</f>
        <v>575.22735041683177</v>
      </c>
      <c r="AF25" s="21">
        <f t="shared" si="0"/>
        <v>220</v>
      </c>
    </row>
    <row r="26" spans="1:32" ht="15" thickBot="1" x14ac:dyDescent="0.4">
      <c r="A26" s="11" t="s">
        <v>100</v>
      </c>
      <c r="B26" s="12" t="s">
        <v>101</v>
      </c>
      <c r="C26" s="12" t="s">
        <v>102</v>
      </c>
      <c r="D26" s="13" t="s">
        <v>34</v>
      </c>
      <c r="E26" s="14">
        <v>32874</v>
      </c>
      <c r="F26" s="15">
        <v>2729</v>
      </c>
      <c r="G26" s="15">
        <v>2289</v>
      </c>
      <c r="H26" s="15">
        <v>24638.5671</v>
      </c>
      <c r="I26" s="15">
        <v>13390.78951244262</v>
      </c>
      <c r="J26" s="16">
        <v>0.54348897231294835</v>
      </c>
      <c r="K26" s="16">
        <v>0.83478045337314877</v>
      </c>
      <c r="L26" s="16">
        <v>0.84595717307847251</v>
      </c>
      <c r="M26" s="15">
        <v>11328.034441234817</v>
      </c>
      <c r="N26" s="15">
        <v>327.42035064425596</v>
      </c>
      <c r="O26" s="15">
        <v>354.55150238182483</v>
      </c>
      <c r="P26" s="15">
        <v>1364187.17</v>
      </c>
      <c r="Q26" s="15">
        <v>1095139.8400000001</v>
      </c>
      <c r="R26" s="17">
        <v>1460186.4533333334</v>
      </c>
      <c r="S26" s="15">
        <v>401.29711982411141</v>
      </c>
      <c r="T26" s="15">
        <v>1685054.1900000002</v>
      </c>
      <c r="U26" s="15">
        <v>1371101.92</v>
      </c>
      <c r="V26" s="15">
        <v>1828135.8933333331</v>
      </c>
      <c r="W26" s="15">
        <v>502.41917185782324</v>
      </c>
      <c r="X26" s="18">
        <v>1.85</v>
      </c>
      <c r="Y26" s="18">
        <v>132498.14000000001</v>
      </c>
      <c r="Z26" s="17">
        <v>176664.1866666667</v>
      </c>
      <c r="AA26" s="17">
        <v>95494.154954954967</v>
      </c>
      <c r="AB26" s="19">
        <f>Table1[[#This Row],[YTD-23 Annualized]]/Table1[[#This Row],[Column6]]</f>
        <v>128.90024839774102</v>
      </c>
      <c r="AC26" s="22">
        <v>26.1501582</v>
      </c>
      <c r="AD26" s="22">
        <v>-80.318742299999997</v>
      </c>
      <c r="AE26" s="21">
        <f>IF(OR('[1]Sales Team Input Sheet'!D$12="", '[1]Sales Team Input Sheet'!D$14="", AC26="", AD26=""), "",
     IFERROR(3959 * ACOS(MIN(1,
       SIN(RADIANS('[1]Sales Team Input Sheet'!D$12)) * SIN(RADIANS(AC26)) +
       COS(RADIANS('[1]Sales Team Input Sheet'!D$12)) * COS(RADIANS(AC26)) *
       COS(RADIANS(AD26) - RADIANS('[1]Sales Team Input Sheet'!D$14)))), ""))</f>
        <v>1163.8507702502652</v>
      </c>
      <c r="AF26" s="21">
        <f t="shared" si="0"/>
        <v>742</v>
      </c>
    </row>
    <row r="27" spans="1:32" ht="15" thickBot="1" x14ac:dyDescent="0.4">
      <c r="A27" s="11" t="s">
        <v>103</v>
      </c>
      <c r="B27" s="12" t="s">
        <v>104</v>
      </c>
      <c r="C27" s="12" t="s">
        <v>105</v>
      </c>
      <c r="D27" s="13" t="s">
        <v>34</v>
      </c>
      <c r="E27" s="14">
        <v>32874</v>
      </c>
      <c r="F27" s="15">
        <v>1980.26</v>
      </c>
      <c r="G27" s="15">
        <v>1782</v>
      </c>
      <c r="H27" s="15">
        <v>19181.269799999998</v>
      </c>
      <c r="I27" s="15">
        <v>10308.990051943798</v>
      </c>
      <c r="J27" s="16">
        <v>0.5374508653198653</v>
      </c>
      <c r="K27" s="16">
        <v>0.92851741442214208</v>
      </c>
      <c r="L27" s="16">
        <v>0.8923650592798883</v>
      </c>
      <c r="M27" s="15">
        <v>9199.3825188186056</v>
      </c>
      <c r="N27" s="15">
        <v>415.38395617923106</v>
      </c>
      <c r="O27" s="15">
        <v>513.42165675214369</v>
      </c>
      <c r="P27" s="15">
        <v>1269582.1800000002</v>
      </c>
      <c r="Q27" s="15">
        <v>1135771.3899999999</v>
      </c>
      <c r="R27" s="17">
        <v>1514361.8533333333</v>
      </c>
      <c r="S27" s="15">
        <v>573.54659994142173</v>
      </c>
      <c r="T27" s="15">
        <v>1606457.4500000002</v>
      </c>
      <c r="U27" s="15">
        <v>1414433.38</v>
      </c>
      <c r="V27" s="15">
        <v>1885911.1733333333</v>
      </c>
      <c r="W27" s="15">
        <v>714.26650035853879</v>
      </c>
      <c r="X27" s="18">
        <v>2.0415999999999999</v>
      </c>
      <c r="Y27" s="18">
        <v>126353.44999999998</v>
      </c>
      <c r="Z27" s="17">
        <v>168471.26666666663</v>
      </c>
      <c r="AA27" s="17">
        <v>82519.233281086723</v>
      </c>
      <c r="AB27" s="19">
        <f>Table1[[#This Row],[YTD-23 Annualized]]/Table1[[#This Row],[Column6]]</f>
        <v>164.61559786599778</v>
      </c>
      <c r="AC27" s="22">
        <v>32.742784999999998</v>
      </c>
      <c r="AD27" s="22">
        <v>-117.181922</v>
      </c>
      <c r="AE27" s="21">
        <f>IF(OR('[1]Sales Team Input Sheet'!D$12="", '[1]Sales Team Input Sheet'!D$14="", AC27="", AD27=""), "",
     IFERROR(3959 * ACOS(MIN(1,
       SIN(RADIANS('[1]Sales Team Input Sheet'!D$12)) * SIN(RADIANS(AC27)) +
       COS(RADIANS('[1]Sales Team Input Sheet'!D$12)) * COS(RADIANS(AC27)) *
       COS(RADIANS(AD27) - RADIANS('[1]Sales Team Input Sheet'!D$14)))), ""))</f>
        <v>1732.1306048985814</v>
      </c>
      <c r="AF27" s="21">
        <f t="shared" si="0"/>
        <v>877</v>
      </c>
    </row>
    <row r="28" spans="1:32" ht="15" thickBot="1" x14ac:dyDescent="0.4">
      <c r="A28" s="11" t="s">
        <v>106</v>
      </c>
      <c r="B28" s="12" t="s">
        <v>107</v>
      </c>
      <c r="C28" s="12" t="s">
        <v>108</v>
      </c>
      <c r="D28" s="13" t="s">
        <v>34</v>
      </c>
      <c r="E28" s="14">
        <v>32874</v>
      </c>
      <c r="F28" s="15">
        <v>2889.3899999999994</v>
      </c>
      <c r="G28" s="15">
        <v>2970.8521340000002</v>
      </c>
      <c r="H28" s="15">
        <v>31977.955285162599</v>
      </c>
      <c r="I28" s="15">
        <v>17989.014886223242</v>
      </c>
      <c r="J28" s="16">
        <v>0.56254425043148193</v>
      </c>
      <c r="K28" s="16">
        <v>0.81413676321088557</v>
      </c>
      <c r="L28" s="16">
        <v>0.79030738583300286</v>
      </c>
      <c r="M28" s="15">
        <v>14216.851328442066</v>
      </c>
      <c r="N28" s="15">
        <v>606.74787509238718</v>
      </c>
      <c r="O28" s="15">
        <v>682.98978331066428</v>
      </c>
      <c r="P28" s="15">
        <v>2592503.7299999995</v>
      </c>
      <c r="Q28" s="15">
        <v>2101868.88</v>
      </c>
      <c r="R28" s="17">
        <v>2802491.84</v>
      </c>
      <c r="S28" s="15">
        <v>727.44381340006032</v>
      </c>
      <c r="T28" s="15">
        <v>2951286.2199999997</v>
      </c>
      <c r="U28" s="15">
        <v>2400752.0699999998</v>
      </c>
      <c r="V28" s="15">
        <v>3201002.76</v>
      </c>
      <c r="W28" s="15">
        <v>830.88543602628931</v>
      </c>
      <c r="X28" s="18">
        <v>2.2976000000000001</v>
      </c>
      <c r="Y28" s="18">
        <v>101027.40000000001</v>
      </c>
      <c r="Z28" s="17">
        <v>134703.20000000001</v>
      </c>
      <c r="AA28" s="17">
        <v>58627.785515320335</v>
      </c>
      <c r="AB28" s="19">
        <f>Table1[[#This Row],[YTD-23 Annualized]]/Table1[[#This Row],[Column6]]</f>
        <v>197.12464984376447</v>
      </c>
      <c r="AC28" s="22">
        <v>42.328367999999998</v>
      </c>
      <c r="AD28" s="22">
        <v>-71.057722999999996</v>
      </c>
      <c r="AE28" s="21">
        <f>IF(OR('[1]Sales Team Input Sheet'!D$12="", '[1]Sales Team Input Sheet'!D$14="", AC28="", AD28=""), "",
     IFERROR(3959 * ACOS(MIN(1,
       SIN(RADIANS('[1]Sales Team Input Sheet'!D$12)) * SIN(RADIANS(AC28)) +
       COS(RADIANS('[1]Sales Team Input Sheet'!D$12)) * COS(RADIANS(AC28)) *
       COS(RADIANS(AD28) - RADIANS('[1]Sales Team Input Sheet'!D$14)))), ""))</f>
        <v>848.49019593365063</v>
      </c>
      <c r="AF28" s="21">
        <f t="shared" si="0"/>
        <v>598</v>
      </c>
    </row>
    <row r="29" spans="1:32" ht="15" thickBot="1" x14ac:dyDescent="0.4">
      <c r="A29" s="11" t="s">
        <v>109</v>
      </c>
      <c r="B29" s="12" t="s">
        <v>110</v>
      </c>
      <c r="C29" s="12" t="s">
        <v>111</v>
      </c>
      <c r="D29" s="13" t="s">
        <v>34</v>
      </c>
      <c r="E29" s="14">
        <v>32874</v>
      </c>
      <c r="F29" s="15">
        <v>3329.64</v>
      </c>
      <c r="G29" s="15">
        <v>2792.6924364000001</v>
      </c>
      <c r="H29" s="15">
        <v>30060.262116165959</v>
      </c>
      <c r="I29" s="15">
        <v>15747.369904188066</v>
      </c>
      <c r="J29" s="16">
        <v>0.52386003300082229</v>
      </c>
      <c r="K29" s="16">
        <v>0.78524262378426057</v>
      </c>
      <c r="L29" s="16">
        <v>0.81736062734803017</v>
      </c>
      <c r="M29" s="15">
        <v>12871.280143968648</v>
      </c>
      <c r="N29" s="15">
        <v>442.36455685263468</v>
      </c>
      <c r="O29" s="15">
        <v>472.44186158263358</v>
      </c>
      <c r="P29" s="15">
        <v>1981475.6</v>
      </c>
      <c r="Q29" s="15">
        <v>1688875.75</v>
      </c>
      <c r="R29" s="17">
        <v>2251834.3333333335</v>
      </c>
      <c r="S29" s="15">
        <v>507.22473000084096</v>
      </c>
      <c r="T29" s="15">
        <v>2274340.5400000005</v>
      </c>
      <c r="U29" s="15">
        <v>1942735.8100000003</v>
      </c>
      <c r="V29" s="15">
        <v>2590314.4133333336</v>
      </c>
      <c r="W29" s="15">
        <v>583.46722468495102</v>
      </c>
      <c r="X29" s="18">
        <v>3.1541000000000001</v>
      </c>
      <c r="Y29" s="18">
        <v>152539.79</v>
      </c>
      <c r="Z29" s="17">
        <v>203386.38666666666</v>
      </c>
      <c r="AA29" s="17">
        <v>64483.17639474546</v>
      </c>
      <c r="AB29" s="19">
        <f>Table1[[#This Row],[YTD-23 Annualized]]/Table1[[#This Row],[Column6]]</f>
        <v>174.95030083612315</v>
      </c>
      <c r="AC29" s="22">
        <v>40.840519999999998</v>
      </c>
      <c r="AD29" s="22">
        <v>-121.90069099999999</v>
      </c>
      <c r="AE29" s="21">
        <f>IF(OR('[1]Sales Team Input Sheet'!D$12="", '[1]Sales Team Input Sheet'!D$14="", AC29="", AD29=""), "",
     IFERROR(3959 * ACOS(MIN(1,
       SIN(RADIANS('[1]Sales Team Input Sheet'!D$12)) * SIN(RADIANS(AC29)) +
       COS(RADIANS('[1]Sales Team Input Sheet'!D$12)) * COS(RADIANS(AC29)) *
       COS(RADIANS(AD29) - RADIANS('[1]Sales Team Input Sheet'!D$14)))), ""))</f>
        <v>1767.1661234384853</v>
      </c>
      <c r="AF29" s="21">
        <f t="shared" si="0"/>
        <v>955</v>
      </c>
    </row>
    <row r="30" spans="1:32" ht="15" thickBot="1" x14ac:dyDescent="0.4">
      <c r="A30" s="11" t="s">
        <v>112</v>
      </c>
      <c r="B30" s="12" t="s">
        <v>113</v>
      </c>
      <c r="C30" s="12" t="s">
        <v>45</v>
      </c>
      <c r="D30" s="13" t="s">
        <v>34</v>
      </c>
      <c r="E30" s="14">
        <v>32874</v>
      </c>
      <c r="F30" s="15">
        <v>1978.6100000000001</v>
      </c>
      <c r="G30" s="15">
        <v>2040.056977</v>
      </c>
      <c r="H30" s="15">
        <v>21958.969294730297</v>
      </c>
      <c r="I30" s="15">
        <v>11970.632465449697</v>
      </c>
      <c r="J30" s="16">
        <v>0.54513635429702989</v>
      </c>
      <c r="K30" s="16">
        <v>0.86612491907733946</v>
      </c>
      <c r="L30" s="16">
        <v>0.73132488078637203</v>
      </c>
      <c r="M30" s="15">
        <v>8754.4213607324746</v>
      </c>
      <c r="N30" s="15">
        <v>255.36807768315208</v>
      </c>
      <c r="O30" s="15">
        <v>287.67967916870936</v>
      </c>
      <c r="P30" s="15">
        <v>894787.25</v>
      </c>
      <c r="Q30" s="15">
        <v>643978.59</v>
      </c>
      <c r="R30" s="17">
        <v>858638.12</v>
      </c>
      <c r="S30" s="15">
        <v>325.47019877590833</v>
      </c>
      <c r="T30" s="15">
        <v>1350558.9200000002</v>
      </c>
      <c r="U30" s="15">
        <v>994454.6</v>
      </c>
      <c r="V30" s="15">
        <v>1325939.4666666668</v>
      </c>
      <c r="W30" s="15">
        <v>502.60263518328532</v>
      </c>
      <c r="X30" s="18">
        <v>2.4024999999999999</v>
      </c>
      <c r="Y30" s="18">
        <v>122397.66</v>
      </c>
      <c r="Z30" s="17">
        <v>163196.88</v>
      </c>
      <c r="AA30" s="17">
        <v>67927.941727367332</v>
      </c>
      <c r="AB30" s="19">
        <f>Table1[[#This Row],[YTD-23 Annualized]]/Table1[[#This Row],[Column6]]</f>
        <v>98.080510934895017</v>
      </c>
      <c r="AC30" s="22">
        <v>33.780144100000001</v>
      </c>
      <c r="AD30" s="22">
        <v>-84.367293500000002</v>
      </c>
      <c r="AE30" s="21">
        <f>IF(OR('[1]Sales Team Input Sheet'!D$12="", '[1]Sales Team Input Sheet'!D$14="", AC30="", AD30=""), "",
     IFERROR(3959 * ACOS(MIN(1,
       SIN(RADIANS('[1]Sales Team Input Sheet'!D$12)) * SIN(RADIANS(AC30)) +
       COS(RADIANS('[1]Sales Team Input Sheet'!D$12)) * COS(RADIANS(AC30)) *
       COS(RADIANS(AD30) - RADIANS('[1]Sales Team Input Sheet'!D$14)))), ""))</f>
        <v>587.46243403622941</v>
      </c>
      <c r="AF30" s="21">
        <f t="shared" si="0"/>
        <v>252</v>
      </c>
    </row>
    <row r="31" spans="1:32" ht="15" thickBot="1" x14ac:dyDescent="0.4">
      <c r="A31" s="11" t="s">
        <v>114</v>
      </c>
      <c r="B31" s="12" t="s">
        <v>115</v>
      </c>
      <c r="C31" s="12" t="s">
        <v>116</v>
      </c>
      <c r="D31" s="13" t="s">
        <v>34</v>
      </c>
      <c r="E31" s="14">
        <v>32874</v>
      </c>
      <c r="F31" s="15">
        <v>1307.29</v>
      </c>
      <c r="G31" s="15">
        <v>1783.4769361799999</v>
      </c>
      <c r="H31" s="15">
        <v>19197.1673933479</v>
      </c>
      <c r="I31" s="15">
        <v>10125.5142420635</v>
      </c>
      <c r="J31" s="16">
        <v>0.52744834873774871</v>
      </c>
      <c r="K31" s="16">
        <v>0.68006278949059662</v>
      </c>
      <c r="L31" s="16">
        <v>0.63659555576498938</v>
      </c>
      <c r="M31" s="15">
        <v>6445.8573663327297</v>
      </c>
      <c r="N31" s="15">
        <v>302.99536248139606</v>
      </c>
      <c r="O31" s="15">
        <v>277.67057041666351</v>
      </c>
      <c r="P31" s="15">
        <v>625660.33000000007</v>
      </c>
      <c r="Q31" s="15">
        <v>404905.65</v>
      </c>
      <c r="R31" s="17">
        <v>539874.20000000007</v>
      </c>
      <c r="S31" s="15">
        <v>309.72901957484572</v>
      </c>
      <c r="T31" s="15">
        <v>770741.52</v>
      </c>
      <c r="U31" s="15">
        <v>527574.24</v>
      </c>
      <c r="V31" s="15">
        <v>703432.32000000007</v>
      </c>
      <c r="W31" s="15">
        <v>403.56327976195035</v>
      </c>
      <c r="X31" s="18">
        <v>2.0453999999999999</v>
      </c>
      <c r="Y31" s="18">
        <v>81169.98</v>
      </c>
      <c r="Z31" s="17">
        <v>108226.63999999998</v>
      </c>
      <c r="AA31" s="17">
        <v>52912.212770118313</v>
      </c>
      <c r="AB31" s="19">
        <f>Table1[[#This Row],[YTD-23 Annualized]]/Table1[[#This Row],[Column6]]</f>
        <v>83.755219719848242</v>
      </c>
      <c r="AC31" s="22">
        <v>32.896617599999999</v>
      </c>
      <c r="AD31" s="22">
        <v>-96.958094900000006</v>
      </c>
      <c r="AE31" s="21">
        <f>IF(OR('[1]Sales Team Input Sheet'!D$12="", '[1]Sales Team Input Sheet'!D$14="", AC31="", AD31=""), "",
     IFERROR(3959 * ACOS(MIN(1,
       SIN(RADIANS('[1]Sales Team Input Sheet'!D$12)) * SIN(RADIANS(AC31)) +
       COS(RADIANS('[1]Sales Team Input Sheet'!D$12)) * COS(RADIANS(AC31)) *
       COS(RADIANS(AD31) - RADIANS('[1]Sales Team Input Sheet'!D$14)))), ""))</f>
        <v>804.12033141173993</v>
      </c>
      <c r="AF31" s="21">
        <f t="shared" si="0"/>
        <v>542</v>
      </c>
    </row>
    <row r="32" spans="1:32" ht="15" thickBot="1" x14ac:dyDescent="0.4">
      <c r="A32" s="11" t="s">
        <v>117</v>
      </c>
      <c r="B32" s="12" t="s">
        <v>118</v>
      </c>
      <c r="C32" s="12" t="s">
        <v>119</v>
      </c>
      <c r="D32" s="13" t="s">
        <v>34</v>
      </c>
      <c r="E32" s="14">
        <v>32874</v>
      </c>
      <c r="F32" s="15">
        <v>3385.69</v>
      </c>
      <c r="G32" s="15">
        <v>2957.3811989999999</v>
      </c>
      <c r="H32" s="15">
        <v>31832.955487916097</v>
      </c>
      <c r="I32" s="15">
        <v>18802.852832756071</v>
      </c>
      <c r="J32" s="16">
        <v>0.59067254499487809</v>
      </c>
      <c r="K32" s="16">
        <v>0.89221920621506245</v>
      </c>
      <c r="L32" s="16">
        <v>0.83935002559981287</v>
      </c>
      <c r="M32" s="15">
        <v>15782.175006523321</v>
      </c>
      <c r="N32" s="15">
        <v>283.87015737163529</v>
      </c>
      <c r="O32" s="15">
        <v>347.71304815266609</v>
      </c>
      <c r="P32" s="15">
        <v>1509548.17</v>
      </c>
      <c r="Q32" s="15">
        <v>1323204.9300000002</v>
      </c>
      <c r="R32" s="17">
        <v>1764273.2400000002</v>
      </c>
      <c r="S32" s="15">
        <v>390.82282488946129</v>
      </c>
      <c r="T32" s="15">
        <v>1894496.7200000002</v>
      </c>
      <c r="U32" s="15">
        <v>1635447.2799999998</v>
      </c>
      <c r="V32" s="15">
        <v>2180596.3733333331</v>
      </c>
      <c r="W32" s="15">
        <v>483.04696531578486</v>
      </c>
      <c r="X32" s="18">
        <v>2.14</v>
      </c>
      <c r="Y32" s="18">
        <v>174672</v>
      </c>
      <c r="Z32" s="17">
        <v>232896</v>
      </c>
      <c r="AA32" s="17">
        <v>108829.90654205607</v>
      </c>
      <c r="AB32" s="19">
        <f>Table1[[#This Row],[YTD-23 Annualized]]/Table1[[#This Row],[Column6]]</f>
        <v>111.78897960963967</v>
      </c>
      <c r="AC32" s="22">
        <v>28.758547</v>
      </c>
      <c r="AD32" s="22">
        <v>-81.318422100000006</v>
      </c>
      <c r="AE32" s="21">
        <f>IF(OR('[1]Sales Team Input Sheet'!D$12="", '[1]Sales Team Input Sheet'!D$14="", AC32="", AD32=""), "",
     IFERROR(3959 * ACOS(MIN(1,
       SIN(RADIANS('[1]Sales Team Input Sheet'!D$12)) * SIN(RADIANS(AC32)) +
       COS(RADIANS('[1]Sales Team Input Sheet'!D$12)) * COS(RADIANS(AC32)) *
       COS(RADIANS(AD32) - RADIANS('[1]Sales Team Input Sheet'!D$14)))), ""))</f>
        <v>973.49170268183809</v>
      </c>
      <c r="AF32" s="21">
        <f t="shared" si="0"/>
        <v>692</v>
      </c>
    </row>
    <row r="33" spans="1:32" ht="15" thickBot="1" x14ac:dyDescent="0.4">
      <c r="A33" s="11" t="s">
        <v>120</v>
      </c>
      <c r="B33" s="12" t="s">
        <v>121</v>
      </c>
      <c r="C33" s="12" t="s">
        <v>122</v>
      </c>
      <c r="D33" s="13" t="s">
        <v>34</v>
      </c>
      <c r="E33" s="14">
        <v>32874</v>
      </c>
      <c r="F33" s="15">
        <v>709.76</v>
      </c>
      <c r="G33" s="15">
        <v>867.99272899999994</v>
      </c>
      <c r="H33" s="15">
        <v>9342.9869356830986</v>
      </c>
      <c r="I33" s="15">
        <v>4045.1449395180643</v>
      </c>
      <c r="J33" s="16">
        <v>0.43296056896630025</v>
      </c>
      <c r="K33" s="16">
        <v>0.82348507754685563</v>
      </c>
      <c r="L33" s="16">
        <v>0.8138493362437349</v>
      </c>
      <c r="M33" s="15">
        <v>3292.1385240364802</v>
      </c>
      <c r="N33" s="15">
        <v>1023.7038125336917</v>
      </c>
      <c r="O33" s="15">
        <v>1194.860037195672</v>
      </c>
      <c r="P33" s="15">
        <v>1032012.4300000002</v>
      </c>
      <c r="Q33" s="15">
        <v>906831.83</v>
      </c>
      <c r="R33" s="17">
        <v>1209109.1066666665</v>
      </c>
      <c r="S33" s="15">
        <v>1277.659814585212</v>
      </c>
      <c r="T33" s="15">
        <v>1529045.19</v>
      </c>
      <c r="U33" s="15">
        <v>1278825.77</v>
      </c>
      <c r="V33" s="15">
        <v>1705101.0266666666</v>
      </c>
      <c r="W33" s="15">
        <v>1801.7721060640217</v>
      </c>
      <c r="X33" s="18">
        <v>2.1629</v>
      </c>
      <c r="Y33" s="18">
        <v>132208.81</v>
      </c>
      <c r="Z33" s="17">
        <v>176278.41333333333</v>
      </c>
      <c r="AA33" s="17">
        <v>81500.953966125729</v>
      </c>
      <c r="AB33" s="19">
        <f>Table1[[#This Row],[YTD-23 Annualized]]/Table1[[#This Row],[Column6]]</f>
        <v>367.27163752033789</v>
      </c>
      <c r="AC33" s="22">
        <v>37.454338100000001</v>
      </c>
      <c r="AD33" s="22">
        <v>-122.1431425</v>
      </c>
      <c r="AE33" s="21">
        <f>IF(OR('[1]Sales Team Input Sheet'!D$12="", '[1]Sales Team Input Sheet'!D$14="", AC33="", AD33=""), "",
     IFERROR(3959 * ACOS(MIN(1,
       SIN(RADIANS('[1]Sales Team Input Sheet'!D$12)) * SIN(RADIANS(AC33)) +
       COS(RADIANS('[1]Sales Team Input Sheet'!D$12)) * COS(RADIANS(AC33)) *
       COS(RADIANS(AD33) - RADIANS('[1]Sales Team Input Sheet'!D$14)))), ""))</f>
        <v>1848.5028612604283</v>
      </c>
      <c r="AF33" s="21">
        <f t="shared" si="0"/>
        <v>996</v>
      </c>
    </row>
    <row r="34" spans="1:32" ht="15" thickBot="1" x14ac:dyDescent="0.4">
      <c r="A34" s="11" t="s">
        <v>123</v>
      </c>
      <c r="B34" s="12" t="s">
        <v>124</v>
      </c>
      <c r="C34" s="12" t="s">
        <v>125</v>
      </c>
      <c r="D34" s="13" t="s">
        <v>34</v>
      </c>
      <c r="E34" s="14">
        <v>32874</v>
      </c>
      <c r="F34" s="15">
        <v>1672.16</v>
      </c>
      <c r="G34" s="15">
        <v>1858.896127</v>
      </c>
      <c r="H34" s="15">
        <v>20008.972021415299</v>
      </c>
      <c r="I34" s="15">
        <v>10986.229289300347</v>
      </c>
      <c r="J34" s="16">
        <v>0.54906515324935001</v>
      </c>
      <c r="K34" s="16">
        <v>0.75193545012566532</v>
      </c>
      <c r="L34" s="16">
        <v>0.71282568081455422</v>
      </c>
      <c r="M34" s="15">
        <v>7831.2663727303152</v>
      </c>
      <c r="N34" s="15">
        <v>327.00249410580966</v>
      </c>
      <c r="O34" s="15">
        <v>357.19196727585876</v>
      </c>
      <c r="P34" s="15">
        <v>856492.48999999987</v>
      </c>
      <c r="Q34" s="15">
        <v>668257.91</v>
      </c>
      <c r="R34" s="17">
        <v>891010.54666666675</v>
      </c>
      <c r="S34" s="15">
        <v>399.63754066596499</v>
      </c>
      <c r="T34" s="15">
        <v>1042799.5</v>
      </c>
      <c r="U34" s="15">
        <v>832023.14000000013</v>
      </c>
      <c r="V34" s="15">
        <v>1109364.1866666668</v>
      </c>
      <c r="W34" s="15">
        <v>497.57388048990532</v>
      </c>
      <c r="X34" s="18">
        <v>2.5088000000000004</v>
      </c>
      <c r="Y34" s="18">
        <v>130437.17999999998</v>
      </c>
      <c r="Z34" s="17">
        <v>173916.23999999996</v>
      </c>
      <c r="AA34" s="17">
        <v>69322.480867346909</v>
      </c>
      <c r="AB34" s="19">
        <f>Table1[[#This Row],[YTD-23 Annualized]]/Table1[[#This Row],[Column6]]</f>
        <v>113.77604901415482</v>
      </c>
      <c r="AC34" s="22">
        <v>42.567732999999997</v>
      </c>
      <c r="AD34" s="22">
        <v>-83.106568999999993</v>
      </c>
      <c r="AE34" s="21">
        <f>IF(OR('[1]Sales Team Input Sheet'!D$12="", '[1]Sales Team Input Sheet'!D$14="", AC34="", AD34=""), "",
     IFERROR(3959 * ACOS(MIN(1,
       SIN(RADIANS('[1]Sales Team Input Sheet'!D$12)) * SIN(RADIANS(AC34)) +
       COS(RADIANS('[1]Sales Team Input Sheet'!D$12)) * COS(RADIANS(AC34)) *
       COS(RADIANS(AD34) - RADIANS('[1]Sales Team Input Sheet'!D$14)))), ""))</f>
        <v>235.90862693559308</v>
      </c>
      <c r="AF34" s="21">
        <f t="shared" si="0"/>
        <v>86</v>
      </c>
    </row>
    <row r="35" spans="1:32" ht="15" thickBot="1" x14ac:dyDescent="0.4">
      <c r="A35" s="11" t="s">
        <v>126</v>
      </c>
      <c r="B35" s="12" t="s">
        <v>127</v>
      </c>
      <c r="C35" s="12" t="s">
        <v>128</v>
      </c>
      <c r="D35" s="13" t="s">
        <v>34</v>
      </c>
      <c r="E35" s="14">
        <v>32874</v>
      </c>
      <c r="F35" s="15">
        <v>2424.92</v>
      </c>
      <c r="G35" s="15">
        <v>2575.7617365000001</v>
      </c>
      <c r="H35" s="15">
        <v>27725.24175551235</v>
      </c>
      <c r="I35" s="15">
        <v>16073.022277632999</v>
      </c>
      <c r="J35" s="16">
        <v>0.57972523447653435</v>
      </c>
      <c r="K35" s="16">
        <v>0.68931258407312956</v>
      </c>
      <c r="L35" s="16">
        <v>0.73571584067209461</v>
      </c>
      <c r="M35" s="15">
        <v>11825.177097130067</v>
      </c>
      <c r="N35" s="15">
        <v>319.90217796893103</v>
      </c>
      <c r="O35" s="15">
        <v>344.71069148672944</v>
      </c>
      <c r="P35" s="15">
        <v>1093922.0900000001</v>
      </c>
      <c r="Q35" s="15">
        <v>934549.78999999992</v>
      </c>
      <c r="R35" s="17">
        <v>1246066.3866666665</v>
      </c>
      <c r="S35" s="15">
        <v>385.39407073223032</v>
      </c>
      <c r="T35" s="15">
        <v>1346329.81</v>
      </c>
      <c r="U35" s="15">
        <v>1206438.2500000002</v>
      </c>
      <c r="V35" s="15">
        <v>1608584.3333333335</v>
      </c>
      <c r="W35" s="15">
        <v>497.51672220114489</v>
      </c>
      <c r="X35" s="18">
        <v>2.0343999999999998</v>
      </c>
      <c r="Y35" s="18">
        <v>116717.68</v>
      </c>
      <c r="Z35" s="17">
        <v>155623.5733333333</v>
      </c>
      <c r="AA35" s="17">
        <v>76496.054528771783</v>
      </c>
      <c r="AB35" s="19">
        <f>Table1[[#This Row],[YTD-23 Annualized]]/Table1[[#This Row],[Column6]]</f>
        <v>105.37401481869416</v>
      </c>
      <c r="AC35" s="22">
        <v>34.188750200000001</v>
      </c>
      <c r="AD35" s="22">
        <v>-118.5954989</v>
      </c>
      <c r="AE35" s="21">
        <f>IF(OR('[1]Sales Team Input Sheet'!D$12="", '[1]Sales Team Input Sheet'!D$14="", AC35="", AD35=""), "",
     IFERROR(3959 * ACOS(MIN(1,
       SIN(RADIANS('[1]Sales Team Input Sheet'!D$12)) * SIN(RADIANS(AC35)) +
       COS(RADIANS('[1]Sales Team Input Sheet'!D$12)) * COS(RADIANS(AC35)) *
       COS(RADIANS(AD35) - RADIANS('[1]Sales Team Input Sheet'!D$14)))), ""))</f>
        <v>1756.3941263389409</v>
      </c>
      <c r="AF35" s="21">
        <f t="shared" si="0"/>
        <v>944</v>
      </c>
    </row>
    <row r="36" spans="1:32" ht="15" thickBot="1" x14ac:dyDescent="0.4">
      <c r="A36" s="11" t="s">
        <v>129</v>
      </c>
      <c r="B36" s="12" t="s">
        <v>130</v>
      </c>
      <c r="C36" s="12" t="s">
        <v>131</v>
      </c>
      <c r="D36" s="13" t="s">
        <v>132</v>
      </c>
      <c r="E36" s="14">
        <v>42309</v>
      </c>
      <c r="F36" s="15">
        <v>2831.39</v>
      </c>
      <c r="G36" s="15">
        <v>3204.1639866599999</v>
      </c>
      <c r="H36" s="15">
        <v>34489.300736009573</v>
      </c>
      <c r="I36" s="15">
        <v>17556.655589994505</v>
      </c>
      <c r="J36" s="16">
        <v>0.509046435135867</v>
      </c>
      <c r="K36" s="16">
        <v>0.70773327575900036</v>
      </c>
      <c r="L36" s="16">
        <v>0.67725253243514494</v>
      </c>
      <c r="M36" s="15">
        <v>11890.289459415422</v>
      </c>
      <c r="N36" s="15">
        <v>430.64557025923961</v>
      </c>
      <c r="O36" s="15">
        <v>476.20857599977404</v>
      </c>
      <c r="P36" s="15">
        <v>1819123.3200000003</v>
      </c>
      <c r="Q36" s="15">
        <v>1449073.1600000001</v>
      </c>
      <c r="R36" s="17">
        <v>1932097.5466666669</v>
      </c>
      <c r="S36" s="15">
        <v>511.78861266021289</v>
      </c>
      <c r="T36" s="15">
        <v>2434574.66</v>
      </c>
      <c r="U36" s="15">
        <v>1954831.76</v>
      </c>
      <c r="V36" s="15">
        <v>2606442.3466666667</v>
      </c>
      <c r="W36" s="15">
        <v>690.41416406782537</v>
      </c>
      <c r="X36" s="18">
        <v>1.2531999999999999</v>
      </c>
      <c r="Y36" s="18">
        <v>181474.51</v>
      </c>
      <c r="Z36" s="17">
        <v>241966.01333333334</v>
      </c>
      <c r="AA36" s="17">
        <v>193078.5296308118</v>
      </c>
      <c r="AB36" s="19">
        <f>Table1[[#This Row],[YTD-23 Annualized]]/Table1[[#This Row],[Column6]]</f>
        <v>162.4937351829328</v>
      </c>
      <c r="AC36" s="22">
        <v>38.936341200000001</v>
      </c>
      <c r="AD36" s="22">
        <v>-77.059392399999993</v>
      </c>
      <c r="AE36" s="21">
        <f>IF(OR('[1]Sales Team Input Sheet'!D$12="", '[1]Sales Team Input Sheet'!D$14="", AC36="", AD36=""), "",
     IFERROR(3959 * ACOS(MIN(1,
       SIN(RADIANS('[1]Sales Team Input Sheet'!D$12)) * SIN(RADIANS(AC36)) +
       COS(RADIANS('[1]Sales Team Input Sheet'!D$12)) * COS(RADIANS(AC36)) *
       COS(RADIANS(AD36) - RADIANS('[1]Sales Team Input Sheet'!D$14)))), ""))</f>
        <v>591.54558001831276</v>
      </c>
      <c r="AF36" s="21">
        <f t="shared" si="0"/>
        <v>274</v>
      </c>
    </row>
    <row r="37" spans="1:32" ht="15" thickBot="1" x14ac:dyDescent="0.4">
      <c r="A37" s="11" t="s">
        <v>133</v>
      </c>
      <c r="B37" s="12" t="s">
        <v>134</v>
      </c>
      <c r="C37" s="12" t="s">
        <v>135</v>
      </c>
      <c r="D37" s="13" t="s">
        <v>34</v>
      </c>
      <c r="E37" s="14">
        <v>37196</v>
      </c>
      <c r="F37" s="15">
        <v>3687.86</v>
      </c>
      <c r="G37" s="15">
        <v>3205.1859300000001</v>
      </c>
      <c r="H37" s="15">
        <v>34500.300831927001</v>
      </c>
      <c r="I37" s="15">
        <v>21955.254175308932</v>
      </c>
      <c r="J37" s="16">
        <v>0.63637862992172145</v>
      </c>
      <c r="K37" s="16">
        <v>0.81166661045197608</v>
      </c>
      <c r="L37" s="16">
        <v>0.78089317207357012</v>
      </c>
      <c r="M37" s="15">
        <v>17144.708076638486</v>
      </c>
      <c r="N37" s="15">
        <v>228.45643694382375</v>
      </c>
      <c r="O37" s="15">
        <v>257.64635045798917</v>
      </c>
      <c r="P37" s="15">
        <v>1323291.56</v>
      </c>
      <c r="Q37" s="15">
        <v>1072302.2299999997</v>
      </c>
      <c r="R37" s="17">
        <v>1429736.3066666662</v>
      </c>
      <c r="S37" s="15">
        <v>290.76543849278437</v>
      </c>
      <c r="T37" s="15">
        <v>1545039.52</v>
      </c>
      <c r="U37" s="15">
        <v>1272616.6399999999</v>
      </c>
      <c r="V37" s="15">
        <v>1696822.1866666665</v>
      </c>
      <c r="W37" s="15">
        <v>345.08268752067585</v>
      </c>
      <c r="X37" s="18">
        <v>2.5587999999999997</v>
      </c>
      <c r="Y37" s="18">
        <v>140762.41</v>
      </c>
      <c r="Z37" s="17">
        <v>187683.21333333335</v>
      </c>
      <c r="AA37" s="17">
        <v>73348.137147621295</v>
      </c>
      <c r="AB37" s="19">
        <f>Table1[[#This Row],[YTD-23 Annualized]]/Table1[[#This Row],[Column6]]</f>
        <v>83.392280596182104</v>
      </c>
      <c r="AC37" s="22">
        <v>39.655214000000001</v>
      </c>
      <c r="AD37" s="22">
        <v>-104.98998899999999</v>
      </c>
      <c r="AE37" s="21">
        <f>IF(OR('[1]Sales Team Input Sheet'!D$12="", '[1]Sales Team Input Sheet'!D$14="", AC37="", AD37=""), "",
     IFERROR(3959 * ACOS(MIN(1,
       SIN(RADIANS('[1]Sales Team Input Sheet'!D$12)) * SIN(RADIANS(AC37)) +
       COS(RADIANS('[1]Sales Team Input Sheet'!D$12)) * COS(RADIANS(AC37)) *
       COS(RADIANS(AD37) - RADIANS('[1]Sales Team Input Sheet'!D$14)))), ""))</f>
        <v>920.04020852500526</v>
      </c>
      <c r="AF37" s="21">
        <f t="shared" si="0"/>
        <v>635</v>
      </c>
    </row>
    <row r="38" spans="1:32" ht="15" thickBot="1" x14ac:dyDescent="0.4">
      <c r="A38" s="11" t="s">
        <v>136</v>
      </c>
      <c r="B38" s="12" t="s">
        <v>137</v>
      </c>
      <c r="C38" s="12" t="s">
        <v>37</v>
      </c>
      <c r="D38" s="13" t="s">
        <v>34</v>
      </c>
      <c r="E38" s="14">
        <v>32874</v>
      </c>
      <c r="F38" s="15">
        <v>2405.3500000000004</v>
      </c>
      <c r="G38" s="15">
        <v>2187.3082319999999</v>
      </c>
      <c r="H38" s="15">
        <v>23543.967078424797</v>
      </c>
      <c r="I38" s="15">
        <v>12395.542714665557</v>
      </c>
      <c r="J38" s="16">
        <v>0.52648488138706984</v>
      </c>
      <c r="K38" s="16">
        <v>0.80667716852927307</v>
      </c>
      <c r="L38" s="16">
        <v>0.79234803931155906</v>
      </c>
      <c r="M38" s="15">
        <v>9821.5839661679329</v>
      </c>
      <c r="N38" s="15">
        <v>322.62802559332039</v>
      </c>
      <c r="O38" s="15">
        <v>369.25910158604773</v>
      </c>
      <c r="P38" s="15">
        <v>1196804.1499999999</v>
      </c>
      <c r="Q38" s="15">
        <v>995181.70000000007</v>
      </c>
      <c r="R38" s="17">
        <v>1326908.9333333336</v>
      </c>
      <c r="S38" s="15">
        <v>413.73675348701846</v>
      </c>
      <c r="T38" s="15">
        <v>1651767.7000000002</v>
      </c>
      <c r="U38" s="15">
        <v>1315636.45</v>
      </c>
      <c r="V38" s="15">
        <v>1754181.9333333331</v>
      </c>
      <c r="W38" s="15">
        <v>546.96258340781992</v>
      </c>
      <c r="X38" s="18">
        <v>2.165</v>
      </c>
      <c r="Y38" s="18">
        <v>91965.53</v>
      </c>
      <c r="Z38" s="17">
        <v>122620.70666666667</v>
      </c>
      <c r="AA38" s="17">
        <v>56637.739799846036</v>
      </c>
      <c r="AB38" s="19">
        <f>Table1[[#This Row],[YTD-23 Annualized]]/Table1[[#This Row],[Column6]]</f>
        <v>135.10131745593077</v>
      </c>
      <c r="AC38" s="22">
        <v>25.785126999999999</v>
      </c>
      <c r="AD38" s="22">
        <v>-80.193991999999994</v>
      </c>
      <c r="AE38" s="21">
        <f>IF(OR('[1]Sales Team Input Sheet'!D$12="", '[1]Sales Team Input Sheet'!D$14="", AC38="", AD38=""), "",
     IFERROR(3959 * ACOS(MIN(1,
       SIN(RADIANS('[1]Sales Team Input Sheet'!D$12)) * SIN(RADIANS(AC38)) +
       COS(RADIANS('[1]Sales Team Input Sheet'!D$12)) * COS(RADIANS(AC38)) *
       COS(RADIANS(AD38) - RADIANS('[1]Sales Team Input Sheet'!D$14)))), ""))</f>
        <v>1190.2220711732664</v>
      </c>
      <c r="AF38" s="21">
        <f t="shared" si="0"/>
        <v>757</v>
      </c>
    </row>
    <row r="39" spans="1:32" ht="15" thickBot="1" x14ac:dyDescent="0.4">
      <c r="A39" s="11" t="s">
        <v>138</v>
      </c>
      <c r="B39" s="12" t="s">
        <v>139</v>
      </c>
      <c r="C39" s="12" t="s">
        <v>140</v>
      </c>
      <c r="D39" s="13" t="s">
        <v>34</v>
      </c>
      <c r="E39" s="14">
        <v>32874</v>
      </c>
      <c r="F39" s="15">
        <v>2810.48</v>
      </c>
      <c r="G39" s="15">
        <v>2451.5243639999999</v>
      </c>
      <c r="H39" s="15">
        <v>26387.963101659596</v>
      </c>
      <c r="I39" s="15">
        <v>14358.95491918418</v>
      </c>
      <c r="J39" s="16">
        <v>0.54414790803921942</v>
      </c>
      <c r="K39" s="16">
        <v>0.78173291903378139</v>
      </c>
      <c r="L39" s="16">
        <v>0.7821557321646716</v>
      </c>
      <c r="M39" s="15">
        <v>11230.938897934013</v>
      </c>
      <c r="N39" s="15">
        <v>346.50593203513603</v>
      </c>
      <c r="O39" s="15">
        <v>366.80279881016764</v>
      </c>
      <c r="P39" s="15">
        <v>1440081.99</v>
      </c>
      <c r="Q39" s="15">
        <v>1150532.4900000002</v>
      </c>
      <c r="R39" s="17">
        <v>1534043.3200000003</v>
      </c>
      <c r="S39" s="15">
        <v>409.37223890580975</v>
      </c>
      <c r="T39" s="15">
        <v>2073393.4600000002</v>
      </c>
      <c r="U39" s="15">
        <v>1775454.0000000002</v>
      </c>
      <c r="V39" s="15">
        <v>2367272</v>
      </c>
      <c r="W39" s="15">
        <v>631.72625316671883</v>
      </c>
      <c r="X39" s="18">
        <v>2.6541000000000001</v>
      </c>
      <c r="Y39" s="18">
        <v>129815.79</v>
      </c>
      <c r="Z39" s="17">
        <v>173087.71999999997</v>
      </c>
      <c r="AA39" s="17">
        <v>65215.221732413986</v>
      </c>
      <c r="AB39" s="19">
        <f>Table1[[#This Row],[YTD-23 Annualized]]/Table1[[#This Row],[Column6]]</f>
        <v>136.59083483057637</v>
      </c>
      <c r="AC39" s="22">
        <v>35.141877999999998</v>
      </c>
      <c r="AD39" s="22">
        <v>-118.00558599999999</v>
      </c>
      <c r="AE39" s="21">
        <f>IF(OR('[1]Sales Team Input Sheet'!D$12="", '[1]Sales Team Input Sheet'!D$14="", AC39="", AD39=""), "",
     IFERROR(3959 * ACOS(MIN(1,
       SIN(RADIANS('[1]Sales Team Input Sheet'!D$12)) * SIN(RADIANS(AC39)) +
       COS(RADIANS('[1]Sales Team Input Sheet'!D$12)) * COS(RADIANS(AC39)) *
       COS(RADIANS(AD39) - RADIANS('[1]Sales Team Input Sheet'!D$14)))), ""))</f>
        <v>1697.427417463847</v>
      </c>
      <c r="AF39" s="21">
        <f t="shared" si="0"/>
        <v>841</v>
      </c>
    </row>
    <row r="40" spans="1:32" ht="15" thickBot="1" x14ac:dyDescent="0.4">
      <c r="A40" s="11" t="s">
        <v>141</v>
      </c>
      <c r="B40" s="12" t="s">
        <v>142</v>
      </c>
      <c r="C40" s="12" t="s">
        <v>143</v>
      </c>
      <c r="D40" s="13" t="s">
        <v>34</v>
      </c>
      <c r="E40" s="14">
        <v>32874</v>
      </c>
      <c r="F40" s="15">
        <v>2053.4</v>
      </c>
      <c r="G40" s="15">
        <v>2798.331263</v>
      </c>
      <c r="H40" s="15">
        <v>30120.957881805698</v>
      </c>
      <c r="I40" s="15">
        <v>16748.511613877643</v>
      </c>
      <c r="J40" s="16">
        <v>0.55604179918841279</v>
      </c>
      <c r="K40" s="16">
        <v>0.63517111104134105</v>
      </c>
      <c r="L40" s="16">
        <v>0.60619712288960192</v>
      </c>
      <c r="M40" s="15">
        <v>10152.899553015712</v>
      </c>
      <c r="N40" s="15">
        <v>343.32099327064731</v>
      </c>
      <c r="O40" s="15">
        <v>344.51962111619747</v>
      </c>
      <c r="P40" s="15">
        <v>1102928.79</v>
      </c>
      <c r="Q40" s="15">
        <v>793560.77</v>
      </c>
      <c r="R40" s="17">
        <v>1058081.0266666666</v>
      </c>
      <c r="S40" s="15">
        <v>386.46185351124961</v>
      </c>
      <c r="T40" s="15">
        <v>1355159.78</v>
      </c>
      <c r="U40" s="15">
        <v>997137.82000000007</v>
      </c>
      <c r="V40" s="15">
        <v>1329517.0933333335</v>
      </c>
      <c r="W40" s="15">
        <v>485.60330184084938</v>
      </c>
      <c r="X40" s="18">
        <v>2.0384000000000002</v>
      </c>
      <c r="Y40" s="18">
        <v>74898.64</v>
      </c>
      <c r="Z40" s="17">
        <v>99864.853333333333</v>
      </c>
      <c r="AA40" s="17">
        <v>48991.784406070117</v>
      </c>
      <c r="AB40" s="19">
        <f>Table1[[#This Row],[YTD-23 Annualized]]/Table1[[#This Row],[Column6]]</f>
        <v>104.21466509558692</v>
      </c>
      <c r="AC40" s="22">
        <v>40.047528999999997</v>
      </c>
      <c r="AD40" s="22">
        <v>-75.438453999999993</v>
      </c>
      <c r="AE40" s="21">
        <f>IF(OR('[1]Sales Team Input Sheet'!D$12="", '[1]Sales Team Input Sheet'!D$14="", AC40="", AD40=""), "",
     IFERROR(3959 * ACOS(MIN(1,
       SIN(RADIANS('[1]Sales Team Input Sheet'!D$12)) * SIN(RADIANS(AC40)) +
       COS(RADIANS('[1]Sales Team Input Sheet'!D$12)) * COS(RADIANS(AC40)) *
       COS(RADIANS(AD40) - RADIANS('[1]Sales Team Input Sheet'!D$14)))), ""))</f>
        <v>647.78863745882438</v>
      </c>
      <c r="AF40" s="21">
        <f t="shared" si="0"/>
        <v>342</v>
      </c>
    </row>
    <row r="41" spans="1:32" ht="15" thickBot="1" x14ac:dyDescent="0.4">
      <c r="A41" s="11" t="s">
        <v>144</v>
      </c>
      <c r="B41" s="12" t="s">
        <v>145</v>
      </c>
      <c r="C41" s="12" t="s">
        <v>146</v>
      </c>
      <c r="D41" s="13" t="s">
        <v>34</v>
      </c>
      <c r="E41" s="14">
        <v>32874</v>
      </c>
      <c r="F41" s="15">
        <v>3673.7900000000004</v>
      </c>
      <c r="G41" s="15">
        <v>3616.7137899999998</v>
      </c>
      <c r="H41" s="15">
        <v>38929.945564180998</v>
      </c>
      <c r="I41" s="15">
        <v>21572.370753068648</v>
      </c>
      <c r="J41" s="16">
        <v>0.55413308291181229</v>
      </c>
      <c r="K41" s="16">
        <v>0.84690953986806661</v>
      </c>
      <c r="L41" s="16">
        <v>0.8306935827852705</v>
      </c>
      <c r="M41" s="15">
        <v>17920.029950038781</v>
      </c>
      <c r="N41" s="15">
        <v>334.50426455363544</v>
      </c>
      <c r="O41" s="15">
        <v>373.26528190234058</v>
      </c>
      <c r="P41" s="15">
        <v>1884617.1300000001</v>
      </c>
      <c r="Q41" s="15">
        <v>1550063.7899999998</v>
      </c>
      <c r="R41" s="17">
        <v>2066751.7199999997</v>
      </c>
      <c r="S41" s="15">
        <v>421.92498482493545</v>
      </c>
      <c r="T41" s="15">
        <v>2342134.31</v>
      </c>
      <c r="U41" s="15">
        <v>1904572.6099999999</v>
      </c>
      <c r="V41" s="15">
        <v>2539430.1466666665</v>
      </c>
      <c r="W41" s="15">
        <v>518.4217415802209</v>
      </c>
      <c r="X41" s="18">
        <v>2.3565999999999998</v>
      </c>
      <c r="Y41" s="18">
        <v>131459.5</v>
      </c>
      <c r="Z41" s="17">
        <v>175279.33333333334</v>
      </c>
      <c r="AA41" s="17">
        <v>74378.058785255605</v>
      </c>
      <c r="AB41" s="19">
        <f>Table1[[#This Row],[YTD-23 Annualized]]/Table1[[#This Row],[Column6]]</f>
        <v>115.33193447567464</v>
      </c>
      <c r="AC41" s="22">
        <v>40.324852499999999</v>
      </c>
      <c r="AD41" s="22">
        <v>-74.648107400000001</v>
      </c>
      <c r="AE41" s="21">
        <f>IF(OR('[1]Sales Team Input Sheet'!D$12="", '[1]Sales Team Input Sheet'!D$14="", AC41="", AD41=""), "",
     IFERROR(3959 * ACOS(MIN(1,
       SIN(RADIANS('[1]Sales Team Input Sheet'!D$12)) * SIN(RADIANS(AC41)) +
       COS(RADIANS('[1]Sales Team Input Sheet'!D$12)) * COS(RADIANS(AC41)) *
       COS(RADIANS(AD41) - RADIANS('[1]Sales Team Input Sheet'!D$14)))), ""))</f>
        <v>683.50083881609419</v>
      </c>
      <c r="AF41" s="21">
        <f t="shared" si="0"/>
        <v>379</v>
      </c>
    </row>
    <row r="42" spans="1:32" ht="15" thickBot="1" x14ac:dyDescent="0.4">
      <c r="A42" s="11" t="s">
        <v>147</v>
      </c>
      <c r="B42" s="12" t="s">
        <v>148</v>
      </c>
      <c r="C42" s="12" t="s">
        <v>149</v>
      </c>
      <c r="D42" s="13" t="s">
        <v>34</v>
      </c>
      <c r="E42" s="14">
        <v>32874</v>
      </c>
      <c r="F42" s="15">
        <v>1403.9499999999998</v>
      </c>
      <c r="G42" s="15">
        <v>1796.929826</v>
      </c>
      <c r="H42" s="15">
        <v>19341.972954081401</v>
      </c>
      <c r="I42" s="15">
        <v>10271.396894389376</v>
      </c>
      <c r="J42" s="16">
        <v>0.53104183936013527</v>
      </c>
      <c r="K42" s="16">
        <v>0.84073726965606976</v>
      </c>
      <c r="L42" s="16">
        <v>0.64288620312249367</v>
      </c>
      <c r="M42" s="15">
        <v>6603.3393501981591</v>
      </c>
      <c r="N42" s="15">
        <v>271.92053017690114</v>
      </c>
      <c r="O42" s="15">
        <v>287.88758858933727</v>
      </c>
      <c r="P42" s="15">
        <v>784132.3</v>
      </c>
      <c r="Q42" s="15">
        <v>469953.56</v>
      </c>
      <c r="R42" s="17">
        <v>626604.7466666667</v>
      </c>
      <c r="S42" s="15">
        <v>334.73667865664737</v>
      </c>
      <c r="T42" s="15">
        <v>1043765.72</v>
      </c>
      <c r="U42" s="15">
        <v>584528.22</v>
      </c>
      <c r="V42" s="15">
        <v>779370.96</v>
      </c>
      <c r="W42" s="15">
        <v>416.34546814345248</v>
      </c>
      <c r="X42" s="18">
        <v>2.3853999999999997</v>
      </c>
      <c r="Y42" s="18">
        <v>112008.50000000001</v>
      </c>
      <c r="Z42" s="17">
        <v>149344.66666666669</v>
      </c>
      <c r="AA42" s="17">
        <v>62607.80861350998</v>
      </c>
      <c r="AB42" s="19">
        <f>Table1[[#This Row],[YTD-23 Annualized]]/Table1[[#This Row],[Column6]]</f>
        <v>94.892101319594147</v>
      </c>
      <c r="AC42" s="22">
        <v>38.985872000000001</v>
      </c>
      <c r="AD42" s="22">
        <v>-94.671154999999999</v>
      </c>
      <c r="AE42" s="21">
        <f>IF(OR('[1]Sales Team Input Sheet'!D$12="", '[1]Sales Team Input Sheet'!D$14="", AC42="", AD42=""), "",
     IFERROR(3959 * ACOS(MIN(1,
       SIN(RADIANS('[1]Sales Team Input Sheet'!D$12)) * SIN(RADIANS(AC42)) +
       COS(RADIANS('[1]Sales Team Input Sheet'!D$12)) * COS(RADIANS(AC42)) *
       COS(RADIANS(AD42) - RADIANS('[1]Sales Team Input Sheet'!D$14)))), ""))</f>
        <v>421.07990473304295</v>
      </c>
      <c r="AF42" s="21">
        <f t="shared" si="0"/>
        <v>165</v>
      </c>
    </row>
    <row r="43" spans="1:32" ht="15" thickBot="1" x14ac:dyDescent="0.4">
      <c r="A43" s="11" t="s">
        <v>150</v>
      </c>
      <c r="B43" s="12" t="s">
        <v>151</v>
      </c>
      <c r="C43" s="12" t="s">
        <v>152</v>
      </c>
      <c r="D43" s="13" t="s">
        <v>34</v>
      </c>
      <c r="E43" s="14">
        <v>40179</v>
      </c>
      <c r="F43" s="15">
        <v>1164.55</v>
      </c>
      <c r="G43" s="15">
        <v>1192.6887139999999</v>
      </c>
      <c r="H43" s="15">
        <v>12837.982048624599</v>
      </c>
      <c r="I43" s="15">
        <v>7115.3623129766829</v>
      </c>
      <c r="J43" s="16">
        <v>0.55424304894856813</v>
      </c>
      <c r="K43" s="16">
        <v>0.75357868672338402</v>
      </c>
      <c r="L43" s="16">
        <v>0.79598602514361094</v>
      </c>
      <c r="M43" s="15">
        <v>5663.7289649629602</v>
      </c>
      <c r="N43" s="15">
        <v>247.42893322584979</v>
      </c>
      <c r="O43" s="15">
        <v>254.94611652569668</v>
      </c>
      <c r="P43" s="15">
        <v>432217.33999999997</v>
      </c>
      <c r="Q43" s="15">
        <v>349857.73</v>
      </c>
      <c r="R43" s="17">
        <v>466476.97333333333</v>
      </c>
      <c r="S43" s="15">
        <v>300.42310763814351</v>
      </c>
      <c r="T43" s="15">
        <v>696863.84</v>
      </c>
      <c r="U43" s="15">
        <v>586292.17999999993</v>
      </c>
      <c r="V43" s="15">
        <v>781722.90666666662</v>
      </c>
      <c r="W43" s="15">
        <v>503.44955562234338</v>
      </c>
      <c r="X43" s="18">
        <v>2.1133999999999999</v>
      </c>
      <c r="Y43" s="18">
        <v>89530.3</v>
      </c>
      <c r="Z43" s="17">
        <v>119373.73333333334</v>
      </c>
      <c r="AA43" s="17">
        <v>56484.211854515634</v>
      </c>
      <c r="AB43" s="19">
        <f>Table1[[#This Row],[YTD-23 Annualized]]/Table1[[#This Row],[Column6]]</f>
        <v>82.362163906334459</v>
      </c>
      <c r="AC43" s="22">
        <v>39.30115</v>
      </c>
      <c r="AD43" s="22">
        <v>-84.518202000000002</v>
      </c>
      <c r="AE43" s="21">
        <f>IF(OR('[1]Sales Team Input Sheet'!D$12="", '[1]Sales Team Input Sheet'!D$14="", AC43="", AD43=""), "",
     IFERROR(3959 * ACOS(MIN(1,
       SIN(RADIANS('[1]Sales Team Input Sheet'!D$12)) * SIN(RADIANS(AC43)) +
       COS(RADIANS('[1]Sales Team Input Sheet'!D$12)) * COS(RADIANS(AC43)) *
       COS(RADIANS(AD43) - RADIANS('[1]Sales Team Input Sheet'!D$14)))), ""))</f>
        <v>241.73860243029597</v>
      </c>
      <c r="AF43" s="21">
        <f t="shared" si="0"/>
        <v>90</v>
      </c>
    </row>
    <row r="44" spans="1:32" ht="15" thickBot="1" x14ac:dyDescent="0.4">
      <c r="A44" s="11" t="s">
        <v>153</v>
      </c>
      <c r="B44" s="12" t="s">
        <v>154</v>
      </c>
      <c r="C44" s="12" t="s">
        <v>155</v>
      </c>
      <c r="D44" s="13" t="s">
        <v>34</v>
      </c>
      <c r="E44" s="14">
        <v>32874</v>
      </c>
      <c r="F44" s="15">
        <v>2001.71</v>
      </c>
      <c r="G44" s="15">
        <v>2151.5623464599998</v>
      </c>
      <c r="H44" s="15">
        <v>23159.20194106079</v>
      </c>
      <c r="I44" s="15">
        <v>12531.659903949203</v>
      </c>
      <c r="J44" s="16">
        <v>0.54110931524504857</v>
      </c>
      <c r="K44" s="16">
        <v>0.83847292255818451</v>
      </c>
      <c r="L44" s="16">
        <v>0.7732996070189786</v>
      </c>
      <c r="M44" s="15">
        <v>9690.7276790194101</v>
      </c>
      <c r="N44" s="15">
        <v>493.50622929433376</v>
      </c>
      <c r="O44" s="15">
        <v>544.68206183712925</v>
      </c>
      <c r="P44" s="15">
        <v>1613853.29</v>
      </c>
      <c r="Q44" s="15">
        <v>1231302.5300000003</v>
      </c>
      <c r="R44" s="17">
        <v>1641736.706666667</v>
      </c>
      <c r="S44" s="15">
        <v>615.12533284042161</v>
      </c>
      <c r="T44" s="15">
        <v>2141728.2800000003</v>
      </c>
      <c r="U44" s="15">
        <v>1695523.4100000001</v>
      </c>
      <c r="V44" s="15">
        <v>2260697.8800000004</v>
      </c>
      <c r="W44" s="15">
        <v>847.03748794780472</v>
      </c>
      <c r="X44" s="18">
        <v>2.3588</v>
      </c>
      <c r="Y44" s="18">
        <v>100910.81</v>
      </c>
      <c r="Z44" s="17">
        <v>134547.74666666667</v>
      </c>
      <c r="AA44" s="17">
        <v>57040.76083884461</v>
      </c>
      <c r="AB44" s="19">
        <f>Table1[[#This Row],[YTD-23 Annualized]]/Table1[[#This Row],[Column6]]</f>
        <v>169.41315049240882</v>
      </c>
      <c r="AC44" s="22">
        <v>33.007277999999999</v>
      </c>
      <c r="AD44" s="22">
        <v>-96.829482999999996</v>
      </c>
      <c r="AE44" s="21">
        <f>IF(OR('[1]Sales Team Input Sheet'!D$12="", '[1]Sales Team Input Sheet'!D$14="", AC44="", AD44=""), "",
     IFERROR(3959 * ACOS(MIN(1,
       SIN(RADIANS('[1]Sales Team Input Sheet'!D$12)) * SIN(RADIANS(AC44)) +
       COS(RADIANS('[1]Sales Team Input Sheet'!D$12)) * COS(RADIANS(AC44)) *
       COS(RADIANS(AD44) - RADIANS('[1]Sales Team Input Sheet'!D$14)))), ""))</f>
        <v>793.53183067596785</v>
      </c>
      <c r="AF44" s="21">
        <f t="shared" si="0"/>
        <v>530</v>
      </c>
    </row>
    <row r="45" spans="1:32" ht="15" thickBot="1" x14ac:dyDescent="0.4">
      <c r="A45" s="11" t="s">
        <v>156</v>
      </c>
      <c r="B45" s="12" t="s">
        <v>157</v>
      </c>
      <c r="C45" s="12" t="s">
        <v>158</v>
      </c>
      <c r="D45" s="13" t="s">
        <v>34</v>
      </c>
      <c r="E45" s="14">
        <v>32874</v>
      </c>
      <c r="F45" s="15">
        <v>2300.2800000000002</v>
      </c>
      <c r="G45" s="15">
        <v>2619.4000849999998</v>
      </c>
      <c r="H45" s="15">
        <v>28194.960574931498</v>
      </c>
      <c r="I45" s="15">
        <v>15853.992624025797</v>
      </c>
      <c r="J45" s="16">
        <v>0.56229880449351599</v>
      </c>
      <c r="K45" s="16">
        <v>0.76520355263799844</v>
      </c>
      <c r="L45" s="16">
        <v>0.72241915696118142</v>
      </c>
      <c r="M45" s="15">
        <v>11453.227985917505</v>
      </c>
      <c r="N45" s="15">
        <v>345.72716440528313</v>
      </c>
      <c r="O45" s="15">
        <v>362.08479837237201</v>
      </c>
      <c r="P45" s="15">
        <v>1270087.07</v>
      </c>
      <c r="Q45" s="15">
        <v>935236.48</v>
      </c>
      <c r="R45" s="17">
        <v>1246981.9733333332</v>
      </c>
      <c r="S45" s="15">
        <v>406.57506042742619</v>
      </c>
      <c r="T45" s="15">
        <v>1712042.78</v>
      </c>
      <c r="U45" s="15">
        <v>1263473.8</v>
      </c>
      <c r="V45" s="15">
        <v>1684631.7333333334</v>
      </c>
      <c r="W45" s="15">
        <v>549.26956718312545</v>
      </c>
      <c r="X45" s="18">
        <v>2.4384000000000006</v>
      </c>
      <c r="Y45" s="18">
        <v>105371.90999999999</v>
      </c>
      <c r="Z45" s="17">
        <v>140495.87999999998</v>
      </c>
      <c r="AA45" s="17">
        <v>57618.061023622024</v>
      </c>
      <c r="AB45" s="19">
        <f>Table1[[#This Row],[YTD-23 Annualized]]/Table1[[#This Row],[Column6]]</f>
        <v>108.87602821375592</v>
      </c>
      <c r="AC45" s="22">
        <v>40.058683299999998</v>
      </c>
      <c r="AD45" s="22">
        <v>-82.906923399999997</v>
      </c>
      <c r="AE45" s="21">
        <f>IF(OR('[1]Sales Team Input Sheet'!D$12="", '[1]Sales Team Input Sheet'!D$14="", AC45="", AD45=""), "",
     IFERROR(3959 * ACOS(MIN(1,
       SIN(RADIANS('[1]Sales Team Input Sheet'!D$12)) * SIN(RADIANS(AC45)) +
       COS(RADIANS('[1]Sales Team Input Sheet'!D$12)) * COS(RADIANS(AC45)) *
       COS(RADIANS(AD45) - RADIANS('[1]Sales Team Input Sheet'!D$14)))), ""))</f>
        <v>276.5554422017666</v>
      </c>
      <c r="AF45" s="21">
        <f t="shared" si="0"/>
        <v>105</v>
      </c>
    </row>
    <row r="46" spans="1:32" ht="15" thickBot="1" x14ac:dyDescent="0.4">
      <c r="A46" s="11" t="s">
        <v>159</v>
      </c>
      <c r="B46" s="12" t="s">
        <v>160</v>
      </c>
      <c r="C46" s="12" t="s">
        <v>161</v>
      </c>
      <c r="D46" s="13" t="s">
        <v>34</v>
      </c>
      <c r="E46" s="14">
        <v>32874</v>
      </c>
      <c r="F46" s="15">
        <v>966.78</v>
      </c>
      <c r="G46" s="15">
        <v>1161.2874999999999</v>
      </c>
      <c r="H46" s="15">
        <v>12499.982521249998</v>
      </c>
      <c r="I46" s="15">
        <v>5804.9944769684016</v>
      </c>
      <c r="J46" s="16">
        <v>0.46440020752828237</v>
      </c>
      <c r="K46" s="16">
        <v>0.62713600021787241</v>
      </c>
      <c r="L46" s="16">
        <v>0.76673212959273507</v>
      </c>
      <c r="M46" s="15">
        <v>4450.8757776000484</v>
      </c>
      <c r="N46" s="15">
        <v>351.40236646834677</v>
      </c>
      <c r="O46" s="15">
        <v>349.08337987960033</v>
      </c>
      <c r="P46" s="15">
        <v>438725.94999999995</v>
      </c>
      <c r="Q46" s="15">
        <v>401309.88</v>
      </c>
      <c r="R46" s="17">
        <v>535079.84</v>
      </c>
      <c r="S46" s="15">
        <v>415.09948488797869</v>
      </c>
      <c r="T46" s="15">
        <v>603159.09</v>
      </c>
      <c r="U46" s="15">
        <v>545779.44999999995</v>
      </c>
      <c r="V46" s="15">
        <v>727705.93333333323</v>
      </c>
      <c r="W46" s="15">
        <v>564.53324437824529</v>
      </c>
      <c r="X46" s="18">
        <v>1.9521999999999999</v>
      </c>
      <c r="Y46" s="18">
        <v>98078.01</v>
      </c>
      <c r="Z46" s="17">
        <v>130770.68</v>
      </c>
      <c r="AA46" s="17">
        <v>66986.31287777891</v>
      </c>
      <c r="AB46" s="19">
        <f>Table1[[#This Row],[YTD-23 Annualized]]/Table1[[#This Row],[Column6]]</f>
        <v>120.21900109926675</v>
      </c>
      <c r="AC46" s="22">
        <v>41.319306699999999</v>
      </c>
      <c r="AD46" s="22">
        <v>-73.109471200000002</v>
      </c>
      <c r="AE46" s="21">
        <f>IF(OR('[1]Sales Team Input Sheet'!D$12="", '[1]Sales Team Input Sheet'!D$14="", AC46="", AD46=""), "",
     IFERROR(3959 * ACOS(MIN(1,
       SIN(RADIANS('[1]Sales Team Input Sheet'!D$12)) * SIN(RADIANS(AC46)) +
       COS(RADIANS('[1]Sales Team Input Sheet'!D$12)) * COS(RADIANS(AC46)) *
       COS(RADIANS(AD46) - RADIANS('[1]Sales Team Input Sheet'!D$14)))), ""))</f>
        <v>750.11806092904726</v>
      </c>
      <c r="AF46" s="21">
        <f t="shared" si="0"/>
        <v>491</v>
      </c>
    </row>
    <row r="47" spans="1:32" ht="15" thickBot="1" x14ac:dyDescent="0.4">
      <c r="A47" s="11" t="s">
        <v>162</v>
      </c>
      <c r="B47" s="12" t="s">
        <v>163</v>
      </c>
      <c r="C47" s="12" t="s">
        <v>164</v>
      </c>
      <c r="D47" s="13" t="s">
        <v>132</v>
      </c>
      <c r="E47" s="14">
        <v>38777</v>
      </c>
      <c r="F47" s="15">
        <v>1555.44</v>
      </c>
      <c r="G47" s="15">
        <v>1658.225647</v>
      </c>
      <c r="H47" s="15">
        <v>17848.975041743299</v>
      </c>
      <c r="I47" s="15">
        <v>9462.9765708858322</v>
      </c>
      <c r="J47" s="16">
        <v>0.5301691861159995</v>
      </c>
      <c r="K47" s="16">
        <v>0.85135806628331545</v>
      </c>
      <c r="L47" s="16">
        <v>0.80453595253583809</v>
      </c>
      <c r="M47" s="15">
        <v>7613.3048692819511</v>
      </c>
      <c r="N47" s="15">
        <v>336.87166413056059</v>
      </c>
      <c r="O47" s="15">
        <v>366.77758062027465</v>
      </c>
      <c r="P47" s="15">
        <v>858324.69</v>
      </c>
      <c r="Q47" s="15">
        <v>645404.71</v>
      </c>
      <c r="R47" s="17">
        <v>860539.61333333328</v>
      </c>
      <c r="S47" s="15">
        <v>414.93385151468391</v>
      </c>
      <c r="T47" s="15">
        <v>1205049.97</v>
      </c>
      <c r="U47" s="15">
        <v>883270.57000000007</v>
      </c>
      <c r="V47" s="15">
        <v>1177694.0933333333</v>
      </c>
      <c r="W47" s="15">
        <v>567.85897880985442</v>
      </c>
      <c r="X47" s="18">
        <v>1.3</v>
      </c>
      <c r="Y47" s="18">
        <v>116180.84000000001</v>
      </c>
      <c r="Z47" s="17">
        <v>154907.78666666668</v>
      </c>
      <c r="AA47" s="17">
        <v>119159.8358974359</v>
      </c>
      <c r="AB47" s="19">
        <f>Table1[[#This Row],[YTD-23 Annualized]]/Table1[[#This Row],[Column6]]</f>
        <v>113.03101978819024</v>
      </c>
      <c r="AC47" s="22">
        <v>36.016454699999997</v>
      </c>
      <c r="AD47" s="22">
        <v>-115.0546331</v>
      </c>
      <c r="AE47" s="21">
        <f>IF(OR('[1]Sales Team Input Sheet'!D$12="", '[1]Sales Team Input Sheet'!D$14="", AC47="", AD47=""), "",
     IFERROR(3959 * ACOS(MIN(1,
       SIN(RADIANS('[1]Sales Team Input Sheet'!D$12)) * SIN(RADIANS(AC47)) +
       COS(RADIANS('[1]Sales Team Input Sheet'!D$12)) * COS(RADIANS(AC47)) *
       COS(RADIANS(AD47) - RADIANS('[1]Sales Team Input Sheet'!D$14)))), ""))</f>
        <v>1521.4604175534625</v>
      </c>
      <c r="AF47" s="21">
        <f t="shared" si="0"/>
        <v>814</v>
      </c>
    </row>
    <row r="48" spans="1:32" ht="15" thickBot="1" x14ac:dyDescent="0.4">
      <c r="A48" s="11" t="s">
        <v>165</v>
      </c>
      <c r="B48" s="12" t="s">
        <v>166</v>
      </c>
      <c r="C48" s="12" t="s">
        <v>167</v>
      </c>
      <c r="D48" s="13" t="s">
        <v>132</v>
      </c>
      <c r="E48" s="14">
        <v>38899</v>
      </c>
      <c r="F48" s="15">
        <v>2103.87</v>
      </c>
      <c r="G48" s="15">
        <v>1866.3283670000001</v>
      </c>
      <c r="H48" s="15">
        <v>20088.971909551299</v>
      </c>
      <c r="I48" s="15">
        <v>10803.527513127998</v>
      </c>
      <c r="J48" s="16">
        <v>0.53778399222070006</v>
      </c>
      <c r="K48" s="16">
        <v>0.98286156563136995</v>
      </c>
      <c r="L48" s="16">
        <v>0.94112244056875027</v>
      </c>
      <c r="M48" s="15">
        <v>10167.442179906664</v>
      </c>
      <c r="N48" s="15">
        <v>352.55151969725381</v>
      </c>
      <c r="O48" s="15">
        <v>454.84006141063855</v>
      </c>
      <c r="P48" s="15">
        <v>1159758.82</v>
      </c>
      <c r="Q48" s="15">
        <v>1068080.6800000002</v>
      </c>
      <c r="R48" s="17">
        <v>1424107.5733333335</v>
      </c>
      <c r="S48" s="15">
        <v>507.67427645244248</v>
      </c>
      <c r="T48" s="15">
        <v>1654671.8900000001</v>
      </c>
      <c r="U48" s="15">
        <v>1479282.8</v>
      </c>
      <c r="V48" s="15">
        <v>1972377.0666666669</v>
      </c>
      <c r="W48" s="15">
        <v>703.12462271908441</v>
      </c>
      <c r="X48" s="18">
        <v>2.5260000000000002</v>
      </c>
      <c r="Y48" s="18">
        <v>112683.22000000002</v>
      </c>
      <c r="Z48" s="17">
        <v>150244.29333333333</v>
      </c>
      <c r="AA48" s="17">
        <v>59479.134336236471</v>
      </c>
      <c r="AB48" s="19">
        <f>Table1[[#This Row],[YTD-23 Annualized]]/Table1[[#This Row],[Column6]]</f>
        <v>140.06547056128986</v>
      </c>
      <c r="AC48" s="22">
        <v>27.307418999999999</v>
      </c>
      <c r="AD48" s="22">
        <v>-82.435794999999999</v>
      </c>
      <c r="AE48" s="21">
        <f>IF(OR('[1]Sales Team Input Sheet'!D$12="", '[1]Sales Team Input Sheet'!D$14="", AC48="", AD48=""), "",
     IFERROR(3959 * ACOS(MIN(1,
       SIN(RADIANS('[1]Sales Team Input Sheet'!D$12)) * SIN(RADIANS(AC48)) +
       COS(RADIANS('[1]Sales Team Input Sheet'!D$12)) * COS(RADIANS(AC48)) *
       COS(RADIANS(AD48) - RADIANS('[1]Sales Team Input Sheet'!D$14)))), ""))</f>
        <v>1049.0982630464534</v>
      </c>
      <c r="AF48" s="21">
        <f t="shared" si="0"/>
        <v>720</v>
      </c>
    </row>
    <row r="49" spans="1:32" ht="15" thickBot="1" x14ac:dyDescent="0.4">
      <c r="A49" s="11" t="s">
        <v>168</v>
      </c>
      <c r="B49" s="12" t="s">
        <v>169</v>
      </c>
      <c r="C49" s="12" t="s">
        <v>170</v>
      </c>
      <c r="D49" s="13" t="s">
        <v>34</v>
      </c>
      <c r="E49" s="14">
        <v>38838</v>
      </c>
      <c r="F49" s="15">
        <v>2319.5700000000002</v>
      </c>
      <c r="G49" s="15">
        <v>2038.5705290000001</v>
      </c>
      <c r="H49" s="15">
        <v>21942.969317103099</v>
      </c>
      <c r="I49" s="15">
        <v>12297.888186633621</v>
      </c>
      <c r="J49" s="16">
        <v>0.56044776843616273</v>
      </c>
      <c r="K49" s="16">
        <v>0.92536309938588623</v>
      </c>
      <c r="L49" s="16">
        <v>0.87312151069810506</v>
      </c>
      <c r="M49" s="15">
        <v>10737.550711909927</v>
      </c>
      <c r="N49" s="15">
        <v>347.6793812989921</v>
      </c>
      <c r="O49" s="15">
        <v>383.91689839065003</v>
      </c>
      <c r="P49" s="15">
        <v>1274073.6099999999</v>
      </c>
      <c r="Q49" s="15">
        <v>986823.58000000007</v>
      </c>
      <c r="R49" s="17">
        <v>1315764.7733333334</v>
      </c>
      <c r="S49" s="15">
        <v>425.43384334165387</v>
      </c>
      <c r="T49" s="15">
        <v>1520768.97</v>
      </c>
      <c r="U49" s="15">
        <v>1225978.48</v>
      </c>
      <c r="V49" s="15">
        <v>1634637.9733333332</v>
      </c>
      <c r="W49" s="15">
        <v>528.53696159201911</v>
      </c>
      <c r="X49" s="18">
        <v>2.7281499999999999</v>
      </c>
      <c r="Y49" s="18">
        <v>136924.40999999997</v>
      </c>
      <c r="Z49" s="17">
        <v>182565.87999999995</v>
      </c>
      <c r="AA49" s="17">
        <v>66919.296959478015</v>
      </c>
      <c r="AB49" s="19">
        <f>Table1[[#This Row],[YTD-23 Annualized]]/Table1[[#This Row],[Column6]]</f>
        <v>122.53863181981596</v>
      </c>
      <c r="AC49" s="22">
        <v>38.783118899999998</v>
      </c>
      <c r="AD49" s="22">
        <v>-121.2849047</v>
      </c>
      <c r="AE49" s="21">
        <f>IF(OR('[1]Sales Team Input Sheet'!D$12="", '[1]Sales Team Input Sheet'!D$14="", AC49="", AD49=""), "",
     IFERROR(3959 * ACOS(MIN(1,
       SIN(RADIANS('[1]Sales Team Input Sheet'!D$12)) * SIN(RADIANS(AC49)) +
       COS(RADIANS('[1]Sales Team Input Sheet'!D$12)) * COS(RADIANS(AC49)) *
       COS(RADIANS(AD49) - RADIANS('[1]Sales Team Input Sheet'!D$14)))), ""))</f>
        <v>1774.3668169869868</v>
      </c>
      <c r="AF49" s="21">
        <f t="shared" si="0"/>
        <v>958</v>
      </c>
    </row>
    <row r="50" spans="1:32" ht="15" thickBot="1" x14ac:dyDescent="0.4">
      <c r="A50" s="11" t="s">
        <v>171</v>
      </c>
      <c r="B50" s="12" t="s">
        <v>172</v>
      </c>
      <c r="C50" s="12" t="s">
        <v>173</v>
      </c>
      <c r="D50" s="13" t="s">
        <v>34</v>
      </c>
      <c r="E50" s="14">
        <v>38991</v>
      </c>
      <c r="F50" s="15">
        <v>1726.6799999999998</v>
      </c>
      <c r="G50" s="15">
        <v>2080.6555880000001</v>
      </c>
      <c r="H50" s="15">
        <v>22395.9686836732</v>
      </c>
      <c r="I50" s="15">
        <v>11600.446926129145</v>
      </c>
      <c r="J50" s="16">
        <v>0.51797031376392055</v>
      </c>
      <c r="K50" s="16">
        <v>0.68835153375571279</v>
      </c>
      <c r="L50" s="16">
        <v>0.69136638976742704</v>
      </c>
      <c r="M50" s="15">
        <v>8020.1591110065528</v>
      </c>
      <c r="N50" s="15">
        <v>321.28149357651193</v>
      </c>
      <c r="O50" s="15">
        <v>377.36080802464841</v>
      </c>
      <c r="P50" s="15">
        <v>860355.07000000007</v>
      </c>
      <c r="Q50" s="15">
        <v>763071.38</v>
      </c>
      <c r="R50" s="17">
        <v>1017428.5066666666</v>
      </c>
      <c r="S50" s="15">
        <v>441.92981907475621</v>
      </c>
      <c r="T50" s="15">
        <v>2374134.6</v>
      </c>
      <c r="U50" s="15">
        <v>2037960.7199999997</v>
      </c>
      <c r="V50" s="15">
        <v>2717280.9599999995</v>
      </c>
      <c r="W50" s="15">
        <v>1180.2770171658906</v>
      </c>
      <c r="X50" s="18">
        <v>3.0384000000000002</v>
      </c>
      <c r="Y50" s="18">
        <v>124503.59999999999</v>
      </c>
      <c r="Z50" s="17">
        <v>166004.79999999999</v>
      </c>
      <c r="AA50" s="17">
        <v>54635.597682991043</v>
      </c>
      <c r="AB50" s="19">
        <f>Table1[[#This Row],[YTD-23 Annualized]]/Table1[[#This Row],[Column6]]</f>
        <v>126.85889302001347</v>
      </c>
      <c r="AC50" s="22">
        <v>39.736753399999998</v>
      </c>
      <c r="AD50" s="22">
        <v>-75.551103600000005</v>
      </c>
      <c r="AE50" s="21">
        <f>IF(OR('[1]Sales Team Input Sheet'!D$12="", '[1]Sales Team Input Sheet'!D$14="", AC50="", AD50=""), "",
     IFERROR(3959 * ACOS(MIN(1,
       SIN(RADIANS('[1]Sales Team Input Sheet'!D$12)) * SIN(RADIANS(AC50)) +
       COS(RADIANS('[1]Sales Team Input Sheet'!D$12)) * COS(RADIANS(AC50)) *
       COS(RADIANS(AD50) - RADIANS('[1]Sales Team Input Sheet'!D$14)))), ""))</f>
        <v>648.04366600102571</v>
      </c>
      <c r="AF50" s="21">
        <f t="shared" si="0"/>
        <v>343</v>
      </c>
    </row>
    <row r="51" spans="1:32" ht="15" thickBot="1" x14ac:dyDescent="0.4">
      <c r="A51" s="11" t="s">
        <v>174</v>
      </c>
      <c r="B51" s="12" t="s">
        <v>175</v>
      </c>
      <c r="C51" s="12" t="s">
        <v>176</v>
      </c>
      <c r="D51" s="13" t="s">
        <v>34</v>
      </c>
      <c r="E51" s="14">
        <v>32874</v>
      </c>
      <c r="F51" s="15">
        <v>1238.1500000000001</v>
      </c>
      <c r="G51" s="15">
        <v>1308.724561</v>
      </c>
      <c r="H51" s="15">
        <v>14086.9803021479</v>
      </c>
      <c r="I51" s="15">
        <v>7186.4629606377994</v>
      </c>
      <c r="J51" s="16">
        <v>0.51014928724945041</v>
      </c>
      <c r="K51" s="16">
        <v>0.90526153925091513</v>
      </c>
      <c r="L51" s="16">
        <v>0.82335239797246973</v>
      </c>
      <c r="M51" s="15">
        <v>5916.9915115814674</v>
      </c>
      <c r="N51" s="15">
        <v>245.10717401260547</v>
      </c>
      <c r="O51" s="15">
        <v>298.1267940071881</v>
      </c>
      <c r="P51" s="15">
        <v>532757.63</v>
      </c>
      <c r="Q51" s="15">
        <v>437223.10000000003</v>
      </c>
      <c r="R51" s="17">
        <v>582964.1333333333</v>
      </c>
      <c r="S51" s="15">
        <v>353.12611557565725</v>
      </c>
      <c r="T51" s="15">
        <v>704037.35000000009</v>
      </c>
      <c r="U51" s="15">
        <v>581556.53999999992</v>
      </c>
      <c r="V51" s="15">
        <v>775408.72</v>
      </c>
      <c r="W51" s="15">
        <v>469.69796874369013</v>
      </c>
      <c r="X51" s="18">
        <v>2.0832999999999999</v>
      </c>
      <c r="Y51" s="18">
        <v>93874.12</v>
      </c>
      <c r="Z51" s="17">
        <v>125165.49333333333</v>
      </c>
      <c r="AA51" s="17">
        <v>60080.398086369387</v>
      </c>
      <c r="AB51" s="19">
        <f>Table1[[#This Row],[YTD-23 Annualized]]/Table1[[#This Row],[Column6]]</f>
        <v>98.523740010828789</v>
      </c>
      <c r="AC51" s="22">
        <v>28.750540000000001</v>
      </c>
      <c r="AD51" s="22">
        <v>-82.500100000000003</v>
      </c>
      <c r="AE51" s="21">
        <f>IF(OR('[1]Sales Team Input Sheet'!D$12="", '[1]Sales Team Input Sheet'!D$14="", AC51="", AD51=""), "",
     IFERROR(3959 * ACOS(MIN(1,
       SIN(RADIANS('[1]Sales Team Input Sheet'!D$12)) * SIN(RADIANS(AC51)) +
       COS(RADIANS('[1]Sales Team Input Sheet'!D$12)) * COS(RADIANS(AC51)) *
       COS(RADIANS(AD51) - RADIANS('[1]Sales Team Input Sheet'!D$14)))), ""))</f>
        <v>951.97658216781929</v>
      </c>
      <c r="AF51" s="21">
        <f t="shared" si="0"/>
        <v>676</v>
      </c>
    </row>
    <row r="52" spans="1:32" ht="15" thickBot="1" x14ac:dyDescent="0.4">
      <c r="A52" s="11" t="s">
        <v>177</v>
      </c>
      <c r="B52" s="12" t="s">
        <v>178</v>
      </c>
      <c r="C52" s="12" t="s">
        <v>155</v>
      </c>
      <c r="D52" s="13" t="s">
        <v>34</v>
      </c>
      <c r="E52" s="14">
        <v>32874</v>
      </c>
      <c r="F52" s="15">
        <v>1496.9300000000003</v>
      </c>
      <c r="G52" s="15">
        <v>1808.3568949999999</v>
      </c>
      <c r="H52" s="15">
        <v>19464.972782090499</v>
      </c>
      <c r="I52" s="15">
        <v>11751.932060162777</v>
      </c>
      <c r="J52" s="16">
        <v>0.60374767495054482</v>
      </c>
      <c r="K52" s="16">
        <v>0.59015266711442937</v>
      </c>
      <c r="L52" s="16">
        <v>0.61846671414918986</v>
      </c>
      <c r="M52" s="15">
        <v>7268.1788061533925</v>
      </c>
      <c r="N52" s="15">
        <v>207.33754578464172</v>
      </c>
      <c r="O52" s="15">
        <v>213.34739767390587</v>
      </c>
      <c r="P52" s="15">
        <v>438788.32000000007</v>
      </c>
      <c r="Q52" s="15">
        <v>356035.87</v>
      </c>
      <c r="R52" s="17">
        <v>474714.49333333329</v>
      </c>
      <c r="S52" s="15">
        <v>237.84403412317204</v>
      </c>
      <c r="T52" s="15">
        <v>735723.7200000002</v>
      </c>
      <c r="U52" s="15">
        <v>600424.75999999989</v>
      </c>
      <c r="V52" s="15">
        <v>800566.34666666645</v>
      </c>
      <c r="W52" s="15">
        <v>401.10409972410184</v>
      </c>
      <c r="X52" s="18">
        <v>2.0137999999999998</v>
      </c>
      <c r="Y52" s="18">
        <v>82666.429999999993</v>
      </c>
      <c r="Z52" s="17">
        <v>110221.90666666665</v>
      </c>
      <c r="AA52" s="17">
        <v>54733.293607441978</v>
      </c>
      <c r="AB52" s="19">
        <f>Table1[[#This Row],[YTD-23 Annualized]]/Table1[[#This Row],[Column6]]</f>
        <v>65.314091190413478</v>
      </c>
      <c r="AC52" s="22">
        <v>32.445979999999999</v>
      </c>
      <c r="AD52" s="22">
        <v>-96.231078999999994</v>
      </c>
      <c r="AE52" s="21">
        <f>IF(OR('[1]Sales Team Input Sheet'!D$12="", '[1]Sales Team Input Sheet'!D$14="", AC52="", AD52=""), "",
     IFERROR(3959 * ACOS(MIN(1,
       SIN(RADIANS('[1]Sales Team Input Sheet'!D$12)) * SIN(RADIANS(AC52)) +
       COS(RADIANS('[1]Sales Team Input Sheet'!D$12)) * COS(RADIANS(AC52)) *
       COS(RADIANS(AD52) - RADIANS('[1]Sales Team Input Sheet'!D$14)))), ""))</f>
        <v>805.26387603087619</v>
      </c>
      <c r="AF52" s="21">
        <f t="shared" si="0"/>
        <v>547</v>
      </c>
    </row>
    <row r="53" spans="1:32" ht="15" thickBot="1" x14ac:dyDescent="0.4">
      <c r="A53" s="11" t="s">
        <v>179</v>
      </c>
      <c r="B53" s="12" t="s">
        <v>180</v>
      </c>
      <c r="C53" s="12" t="s">
        <v>181</v>
      </c>
      <c r="D53" s="13" t="s">
        <v>34</v>
      </c>
      <c r="E53" s="14">
        <v>32874</v>
      </c>
      <c r="F53" s="15">
        <v>1534</v>
      </c>
      <c r="G53" s="15">
        <v>1836.134892</v>
      </c>
      <c r="H53" s="15">
        <v>19763.972363998801</v>
      </c>
      <c r="I53" s="15">
        <v>11093.217268759498</v>
      </c>
      <c r="J53" s="16">
        <v>0.56128479965730083</v>
      </c>
      <c r="K53" s="16">
        <v>0.77271122771124079</v>
      </c>
      <c r="L53" s="16">
        <v>0.67395797592354922</v>
      </c>
      <c r="M53" s="15">
        <v>7476.3622569333138</v>
      </c>
      <c r="N53" s="15">
        <v>184.12346708295937</v>
      </c>
      <c r="O53" s="15">
        <v>204.06020208604957</v>
      </c>
      <c r="P53" s="15">
        <v>482814.85</v>
      </c>
      <c r="Q53" s="15">
        <v>350613.53</v>
      </c>
      <c r="R53" s="17">
        <v>467484.70666666667</v>
      </c>
      <c r="S53" s="15">
        <v>228.56162320730118</v>
      </c>
      <c r="T53" s="15">
        <v>637160.14</v>
      </c>
      <c r="U53" s="15">
        <v>505061.93</v>
      </c>
      <c r="V53" s="15">
        <v>673415.90666666673</v>
      </c>
      <c r="W53" s="15">
        <v>329.24506518904826</v>
      </c>
      <c r="X53" s="18">
        <v>2.0453999999999999</v>
      </c>
      <c r="Y53" s="18">
        <v>85609.390000000014</v>
      </c>
      <c r="Z53" s="17">
        <v>114145.85333333336</v>
      </c>
      <c r="AA53" s="17">
        <v>55806.127570809316</v>
      </c>
      <c r="AB53" s="19">
        <f>Table1[[#This Row],[YTD-23 Annualized]]/Table1[[#This Row],[Column6]]</f>
        <v>62.528364811795718</v>
      </c>
      <c r="AC53" s="22">
        <v>32.730187999999998</v>
      </c>
      <c r="AD53" s="22">
        <v>-97.226935999999995</v>
      </c>
      <c r="AE53" s="21">
        <f>IF(OR('[1]Sales Team Input Sheet'!D$12="", '[1]Sales Team Input Sheet'!D$14="", AC53="", AD53=""), "",
     IFERROR(3959 * ACOS(MIN(1,
       SIN(RADIANS('[1]Sales Team Input Sheet'!D$12)) * SIN(RADIANS(AC53)) +
       COS(RADIANS('[1]Sales Team Input Sheet'!D$12)) * COS(RADIANS(AC53)) *
       COS(RADIANS(AD53) - RADIANS('[1]Sales Team Input Sheet'!D$14)))), ""))</f>
        <v>822.68934031755919</v>
      </c>
      <c r="AF53" s="21">
        <f t="shared" si="0"/>
        <v>567</v>
      </c>
    </row>
    <row r="54" spans="1:32" ht="15" thickBot="1" x14ac:dyDescent="0.4">
      <c r="A54" s="11" t="s">
        <v>182</v>
      </c>
      <c r="B54" s="12" t="s">
        <v>183</v>
      </c>
      <c r="C54" s="12" t="s">
        <v>184</v>
      </c>
      <c r="D54" s="13" t="s">
        <v>34</v>
      </c>
      <c r="E54" s="14">
        <v>38200</v>
      </c>
      <c r="F54" s="15">
        <v>1548.41</v>
      </c>
      <c r="G54" s="15">
        <v>1606.8502880000001</v>
      </c>
      <c r="H54" s="15">
        <v>17295.975815003199</v>
      </c>
      <c r="I54" s="15">
        <v>9882.4773614403221</v>
      </c>
      <c r="J54" s="16">
        <v>0.57137437442921712</v>
      </c>
      <c r="K54" s="16">
        <v>0.83157806921095168</v>
      </c>
      <c r="L54" s="16">
        <v>0.77254126972328518</v>
      </c>
      <c r="M54" s="15">
        <v>7634.6216088187275</v>
      </c>
      <c r="N54" s="15">
        <v>345.08442005353004</v>
      </c>
      <c r="O54" s="15">
        <v>352.16749439747866</v>
      </c>
      <c r="P54" s="15">
        <v>865423.28999999992</v>
      </c>
      <c r="Q54" s="15">
        <v>614387.39999999991</v>
      </c>
      <c r="R54" s="17">
        <v>819183.2</v>
      </c>
      <c r="S54" s="15">
        <v>396.78599337384793</v>
      </c>
      <c r="T54" s="15">
        <v>1229286.5800000003</v>
      </c>
      <c r="U54" s="15">
        <v>900576.67</v>
      </c>
      <c r="V54" s="15">
        <v>1200768.8933333333</v>
      </c>
      <c r="W54" s="15">
        <v>581.61382967043608</v>
      </c>
      <c r="X54" s="18">
        <v>2.6388000000000003</v>
      </c>
      <c r="Y54" s="18">
        <v>109489.01999999999</v>
      </c>
      <c r="Z54" s="17">
        <v>145985.35999999999</v>
      </c>
      <c r="AA54" s="17">
        <v>55322.63149916628</v>
      </c>
      <c r="AB54" s="19">
        <f>Table1[[#This Row],[YTD-23 Annualized]]/Table1[[#This Row],[Column6]]</f>
        <v>107.29846768748355</v>
      </c>
      <c r="AC54" s="22">
        <v>33.150984100000002</v>
      </c>
      <c r="AD54" s="22">
        <v>-96.839004599999996</v>
      </c>
      <c r="AE54" s="21">
        <f>IF(OR('[1]Sales Team Input Sheet'!D$12="", '[1]Sales Team Input Sheet'!D$14="", AC54="", AD54=""), "",
     IFERROR(3959 * ACOS(MIN(1,
       SIN(RADIANS('[1]Sales Team Input Sheet'!D$12)) * SIN(RADIANS(AC54)) +
       COS(RADIANS('[1]Sales Team Input Sheet'!D$12)) * COS(RADIANS(AC54)) *
       COS(RADIANS(AD54) - RADIANS('[1]Sales Team Input Sheet'!D$14)))), ""))</f>
        <v>785.92923392712225</v>
      </c>
      <c r="AF54" s="21">
        <f t="shared" si="0"/>
        <v>517</v>
      </c>
    </row>
    <row r="55" spans="1:32" ht="15" thickBot="1" x14ac:dyDescent="0.4">
      <c r="A55" s="11" t="s">
        <v>185</v>
      </c>
      <c r="B55" s="12" t="s">
        <v>186</v>
      </c>
      <c r="C55" s="12" t="s">
        <v>155</v>
      </c>
      <c r="D55" s="13" t="s">
        <v>34</v>
      </c>
      <c r="E55" s="14">
        <v>32874</v>
      </c>
      <c r="F55" s="15">
        <v>1576.5299999999997</v>
      </c>
      <c r="G55" s="15">
        <v>1517.6634079999999</v>
      </c>
      <c r="H55" s="15">
        <v>16335.977157371199</v>
      </c>
      <c r="I55" s="15">
        <v>9496.9897557646982</v>
      </c>
      <c r="J55" s="16">
        <v>0.5813542504544591</v>
      </c>
      <c r="K55" s="16">
        <v>0.88527834998983368</v>
      </c>
      <c r="L55" s="16">
        <v>0.80188217397467387</v>
      </c>
      <c r="M55" s="15">
        <v>7615.4667915678046</v>
      </c>
      <c r="N55" s="15">
        <v>317.07163106754103</v>
      </c>
      <c r="O55" s="15">
        <v>389.37540040468639</v>
      </c>
      <c r="P55" s="15">
        <v>817354.34000000008</v>
      </c>
      <c r="Q55" s="15">
        <v>684756.07000000007</v>
      </c>
      <c r="R55" s="17">
        <v>913008.0933333335</v>
      </c>
      <c r="S55" s="15">
        <v>434.34382472899352</v>
      </c>
      <c r="T55" s="15">
        <v>1009802.98</v>
      </c>
      <c r="U55" s="15">
        <v>865372.87</v>
      </c>
      <c r="V55" s="15">
        <v>1153830.4933333334</v>
      </c>
      <c r="W55" s="15">
        <v>548.90986533716466</v>
      </c>
      <c r="X55" s="18">
        <v>1.0588</v>
      </c>
      <c r="Y55" s="18">
        <v>81006.34</v>
      </c>
      <c r="Z55" s="17">
        <v>108008.45333333332</v>
      </c>
      <c r="AA55" s="17">
        <v>102010.25059816144</v>
      </c>
      <c r="AB55" s="19">
        <f>Table1[[#This Row],[YTD-23 Annualized]]/Table1[[#This Row],[Column6]]</f>
        <v>119.88865795387068</v>
      </c>
      <c r="AC55" s="22">
        <v>33.007277999999999</v>
      </c>
      <c r="AD55" s="22">
        <v>-96.829482999999996</v>
      </c>
      <c r="AE55" s="21">
        <f>IF(OR('[1]Sales Team Input Sheet'!D$12="", '[1]Sales Team Input Sheet'!D$14="", AC55="", AD55=""), "",
     IFERROR(3959 * ACOS(MIN(1,
       SIN(RADIANS('[1]Sales Team Input Sheet'!D$12)) * SIN(RADIANS(AC55)) +
       COS(RADIANS('[1]Sales Team Input Sheet'!D$12)) * COS(RADIANS(AC55)) *
       COS(RADIANS(AD55) - RADIANS('[1]Sales Team Input Sheet'!D$14)))), ""))</f>
        <v>793.53183067596785</v>
      </c>
      <c r="AF55" s="21">
        <f t="shared" si="0"/>
        <v>530</v>
      </c>
    </row>
    <row r="56" spans="1:32" ht="15" thickBot="1" x14ac:dyDescent="0.4">
      <c r="A56" s="11" t="s">
        <v>187</v>
      </c>
      <c r="B56" s="12" t="s">
        <v>188</v>
      </c>
      <c r="C56" s="12" t="s">
        <v>116</v>
      </c>
      <c r="D56" s="13" t="s">
        <v>34</v>
      </c>
      <c r="E56" s="14">
        <v>32874</v>
      </c>
      <c r="F56" s="15">
        <v>1405.4700000000003</v>
      </c>
      <c r="G56" s="15">
        <v>1683.0307479999999</v>
      </c>
      <c r="H56" s="15">
        <v>18115.974668397197</v>
      </c>
      <c r="I56" s="15">
        <v>10920.235722944999</v>
      </c>
      <c r="J56" s="16">
        <v>0.60279592585184172</v>
      </c>
      <c r="K56" s="16">
        <v>0.71893270771627116</v>
      </c>
      <c r="L56" s="16">
        <v>0.64296436116644995</v>
      </c>
      <c r="M56" s="15">
        <v>7021.3223853903773</v>
      </c>
      <c r="N56" s="15">
        <v>231.77621077065041</v>
      </c>
      <c r="O56" s="15">
        <v>237.24078066411946</v>
      </c>
      <c r="P56" s="15">
        <v>544969.52</v>
      </c>
      <c r="Q56" s="15">
        <v>373774.33</v>
      </c>
      <c r="R56" s="17">
        <v>498365.77333333332</v>
      </c>
      <c r="S56" s="15">
        <v>265.94258860025468</v>
      </c>
      <c r="T56" s="15">
        <v>677963.4700000002</v>
      </c>
      <c r="U56" s="15">
        <v>475256.62</v>
      </c>
      <c r="V56" s="15">
        <v>633675.49333333329</v>
      </c>
      <c r="W56" s="15">
        <v>338.14782243662256</v>
      </c>
      <c r="X56" s="18">
        <v>1.0454000000000001</v>
      </c>
      <c r="Y56" s="18">
        <v>63265.770000000004</v>
      </c>
      <c r="Z56" s="17">
        <v>84354.360000000015</v>
      </c>
      <c r="AA56" s="17">
        <v>80690.989095083234</v>
      </c>
      <c r="AB56" s="19">
        <f>Table1[[#This Row],[YTD-23 Annualized]]/Table1[[#This Row],[Column6]]</f>
        <v>70.97890482429753</v>
      </c>
      <c r="AC56" s="22">
        <v>32.870896999999999</v>
      </c>
      <c r="AD56" s="22">
        <v>-96.942155999999997</v>
      </c>
      <c r="AE56" s="21">
        <f>IF(OR('[1]Sales Team Input Sheet'!D$12="", '[1]Sales Team Input Sheet'!D$14="", AC56="", AD56=""), "",
     IFERROR(3959 * ACOS(MIN(1,
       SIN(RADIANS('[1]Sales Team Input Sheet'!D$12)) * SIN(RADIANS(AC56)) +
       COS(RADIANS('[1]Sales Team Input Sheet'!D$12)) * COS(RADIANS(AC56)) *
       COS(RADIANS(AD56) - RADIANS('[1]Sales Team Input Sheet'!D$14)))), ""))</f>
        <v>804.99232535009935</v>
      </c>
      <c r="AF56" s="21">
        <f t="shared" si="0"/>
        <v>544</v>
      </c>
    </row>
    <row r="57" spans="1:32" ht="15" thickBot="1" x14ac:dyDescent="0.4">
      <c r="A57" s="11" t="s">
        <v>189</v>
      </c>
      <c r="B57" s="12" t="s">
        <v>190</v>
      </c>
      <c r="C57" s="12" t="s">
        <v>191</v>
      </c>
      <c r="D57" s="13" t="s">
        <v>34</v>
      </c>
      <c r="E57" s="14">
        <v>32874</v>
      </c>
      <c r="F57" s="15">
        <v>1687.77</v>
      </c>
      <c r="G57" s="15">
        <v>1612.145759</v>
      </c>
      <c r="H57" s="15">
        <v>17352.9757353001</v>
      </c>
      <c r="I57" s="15">
        <v>10368.335892987905</v>
      </c>
      <c r="J57" s="16">
        <v>0.59749613271781576</v>
      </c>
      <c r="K57" s="16">
        <v>0.72741034623498857</v>
      </c>
      <c r="L57" s="16">
        <v>0.79169828281136945</v>
      </c>
      <c r="M57" s="15">
        <v>8208.5937220900123</v>
      </c>
      <c r="N57" s="15">
        <v>210.85628361662273</v>
      </c>
      <c r="O57" s="15">
        <v>213.26287942077417</v>
      </c>
      <c r="P57" s="15">
        <v>453903.47000000003</v>
      </c>
      <c r="Q57" s="15">
        <v>387088.79</v>
      </c>
      <c r="R57" s="17">
        <v>516118.3866666666</v>
      </c>
      <c r="S57" s="15">
        <v>229.34925374902977</v>
      </c>
      <c r="T57" s="15">
        <v>698893.61999999988</v>
      </c>
      <c r="U57" s="15">
        <v>588158.52</v>
      </c>
      <c r="V57" s="15">
        <v>784211.3600000001</v>
      </c>
      <c r="W57" s="15">
        <v>348.48262500222188</v>
      </c>
      <c r="X57" s="18">
        <v>1.3988</v>
      </c>
      <c r="Y57" s="18">
        <v>87186.450000000012</v>
      </c>
      <c r="Z57" s="17">
        <v>116248.60000000002</v>
      </c>
      <c r="AA57" s="17">
        <v>83105.947955390351</v>
      </c>
      <c r="AB57" s="19">
        <f>Table1[[#This Row],[YTD-23 Annualized]]/Table1[[#This Row],[Column6]]</f>
        <v>62.875372340300977</v>
      </c>
      <c r="AC57" s="22">
        <v>33.018070999999999</v>
      </c>
      <c r="AD57" s="22">
        <v>-96.681687999999994</v>
      </c>
      <c r="AE57" s="21">
        <f>IF(OR('[1]Sales Team Input Sheet'!D$12="", '[1]Sales Team Input Sheet'!D$14="", AC57="", AD57=""), "",
     IFERROR(3959 * ACOS(MIN(1,
       SIN(RADIANS('[1]Sales Team Input Sheet'!D$12)) * SIN(RADIANS(AC57)) +
       COS(RADIANS('[1]Sales Team Input Sheet'!D$12)) * COS(RADIANS(AC57)) *
       COS(RADIANS(AD57) - RADIANS('[1]Sales Team Input Sheet'!D$14)))), ""))</f>
        <v>787.83323491438955</v>
      </c>
      <c r="AF57" s="21">
        <f t="shared" si="0"/>
        <v>518</v>
      </c>
    </row>
    <row r="58" spans="1:32" ht="15" thickBot="1" x14ac:dyDescent="0.4">
      <c r="A58" s="11" t="s">
        <v>192</v>
      </c>
      <c r="B58" s="12" t="s">
        <v>193</v>
      </c>
      <c r="C58" s="12" t="s">
        <v>194</v>
      </c>
      <c r="D58" s="13" t="s">
        <v>34</v>
      </c>
      <c r="E58" s="14">
        <v>32874</v>
      </c>
      <c r="F58" s="15">
        <v>1300.06</v>
      </c>
      <c r="G58" s="15">
        <v>1375.150206</v>
      </c>
      <c r="H58" s="15">
        <v>14801.979302363399</v>
      </c>
      <c r="I58" s="15">
        <v>8509.8200478836388</v>
      </c>
      <c r="J58" s="16">
        <v>0.57491095441032636</v>
      </c>
      <c r="K58" s="16">
        <v>0.85399429804421323</v>
      </c>
      <c r="L58" s="16">
        <v>0.71980275727612797</v>
      </c>
      <c r="M58" s="15">
        <v>6125.3919343903135</v>
      </c>
      <c r="N58" s="15">
        <v>266.15021373360401</v>
      </c>
      <c r="O58" s="15">
        <v>309.93373382766947</v>
      </c>
      <c r="P58" s="15">
        <v>606753.46000000008</v>
      </c>
      <c r="Q58" s="15">
        <v>446979.98</v>
      </c>
      <c r="R58" s="17">
        <v>595973.30666666664</v>
      </c>
      <c r="S58" s="15">
        <v>343.81488546682459</v>
      </c>
      <c r="T58" s="15">
        <v>744801.09</v>
      </c>
      <c r="U58" s="15">
        <v>570216.9</v>
      </c>
      <c r="V58" s="15">
        <v>760289.2</v>
      </c>
      <c r="W58" s="15">
        <v>438.60814116271553</v>
      </c>
      <c r="X58" s="18">
        <v>3.0138000000000003</v>
      </c>
      <c r="Y58" s="18">
        <v>121214.91</v>
      </c>
      <c r="Z58" s="17">
        <v>161619.88</v>
      </c>
      <c r="AA58" s="17">
        <v>53626.61092308713</v>
      </c>
      <c r="AB58" s="19">
        <f>Table1[[#This Row],[YTD-23 Annualized]]/Table1[[#This Row],[Column6]]</f>
        <v>97.295538481487625</v>
      </c>
      <c r="AC58" s="22">
        <v>32.944744</v>
      </c>
      <c r="AD58" s="22">
        <v>-96.695787999999993</v>
      </c>
      <c r="AE58" s="21">
        <f>IF(OR('[1]Sales Team Input Sheet'!D$12="", '[1]Sales Team Input Sheet'!D$14="", AC58="", AD58=""), "",
     IFERROR(3959 * ACOS(MIN(1,
       SIN(RADIANS('[1]Sales Team Input Sheet'!D$12)) * SIN(RADIANS(AC58)) +
       COS(RADIANS('[1]Sales Team Input Sheet'!D$12)) * COS(RADIANS(AC58)) *
       COS(RADIANS(AD58) - RADIANS('[1]Sales Team Input Sheet'!D$14)))), ""))</f>
        <v>792.4017203086338</v>
      </c>
      <c r="AF58" s="21">
        <f t="shared" si="0"/>
        <v>521</v>
      </c>
    </row>
    <row r="59" spans="1:32" ht="15" thickBot="1" x14ac:dyDescent="0.4">
      <c r="A59" s="11" t="s">
        <v>195</v>
      </c>
      <c r="B59" s="12" t="s">
        <v>196</v>
      </c>
      <c r="C59" s="12" t="s">
        <v>197</v>
      </c>
      <c r="D59" s="13" t="s">
        <v>34</v>
      </c>
      <c r="E59" s="14">
        <v>32874</v>
      </c>
      <c r="F59" s="15">
        <v>1090.03</v>
      </c>
      <c r="G59" s="15">
        <v>1152.6475210000001</v>
      </c>
      <c r="H59" s="15">
        <v>12406.982651291901</v>
      </c>
      <c r="I59" s="15">
        <v>6775.3563360180524</v>
      </c>
      <c r="J59" s="16">
        <v>0.54609219069977144</v>
      </c>
      <c r="K59" s="16">
        <v>0.83321012513532167</v>
      </c>
      <c r="L59" s="16">
        <v>0.78333743089635943</v>
      </c>
      <c r="M59" s="15">
        <v>5307.3902256637521</v>
      </c>
      <c r="N59" s="15">
        <v>264.83152022856109</v>
      </c>
      <c r="O59" s="15">
        <v>299.3854664550517</v>
      </c>
      <c r="P59" s="15">
        <v>453397.10000000003</v>
      </c>
      <c r="Q59" s="15">
        <v>360849.23000000004</v>
      </c>
      <c r="R59" s="17">
        <v>481132.3066666667</v>
      </c>
      <c r="S59" s="15">
        <v>331.04522811298779</v>
      </c>
      <c r="T59" s="15">
        <v>755362.11</v>
      </c>
      <c r="U59" s="15">
        <v>612903.18999999994</v>
      </c>
      <c r="V59" s="15">
        <v>817204.2533333333</v>
      </c>
      <c r="W59" s="15">
        <v>562.2810289625055</v>
      </c>
      <c r="X59" s="18">
        <v>1.0434000000000001</v>
      </c>
      <c r="Y59" s="18">
        <v>79082.310000000012</v>
      </c>
      <c r="Z59" s="17">
        <v>105443.08000000002</v>
      </c>
      <c r="AA59" s="17">
        <v>101057.19762315508</v>
      </c>
      <c r="AB59" s="19">
        <f>Table1[[#This Row],[YTD-23 Annualized]]/Table1[[#This Row],[Column6]]</f>
        <v>90.653275189784154</v>
      </c>
      <c r="AC59" s="22">
        <v>40.818685500000001</v>
      </c>
      <c r="AD59" s="22">
        <v>-74.327489600000007</v>
      </c>
      <c r="AE59" s="21">
        <f>IF(OR('[1]Sales Team Input Sheet'!D$12="", '[1]Sales Team Input Sheet'!D$14="", AC59="", AD59=""), "",
     IFERROR(3959 * ACOS(MIN(1,
       SIN(RADIANS('[1]Sales Team Input Sheet'!D$12)) * SIN(RADIANS(AC59)) +
       COS(RADIANS('[1]Sales Team Input Sheet'!D$12)) * COS(RADIANS(AC59)) *
       COS(RADIANS(AD59) - RADIANS('[1]Sales Team Input Sheet'!D$14)))), ""))</f>
        <v>692.94000815414927</v>
      </c>
      <c r="AF59" s="21">
        <f t="shared" si="0"/>
        <v>389</v>
      </c>
    </row>
    <row r="60" spans="1:32" ht="15" thickBot="1" x14ac:dyDescent="0.4">
      <c r="A60" s="11" t="s">
        <v>198</v>
      </c>
      <c r="B60" s="12" t="s">
        <v>199</v>
      </c>
      <c r="C60" s="12" t="s">
        <v>200</v>
      </c>
      <c r="D60" s="13" t="s">
        <v>132</v>
      </c>
      <c r="E60" s="14">
        <v>39600</v>
      </c>
      <c r="F60" s="15">
        <v>3333.97</v>
      </c>
      <c r="G60" s="15">
        <v>5179.7662707600002</v>
      </c>
      <c r="H60" s="15">
        <v>55754.486161833564</v>
      </c>
      <c r="I60" s="15">
        <v>21058.920121597312</v>
      </c>
      <c r="J60" s="16">
        <v>0.37770808362346781</v>
      </c>
      <c r="K60" s="16">
        <v>0.67540614398900478</v>
      </c>
      <c r="L60" s="16">
        <v>0.65305076422197117</v>
      </c>
      <c r="M60" s="15">
        <v>13752.54387909857</v>
      </c>
      <c r="N60" s="15">
        <v>653.72132350195579</v>
      </c>
      <c r="O60" s="15">
        <v>743.05180010617983</v>
      </c>
      <c r="P60" s="15">
        <v>3204867.72</v>
      </c>
      <c r="Q60" s="15">
        <v>2688374.48</v>
      </c>
      <c r="R60" s="17">
        <v>3584499.3066666666</v>
      </c>
      <c r="S60" s="15">
        <v>806.35832955905425</v>
      </c>
      <c r="T60" s="15">
        <v>4169302.8</v>
      </c>
      <c r="U60" s="15">
        <v>3417988.44</v>
      </c>
      <c r="V60" s="15">
        <v>4557317.92</v>
      </c>
      <c r="W60" s="15">
        <v>1025.2007186627354</v>
      </c>
      <c r="X60" s="18">
        <v>2.0476000000000001</v>
      </c>
      <c r="Y60" s="18">
        <v>125201.05</v>
      </c>
      <c r="Z60" s="17">
        <v>166934.73333333334</v>
      </c>
      <c r="AA60" s="17">
        <v>81527.023507195408</v>
      </c>
      <c r="AB60" s="19">
        <f>Table1[[#This Row],[YTD-23 Annualized]]/Table1[[#This Row],[Column6]]</f>
        <v>260.64263733159004</v>
      </c>
      <c r="AC60" s="22">
        <v>40.743451</v>
      </c>
      <c r="AD60" s="22">
        <v>-73.988193999999993</v>
      </c>
      <c r="AE60" s="21">
        <f>IF(OR('[1]Sales Team Input Sheet'!D$12="", '[1]Sales Team Input Sheet'!D$14="", AC60="", AD60=""), "",
     IFERROR(3959 * ACOS(MIN(1,
       SIN(RADIANS('[1]Sales Team Input Sheet'!D$12)) * SIN(RADIANS(AC60)) +
       COS(RADIANS('[1]Sales Team Input Sheet'!D$12)) * COS(RADIANS(AC60)) *
       COS(RADIANS(AD60) - RADIANS('[1]Sales Team Input Sheet'!D$14)))), ""))</f>
        <v>711.34773529454628</v>
      </c>
      <c r="AF60" s="21">
        <f t="shared" si="0"/>
        <v>444</v>
      </c>
    </row>
    <row r="61" spans="1:32" ht="15" thickBot="1" x14ac:dyDescent="0.4">
      <c r="A61" s="11" t="s">
        <v>201</v>
      </c>
      <c r="B61" s="12" t="s">
        <v>202</v>
      </c>
      <c r="C61" s="12" t="s">
        <v>203</v>
      </c>
      <c r="D61" s="13" t="s">
        <v>34</v>
      </c>
      <c r="E61" s="14">
        <v>38899</v>
      </c>
      <c r="F61" s="15">
        <v>1180.1099999999999</v>
      </c>
      <c r="G61" s="15">
        <v>1426</v>
      </c>
      <c r="H61" s="15">
        <v>15349.321399999999</v>
      </c>
      <c r="I61" s="15">
        <v>8844.1395129408538</v>
      </c>
      <c r="J61" s="16">
        <v>0.57619091310061787</v>
      </c>
      <c r="K61" s="16">
        <v>0.66426077045231147</v>
      </c>
      <c r="L61" s="16">
        <v>0.6445964715170609</v>
      </c>
      <c r="M61" s="15">
        <v>5700.901123646292</v>
      </c>
      <c r="N61" s="15">
        <v>217.45285504852751</v>
      </c>
      <c r="O61" s="15">
        <v>217.55300777046207</v>
      </c>
      <c r="P61" s="15">
        <v>405326.38000000006</v>
      </c>
      <c r="Q61" s="15">
        <v>297524.81</v>
      </c>
      <c r="R61" s="17">
        <v>396699.7466666667</v>
      </c>
      <c r="S61" s="15">
        <v>252.11616713696182</v>
      </c>
      <c r="T61" s="15">
        <v>600832.66</v>
      </c>
      <c r="U61" s="15">
        <v>462446.14</v>
      </c>
      <c r="V61" s="15">
        <v>616594.85333333327</v>
      </c>
      <c r="W61" s="15">
        <v>391.86697850200403</v>
      </c>
      <c r="X61" s="18">
        <v>2.3026</v>
      </c>
      <c r="Y61" s="18">
        <v>128535.33999999998</v>
      </c>
      <c r="Z61" s="17">
        <v>171380.45333333331</v>
      </c>
      <c r="AA61" s="17">
        <v>74429.103332464743</v>
      </c>
      <c r="AB61" s="19">
        <f>Table1[[#This Row],[YTD-23 Annualized]]/Table1[[#This Row],[Column6]]</f>
        <v>69.58544589051526</v>
      </c>
      <c r="AC61" s="22">
        <v>43.036688400000003</v>
      </c>
      <c r="AD61" s="22">
        <v>-87.916024399999998</v>
      </c>
      <c r="AE61" s="21">
        <f>IF(OR('[1]Sales Team Input Sheet'!D$12="", '[1]Sales Team Input Sheet'!D$14="", AC61="", AD61=""), "",
     IFERROR(3959 * ACOS(MIN(1,
       SIN(RADIANS('[1]Sales Team Input Sheet'!D$12)) * SIN(RADIANS(AC61)) +
       COS(RADIANS('[1]Sales Team Input Sheet'!D$12)) * COS(RADIANS(AC61)) *
       COS(RADIANS(AD61) - RADIANS('[1]Sales Team Input Sheet'!D$14)))), ""))</f>
        <v>80.924413659689861</v>
      </c>
      <c r="AF61" s="21">
        <f t="shared" si="0"/>
        <v>38</v>
      </c>
    </row>
    <row r="62" spans="1:32" ht="15" thickBot="1" x14ac:dyDescent="0.4">
      <c r="A62" s="11" t="s">
        <v>204</v>
      </c>
      <c r="B62" s="12" t="s">
        <v>205</v>
      </c>
      <c r="C62" s="12" t="s">
        <v>203</v>
      </c>
      <c r="D62" s="13" t="s">
        <v>34</v>
      </c>
      <c r="E62" s="14">
        <v>38899</v>
      </c>
      <c r="F62" s="15">
        <v>2008.2500000000002</v>
      </c>
      <c r="G62" s="15">
        <v>1899.79266906</v>
      </c>
      <c r="H62" s="15">
        <v>20449.178310494932</v>
      </c>
      <c r="I62" s="15">
        <v>12476.287894360505</v>
      </c>
      <c r="J62" s="16">
        <v>0.61011194214866915</v>
      </c>
      <c r="K62" s="16">
        <v>0.86109732102533232</v>
      </c>
      <c r="L62" s="16">
        <v>0.78548962375148734</v>
      </c>
      <c r="M62" s="15">
        <v>9799.9946839564673</v>
      </c>
      <c r="N62" s="15">
        <v>244.59499730818246</v>
      </c>
      <c r="O62" s="15">
        <v>264.50330387152991</v>
      </c>
      <c r="P62" s="15">
        <v>836632.6</v>
      </c>
      <c r="Q62" s="15">
        <v>619308.53</v>
      </c>
      <c r="R62" s="17">
        <v>825744.70666666667</v>
      </c>
      <c r="S62" s="15">
        <v>308.38218847255069</v>
      </c>
      <c r="T62" s="15">
        <v>1049478.52</v>
      </c>
      <c r="U62" s="15">
        <v>812778.32000000007</v>
      </c>
      <c r="V62" s="15">
        <v>1083704.4266666668</v>
      </c>
      <c r="W62" s="15">
        <v>404.71969127349684</v>
      </c>
      <c r="X62" s="18">
        <v>1.5025999999999999</v>
      </c>
      <c r="Y62" s="18">
        <v>176909.88999999996</v>
      </c>
      <c r="Z62" s="17">
        <v>235879.85333333327</v>
      </c>
      <c r="AA62" s="17">
        <v>156981.13492169126</v>
      </c>
      <c r="AB62" s="19">
        <f>Table1[[#This Row],[YTD-23 Annualized]]/Table1[[#This Row],[Column6]]</f>
        <v>84.25970965254605</v>
      </c>
      <c r="AC62" s="22">
        <v>43.030954600000001</v>
      </c>
      <c r="AD62" s="22">
        <v>-88.109342400000003</v>
      </c>
      <c r="AE62" s="21">
        <f>IF(OR('[1]Sales Team Input Sheet'!D$12="", '[1]Sales Team Input Sheet'!D$14="", AC62="", AD62=""), "",
     IFERROR(3959 * ACOS(MIN(1,
       SIN(RADIANS('[1]Sales Team Input Sheet'!D$12)) * SIN(RADIANS(AC62)) +
       COS(RADIANS('[1]Sales Team Input Sheet'!D$12)) * COS(RADIANS(AC62)) *
       COS(RADIANS(AD62) - RADIANS('[1]Sales Team Input Sheet'!D$14)))), ""))</f>
        <v>82.919195118893299</v>
      </c>
      <c r="AF62" s="21">
        <f t="shared" si="0"/>
        <v>42</v>
      </c>
    </row>
    <row r="63" spans="1:32" ht="15" thickBot="1" x14ac:dyDescent="0.4">
      <c r="A63" s="11" t="s">
        <v>206</v>
      </c>
      <c r="B63" s="12" t="s">
        <v>207</v>
      </c>
      <c r="C63" s="12" t="s">
        <v>208</v>
      </c>
      <c r="D63" s="13" t="s">
        <v>34</v>
      </c>
      <c r="E63" s="14">
        <v>32874</v>
      </c>
      <c r="F63" s="15">
        <v>1071.68</v>
      </c>
      <c r="G63" s="15">
        <v>1318.29357</v>
      </c>
      <c r="H63" s="15">
        <v>14189.980158123</v>
      </c>
      <c r="I63" s="15">
        <v>8204.2613680960367</v>
      </c>
      <c r="J63" s="16">
        <v>0.57817285695072229</v>
      </c>
      <c r="K63" s="16">
        <v>0.66452622978726061</v>
      </c>
      <c r="L63" s="16">
        <v>0.64411276298080822</v>
      </c>
      <c r="M63" s="15">
        <v>5284.4694580210444</v>
      </c>
      <c r="N63" s="15">
        <v>327.47029550033579</v>
      </c>
      <c r="O63" s="15">
        <v>364.77877724693934</v>
      </c>
      <c r="P63" s="15">
        <v>554557.48999999987</v>
      </c>
      <c r="Q63" s="15">
        <v>441890.88999999996</v>
      </c>
      <c r="R63" s="17">
        <v>589187.85333333327</v>
      </c>
      <c r="S63" s="15">
        <v>412.33473611525824</v>
      </c>
      <c r="T63" s="15">
        <v>912815.17999999993</v>
      </c>
      <c r="U63" s="15">
        <v>778260.27999999991</v>
      </c>
      <c r="V63" s="15">
        <v>1037680.3733333333</v>
      </c>
      <c r="W63" s="15">
        <v>726.20584502836664</v>
      </c>
      <c r="X63" s="18">
        <v>2.0588000000000002</v>
      </c>
      <c r="Y63" s="18">
        <v>79417.62</v>
      </c>
      <c r="Z63" s="17">
        <v>105890.16</v>
      </c>
      <c r="AA63" s="17">
        <v>51432.951233728381</v>
      </c>
      <c r="AB63" s="19">
        <f>Table1[[#This Row],[YTD-23 Annualized]]/Table1[[#This Row],[Column6]]</f>
        <v>111.49423002890727</v>
      </c>
      <c r="AC63" s="22">
        <v>38.789093000000001</v>
      </c>
      <c r="AD63" s="22">
        <v>-104.829233</v>
      </c>
      <c r="AE63" s="21">
        <f>IF(OR('[1]Sales Team Input Sheet'!D$12="", '[1]Sales Team Input Sheet'!D$14="", AC63="", AD63=""), "",
     IFERROR(3959 * ACOS(MIN(1,
       SIN(RADIANS('[1]Sales Team Input Sheet'!D$12)) * SIN(RADIANS(AC63)) +
       COS(RADIANS('[1]Sales Team Input Sheet'!D$12)) * COS(RADIANS(AC63)) *
       COS(RADIANS(AD63) - RADIANS('[1]Sales Team Input Sheet'!D$14)))), ""))</f>
        <v>929.32825059922425</v>
      </c>
      <c r="AF63" s="21">
        <f t="shared" si="0"/>
        <v>646</v>
      </c>
    </row>
    <row r="64" spans="1:32" ht="15" thickBot="1" x14ac:dyDescent="0.4">
      <c r="A64" s="11" t="s">
        <v>209</v>
      </c>
      <c r="B64" s="12" t="s">
        <v>210</v>
      </c>
      <c r="C64" s="12" t="s">
        <v>211</v>
      </c>
      <c r="D64" s="13" t="s">
        <v>34</v>
      </c>
      <c r="E64" s="14">
        <v>39114</v>
      </c>
      <c r="F64" s="15">
        <v>1934.96</v>
      </c>
      <c r="G64" s="15">
        <v>2376.1800309999999</v>
      </c>
      <c r="H64" s="15">
        <v>25576.964235680898</v>
      </c>
      <c r="I64" s="15">
        <v>14851.673569980096</v>
      </c>
      <c r="J64" s="16">
        <v>0.58066600215444686</v>
      </c>
      <c r="K64" s="16">
        <v>0.76164864664974963</v>
      </c>
      <c r="L64" s="16">
        <v>0.63401151138154133</v>
      </c>
      <c r="M64" s="15">
        <v>9416.1320066483713</v>
      </c>
      <c r="N64" s="15">
        <v>324.48369868908691</v>
      </c>
      <c r="O64" s="15">
        <v>362.05821825774171</v>
      </c>
      <c r="P64" s="15">
        <v>1182751.46</v>
      </c>
      <c r="Q64" s="15">
        <v>820165.37</v>
      </c>
      <c r="R64" s="17">
        <v>1093553.8266666667</v>
      </c>
      <c r="S64" s="15">
        <v>423.86683445652625</v>
      </c>
      <c r="T64" s="15">
        <v>1636623.59</v>
      </c>
      <c r="U64" s="15">
        <v>1184133.1500000001</v>
      </c>
      <c r="V64" s="15">
        <v>1578844.2000000002</v>
      </c>
      <c r="W64" s="15">
        <v>611.96776677554067</v>
      </c>
      <c r="X64" s="18">
        <v>2.3166000000000002</v>
      </c>
      <c r="Y64" s="18">
        <v>100278.77</v>
      </c>
      <c r="Z64" s="17">
        <v>133705.02666666667</v>
      </c>
      <c r="AA64" s="17">
        <v>57716.060893838672</v>
      </c>
      <c r="AB64" s="19">
        <f>Table1[[#This Row],[YTD-23 Annualized]]/Table1[[#This Row],[Column6]]</f>
        <v>116.13620389928158</v>
      </c>
      <c r="AC64" s="22">
        <v>33.006090999999998</v>
      </c>
      <c r="AD64" s="22">
        <v>-110.784795</v>
      </c>
      <c r="AE64" s="21">
        <f>IF(OR('[1]Sales Team Input Sheet'!D$12="", '[1]Sales Team Input Sheet'!D$14="", AC64="", AD64=""), "",
     IFERROR(3959 * ACOS(MIN(1,
       SIN(RADIANS('[1]Sales Team Input Sheet'!D$12)) * SIN(RADIANS(AC64)) +
       COS(RADIANS('[1]Sales Team Input Sheet'!D$12)) * COS(RADIANS(AC64)) *
       COS(RADIANS(AD64) - RADIANS('[1]Sales Team Input Sheet'!D$14)))), ""))</f>
        <v>1404.8253493560985</v>
      </c>
      <c r="AF64" s="21">
        <f t="shared" si="0"/>
        <v>785</v>
      </c>
    </row>
    <row r="65" spans="1:32" ht="15" thickBot="1" x14ac:dyDescent="0.4">
      <c r="A65" s="11" t="s">
        <v>212</v>
      </c>
      <c r="B65" s="12" t="s">
        <v>213</v>
      </c>
      <c r="C65" s="12" t="s">
        <v>214</v>
      </c>
      <c r="D65" s="13" t="s">
        <v>34</v>
      </c>
      <c r="E65" s="14">
        <v>39203</v>
      </c>
      <c r="F65" s="15">
        <v>1244.05</v>
      </c>
      <c r="G65" s="15">
        <v>1570.8039240000001</v>
      </c>
      <c r="H65" s="15">
        <v>16907.976357543601</v>
      </c>
      <c r="I65" s="15">
        <v>9107.3012236614049</v>
      </c>
      <c r="J65" s="16">
        <v>0.53863933986388179</v>
      </c>
      <c r="K65" s="16">
        <v>0.63906649759653467</v>
      </c>
      <c r="L65" s="16">
        <v>0.66011336723711644</v>
      </c>
      <c r="M65" s="15">
        <v>6011.8512771938404</v>
      </c>
      <c r="N65" s="15">
        <v>316.69902329075882</v>
      </c>
      <c r="O65" s="15">
        <v>317.2075157750894</v>
      </c>
      <c r="P65" s="15">
        <v>573611.11</v>
      </c>
      <c r="Q65" s="15">
        <v>447313.68999999994</v>
      </c>
      <c r="R65" s="17">
        <v>596418.2533333333</v>
      </c>
      <c r="S65" s="15">
        <v>359.5624693541256</v>
      </c>
      <c r="T65" s="15">
        <v>774609.76</v>
      </c>
      <c r="U65" s="15">
        <v>589489.29</v>
      </c>
      <c r="V65" s="15">
        <v>785985.72000000009</v>
      </c>
      <c r="W65" s="15">
        <v>473.84694345082602</v>
      </c>
      <c r="X65" s="18">
        <v>2.4016000000000002</v>
      </c>
      <c r="Y65" s="18">
        <v>92589.780000000013</v>
      </c>
      <c r="Z65" s="17">
        <v>123453.04000000001</v>
      </c>
      <c r="AA65" s="17">
        <v>51404.497001998665</v>
      </c>
      <c r="AB65" s="19">
        <f>Table1[[#This Row],[YTD-23 Annualized]]/Table1[[#This Row],[Column6]]</f>
        <v>99.207087107405002</v>
      </c>
      <c r="AC65" s="22">
        <v>38.262501</v>
      </c>
      <c r="AD65" s="22">
        <v>-122.652179</v>
      </c>
      <c r="AE65" s="21">
        <f>IF(OR('[1]Sales Team Input Sheet'!D$12="", '[1]Sales Team Input Sheet'!D$14="", AC65="", AD65=""), "",
     IFERROR(3959 * ACOS(MIN(1,
       SIN(RADIANS('[1]Sales Team Input Sheet'!D$12)) * SIN(RADIANS(AC65)) +
       COS(RADIANS('[1]Sales Team Input Sheet'!D$12)) * COS(RADIANS(AC65)) *
       COS(RADIANS(AD65) - RADIANS('[1]Sales Team Input Sheet'!D$14)))), ""))</f>
        <v>1855.8489426110211</v>
      </c>
      <c r="AF65" s="21">
        <f t="shared" si="0"/>
        <v>1008</v>
      </c>
    </row>
    <row r="66" spans="1:32" ht="15" thickBot="1" x14ac:dyDescent="0.4">
      <c r="A66" s="11" t="s">
        <v>215</v>
      </c>
      <c r="B66" s="12" t="s">
        <v>216</v>
      </c>
      <c r="C66" s="12" t="s">
        <v>122</v>
      </c>
      <c r="D66" s="13" t="s">
        <v>132</v>
      </c>
      <c r="E66" s="14">
        <v>32874</v>
      </c>
      <c r="F66" s="15">
        <v>1372.81</v>
      </c>
      <c r="G66" s="15">
        <v>1794.4214449999999</v>
      </c>
      <c r="H66" s="15">
        <v>19314.972991835497</v>
      </c>
      <c r="I66" s="15">
        <v>10322.915444264259</v>
      </c>
      <c r="J66" s="16">
        <v>0.53445145631980895</v>
      </c>
      <c r="K66" s="16">
        <v>0.67758925572053652</v>
      </c>
      <c r="L66" s="16">
        <v>0.63282927150451762</v>
      </c>
      <c r="M66" s="15">
        <v>6532.6430603964845</v>
      </c>
      <c r="N66" s="15">
        <v>928.06825767604937</v>
      </c>
      <c r="O66" s="15">
        <v>1036.4283549799318</v>
      </c>
      <c r="P66" s="15">
        <v>1941390.52</v>
      </c>
      <c r="Q66" s="15">
        <v>1521151.8499999999</v>
      </c>
      <c r="R66" s="17">
        <v>2028202.4666666666</v>
      </c>
      <c r="S66" s="15">
        <v>1108.0570872881169</v>
      </c>
      <c r="T66" s="15">
        <v>2553633.1199999996</v>
      </c>
      <c r="U66" s="15">
        <v>1938865.1500000001</v>
      </c>
      <c r="V66" s="15">
        <v>2585153.5333333337</v>
      </c>
      <c r="W66" s="15">
        <v>1412.3332070716272</v>
      </c>
      <c r="X66" s="18">
        <v>2.1629</v>
      </c>
      <c r="Y66" s="18">
        <v>94448.050000000017</v>
      </c>
      <c r="Z66" s="17">
        <v>125930.73333333337</v>
      </c>
      <c r="AA66" s="17">
        <v>58223.095535315253</v>
      </c>
      <c r="AB66" s="19">
        <f>Table1[[#This Row],[YTD-23 Annualized]]/Table1[[#This Row],[Column6]]</f>
        <v>310.47195567173225</v>
      </c>
      <c r="AC66" s="22">
        <v>37.449751800000001</v>
      </c>
      <c r="AD66" s="22">
        <v>-122.15983180000001</v>
      </c>
      <c r="AE66" s="21">
        <f>IF(OR('[1]Sales Team Input Sheet'!D$12="", '[1]Sales Team Input Sheet'!D$14="", AC66="", AD66=""), "",
     IFERROR(3959 * ACOS(MIN(1,
       SIN(RADIANS('[1]Sales Team Input Sheet'!D$12)) * SIN(RADIANS(AC66)) +
       COS(RADIANS('[1]Sales Team Input Sheet'!D$12)) * COS(RADIANS(AC66)) *
       COS(RADIANS(AD66) - RADIANS('[1]Sales Team Input Sheet'!D$14)))), ""))</f>
        <v>1849.4713772166815</v>
      </c>
      <c r="AF66" s="21">
        <f t="shared" ref="AF66:AF129" si="1">IF(ISNUMBER(AE66), _xlfn.RANK.EQ(AE66, AE$3:AE$1029, 1) + COUNTIF(AE$2:AE$1029, AE66) - 1, "")</f>
        <v>998</v>
      </c>
    </row>
    <row r="67" spans="1:32" ht="15" thickBot="1" x14ac:dyDescent="0.4">
      <c r="A67" s="11" t="s">
        <v>217</v>
      </c>
      <c r="B67" s="12" t="s">
        <v>218</v>
      </c>
      <c r="C67" s="12" t="s">
        <v>85</v>
      </c>
      <c r="D67" s="13" t="s">
        <v>34</v>
      </c>
      <c r="E67" s="14">
        <v>39083</v>
      </c>
      <c r="F67" s="15">
        <v>1323.09</v>
      </c>
      <c r="G67" s="15">
        <v>1782.8085699999999</v>
      </c>
      <c r="H67" s="15">
        <v>19189.973166623</v>
      </c>
      <c r="I67" s="15">
        <v>8966.8866058999774</v>
      </c>
      <c r="J67" s="16">
        <v>0.46726936656149304</v>
      </c>
      <c r="K67" s="16">
        <v>0.67702318987180043</v>
      </c>
      <c r="L67" s="16">
        <v>0.73104974347665175</v>
      </c>
      <c r="M67" s="15">
        <v>6555.2401530274037</v>
      </c>
      <c r="N67" s="15">
        <v>364.79417712502334</v>
      </c>
      <c r="O67" s="15">
        <v>378.59484237655795</v>
      </c>
      <c r="P67" s="15">
        <v>668489.39</v>
      </c>
      <c r="Q67" s="15">
        <v>557658.16999999993</v>
      </c>
      <c r="R67" s="17">
        <v>743544.22666666657</v>
      </c>
      <c r="S67" s="15">
        <v>421.48166035568249</v>
      </c>
      <c r="T67" s="15">
        <v>921691.17999999993</v>
      </c>
      <c r="U67" s="15">
        <v>794877.26</v>
      </c>
      <c r="V67" s="15">
        <v>1059836.3466666667</v>
      </c>
      <c r="W67" s="15">
        <v>600.77338654210985</v>
      </c>
      <c r="X67" s="18">
        <v>2.3125</v>
      </c>
      <c r="Y67" s="18">
        <v>114912.36999999998</v>
      </c>
      <c r="Z67" s="17">
        <v>153216.49333333332</v>
      </c>
      <c r="AA67" s="17">
        <v>66255.780900900892</v>
      </c>
      <c r="AB67" s="19">
        <f>Table1[[#This Row],[YTD-23 Annualized]]/Table1[[#This Row],[Column6]]</f>
        <v>113.42745792818526</v>
      </c>
      <c r="AC67" s="22">
        <v>41.044444800000001</v>
      </c>
      <c r="AD67" s="22">
        <v>-73.512711999999993</v>
      </c>
      <c r="AE67" s="21">
        <f>IF(OR('[1]Sales Team Input Sheet'!D$12="", '[1]Sales Team Input Sheet'!D$14="", AC67="", AD67=""), "",
     IFERROR(3959 * ACOS(MIN(1,
       SIN(RADIANS('[1]Sales Team Input Sheet'!D$12)) * SIN(RADIANS(AC67)) +
       COS(RADIANS('[1]Sales Team Input Sheet'!D$12)) * COS(RADIANS(AC67)) *
       COS(RADIANS(AD67) - RADIANS('[1]Sales Team Input Sheet'!D$14)))), ""))</f>
        <v>732.18570223155314</v>
      </c>
      <c r="AF67" s="21">
        <f t="shared" si="1"/>
        <v>480</v>
      </c>
    </row>
    <row r="68" spans="1:32" ht="15" thickBot="1" x14ac:dyDescent="0.4">
      <c r="A68" s="11" t="s">
        <v>219</v>
      </c>
      <c r="B68" s="12" t="s">
        <v>220</v>
      </c>
      <c r="C68" s="12" t="s">
        <v>221</v>
      </c>
      <c r="D68" s="13" t="s">
        <v>34</v>
      </c>
      <c r="E68" s="14">
        <v>39052</v>
      </c>
      <c r="F68" s="15">
        <v>1099.52</v>
      </c>
      <c r="G68" s="15">
        <v>1456.440331</v>
      </c>
      <c r="H68" s="15">
        <v>15676.9780788509</v>
      </c>
      <c r="I68" s="15">
        <v>7264.0919491041986</v>
      </c>
      <c r="J68" s="16">
        <v>0.46336047116783657</v>
      </c>
      <c r="K68" s="16">
        <v>0.8238467987966126</v>
      </c>
      <c r="L68" s="16">
        <v>0.74833703599285462</v>
      </c>
      <c r="M68" s="15">
        <v>5435.989038372194</v>
      </c>
      <c r="N68" s="15">
        <v>279.95941292932775</v>
      </c>
      <c r="O68" s="15">
        <v>308.63247598952267</v>
      </c>
      <c r="P68" s="15">
        <v>512513.30999999988</v>
      </c>
      <c r="Q68" s="15">
        <v>381266.98</v>
      </c>
      <c r="R68" s="17">
        <v>508355.97333333327</v>
      </c>
      <c r="S68" s="15">
        <v>346.75765788707798</v>
      </c>
      <c r="T68" s="15">
        <v>849686.48000000021</v>
      </c>
      <c r="U68" s="15">
        <v>656330.87</v>
      </c>
      <c r="V68" s="15">
        <v>875107.82666666666</v>
      </c>
      <c r="W68" s="15">
        <v>596.92490359429564</v>
      </c>
      <c r="X68" s="18">
        <v>1.1588000000000001</v>
      </c>
      <c r="Y68" s="18">
        <v>72431.06</v>
      </c>
      <c r="Z68" s="17">
        <v>96574.746666666659</v>
      </c>
      <c r="AA68" s="17">
        <v>83340.306063744094</v>
      </c>
      <c r="AB68" s="19">
        <f>Table1[[#This Row],[YTD-23 Annualized]]/Table1[[#This Row],[Column6]]</f>
        <v>93.516739961190282</v>
      </c>
      <c r="AC68" s="22">
        <v>39.770198499999999</v>
      </c>
      <c r="AD68" s="22">
        <v>-86.152951400000006</v>
      </c>
      <c r="AE68" s="21">
        <f>IF(OR('[1]Sales Team Input Sheet'!D$12="", '[1]Sales Team Input Sheet'!D$14="", AC68="", AD68=""), "",
     IFERROR(3959 * ACOS(MIN(1,
       SIN(RADIANS('[1]Sales Team Input Sheet'!D$12)) * SIN(RADIANS(AC68)) +
       COS(RADIANS('[1]Sales Team Input Sheet'!D$12)) * COS(RADIANS(AC68)) *
       COS(RADIANS(AD68) - RADIANS('[1]Sales Team Input Sheet'!D$14)))), ""))</f>
        <v>165.17002272311041</v>
      </c>
      <c r="AF68" s="21">
        <f t="shared" si="1"/>
        <v>66</v>
      </c>
    </row>
    <row r="69" spans="1:32" ht="15" thickBot="1" x14ac:dyDescent="0.4">
      <c r="A69" s="11" t="s">
        <v>222</v>
      </c>
      <c r="B69" s="12" t="s">
        <v>223</v>
      </c>
      <c r="C69" s="12" t="s">
        <v>224</v>
      </c>
      <c r="D69" s="13" t="s">
        <v>34</v>
      </c>
      <c r="E69" s="14">
        <v>39052</v>
      </c>
      <c r="F69" s="15">
        <v>1223.97</v>
      </c>
      <c r="G69" s="15">
        <v>1202.3506259999999</v>
      </c>
      <c r="H69" s="15">
        <v>12941.981903201398</v>
      </c>
      <c r="I69" s="15">
        <v>6879.7153512871</v>
      </c>
      <c r="J69" s="16">
        <v>0.53158128351155376</v>
      </c>
      <c r="K69" s="16">
        <v>0.931158495017962</v>
      </c>
      <c r="L69" s="16">
        <v>0.82993946858793965</v>
      </c>
      <c r="M69" s="15">
        <v>5709.7473026835069</v>
      </c>
      <c r="N69" s="15">
        <v>317.31928891224152</v>
      </c>
      <c r="O69" s="15">
        <v>366.79187398383948</v>
      </c>
      <c r="P69" s="15">
        <v>672945.20000000007</v>
      </c>
      <c r="Q69" s="15">
        <v>523554.9</v>
      </c>
      <c r="R69" s="17">
        <v>698073.20000000007</v>
      </c>
      <c r="S69" s="15">
        <v>427.75141547586952</v>
      </c>
      <c r="T69" s="15">
        <v>1092885.3399999999</v>
      </c>
      <c r="U69" s="15">
        <v>877008.21000000008</v>
      </c>
      <c r="V69" s="15">
        <v>1169344.28</v>
      </c>
      <c r="W69" s="15">
        <v>716.52753743964308</v>
      </c>
      <c r="X69" s="18">
        <v>5.8799999999999998E-2</v>
      </c>
      <c r="Y69" s="18">
        <v>73120.03</v>
      </c>
      <c r="Z69" s="17">
        <v>97493.373333333322</v>
      </c>
      <c r="AA69" s="17">
        <v>1658050.5668934239</v>
      </c>
      <c r="AB69" s="19">
        <f>Table1[[#This Row],[YTD-23 Annualized]]/Table1[[#This Row],[Column6]]</f>
        <v>122.25991151515844</v>
      </c>
      <c r="AC69" s="22">
        <v>42.993310000000001</v>
      </c>
      <c r="AD69" s="22">
        <v>-85.588037</v>
      </c>
      <c r="AE69" s="21">
        <f>IF(OR('[1]Sales Team Input Sheet'!D$12="", '[1]Sales Team Input Sheet'!D$14="", AC69="", AD69=""), "",
     IFERROR(3959 * ACOS(MIN(1,
       SIN(RADIANS('[1]Sales Team Input Sheet'!D$12)) * SIN(RADIANS(AC69)) +
       COS(RADIANS('[1]Sales Team Input Sheet'!D$12)) * COS(RADIANS(AC69)) *
       COS(RADIANS(AD69) - RADIANS('[1]Sales Team Input Sheet'!D$14)))), ""))</f>
        <v>129.01952023143872</v>
      </c>
      <c r="AF69" s="21">
        <f t="shared" si="1"/>
        <v>50</v>
      </c>
    </row>
    <row r="70" spans="1:32" ht="15" thickBot="1" x14ac:dyDescent="0.4">
      <c r="A70" s="11" t="s">
        <v>225</v>
      </c>
      <c r="B70" s="12" t="s">
        <v>226</v>
      </c>
      <c r="C70" s="12" t="s">
        <v>227</v>
      </c>
      <c r="D70" s="13" t="s">
        <v>34</v>
      </c>
      <c r="E70" s="14">
        <v>39083</v>
      </c>
      <c r="F70" s="15">
        <v>1987.0700000000002</v>
      </c>
      <c r="G70" s="15">
        <v>2037.084081</v>
      </c>
      <c r="H70" s="15">
        <v>21926.969339475898</v>
      </c>
      <c r="I70" s="15">
        <v>12127.306325788499</v>
      </c>
      <c r="J70" s="16">
        <v>0.55307717806469869</v>
      </c>
      <c r="K70" s="16">
        <v>0.69850160674962847</v>
      </c>
      <c r="L70" s="16">
        <v>0.79761687309325169</v>
      </c>
      <c r="M70" s="15">
        <v>9672.9441506194325</v>
      </c>
      <c r="N70" s="15">
        <v>326.68458413012286</v>
      </c>
      <c r="O70" s="15">
        <v>320.75254017221334</v>
      </c>
      <c r="P70" s="15">
        <v>873173.25</v>
      </c>
      <c r="Q70" s="15">
        <v>737577.79999999993</v>
      </c>
      <c r="R70" s="17">
        <v>983437.06666666665</v>
      </c>
      <c r="S70" s="15">
        <v>371.18863452218585</v>
      </c>
      <c r="T70" s="15">
        <v>1146311.6400000001</v>
      </c>
      <c r="U70" s="15">
        <v>1008699.52</v>
      </c>
      <c r="V70" s="15">
        <v>1344932.6933333334</v>
      </c>
      <c r="W70" s="15">
        <v>507.63159828289895</v>
      </c>
      <c r="X70" s="18">
        <v>1.3854000000000002</v>
      </c>
      <c r="Y70" s="18">
        <v>116592.13999999998</v>
      </c>
      <c r="Z70" s="17">
        <v>155456.18666666665</v>
      </c>
      <c r="AA70" s="17">
        <v>112210.3267407728</v>
      </c>
      <c r="AB70" s="19">
        <f>Table1[[#This Row],[YTD-23 Annualized]]/Table1[[#This Row],[Column6]]</f>
        <v>101.66884573645447</v>
      </c>
      <c r="AC70" s="22">
        <v>38.482669000000001</v>
      </c>
      <c r="AD70" s="22">
        <v>-90.761263</v>
      </c>
      <c r="AE70" s="21">
        <f>IF(OR('[1]Sales Team Input Sheet'!D$12="", '[1]Sales Team Input Sheet'!D$14="", AC70="", AD70=""), "",
     IFERROR(3959 * ACOS(MIN(1,
       SIN(RADIANS('[1]Sales Team Input Sheet'!D$12)) * SIN(RADIANS(AC70)) +
       COS(RADIANS('[1]Sales Team Input Sheet'!D$12)) * COS(RADIANS(AC70)) *
       COS(RADIANS(AD70) - RADIANS('[1]Sales Team Input Sheet'!D$14)))), ""))</f>
        <v>287.51877304529813</v>
      </c>
      <c r="AF70" s="21">
        <f t="shared" si="1"/>
        <v>106</v>
      </c>
    </row>
    <row r="71" spans="1:32" ht="15" thickBot="1" x14ac:dyDescent="0.4">
      <c r="A71" s="11" t="s">
        <v>228</v>
      </c>
      <c r="B71" s="12" t="s">
        <v>229</v>
      </c>
      <c r="C71" s="12" t="s">
        <v>230</v>
      </c>
      <c r="D71" s="13" t="s">
        <v>34</v>
      </c>
      <c r="E71" s="14">
        <v>32874</v>
      </c>
      <c r="F71" s="15">
        <v>2228.85</v>
      </c>
      <c r="G71" s="15">
        <v>2294.4253909999998</v>
      </c>
      <c r="H71" s="15">
        <v>24696.965466184898</v>
      </c>
      <c r="I71" s="15">
        <v>12301.8095961985</v>
      </c>
      <c r="J71" s="16">
        <v>0.49811016713944661</v>
      </c>
      <c r="K71" s="16">
        <v>0.71460788042912582</v>
      </c>
      <c r="L71" s="16">
        <v>0.77437327921584509</v>
      </c>
      <c r="M71" s="15">
        <v>9526.192637297183</v>
      </c>
      <c r="N71" s="15">
        <v>328.26904762766912</v>
      </c>
      <c r="O71" s="15">
        <v>351.94399802588782</v>
      </c>
      <c r="P71" s="15">
        <v>1021875.8</v>
      </c>
      <c r="Q71" s="15">
        <v>883390.15</v>
      </c>
      <c r="R71" s="17">
        <v>1177853.5333333334</v>
      </c>
      <c r="S71" s="15">
        <v>396.34347309150462</v>
      </c>
      <c r="T71" s="15">
        <v>1780356.67</v>
      </c>
      <c r="U71" s="15">
        <v>1463263.03</v>
      </c>
      <c r="V71" s="15">
        <v>1951017.3733333333</v>
      </c>
      <c r="W71" s="15">
        <v>656.51032146622697</v>
      </c>
      <c r="X71" s="18">
        <v>2.2884000000000002</v>
      </c>
      <c r="Y71" s="18">
        <v>131165.27999999997</v>
      </c>
      <c r="Z71" s="17">
        <v>174887.03999999995</v>
      </c>
      <c r="AA71" s="17">
        <v>76423.28264289457</v>
      </c>
      <c r="AB71" s="19">
        <f>Table1[[#This Row],[YTD-23 Annualized]]/Table1[[#This Row],[Column6]]</f>
        <v>123.64368202273933</v>
      </c>
      <c r="AC71" s="22">
        <v>40.125847999999998</v>
      </c>
      <c r="AD71" s="22">
        <v>-74.989965999999995</v>
      </c>
      <c r="AE71" s="21">
        <f>IF(OR('[1]Sales Team Input Sheet'!D$12="", '[1]Sales Team Input Sheet'!D$14="", AC71="", AD71=""), "",
     IFERROR(3959 * ACOS(MIN(1,
       SIN(RADIANS('[1]Sales Team Input Sheet'!D$12)) * SIN(RADIANS(AC71)) +
       COS(RADIANS('[1]Sales Team Input Sheet'!D$12)) * COS(RADIANS(AC71)) *
       COS(RADIANS(AD71) - RADIANS('[1]Sales Team Input Sheet'!D$14)))), ""))</f>
        <v>669.30727529164983</v>
      </c>
      <c r="AF71" s="21">
        <f t="shared" si="1"/>
        <v>366</v>
      </c>
    </row>
    <row r="72" spans="1:32" ht="15" thickBot="1" x14ac:dyDescent="0.4">
      <c r="A72" s="11" t="s">
        <v>231</v>
      </c>
      <c r="B72" s="12" t="s">
        <v>232</v>
      </c>
      <c r="C72" s="12" t="s">
        <v>233</v>
      </c>
      <c r="D72" s="13" t="s">
        <v>34</v>
      </c>
      <c r="E72" s="14">
        <v>32874</v>
      </c>
      <c r="F72" s="15">
        <v>2482.8200000000002</v>
      </c>
      <c r="G72" s="15">
        <v>2182.7559849999998</v>
      </c>
      <c r="H72" s="15">
        <v>23494.967146941497</v>
      </c>
      <c r="I72" s="15">
        <v>14162.105230737796</v>
      </c>
      <c r="J72" s="16">
        <v>0.60277186778621972</v>
      </c>
      <c r="K72" s="16">
        <v>0.8637714680155596</v>
      </c>
      <c r="L72" s="16">
        <v>0.83543270682126558</v>
      </c>
      <c r="M72" s="15">
        <v>11831.485907202881</v>
      </c>
      <c r="N72" s="15">
        <v>390.43706866009035</v>
      </c>
      <c r="O72" s="15">
        <v>442.08273253800104</v>
      </c>
      <c r="P72" s="15">
        <v>1491118</v>
      </c>
      <c r="Q72" s="15">
        <v>1228322.5599999998</v>
      </c>
      <c r="R72" s="17">
        <v>1637763.4133333331</v>
      </c>
      <c r="S72" s="15">
        <v>494.72880031576989</v>
      </c>
      <c r="T72" s="15">
        <v>2029910.1700000002</v>
      </c>
      <c r="U72" s="15">
        <v>1719762.33</v>
      </c>
      <c r="V72" s="15">
        <v>2293016.44</v>
      </c>
      <c r="W72" s="15">
        <v>692.66492536712269</v>
      </c>
      <c r="X72" s="18">
        <v>2.5909</v>
      </c>
      <c r="Y72" s="18">
        <v>116334.71</v>
      </c>
      <c r="Z72" s="17">
        <v>155112.94666666666</v>
      </c>
      <c r="AA72" s="17">
        <v>59868.364918239473</v>
      </c>
      <c r="AB72" s="19">
        <f>Table1[[#This Row],[YTD-23 Annualized]]/Table1[[#This Row],[Column6]]</f>
        <v>138.42415282228248</v>
      </c>
      <c r="AC72" s="22">
        <v>30.155892999999999</v>
      </c>
      <c r="AD72" s="22">
        <v>-95.465491</v>
      </c>
      <c r="AE72" s="21">
        <f>IF(OR('[1]Sales Team Input Sheet'!D$12="", '[1]Sales Team Input Sheet'!D$14="", AC72="", AD72=""), "",
     IFERROR(3959 * ACOS(MIN(1,
       SIN(RADIANS('[1]Sales Team Input Sheet'!D$12)) * SIN(RADIANS(AC72)) +
       COS(RADIANS('[1]Sales Team Input Sheet'!D$12)) * COS(RADIANS(AC72)) *
       COS(RADIANS(AD72) - RADIANS('[1]Sales Team Input Sheet'!D$14)))), ""))</f>
        <v>920.35088406614443</v>
      </c>
      <c r="AF72" s="21">
        <f t="shared" si="1"/>
        <v>636</v>
      </c>
    </row>
    <row r="73" spans="1:32" ht="15" thickBot="1" x14ac:dyDescent="0.4">
      <c r="A73" s="11" t="s">
        <v>234</v>
      </c>
      <c r="B73" s="12" t="s">
        <v>235</v>
      </c>
      <c r="C73" s="12" t="s">
        <v>236</v>
      </c>
      <c r="D73" s="13" t="s">
        <v>34</v>
      </c>
      <c r="E73" s="14">
        <v>32874</v>
      </c>
      <c r="F73" s="15">
        <v>2551.8900000000003</v>
      </c>
      <c r="G73" s="15">
        <v>3300.1003660000001</v>
      </c>
      <c r="H73" s="15">
        <v>35521.950329587402</v>
      </c>
      <c r="I73" s="15">
        <v>16450.041789081268</v>
      </c>
      <c r="J73" s="16">
        <v>0.46309511827056088</v>
      </c>
      <c r="K73" s="16">
        <v>0.78978058818040675</v>
      </c>
      <c r="L73" s="16">
        <v>0.7466107744927587</v>
      </c>
      <c r="M73" s="15">
        <v>12281.778440584212</v>
      </c>
      <c r="N73" s="15">
        <v>454.79513189070531</v>
      </c>
      <c r="O73" s="15">
        <v>474.53208406318453</v>
      </c>
      <c r="P73" s="15">
        <v>1836949.53</v>
      </c>
      <c r="Q73" s="15">
        <v>1354762.35</v>
      </c>
      <c r="R73" s="17">
        <v>1806349.8000000003</v>
      </c>
      <c r="S73" s="15">
        <v>530.88587282367189</v>
      </c>
      <c r="T73" s="15">
        <v>2236324.2199999997</v>
      </c>
      <c r="U73" s="15">
        <v>1675634.8299999998</v>
      </c>
      <c r="V73" s="15">
        <v>2234179.773333333</v>
      </c>
      <c r="W73" s="15">
        <v>656.62502302215205</v>
      </c>
      <c r="X73" s="18">
        <v>2.3271999999999999</v>
      </c>
      <c r="Y73" s="18">
        <v>131216.61000000002</v>
      </c>
      <c r="Z73" s="17">
        <v>174955.48</v>
      </c>
      <c r="AA73" s="17">
        <v>75178.532141629432</v>
      </c>
      <c r="AB73" s="19">
        <f>Table1[[#This Row],[YTD-23 Annualized]]/Table1[[#This Row],[Column6]]</f>
        <v>147.07558915336344</v>
      </c>
      <c r="AC73" s="22">
        <v>43.118451</v>
      </c>
      <c r="AD73" s="22">
        <v>-78.887169</v>
      </c>
      <c r="AE73" s="21">
        <f>IF(OR('[1]Sales Team Input Sheet'!D$12="", '[1]Sales Team Input Sheet'!D$14="", AC73="", AD73=""), "",
     IFERROR(3959 * ACOS(MIN(1,
       SIN(RADIANS('[1]Sales Team Input Sheet'!D$12)) * SIN(RADIANS(AC73)) +
       COS(RADIANS('[1]Sales Team Input Sheet'!D$12)) * COS(RADIANS(AC73)) *
       COS(RADIANS(AD73) - RADIANS('[1]Sales Team Input Sheet'!D$14)))), ""))</f>
        <v>452.97449665495634</v>
      </c>
      <c r="AF73" s="21">
        <f t="shared" si="1"/>
        <v>176</v>
      </c>
    </row>
    <row r="74" spans="1:32" ht="15" thickBot="1" x14ac:dyDescent="0.4">
      <c r="A74" s="11" t="s">
        <v>237</v>
      </c>
      <c r="B74" s="12" t="s">
        <v>238</v>
      </c>
      <c r="C74" s="12" t="s">
        <v>239</v>
      </c>
      <c r="D74" s="13" t="s">
        <v>34</v>
      </c>
      <c r="E74" s="14">
        <v>32874</v>
      </c>
      <c r="F74" s="15">
        <v>1035.56</v>
      </c>
      <c r="G74" s="15">
        <v>1294.3245959999999</v>
      </c>
      <c r="H74" s="15">
        <v>13931.980518884398</v>
      </c>
      <c r="I74" s="15">
        <v>7370.0051598613209</v>
      </c>
      <c r="J74" s="16">
        <v>0.52899910029815866</v>
      </c>
      <c r="K74" s="16">
        <v>0.75536292050890785</v>
      </c>
      <c r="L74" s="16">
        <v>0.71150684392620045</v>
      </c>
      <c r="M74" s="15">
        <v>5243.8091110127407</v>
      </c>
      <c r="N74" s="15">
        <v>263.34277620396597</v>
      </c>
      <c r="O74" s="15">
        <v>275.64513886206498</v>
      </c>
      <c r="P74" s="15">
        <v>459743.65999999992</v>
      </c>
      <c r="Q74" s="15">
        <v>330825.59999999998</v>
      </c>
      <c r="R74" s="17">
        <v>441100.79999999993</v>
      </c>
      <c r="S74" s="15">
        <v>319.4654100196995</v>
      </c>
      <c r="T74" s="15">
        <v>561963.21</v>
      </c>
      <c r="U74" s="15">
        <v>403016.95999999996</v>
      </c>
      <c r="V74" s="15">
        <v>537355.94666666666</v>
      </c>
      <c r="W74" s="15">
        <v>389.17779752018231</v>
      </c>
      <c r="X74" s="18">
        <v>1.3269</v>
      </c>
      <c r="Y74" s="18">
        <v>73710.63</v>
      </c>
      <c r="Z74" s="17">
        <v>98280.840000000011</v>
      </c>
      <c r="AA74" s="17">
        <v>74068.008139272002</v>
      </c>
      <c r="AB74" s="19">
        <f>Table1[[#This Row],[YTD-23 Annualized]]/Table1[[#This Row],[Column6]]</f>
        <v>84.118393835814103</v>
      </c>
      <c r="AC74" s="22">
        <v>41.615335700000003</v>
      </c>
      <c r="AD74" s="22">
        <v>-72.717943500000004</v>
      </c>
      <c r="AE74" s="21">
        <f>IF(OR('[1]Sales Team Input Sheet'!D$12="", '[1]Sales Team Input Sheet'!D$14="", AC74="", AD74=""), "",
     IFERROR(3959 * ACOS(MIN(1,
       SIN(RADIANS('[1]Sales Team Input Sheet'!D$12)) * SIN(RADIANS(AC74)) +
       COS(RADIANS('[1]Sales Team Input Sheet'!D$12)) * COS(RADIANS(AC74)) *
       COS(RADIANS(AD74) - RADIANS('[1]Sales Team Input Sheet'!D$14)))), ""))</f>
        <v>767.71554270076535</v>
      </c>
      <c r="AF74" s="21">
        <f t="shared" si="1"/>
        <v>506</v>
      </c>
    </row>
    <row r="75" spans="1:32" ht="15" thickBot="1" x14ac:dyDescent="0.4">
      <c r="A75" s="11" t="s">
        <v>240</v>
      </c>
      <c r="B75" s="12" t="s">
        <v>241</v>
      </c>
      <c r="C75" s="12" t="s">
        <v>242</v>
      </c>
      <c r="D75" s="13" t="s">
        <v>34</v>
      </c>
      <c r="E75" s="14">
        <v>38930</v>
      </c>
      <c r="F75" s="15">
        <v>945.14</v>
      </c>
      <c r="G75" s="15">
        <v>1446.685516</v>
      </c>
      <c r="H75" s="15">
        <v>15571.978225672399</v>
      </c>
      <c r="I75" s="15">
        <v>8036.1862377706011</v>
      </c>
      <c r="J75" s="16">
        <v>0.51606713811877281</v>
      </c>
      <c r="K75" s="16">
        <v>0.73888095715813418</v>
      </c>
      <c r="L75" s="16">
        <v>0.58587949525468686</v>
      </c>
      <c r="M75" s="15">
        <v>4708.2367367577008</v>
      </c>
      <c r="N75" s="15">
        <v>325.13798134673323</v>
      </c>
      <c r="O75" s="15">
        <v>337.86253888312837</v>
      </c>
      <c r="P75" s="15">
        <v>582463.41000000015</v>
      </c>
      <c r="Q75" s="15">
        <v>361191.70999999996</v>
      </c>
      <c r="R75" s="17">
        <v>481588.94666666666</v>
      </c>
      <c r="S75" s="15">
        <v>382.15683390820402</v>
      </c>
      <c r="T75" s="15">
        <v>892903.76</v>
      </c>
      <c r="U75" s="15">
        <v>627762.94000000006</v>
      </c>
      <c r="V75" s="15">
        <v>837017.25333333341</v>
      </c>
      <c r="W75" s="15">
        <v>664.20100725818418</v>
      </c>
      <c r="X75" s="18">
        <v>2.3269000000000002</v>
      </c>
      <c r="Y75" s="18">
        <v>93356.13</v>
      </c>
      <c r="Z75" s="17">
        <v>124474.84</v>
      </c>
      <c r="AA75" s="17">
        <v>53493.850186943993</v>
      </c>
      <c r="AB75" s="19">
        <f>Table1[[#This Row],[YTD-23 Annualized]]/Table1[[#This Row],[Column6]]</f>
        <v>102.28647657133529</v>
      </c>
      <c r="AC75" s="22">
        <v>41.769638200000003</v>
      </c>
      <c r="AD75" s="22">
        <v>-72.681762300000003</v>
      </c>
      <c r="AE75" s="21">
        <f>IF(OR('[1]Sales Team Input Sheet'!D$12="", '[1]Sales Team Input Sheet'!D$14="", AC75="", AD75=""), "",
     IFERROR(3959 * ACOS(MIN(1,
       SIN(RADIANS('[1]Sales Team Input Sheet'!D$12)) * SIN(RADIANS(AC75)) +
       COS(RADIANS('[1]Sales Team Input Sheet'!D$12)) * COS(RADIANS(AC75)) *
       COS(RADIANS(AD75) - RADIANS('[1]Sales Team Input Sheet'!D$14)))), ""))</f>
        <v>768.46216023946988</v>
      </c>
      <c r="AF75" s="21">
        <f t="shared" si="1"/>
        <v>509</v>
      </c>
    </row>
    <row r="76" spans="1:32" ht="15" thickBot="1" x14ac:dyDescent="0.4">
      <c r="A76" s="11" t="s">
        <v>243</v>
      </c>
      <c r="B76" s="12" t="s">
        <v>244</v>
      </c>
      <c r="C76" s="12" t="s">
        <v>245</v>
      </c>
      <c r="D76" s="13" t="s">
        <v>34</v>
      </c>
      <c r="E76" s="14">
        <v>39083</v>
      </c>
      <c r="F76" s="15">
        <v>1808.38</v>
      </c>
      <c r="G76" s="15">
        <v>1725.766128</v>
      </c>
      <c r="H76" s="15">
        <v>18575.974025179199</v>
      </c>
      <c r="I76" s="15">
        <v>11286.15343027903</v>
      </c>
      <c r="J76" s="16">
        <v>0.60756724869344525</v>
      </c>
      <c r="K76" s="16">
        <v>0.8049512963760842</v>
      </c>
      <c r="L76" s="16">
        <v>0.79581096484387903</v>
      </c>
      <c r="M76" s="15">
        <v>8981.6446507264081</v>
      </c>
      <c r="N76" s="15">
        <v>255.36422510996067</v>
      </c>
      <c r="O76" s="15">
        <v>297.47083577566656</v>
      </c>
      <c r="P76" s="15">
        <v>769922.2699999999</v>
      </c>
      <c r="Q76" s="15">
        <v>624719.05000000005</v>
      </c>
      <c r="R76" s="17">
        <v>832958.7333333334</v>
      </c>
      <c r="S76" s="15">
        <v>345.45784071931786</v>
      </c>
      <c r="T76" s="15">
        <v>1003756.52</v>
      </c>
      <c r="U76" s="15">
        <v>806196.19</v>
      </c>
      <c r="V76" s="15">
        <v>1074928.2533333334</v>
      </c>
      <c r="W76" s="15">
        <v>445.81127307313727</v>
      </c>
      <c r="X76" s="18">
        <v>2.0125000000000002</v>
      </c>
      <c r="Y76" s="18">
        <v>102982.10999999999</v>
      </c>
      <c r="Z76" s="17">
        <v>137309.47999999998</v>
      </c>
      <c r="AA76" s="17">
        <v>68228.313043478251</v>
      </c>
      <c r="AB76" s="19">
        <f>Table1[[#This Row],[YTD-23 Annualized]]/Table1[[#This Row],[Column6]]</f>
        <v>92.740112276203917</v>
      </c>
      <c r="AC76" s="22">
        <v>29.453094</v>
      </c>
      <c r="AD76" s="22">
        <v>-98.528407000000001</v>
      </c>
      <c r="AE76" s="21">
        <f>IF(OR('[1]Sales Team Input Sheet'!D$12="", '[1]Sales Team Input Sheet'!D$14="", AC76="", AD76=""), "",
     IFERROR(3959 * ACOS(MIN(1,
       SIN(RADIANS('[1]Sales Team Input Sheet'!D$12)) * SIN(RADIANS(AC76)) +
       COS(RADIANS('[1]Sales Team Input Sheet'!D$12)) * COS(RADIANS(AC76)) *
       COS(RADIANS(AD76) - RADIANS('[1]Sales Team Input Sheet'!D$14)))), ""))</f>
        <v>1052.8273281802508</v>
      </c>
      <c r="AF76" s="21">
        <f t="shared" si="1"/>
        <v>728</v>
      </c>
    </row>
    <row r="77" spans="1:32" ht="15" thickBot="1" x14ac:dyDescent="0.4">
      <c r="A77" s="11" t="s">
        <v>246</v>
      </c>
      <c r="B77" s="12" t="s">
        <v>247</v>
      </c>
      <c r="C77" s="12" t="s">
        <v>245</v>
      </c>
      <c r="D77" s="13" t="s">
        <v>34</v>
      </c>
      <c r="E77" s="14">
        <v>39083</v>
      </c>
      <c r="F77" s="15">
        <v>1904.6799999999998</v>
      </c>
      <c r="G77" s="15">
        <v>1690.555891</v>
      </c>
      <c r="H77" s="15">
        <v>18196.974555134901</v>
      </c>
      <c r="I77" s="15">
        <v>10856.876404656094</v>
      </c>
      <c r="J77" s="16">
        <v>0.59663085046148256</v>
      </c>
      <c r="K77" s="16">
        <v>0.79945440592931616</v>
      </c>
      <c r="L77" s="16">
        <v>0.81167206899847733</v>
      </c>
      <c r="M77" s="15">
        <v>8812.2233342279615</v>
      </c>
      <c r="N77" s="15">
        <v>328.27406994286446</v>
      </c>
      <c r="O77" s="15">
        <v>337.3014259613164</v>
      </c>
      <c r="P77" s="15">
        <v>955509.86</v>
      </c>
      <c r="Q77" s="15">
        <v>750225.60000000009</v>
      </c>
      <c r="R77" s="17">
        <v>1000300.8</v>
      </c>
      <c r="S77" s="15">
        <v>393.88537707121412</v>
      </c>
      <c r="T77" s="15">
        <v>1314365.79</v>
      </c>
      <c r="U77" s="15">
        <v>1001730.6000000001</v>
      </c>
      <c r="V77" s="15">
        <v>1335640.8</v>
      </c>
      <c r="W77" s="15">
        <v>525.93118004074176</v>
      </c>
      <c r="X77" s="18">
        <v>1.8875</v>
      </c>
      <c r="Y77" s="18">
        <v>79823.150000000009</v>
      </c>
      <c r="Z77" s="17">
        <v>106430.86666666667</v>
      </c>
      <c r="AA77" s="17">
        <v>56387.214128035324</v>
      </c>
      <c r="AB77" s="19">
        <f>Table1[[#This Row],[YTD-23 Annualized]]/Table1[[#This Row],[Column6]]</f>
        <v>113.51287434065428</v>
      </c>
      <c r="AC77" s="22">
        <v>29.453094</v>
      </c>
      <c r="AD77" s="22">
        <v>-98.528407000000001</v>
      </c>
      <c r="AE77" s="21">
        <f>IF(OR('[1]Sales Team Input Sheet'!D$12="", '[1]Sales Team Input Sheet'!D$14="", AC77="", AD77=""), "",
     IFERROR(3959 * ACOS(MIN(1,
       SIN(RADIANS('[1]Sales Team Input Sheet'!D$12)) * SIN(RADIANS(AC77)) +
       COS(RADIANS('[1]Sales Team Input Sheet'!D$12)) * COS(RADIANS(AC77)) *
       COS(RADIANS(AD77) - RADIANS('[1]Sales Team Input Sheet'!D$14)))), ""))</f>
        <v>1052.8273281802508</v>
      </c>
      <c r="AF77" s="21">
        <f t="shared" si="1"/>
        <v>728</v>
      </c>
    </row>
    <row r="78" spans="1:32" ht="15" thickBot="1" x14ac:dyDescent="0.4">
      <c r="A78" s="11" t="s">
        <v>248</v>
      </c>
      <c r="B78" s="12" t="s">
        <v>249</v>
      </c>
      <c r="C78" s="12" t="s">
        <v>250</v>
      </c>
      <c r="D78" s="13" t="s">
        <v>34</v>
      </c>
      <c r="E78" s="14">
        <v>39114</v>
      </c>
      <c r="F78" s="15">
        <v>1888.9099999999999</v>
      </c>
      <c r="G78" s="15">
        <v>1926.8082199999999</v>
      </c>
      <c r="H78" s="15">
        <v>20739.970999257999</v>
      </c>
      <c r="I78" s="15">
        <v>11378.2839831605</v>
      </c>
      <c r="J78" s="16">
        <v>0.54861619544056128</v>
      </c>
      <c r="K78" s="16">
        <v>0.86348807992744858</v>
      </c>
      <c r="L78" s="16">
        <v>0.82191996028943581</v>
      </c>
      <c r="M78" s="15">
        <v>9352.0387196012016</v>
      </c>
      <c r="N78" s="15">
        <v>264.2302685444464</v>
      </c>
      <c r="O78" s="15">
        <v>306.91990089522528</v>
      </c>
      <c r="P78" s="15">
        <v>791152.82999999984</v>
      </c>
      <c r="Q78" s="15">
        <v>650752.57000000007</v>
      </c>
      <c r="R78" s="17">
        <v>867670.0933333335</v>
      </c>
      <c r="S78" s="15">
        <v>344.51221603993844</v>
      </c>
      <c r="T78" s="15">
        <v>1186462.6000000001</v>
      </c>
      <c r="U78" s="15">
        <v>938393.83</v>
      </c>
      <c r="V78" s="15">
        <v>1251191.7733333332</v>
      </c>
      <c r="W78" s="15">
        <v>496.79118115738709</v>
      </c>
      <c r="X78" s="18">
        <v>2.0832999999999999</v>
      </c>
      <c r="Y78" s="18">
        <v>83604.550000000017</v>
      </c>
      <c r="Z78" s="17">
        <v>111472.73333333335</v>
      </c>
      <c r="AA78" s="17">
        <v>53507.76812429</v>
      </c>
      <c r="AB78" s="19">
        <f>Table1[[#This Row],[YTD-23 Annualized]]/Table1[[#This Row],[Column6]]</f>
        <v>92.778710540917601</v>
      </c>
      <c r="AC78" s="22">
        <v>35.305309899999997</v>
      </c>
      <c r="AD78" s="22">
        <v>-80.752685200000002</v>
      </c>
      <c r="AE78" s="21">
        <f>IF(OR('[1]Sales Team Input Sheet'!D$12="", '[1]Sales Team Input Sheet'!D$14="", AC78="", AD78=""), "",
     IFERROR(3959 * ACOS(MIN(1,
       SIN(RADIANS('[1]Sales Team Input Sheet'!D$12)) * SIN(RADIANS(AC78)) +
       COS(RADIANS('[1]Sales Team Input Sheet'!D$12)) * COS(RADIANS(AC78)) *
       COS(RADIANS(AD78) - RADIANS('[1]Sales Team Input Sheet'!D$14)))), ""))</f>
        <v>586.47476211026969</v>
      </c>
      <c r="AF78" s="21">
        <f t="shared" si="1"/>
        <v>250</v>
      </c>
    </row>
    <row r="79" spans="1:32" ht="15" thickBot="1" x14ac:dyDescent="0.4">
      <c r="A79" s="11" t="s">
        <v>251</v>
      </c>
      <c r="B79" s="12" t="s">
        <v>252</v>
      </c>
      <c r="C79" s="12" t="s">
        <v>253</v>
      </c>
      <c r="D79" s="13" t="s">
        <v>34</v>
      </c>
      <c r="E79" s="14">
        <v>32874</v>
      </c>
      <c r="F79" s="15">
        <v>1637.92</v>
      </c>
      <c r="G79" s="15">
        <v>1810.2149549999999</v>
      </c>
      <c r="H79" s="15">
        <v>19484.972754124497</v>
      </c>
      <c r="I79" s="15">
        <v>9739.5994347779106</v>
      </c>
      <c r="J79" s="16">
        <v>0.49985183749955581</v>
      </c>
      <c r="K79" s="16">
        <v>0.80520794346178393</v>
      </c>
      <c r="L79" s="16">
        <v>0.82418910675256318</v>
      </c>
      <c r="M79" s="15">
        <v>8027.2717582773766</v>
      </c>
      <c r="N79" s="15">
        <v>456.68755639797763</v>
      </c>
      <c r="O79" s="15">
        <v>473.69268950864506</v>
      </c>
      <c r="P79" s="15">
        <v>1069224.6499999999</v>
      </c>
      <c r="Q79" s="15">
        <v>868248.03</v>
      </c>
      <c r="R79" s="17">
        <v>1157664.04</v>
      </c>
      <c r="S79" s="15">
        <v>530.09184209240993</v>
      </c>
      <c r="T79" s="15">
        <v>1447874.82</v>
      </c>
      <c r="U79" s="15">
        <v>1170017.73</v>
      </c>
      <c r="V79" s="15">
        <v>1560023.6400000001</v>
      </c>
      <c r="W79" s="15">
        <v>714.33142644329394</v>
      </c>
      <c r="X79" s="18">
        <v>1.2934000000000001</v>
      </c>
      <c r="Y79" s="18">
        <v>66090</v>
      </c>
      <c r="Z79" s="17">
        <v>88120</v>
      </c>
      <c r="AA79" s="17">
        <v>68130.508736663047</v>
      </c>
      <c r="AB79" s="19">
        <f>Table1[[#This Row],[YTD-23 Annualized]]/Table1[[#This Row],[Column6]]</f>
        <v>144.21637573267242</v>
      </c>
      <c r="AC79" s="22">
        <v>40.8513077</v>
      </c>
      <c r="AD79" s="22">
        <v>-73.970227600000001</v>
      </c>
      <c r="AE79" s="21">
        <f>IF(OR('[1]Sales Team Input Sheet'!D$12="", '[1]Sales Team Input Sheet'!D$14="", AC79="", AD79=""), "",
     IFERROR(3959 * ACOS(MIN(1,
       SIN(RADIANS('[1]Sales Team Input Sheet'!D$12)) * SIN(RADIANS(AC79)) +
       COS(RADIANS('[1]Sales Team Input Sheet'!D$12)) * COS(RADIANS(AC79)) *
       COS(RADIANS(AD79) - RADIANS('[1]Sales Team Input Sheet'!D$14)))), ""))</f>
        <v>710.90678500548256</v>
      </c>
      <c r="AF79" s="21">
        <f t="shared" si="1"/>
        <v>438</v>
      </c>
    </row>
    <row r="80" spans="1:32" ht="15" thickBot="1" x14ac:dyDescent="0.4">
      <c r="A80" s="11" t="s">
        <v>254</v>
      </c>
      <c r="B80" s="12" t="s">
        <v>255</v>
      </c>
      <c r="C80" s="12" t="s">
        <v>256</v>
      </c>
      <c r="D80" s="13" t="s">
        <v>34</v>
      </c>
      <c r="E80" s="14">
        <v>32874</v>
      </c>
      <c r="F80" s="15">
        <v>2885.6</v>
      </c>
      <c r="G80" s="15">
        <v>2619.7716970000001</v>
      </c>
      <c r="H80" s="15">
        <v>28198.960569338302</v>
      </c>
      <c r="I80" s="15">
        <v>17138.246274407997</v>
      </c>
      <c r="J80" s="16">
        <v>0.60776163122278348</v>
      </c>
      <c r="K80" s="16">
        <v>0.89840404611264135</v>
      </c>
      <c r="L80" s="16">
        <v>0.78655463116535884</v>
      </c>
      <c r="M80" s="15">
        <v>13480.166977188066</v>
      </c>
      <c r="N80" s="15">
        <v>296.54959924791473</v>
      </c>
      <c r="O80" s="15">
        <v>341.85851469365122</v>
      </c>
      <c r="P80" s="15">
        <v>1441307.04</v>
      </c>
      <c r="Q80" s="15">
        <v>1107864.8999999999</v>
      </c>
      <c r="R80" s="17">
        <v>1477153.2</v>
      </c>
      <c r="S80" s="15">
        <v>383.92878430828944</v>
      </c>
      <c r="T80" s="15">
        <v>1746095.1300000001</v>
      </c>
      <c r="U80" s="15">
        <v>1399464.1399999997</v>
      </c>
      <c r="V80" s="15">
        <v>1865952.1866666663</v>
      </c>
      <c r="W80" s="15">
        <v>484.98202800110892</v>
      </c>
      <c r="X80" s="18">
        <v>2.2694000000000001</v>
      </c>
      <c r="Y80" s="18">
        <v>126013.43</v>
      </c>
      <c r="Z80" s="17">
        <v>168017.90666666665</v>
      </c>
      <c r="AA80" s="17">
        <v>74036.268029728846</v>
      </c>
      <c r="AB80" s="19">
        <f>Table1[[#This Row],[YTD-23 Annualized]]/Table1[[#This Row],[Column6]]</f>
        <v>109.57974055512263</v>
      </c>
      <c r="AC80" s="22">
        <v>38.643458899999999</v>
      </c>
      <c r="AD80" s="22">
        <v>-121.1915801</v>
      </c>
      <c r="AE80" s="21">
        <f>IF(OR('[1]Sales Team Input Sheet'!D$12="", '[1]Sales Team Input Sheet'!D$14="", AC80="", AD80=""), "",
     IFERROR(3959 * ACOS(MIN(1,
       SIN(RADIANS('[1]Sales Team Input Sheet'!D$12)) * SIN(RADIANS(AC80)) +
       COS(RADIANS('[1]Sales Team Input Sheet'!D$12)) * COS(RADIANS(AC80)) *
       COS(RADIANS(AD80) - RADIANS('[1]Sales Team Input Sheet'!D$14)))), ""))</f>
        <v>1772.5465148319397</v>
      </c>
      <c r="AF80" s="21">
        <f t="shared" si="1"/>
        <v>956</v>
      </c>
    </row>
    <row r="81" spans="1:32" ht="15" thickBot="1" x14ac:dyDescent="0.4">
      <c r="A81" s="11" t="s">
        <v>257</v>
      </c>
      <c r="B81" s="12" t="s">
        <v>258</v>
      </c>
      <c r="C81" s="12" t="s">
        <v>259</v>
      </c>
      <c r="D81" s="13" t="s">
        <v>34</v>
      </c>
      <c r="E81" s="14">
        <v>39234</v>
      </c>
      <c r="F81" s="15">
        <v>1416.14</v>
      </c>
      <c r="G81" s="15">
        <v>1452.9100169999999</v>
      </c>
      <c r="H81" s="15">
        <v>15638.978131986298</v>
      </c>
      <c r="I81" s="15">
        <v>8615.9916657926988</v>
      </c>
      <c r="J81" s="16">
        <v>0.55093060384619819</v>
      </c>
      <c r="K81" s="16">
        <v>0.61762352850167068</v>
      </c>
      <c r="L81" s="16">
        <v>0.79190085970298341</v>
      </c>
      <c r="M81" s="15">
        <v>6823.0112073349783</v>
      </c>
      <c r="N81" s="15">
        <v>290.44609525093534</v>
      </c>
      <c r="O81" s="15">
        <v>284.21725253152937</v>
      </c>
      <c r="P81" s="15">
        <v>504957.66000000003</v>
      </c>
      <c r="Q81" s="15">
        <v>472038.36999999994</v>
      </c>
      <c r="R81" s="17">
        <v>629384.49333333329</v>
      </c>
      <c r="S81" s="15">
        <v>333.32747468470626</v>
      </c>
      <c r="T81" s="15">
        <v>582128.5399999998</v>
      </c>
      <c r="U81" s="15">
        <v>601071.47</v>
      </c>
      <c r="V81" s="15">
        <v>801428.62666666671</v>
      </c>
      <c r="W81" s="15">
        <v>424.44353665598032</v>
      </c>
      <c r="X81" s="18">
        <v>1.06667</v>
      </c>
      <c r="Y81" s="18">
        <v>65410.960000000006</v>
      </c>
      <c r="Z81" s="17">
        <v>87214.613333333342</v>
      </c>
      <c r="AA81" s="17">
        <v>81763.444489235975</v>
      </c>
      <c r="AB81" s="19">
        <f>Table1[[#This Row],[YTD-23 Annualized]]/Table1[[#This Row],[Column6]]</f>
        <v>92.244388028664332</v>
      </c>
      <c r="AC81" s="22">
        <v>36.347107000000001</v>
      </c>
      <c r="AD81" s="22">
        <v>-94.223419000000007</v>
      </c>
      <c r="AE81" s="21">
        <f>IF(OR('[1]Sales Team Input Sheet'!D$12="", '[1]Sales Team Input Sheet'!D$14="", AC81="", AD81=""), "",
     IFERROR(3959 * ACOS(MIN(1,
       SIN(RADIANS('[1]Sales Team Input Sheet'!D$12)) * SIN(RADIANS(AC81)) +
       COS(RADIANS('[1]Sales Team Input Sheet'!D$12)) * COS(RADIANS(AC81)) *
       COS(RADIANS(AD81) - RADIANS('[1]Sales Team Input Sheet'!D$14)))), ""))</f>
        <v>520.81008253738514</v>
      </c>
      <c r="AF81" s="21">
        <f t="shared" si="1"/>
        <v>194</v>
      </c>
    </row>
    <row r="82" spans="1:32" ht="15" thickBot="1" x14ac:dyDescent="0.4">
      <c r="A82" s="11" t="s">
        <v>260</v>
      </c>
      <c r="B82" s="12" t="s">
        <v>261</v>
      </c>
      <c r="C82" s="12" t="s">
        <v>262</v>
      </c>
      <c r="D82" s="13" t="s">
        <v>34</v>
      </c>
      <c r="E82" s="14">
        <v>32874</v>
      </c>
      <c r="F82" s="15">
        <v>1044.54</v>
      </c>
      <c r="G82" s="15">
        <v>1315.50648</v>
      </c>
      <c r="H82" s="15">
        <v>14159.980200071999</v>
      </c>
      <c r="I82" s="15">
        <v>6946.729777821748</v>
      </c>
      <c r="J82" s="16">
        <v>0.49058894713612849</v>
      </c>
      <c r="K82" s="16">
        <v>0.84626961726030936</v>
      </c>
      <c r="L82" s="16">
        <v>0.73964915343250726</v>
      </c>
      <c r="M82" s="15">
        <v>5138.1427992902454</v>
      </c>
      <c r="N82" s="15">
        <v>600.30240488376398</v>
      </c>
      <c r="O82" s="15">
        <v>698.12002412545246</v>
      </c>
      <c r="P82" s="15">
        <v>1091687.48</v>
      </c>
      <c r="Q82" s="15">
        <v>817297.74000000011</v>
      </c>
      <c r="R82" s="17">
        <v>1089730.3200000003</v>
      </c>
      <c r="S82" s="15">
        <v>782.44752714113406</v>
      </c>
      <c r="T82" s="15">
        <v>1511317.1900000002</v>
      </c>
      <c r="U82" s="15">
        <v>1150547.1000000001</v>
      </c>
      <c r="V82" s="15">
        <v>1534062.8000000003</v>
      </c>
      <c r="W82" s="15">
        <v>1101.4868746050895</v>
      </c>
      <c r="X82" s="18">
        <v>1.3125</v>
      </c>
      <c r="Y82" s="18">
        <v>58307.229999999996</v>
      </c>
      <c r="Z82" s="17">
        <v>77742.973333333328</v>
      </c>
      <c r="AA82" s="17">
        <v>59232.741587301585</v>
      </c>
      <c r="AB82" s="19">
        <f>Table1[[#This Row],[YTD-23 Annualized]]/Table1[[#This Row],[Column6]]</f>
        <v>212.08642160559057</v>
      </c>
      <c r="AC82" s="22">
        <v>41.021445999999997</v>
      </c>
      <c r="AD82" s="22">
        <v>-73.625634000000005</v>
      </c>
      <c r="AE82" s="21">
        <f>IF(OR('[1]Sales Team Input Sheet'!D$12="", '[1]Sales Team Input Sheet'!D$14="", AC82="", AD82=""), "",
     IFERROR(3959 * ACOS(MIN(1,
       SIN(RADIANS('[1]Sales Team Input Sheet'!D$12)) * SIN(RADIANS(AC82)) +
       COS(RADIANS('[1]Sales Team Input Sheet'!D$12)) * COS(RADIANS(AC82)) *
       COS(RADIANS(AD82) - RADIANS('[1]Sales Team Input Sheet'!D$14)))), ""))</f>
        <v>726.6327780150649</v>
      </c>
      <c r="AF82" s="21">
        <f t="shared" si="1"/>
        <v>472</v>
      </c>
    </row>
    <row r="83" spans="1:32" ht="15" thickBot="1" x14ac:dyDescent="0.4">
      <c r="A83" s="11" t="s">
        <v>263</v>
      </c>
      <c r="B83" s="12" t="s">
        <v>264</v>
      </c>
      <c r="C83" s="12" t="s">
        <v>40</v>
      </c>
      <c r="D83" s="13" t="s">
        <v>34</v>
      </c>
      <c r="E83" s="14">
        <v>32874</v>
      </c>
      <c r="F83" s="15">
        <v>1845.7599999999998</v>
      </c>
      <c r="G83" s="15">
        <v>2999.6520639999999</v>
      </c>
      <c r="H83" s="15">
        <v>32287.954851689596</v>
      </c>
      <c r="I83" s="15">
        <v>16044.5944770755</v>
      </c>
      <c r="J83" s="16">
        <v>0.49692198068209026</v>
      </c>
      <c r="K83" s="16">
        <v>0.43709384194238993</v>
      </c>
      <c r="L83" s="16">
        <v>0.47451632523664133</v>
      </c>
      <c r="M83" s="15">
        <v>7613.422011173976</v>
      </c>
      <c r="N83" s="15">
        <v>350.80418221053469</v>
      </c>
      <c r="O83" s="15">
        <v>343.37688540221922</v>
      </c>
      <c r="P83" s="15">
        <v>889784.89999999991</v>
      </c>
      <c r="Q83" s="15">
        <v>700830.87</v>
      </c>
      <c r="R83" s="17">
        <v>934441.15999999992</v>
      </c>
      <c r="S83" s="15">
        <v>379.69772343099868</v>
      </c>
      <c r="T83" s="15">
        <v>1147447.2</v>
      </c>
      <c r="U83" s="15">
        <v>982415.56000000017</v>
      </c>
      <c r="V83" s="15">
        <v>1309887.4133333336</v>
      </c>
      <c r="W83" s="15">
        <v>532.25530946601964</v>
      </c>
      <c r="X83" s="18">
        <v>1.0625</v>
      </c>
      <c r="Y83" s="18">
        <v>71879.450000000012</v>
      </c>
      <c r="Z83" s="17">
        <v>95839.266666666677</v>
      </c>
      <c r="AA83" s="17">
        <v>90201.662745098045</v>
      </c>
      <c r="AB83" s="19">
        <f>Table1[[#This Row],[YTD-23 Annualized]]/Table1[[#This Row],[Column6]]</f>
        <v>122.73602574880921</v>
      </c>
      <c r="AC83" s="22">
        <v>41.896664999999999</v>
      </c>
      <c r="AD83" s="22">
        <v>-87.628985</v>
      </c>
      <c r="AE83" s="21">
        <f>IF(OR('[1]Sales Team Input Sheet'!D$12="", '[1]Sales Team Input Sheet'!D$14="", AC83="", AD83=""), "",
     IFERROR(3959 * ACOS(MIN(1,
       SIN(RADIANS('[1]Sales Team Input Sheet'!D$12)) * SIN(RADIANS(AC83)) +
       COS(RADIANS('[1]Sales Team Input Sheet'!D$12)) * COS(RADIANS(AC83)) *
       COS(RADIANS(AD83) - RADIANS('[1]Sales Team Input Sheet'!D$14)))), ""))</f>
        <v>0.80760217335691586</v>
      </c>
      <c r="AF83" s="21">
        <f t="shared" si="1"/>
        <v>7</v>
      </c>
    </row>
    <row r="84" spans="1:32" ht="15" thickBot="1" x14ac:dyDescent="0.4">
      <c r="A84" s="11" t="s">
        <v>265</v>
      </c>
      <c r="B84" s="12" t="s">
        <v>266</v>
      </c>
      <c r="C84" s="12" t="s">
        <v>267</v>
      </c>
      <c r="D84" s="13" t="s">
        <v>34</v>
      </c>
      <c r="E84" s="14">
        <v>39234</v>
      </c>
      <c r="F84" s="15">
        <v>820.2399999999999</v>
      </c>
      <c r="G84" s="15">
        <v>1021.933</v>
      </c>
      <c r="H84" s="15">
        <v>10999.9846187</v>
      </c>
      <c r="I84" s="15">
        <v>5879.9983332111005</v>
      </c>
      <c r="J84" s="16">
        <v>0.53454605047493331</v>
      </c>
      <c r="K84" s="16">
        <v>0.78582713132358528</v>
      </c>
      <c r="L84" s="16">
        <v>0.69696766037414248</v>
      </c>
      <c r="M84" s="15">
        <v>4098.1686813019987</v>
      </c>
      <c r="N84" s="15">
        <v>281.95866769716508</v>
      </c>
      <c r="O84" s="15">
        <v>314.91002633375598</v>
      </c>
      <c r="P84" s="15">
        <v>386033.00999999995</v>
      </c>
      <c r="Q84" s="15">
        <v>289421.36</v>
      </c>
      <c r="R84" s="17">
        <v>385895.14666666667</v>
      </c>
      <c r="S84" s="15">
        <v>352.84960499366042</v>
      </c>
      <c r="T84" s="15">
        <v>585455.89</v>
      </c>
      <c r="U84" s="15">
        <v>442578.55000000005</v>
      </c>
      <c r="V84" s="15">
        <v>590104.7333333334</v>
      </c>
      <c r="W84" s="15">
        <v>539.57201550765637</v>
      </c>
      <c r="X84" s="18">
        <v>1.3716999999999999</v>
      </c>
      <c r="Y84" s="18">
        <v>91375.06</v>
      </c>
      <c r="Z84" s="17">
        <v>121833.41333333333</v>
      </c>
      <c r="AA84" s="17">
        <v>88819.285072051716</v>
      </c>
      <c r="AB84" s="19">
        <f>Table1[[#This Row],[YTD-23 Annualized]]/Table1[[#This Row],[Column6]]</f>
        <v>94.162826539406083</v>
      </c>
      <c r="AC84" s="22">
        <v>40.310044599999998</v>
      </c>
      <c r="AD84" s="22">
        <v>-75.1304588</v>
      </c>
      <c r="AE84" s="21">
        <f>IF(OR('[1]Sales Team Input Sheet'!D$12="", '[1]Sales Team Input Sheet'!D$14="", AC84="", AD84=""), "",
     IFERROR(3959 * ACOS(MIN(1,
       SIN(RADIANS('[1]Sales Team Input Sheet'!D$12)) * SIN(RADIANS(AC84)) +
       COS(RADIANS('[1]Sales Team Input Sheet'!D$12)) * COS(RADIANS(AC84)) *
       COS(RADIANS(AD84) - RADIANS('[1]Sales Team Input Sheet'!D$14)))), ""))</f>
        <v>659.0218563403489</v>
      </c>
      <c r="AF84" s="21">
        <f t="shared" si="1"/>
        <v>357</v>
      </c>
    </row>
    <row r="85" spans="1:32" ht="15" thickBot="1" x14ac:dyDescent="0.4">
      <c r="A85" s="11" t="s">
        <v>268</v>
      </c>
      <c r="B85" s="12" t="s">
        <v>269</v>
      </c>
      <c r="C85" s="12" t="s">
        <v>270</v>
      </c>
      <c r="D85" s="13" t="s">
        <v>34</v>
      </c>
      <c r="E85" s="14">
        <v>39114</v>
      </c>
      <c r="F85" s="15">
        <v>1970.2200000000003</v>
      </c>
      <c r="G85" s="15">
        <v>2002.9886799999999</v>
      </c>
      <c r="H85" s="15">
        <v>21559.969852651997</v>
      </c>
      <c r="I85" s="15">
        <v>9641.0458744907883</v>
      </c>
      <c r="J85" s="16">
        <v>0.44717343949833427</v>
      </c>
      <c r="K85" s="16">
        <v>0.81370747311253688</v>
      </c>
      <c r="L85" s="16">
        <v>0.84568174376906025</v>
      </c>
      <c r="M85" s="15">
        <v>8153.2564868968739</v>
      </c>
      <c r="N85" s="15">
        <v>308.23768179971364</v>
      </c>
      <c r="O85" s="15">
        <v>339.18666443341345</v>
      </c>
      <c r="P85" s="15">
        <v>872430.67</v>
      </c>
      <c r="Q85" s="15">
        <v>745525.69000000006</v>
      </c>
      <c r="R85" s="17">
        <v>994034.25333333341</v>
      </c>
      <c r="S85" s="15">
        <v>378.39717899523907</v>
      </c>
      <c r="T85" s="15">
        <v>1275316.8199999998</v>
      </c>
      <c r="U85" s="15">
        <v>1080139.8</v>
      </c>
      <c r="V85" s="15">
        <v>1440186.4000000001</v>
      </c>
      <c r="W85" s="15">
        <v>548.23309072083327</v>
      </c>
      <c r="X85" s="18">
        <v>2.3780000000000001</v>
      </c>
      <c r="Y85" s="18">
        <v>101920.54999999999</v>
      </c>
      <c r="Z85" s="17">
        <v>135894.06666666665</v>
      </c>
      <c r="AA85" s="17">
        <v>57146.36949817773</v>
      </c>
      <c r="AB85" s="19">
        <f>Table1[[#This Row],[YTD-23 Annualized]]/Table1[[#This Row],[Column6]]</f>
        <v>121.91867812951172</v>
      </c>
      <c r="AC85" s="22">
        <v>25.732112999999998</v>
      </c>
      <c r="AD85" s="22">
        <v>-80.263087600000006</v>
      </c>
      <c r="AE85" s="21">
        <f>IF(OR('[1]Sales Team Input Sheet'!D$12="", '[1]Sales Team Input Sheet'!D$14="", AC85="", AD85=""), "",
     IFERROR(3959 * ACOS(MIN(1,
       SIN(RADIANS('[1]Sales Team Input Sheet'!D$12)) * SIN(RADIANS(AC85)) +
       COS(RADIANS('[1]Sales Team Input Sheet'!D$12)) * COS(RADIANS(AC85)) *
       COS(RADIANS(AD85) - RADIANS('[1]Sales Team Input Sheet'!D$14)))), ""))</f>
        <v>1192.2979696549762</v>
      </c>
      <c r="AF85" s="21">
        <f t="shared" si="1"/>
        <v>762</v>
      </c>
    </row>
    <row r="86" spans="1:32" ht="15" thickBot="1" x14ac:dyDescent="0.4">
      <c r="A86" s="11" t="s">
        <v>271</v>
      </c>
      <c r="B86" s="12" t="s">
        <v>272</v>
      </c>
      <c r="C86" s="12" t="s">
        <v>273</v>
      </c>
      <c r="D86" s="13" t="s">
        <v>34</v>
      </c>
      <c r="E86" s="14">
        <v>39142</v>
      </c>
      <c r="F86" s="15">
        <v>2007.49</v>
      </c>
      <c r="G86" s="15">
        <v>2568.05070948</v>
      </c>
      <c r="H86" s="15">
        <v>27642.241031771769</v>
      </c>
      <c r="I86" s="15">
        <v>16057.775047548521</v>
      </c>
      <c r="J86" s="16">
        <v>0.58091437047712025</v>
      </c>
      <c r="K86" s="16">
        <v>0.71527416715747161</v>
      </c>
      <c r="L86" s="16">
        <v>0.62689977040590816</v>
      </c>
      <c r="M86" s="15">
        <v>10066.615490537888</v>
      </c>
      <c r="N86" s="15">
        <v>327.7708121158484</v>
      </c>
      <c r="O86" s="15">
        <v>353.61902674484054</v>
      </c>
      <c r="P86" s="15">
        <v>1120833.53</v>
      </c>
      <c r="Q86" s="15">
        <v>784293.62</v>
      </c>
      <c r="R86" s="17">
        <v>1045724.8266666667</v>
      </c>
      <c r="S86" s="15">
        <v>390.68369954520318</v>
      </c>
      <c r="T86" s="15">
        <v>1418198.7</v>
      </c>
      <c r="U86" s="15">
        <v>989670.85</v>
      </c>
      <c r="V86" s="15">
        <v>1319561.1333333333</v>
      </c>
      <c r="W86" s="15">
        <v>492.98918051895652</v>
      </c>
      <c r="X86" s="18">
        <v>2.2884000000000002</v>
      </c>
      <c r="Y86" s="18">
        <v>115766.53999999998</v>
      </c>
      <c r="Z86" s="17">
        <v>154355.38666666663</v>
      </c>
      <c r="AA86" s="17">
        <v>67451.226475557865</v>
      </c>
      <c r="AB86" s="19">
        <f>Table1[[#This Row],[YTD-23 Annualized]]/Table1[[#This Row],[Column6]]</f>
        <v>103.88047776828223</v>
      </c>
      <c r="AC86" s="22">
        <v>40.137473999999997</v>
      </c>
      <c r="AD86" s="22">
        <v>-75.211738999999994</v>
      </c>
      <c r="AE86" s="21">
        <f>IF(OR('[1]Sales Team Input Sheet'!D$12="", '[1]Sales Team Input Sheet'!D$14="", AC86="", AD86=""), "",
     IFERROR(3959 * ACOS(MIN(1,
       SIN(RADIANS('[1]Sales Team Input Sheet'!D$12)) * SIN(RADIANS(AC86)) +
       COS(RADIANS('[1]Sales Team Input Sheet'!D$12)) * COS(RADIANS(AC86)) *
       COS(RADIANS(AD86) - RADIANS('[1]Sales Team Input Sheet'!D$14)))), ""))</f>
        <v>657.76654944637914</v>
      </c>
      <c r="AF86" s="21">
        <f t="shared" si="1"/>
        <v>356</v>
      </c>
    </row>
    <row r="87" spans="1:32" ht="15" thickBot="1" x14ac:dyDescent="0.4">
      <c r="A87" s="11" t="s">
        <v>274</v>
      </c>
      <c r="B87" s="12" t="s">
        <v>275</v>
      </c>
      <c r="C87" s="12" t="s">
        <v>40</v>
      </c>
      <c r="D87" s="13" t="s">
        <v>132</v>
      </c>
      <c r="E87" s="14">
        <v>32874</v>
      </c>
      <c r="F87" s="15">
        <v>1928.13</v>
      </c>
      <c r="G87" s="15">
        <v>1976.6998950194634</v>
      </c>
      <c r="H87" s="15">
        <v>21277</v>
      </c>
      <c r="I87" s="15">
        <v>9764.990629632699</v>
      </c>
      <c r="J87" s="16">
        <v>0.45894583962178404</v>
      </c>
      <c r="K87" s="16">
        <v>0.59910008606363374</v>
      </c>
      <c r="L87" s="16">
        <v>0.77472870495534263</v>
      </c>
      <c r="M87" s="15">
        <v>7565.2185443963972</v>
      </c>
      <c r="N87" s="15">
        <v>279.66718351976965</v>
      </c>
      <c r="O87" s="15">
        <v>236.87938053969393</v>
      </c>
      <c r="P87" s="15">
        <v>639922.60000000009</v>
      </c>
      <c r="Q87" s="15">
        <v>515127.84999999992</v>
      </c>
      <c r="R87" s="17">
        <v>686837.13333333319</v>
      </c>
      <c r="S87" s="15">
        <v>267.16448061074715</v>
      </c>
      <c r="T87" s="15">
        <v>827815.09999999986</v>
      </c>
      <c r="U87" s="15">
        <v>660942.32999999996</v>
      </c>
      <c r="V87" s="15">
        <v>881256.44</v>
      </c>
      <c r="W87" s="15">
        <v>342.78929843942052</v>
      </c>
      <c r="X87" s="18">
        <v>3.4624999999999999</v>
      </c>
      <c r="Y87" s="18">
        <v>116862.14000000003</v>
      </c>
      <c r="Z87" s="17">
        <v>155816.1866666667</v>
      </c>
      <c r="AA87" s="17">
        <v>45001.064741275586</v>
      </c>
      <c r="AB87" s="19">
        <f>Table1[[#This Row],[YTD-23 Annualized]]/Table1[[#This Row],[Column6]]</f>
        <v>90.788802637047098</v>
      </c>
      <c r="AC87" s="22">
        <v>40.318908999999998</v>
      </c>
      <c r="AD87" s="22">
        <v>-88.281056000000007</v>
      </c>
      <c r="AE87" s="21">
        <f>IF(OR('[1]Sales Team Input Sheet'!D$12="", '[1]Sales Team Input Sheet'!D$14="", AC87="", AD87=""), "",
     IFERROR(3959 * ACOS(MIN(1,
       SIN(RADIANS('[1]Sales Team Input Sheet'!D$12)) * SIN(RADIANS(AC87)) +
       COS(RADIANS('[1]Sales Team Input Sheet'!D$12)) * COS(RADIANS(AC87)) *
       COS(RADIANS(AD87) - RADIANS('[1]Sales Team Input Sheet'!D$14)))), ""))</f>
        <v>113.50500371439507</v>
      </c>
      <c r="AF87" s="21">
        <f t="shared" si="1"/>
        <v>46</v>
      </c>
    </row>
    <row r="88" spans="1:32" ht="15" thickBot="1" x14ac:dyDescent="0.4">
      <c r="A88" s="11" t="s">
        <v>276</v>
      </c>
      <c r="B88" s="12" t="s">
        <v>277</v>
      </c>
      <c r="C88" s="12" t="s">
        <v>278</v>
      </c>
      <c r="D88" s="13" t="s">
        <v>34</v>
      </c>
      <c r="E88" s="14">
        <v>39142</v>
      </c>
      <c r="F88" s="15">
        <v>1992.79</v>
      </c>
      <c r="G88" s="15">
        <v>2374.81051428</v>
      </c>
      <c r="H88" s="15">
        <v>25562.222894658491</v>
      </c>
      <c r="I88" s="15">
        <v>11794.640235177096</v>
      </c>
      <c r="J88" s="16">
        <v>0.46140902079535956</v>
      </c>
      <c r="K88" s="16">
        <v>0.89009556425724112</v>
      </c>
      <c r="L88" s="16">
        <v>0.82020992563137685</v>
      </c>
      <c r="M88" s="15">
        <v>9674.0809901434495</v>
      </c>
      <c r="N88" s="15">
        <v>588.81891505660997</v>
      </c>
      <c r="O88" s="15">
        <v>739.37205626282764</v>
      </c>
      <c r="P88" s="15">
        <v>1892617.13</v>
      </c>
      <c r="Q88" s="15">
        <v>1575518.3599999999</v>
      </c>
      <c r="R88" s="17">
        <v>2100691.1466666665</v>
      </c>
      <c r="S88" s="15">
        <v>790.60932662247399</v>
      </c>
      <c r="T88" s="15">
        <v>2504018.17</v>
      </c>
      <c r="U88" s="15">
        <v>2068118.28</v>
      </c>
      <c r="V88" s="15">
        <v>2757491.04</v>
      </c>
      <c r="W88" s="15">
        <v>1037.8004104797797</v>
      </c>
      <c r="X88" s="18">
        <v>2.44</v>
      </c>
      <c r="Y88" s="18">
        <v>141415.51</v>
      </c>
      <c r="Z88" s="17">
        <v>188554.01333333334</v>
      </c>
      <c r="AA88" s="17">
        <v>77276.234972677601</v>
      </c>
      <c r="AB88" s="19">
        <f>Table1[[#This Row],[YTD-23 Annualized]]/Table1[[#This Row],[Column6]]</f>
        <v>217.14632623057221</v>
      </c>
      <c r="AC88" s="22">
        <v>47.609645999999998</v>
      </c>
      <c r="AD88" s="22">
        <v>-122.201481</v>
      </c>
      <c r="AE88" s="21">
        <f>IF(OR('[1]Sales Team Input Sheet'!D$12="", '[1]Sales Team Input Sheet'!D$14="", AC88="", AD88=""), "",
     IFERROR(3959 * ACOS(MIN(1,
       SIN(RADIANS('[1]Sales Team Input Sheet'!D$12)) * SIN(RADIANS(AC88)) +
       COS(RADIANS('[1]Sales Team Input Sheet'!D$12)) * COS(RADIANS(AC88)) *
       COS(RADIANS(AD88) - RADIANS('[1]Sales Team Input Sheet'!D$14)))), ""))</f>
        <v>1726.9577667455781</v>
      </c>
      <c r="AF88" s="21">
        <f t="shared" si="1"/>
        <v>856</v>
      </c>
    </row>
    <row r="89" spans="1:32" ht="15" thickBot="1" x14ac:dyDescent="0.4">
      <c r="A89" s="11" t="s">
        <v>279</v>
      </c>
      <c r="B89" s="12" t="s">
        <v>280</v>
      </c>
      <c r="C89" s="12" t="s">
        <v>281</v>
      </c>
      <c r="D89" s="13" t="s">
        <v>34</v>
      </c>
      <c r="E89" s="14">
        <v>39295</v>
      </c>
      <c r="F89" s="15">
        <v>2762.3399999999997</v>
      </c>
      <c r="G89" s="15">
        <v>2517.6713</v>
      </c>
      <c r="H89" s="15">
        <v>27099.962106069997</v>
      </c>
      <c r="I89" s="15">
        <v>16014.054698675604</v>
      </c>
      <c r="J89" s="16">
        <v>0.59092535391732848</v>
      </c>
      <c r="K89" s="16">
        <v>0.82014586234772602</v>
      </c>
      <c r="L89" s="16">
        <v>0.82298601134023808</v>
      </c>
      <c r="M89" s="15">
        <v>13179.343001847434</v>
      </c>
      <c r="N89" s="15">
        <v>342.70273348519356</v>
      </c>
      <c r="O89" s="15">
        <v>360.357953763838</v>
      </c>
      <c r="P89" s="15">
        <v>1465517.2799999996</v>
      </c>
      <c r="Q89" s="15">
        <v>1152719.75</v>
      </c>
      <c r="R89" s="17">
        <v>1536959.6666666665</v>
      </c>
      <c r="S89" s="15">
        <v>417.29828695960674</v>
      </c>
      <c r="T89" s="15">
        <v>1813481.27</v>
      </c>
      <c r="U89" s="15">
        <v>1409758.28</v>
      </c>
      <c r="V89" s="15">
        <v>1879677.7066666665</v>
      </c>
      <c r="W89" s="15">
        <v>510.34929805889215</v>
      </c>
      <c r="X89" s="18">
        <v>1.2976000000000001</v>
      </c>
      <c r="Y89" s="18">
        <v>78069.89</v>
      </c>
      <c r="Z89" s="17">
        <v>104093.18666666666</v>
      </c>
      <c r="AA89" s="17">
        <v>80219.780106863938</v>
      </c>
      <c r="AB89" s="19">
        <f>Table1[[#This Row],[YTD-23 Annualized]]/Table1[[#This Row],[Column6]]</f>
        <v>116.61883801424858</v>
      </c>
      <c r="AC89" s="22">
        <v>35.9475379</v>
      </c>
      <c r="AD89" s="22">
        <v>-86.806116299999999</v>
      </c>
      <c r="AE89" s="21">
        <f>IF(OR('[1]Sales Team Input Sheet'!D$12="", '[1]Sales Team Input Sheet'!D$14="", AC89="", AD89=""), "",
     IFERROR(3959 * ACOS(MIN(1,
       SIN(RADIANS('[1]Sales Team Input Sheet'!D$12)) * SIN(RADIANS(AC89)) +
       COS(RADIANS('[1]Sales Team Input Sheet'!D$12)) * COS(RADIANS(AC89)) *
       COS(RADIANS(AD89) - RADIANS('[1]Sales Team Input Sheet'!D$14)))), ""))</f>
        <v>412.63977600476028</v>
      </c>
      <c r="AF89" s="21">
        <f t="shared" si="1"/>
        <v>154</v>
      </c>
    </row>
    <row r="90" spans="1:32" ht="15" thickBot="1" x14ac:dyDescent="0.4">
      <c r="A90" s="11" t="s">
        <v>282</v>
      </c>
      <c r="B90" s="12" t="s">
        <v>283</v>
      </c>
      <c r="C90" s="12" t="s">
        <v>250</v>
      </c>
      <c r="D90" s="13" t="s">
        <v>34</v>
      </c>
      <c r="E90" s="14">
        <v>32874</v>
      </c>
      <c r="F90" s="15">
        <v>1298.57</v>
      </c>
      <c r="G90" s="15">
        <v>1360.564435</v>
      </c>
      <c r="H90" s="15">
        <v>14644.979521896499</v>
      </c>
      <c r="I90" s="15">
        <v>7860.0253706958283</v>
      </c>
      <c r="J90" s="16">
        <v>0.53670442890984449</v>
      </c>
      <c r="K90" s="16">
        <v>0.7797109880001678</v>
      </c>
      <c r="L90" s="16">
        <v>0.7883872153406527</v>
      </c>
      <c r="M90" s="15">
        <v>6196.7435145097661</v>
      </c>
      <c r="N90" s="15">
        <v>367.15913922133893</v>
      </c>
      <c r="O90" s="15">
        <v>349.29962189177326</v>
      </c>
      <c r="P90" s="15">
        <v>710761.04</v>
      </c>
      <c r="Q90" s="15">
        <v>507122.09000000008</v>
      </c>
      <c r="R90" s="17">
        <v>676162.78666666686</v>
      </c>
      <c r="S90" s="15">
        <v>390.52349122496292</v>
      </c>
      <c r="T90" s="15">
        <v>885036.9</v>
      </c>
      <c r="U90" s="15">
        <v>699389.31</v>
      </c>
      <c r="V90" s="15">
        <v>932519.08000000007</v>
      </c>
      <c r="W90" s="15">
        <v>538.58421956459802</v>
      </c>
      <c r="X90" s="18">
        <v>1.9582999999999999</v>
      </c>
      <c r="Y90" s="18">
        <v>84709.78</v>
      </c>
      <c r="Z90" s="17">
        <v>112946.37333333332</v>
      </c>
      <c r="AA90" s="17">
        <v>57675.725544264576</v>
      </c>
      <c r="AB90" s="19">
        <f>Table1[[#This Row],[YTD-23 Annualized]]/Table1[[#This Row],[Column6]]</f>
        <v>109.11582593073632</v>
      </c>
      <c r="AC90" s="22">
        <v>35.138137</v>
      </c>
      <c r="AD90" s="22">
        <v>-80.930719100000005</v>
      </c>
      <c r="AE90" s="21">
        <f>IF(OR('[1]Sales Team Input Sheet'!D$12="", '[1]Sales Team Input Sheet'!D$14="", AC90="", AD90=""), "",
     IFERROR(3959 * ACOS(MIN(1,
       SIN(RADIANS('[1]Sales Team Input Sheet'!D$12)) * SIN(RADIANS(AC90)) +
       COS(RADIANS('[1]Sales Team Input Sheet'!D$12)) * COS(RADIANS(AC90)) *
       COS(RADIANS(AD90) - RADIANS('[1]Sales Team Input Sheet'!D$14)))), ""))</f>
        <v>589.79524236360078</v>
      </c>
      <c r="AF90" s="21">
        <f t="shared" si="1"/>
        <v>261</v>
      </c>
    </row>
    <row r="91" spans="1:32" ht="15" thickBot="1" x14ac:dyDescent="0.4">
      <c r="A91" s="11" t="s">
        <v>284</v>
      </c>
      <c r="B91" s="12" t="s">
        <v>285</v>
      </c>
      <c r="C91" s="12" t="s">
        <v>286</v>
      </c>
      <c r="D91" s="13" t="s">
        <v>34</v>
      </c>
      <c r="E91" s="14">
        <v>39326</v>
      </c>
      <c r="F91" s="15">
        <v>1231.1999999999998</v>
      </c>
      <c r="G91" s="15">
        <v>1429.7771700000001</v>
      </c>
      <c r="H91" s="15">
        <v>15389.978480162999</v>
      </c>
      <c r="I91" s="15">
        <v>7877.982353630201</v>
      </c>
      <c r="J91" s="16">
        <v>0.51189040737026181</v>
      </c>
      <c r="K91" s="16">
        <v>0.76926295055259075</v>
      </c>
      <c r="L91" s="16">
        <v>0.75997751150136861</v>
      </c>
      <c r="M91" s="15">
        <v>5987.0894247635752</v>
      </c>
      <c r="N91" s="15">
        <v>425.31859808621113</v>
      </c>
      <c r="O91" s="15">
        <v>451.65588856400262</v>
      </c>
      <c r="P91" s="15">
        <v>789324.72000000009</v>
      </c>
      <c r="Q91" s="15">
        <v>624708.01</v>
      </c>
      <c r="R91" s="17">
        <v>832944.01333333331</v>
      </c>
      <c r="S91" s="15">
        <v>507.3976689408708</v>
      </c>
      <c r="T91" s="15">
        <v>976462.80999999994</v>
      </c>
      <c r="U91" s="15">
        <v>793717.31999999983</v>
      </c>
      <c r="V91" s="15">
        <v>1058289.7599999998</v>
      </c>
      <c r="W91" s="15">
        <v>644.66968810916171</v>
      </c>
      <c r="X91" s="18">
        <v>1.3</v>
      </c>
      <c r="Y91" s="18">
        <v>81596.39</v>
      </c>
      <c r="Z91" s="17">
        <v>108795.18666666668</v>
      </c>
      <c r="AA91" s="17">
        <v>83688.605128205134</v>
      </c>
      <c r="AB91" s="19">
        <f>Table1[[#This Row],[YTD-23 Annualized]]/Table1[[#This Row],[Column6]]</f>
        <v>139.12336266235502</v>
      </c>
      <c r="AC91" s="22">
        <v>37.912078000000001</v>
      </c>
      <c r="AD91" s="22">
        <v>-76.851765</v>
      </c>
      <c r="AE91" s="21">
        <f>IF(OR('[1]Sales Team Input Sheet'!D$12="", '[1]Sales Team Input Sheet'!D$14="", AC91="", AD91=""), "",
     IFERROR(3959 * ACOS(MIN(1,
       SIN(RADIANS('[1]Sales Team Input Sheet'!D$12)) * SIN(RADIANS(AC91)) +
       COS(RADIANS('[1]Sales Team Input Sheet'!D$12)) * COS(RADIANS(AC91)) *
       COS(RADIANS(AD91) - RADIANS('[1]Sales Team Input Sheet'!D$14)))), ""))</f>
        <v>633.01561811457611</v>
      </c>
      <c r="AF91" s="21">
        <f t="shared" si="1"/>
        <v>334</v>
      </c>
    </row>
    <row r="92" spans="1:32" ht="15" thickBot="1" x14ac:dyDescent="0.4">
      <c r="A92" s="11" t="s">
        <v>287</v>
      </c>
      <c r="B92" s="12" t="s">
        <v>288</v>
      </c>
      <c r="C92" s="12" t="s">
        <v>289</v>
      </c>
      <c r="D92" s="13" t="s">
        <v>34</v>
      </c>
      <c r="E92" s="14">
        <v>32874</v>
      </c>
      <c r="F92" s="15">
        <v>1433.0100000000002</v>
      </c>
      <c r="G92" s="15">
        <v>1579.73859576</v>
      </c>
      <c r="H92" s="15">
        <v>17004.148270901063</v>
      </c>
      <c r="I92" s="15">
        <v>9314.1120922194295</v>
      </c>
      <c r="J92" s="16">
        <v>0.54775528558278486</v>
      </c>
      <c r="K92" s="16">
        <v>0.77979090654214234</v>
      </c>
      <c r="L92" s="16">
        <v>0.73958334821003802</v>
      </c>
      <c r="M92" s="15">
        <v>6888.5622067672493</v>
      </c>
      <c r="N92" s="15">
        <v>366.40954529677202</v>
      </c>
      <c r="O92" s="15">
        <v>361.8886539521705</v>
      </c>
      <c r="P92" s="15">
        <v>858977.68000000017</v>
      </c>
      <c r="Q92" s="15">
        <v>606451.23999999987</v>
      </c>
      <c r="R92" s="17">
        <v>808601.65333333309</v>
      </c>
      <c r="S92" s="15">
        <v>423.20098254722564</v>
      </c>
      <c r="T92" s="15">
        <v>1321919.8900000001</v>
      </c>
      <c r="U92" s="15">
        <v>868082.82</v>
      </c>
      <c r="V92" s="15">
        <v>1157443.76</v>
      </c>
      <c r="W92" s="15">
        <v>605.77582850084775</v>
      </c>
      <c r="X92" s="18">
        <v>2.0771999999999999</v>
      </c>
      <c r="Y92" s="18">
        <v>124973</v>
      </c>
      <c r="Z92" s="17">
        <v>166630.66666666666</v>
      </c>
      <c r="AA92" s="17">
        <v>80218.884395660818</v>
      </c>
      <c r="AB92" s="19">
        <f>Table1[[#This Row],[YTD-23 Annualized]]/Table1[[#This Row],[Column6]]</f>
        <v>117.38322585502263</v>
      </c>
      <c r="AC92" s="22">
        <v>43.6214157</v>
      </c>
      <c r="AD92" s="22">
        <v>-116.2026211</v>
      </c>
      <c r="AE92" s="21">
        <f>IF(OR('[1]Sales Team Input Sheet'!D$12="", '[1]Sales Team Input Sheet'!D$14="", AC92="", AD92=""), "",
     IFERROR(3959 * ACOS(MIN(1,
       SIN(RADIANS('[1]Sales Team Input Sheet'!D$12)) * SIN(RADIANS(AC92)) +
       COS(RADIANS('[1]Sales Team Input Sheet'!D$12)) * COS(RADIANS(AC92)) *
       COS(RADIANS(AD92) - RADIANS('[1]Sales Team Input Sheet'!D$14)))), ""))</f>
        <v>1447.7262695643135</v>
      </c>
      <c r="AF92" s="21">
        <f t="shared" si="1"/>
        <v>804</v>
      </c>
    </row>
    <row r="93" spans="1:32" ht="15" thickBot="1" x14ac:dyDescent="0.4">
      <c r="A93" s="11" t="s">
        <v>290</v>
      </c>
      <c r="B93" s="12" t="s">
        <v>291</v>
      </c>
      <c r="C93" s="12" t="s">
        <v>278</v>
      </c>
      <c r="D93" s="13" t="s">
        <v>34</v>
      </c>
      <c r="E93" s="14">
        <v>39203</v>
      </c>
      <c r="F93" s="15">
        <v>4016.5000000000005</v>
      </c>
      <c r="G93" s="15">
        <v>4257.5586839999996</v>
      </c>
      <c r="H93" s="15">
        <v>45827.935918707597</v>
      </c>
      <c r="I93" s="15">
        <v>27267.249249465771</v>
      </c>
      <c r="J93" s="16">
        <v>0.59499186910434043</v>
      </c>
      <c r="K93" s="16">
        <v>0.69073779508797029</v>
      </c>
      <c r="L93" s="16">
        <v>0.71352807414289732</v>
      </c>
      <c r="M93" s="15">
        <v>19455.947844145674</v>
      </c>
      <c r="N93" s="15">
        <v>430.21003388789154</v>
      </c>
      <c r="O93" s="15">
        <v>411.5240134445412</v>
      </c>
      <c r="P93" s="15">
        <v>2393106.3499999996</v>
      </c>
      <c r="Q93" s="15">
        <v>1763309.2499999998</v>
      </c>
      <c r="R93" s="17">
        <v>2351078.9999999995</v>
      </c>
      <c r="S93" s="15">
        <v>439.01636997385771</v>
      </c>
      <c r="T93" s="15">
        <v>2703236.69</v>
      </c>
      <c r="U93" s="15">
        <v>2023282.91</v>
      </c>
      <c r="V93" s="15">
        <v>2697710.5466666664</v>
      </c>
      <c r="W93" s="15">
        <v>503.74278849744792</v>
      </c>
      <c r="X93" s="18">
        <v>1.4300000000000002</v>
      </c>
      <c r="Y93" s="18">
        <v>127629.84000000001</v>
      </c>
      <c r="Z93" s="17">
        <v>170173.12</v>
      </c>
      <c r="AA93" s="17">
        <v>119002.18181818179</v>
      </c>
      <c r="AB93" s="19">
        <f>Table1[[#This Row],[YTD-23 Annualized]]/Table1[[#This Row],[Column6]]</f>
        <v>120.84114425231886</v>
      </c>
      <c r="AC93" s="22">
        <v>47.6326733</v>
      </c>
      <c r="AD93" s="22">
        <v>-122.13082319999999</v>
      </c>
      <c r="AE93" s="21">
        <f>IF(OR('[1]Sales Team Input Sheet'!D$12="", '[1]Sales Team Input Sheet'!D$14="", AC93="", AD93=""), "",
     IFERROR(3959 * ACOS(MIN(1,
       SIN(RADIANS('[1]Sales Team Input Sheet'!D$12)) * SIN(RADIANS(AC93)) +
       COS(RADIANS('[1]Sales Team Input Sheet'!D$12)) * COS(RADIANS(AC93)) *
       COS(RADIANS(AD93) - RADIANS('[1]Sales Team Input Sheet'!D$14)))), ""))</f>
        <v>1723.6783307932496</v>
      </c>
      <c r="AF93" s="21">
        <f t="shared" si="1"/>
        <v>848</v>
      </c>
    </row>
    <row r="94" spans="1:32" ht="15" thickBot="1" x14ac:dyDescent="0.4">
      <c r="A94" s="11" t="s">
        <v>292</v>
      </c>
      <c r="B94" s="12" t="s">
        <v>293</v>
      </c>
      <c r="C94" s="12" t="s">
        <v>294</v>
      </c>
      <c r="D94" s="13" t="s">
        <v>34</v>
      </c>
      <c r="E94" s="14">
        <v>32874</v>
      </c>
      <c r="F94" s="15">
        <v>1364.48</v>
      </c>
      <c r="G94" s="15">
        <v>1695.293944</v>
      </c>
      <c r="H94" s="15">
        <v>18247.974483821599</v>
      </c>
      <c r="I94" s="15">
        <v>9464.7686346570008</v>
      </c>
      <c r="J94" s="16">
        <v>0.51867502571577651</v>
      </c>
      <c r="K94" s="16">
        <v>0.69190522162400814</v>
      </c>
      <c r="L94" s="16">
        <v>0.71065917722968364</v>
      </c>
      <c r="M94" s="15">
        <v>6726.2246905746597</v>
      </c>
      <c r="N94" s="15">
        <v>330.75977899803405</v>
      </c>
      <c r="O94" s="15">
        <v>345.94374413696062</v>
      </c>
      <c r="P94" s="15">
        <v>656154.55000000005</v>
      </c>
      <c r="Q94" s="15">
        <v>527223.48</v>
      </c>
      <c r="R94" s="17">
        <v>702964.64</v>
      </c>
      <c r="S94" s="15">
        <v>386.39150445590991</v>
      </c>
      <c r="T94" s="15">
        <v>898040.93</v>
      </c>
      <c r="U94" s="15">
        <v>726846.58000000019</v>
      </c>
      <c r="V94" s="15">
        <v>969128.77333333367</v>
      </c>
      <c r="W94" s="15">
        <v>532.69126700281447</v>
      </c>
      <c r="X94" s="18">
        <v>2.2976000000000001</v>
      </c>
      <c r="Y94" s="18">
        <v>87552.98</v>
      </c>
      <c r="Z94" s="17">
        <v>116737.30666666666</v>
      </c>
      <c r="AA94" s="17">
        <v>50808.36815227483</v>
      </c>
      <c r="AB94" s="19">
        <f>Table1[[#This Row],[YTD-23 Annualized]]/Table1[[#This Row],[Column6]]</f>
        <v>104.51102547689969</v>
      </c>
      <c r="AC94" s="22">
        <v>42.673505900000002</v>
      </c>
      <c r="AD94" s="22">
        <v>-71.144725100000002</v>
      </c>
      <c r="AE94" s="21">
        <f>IF(OR('[1]Sales Team Input Sheet'!D$12="", '[1]Sales Team Input Sheet'!D$14="", AC94="", AD94=""), "",
     IFERROR(3959 * ACOS(MIN(1,
       SIN(RADIANS('[1]Sales Team Input Sheet'!D$12)) * SIN(RADIANS(AC94)) +
       COS(RADIANS('[1]Sales Team Input Sheet'!D$12)) * COS(RADIANS(AC94)) *
       COS(RADIANS(AD94) - RADIANS('[1]Sales Team Input Sheet'!D$14)))), ""))</f>
        <v>842.93530491498404</v>
      </c>
      <c r="AF94" s="21">
        <f t="shared" si="1"/>
        <v>581</v>
      </c>
    </row>
    <row r="95" spans="1:32" ht="15" thickBot="1" x14ac:dyDescent="0.4">
      <c r="A95" s="11" t="s">
        <v>295</v>
      </c>
      <c r="B95" s="12" t="s">
        <v>296</v>
      </c>
      <c r="C95" s="12" t="s">
        <v>221</v>
      </c>
      <c r="D95" s="13" t="s">
        <v>34</v>
      </c>
      <c r="E95" s="14">
        <v>39264</v>
      </c>
      <c r="F95" s="15">
        <v>2383.98</v>
      </c>
      <c r="G95" s="15">
        <v>2443.3489</v>
      </c>
      <c r="H95" s="15">
        <v>26299.963224709998</v>
      </c>
      <c r="I95" s="15">
        <v>15466.908128213932</v>
      </c>
      <c r="J95" s="16">
        <v>0.58809618842668487</v>
      </c>
      <c r="K95" s="16">
        <v>0.85175091570149442</v>
      </c>
      <c r="L95" s="16">
        <v>0.73106120954694076</v>
      </c>
      <c r="M95" s="15">
        <v>11307.256564163486</v>
      </c>
      <c r="N95" s="15">
        <v>239.28281486036653</v>
      </c>
      <c r="O95" s="15">
        <v>267.40910578108878</v>
      </c>
      <c r="P95" s="15">
        <v>1007362.1399999998</v>
      </c>
      <c r="Q95" s="15">
        <v>719712.85</v>
      </c>
      <c r="R95" s="17">
        <v>959617.1333333333</v>
      </c>
      <c r="S95" s="15">
        <v>301.89550667371367</v>
      </c>
      <c r="T95" s="15">
        <v>1302957.7699999998</v>
      </c>
      <c r="U95" s="15">
        <v>963374.14999999991</v>
      </c>
      <c r="V95" s="15">
        <v>1284498.8666666665</v>
      </c>
      <c r="W95" s="15">
        <v>404.10328526246019</v>
      </c>
      <c r="X95" s="18">
        <v>1.0588</v>
      </c>
      <c r="Y95" s="18">
        <v>100962.23000000003</v>
      </c>
      <c r="Z95" s="17">
        <v>134616.3066666667</v>
      </c>
      <c r="AA95" s="17">
        <v>127140.4483062587</v>
      </c>
      <c r="AB95" s="19">
        <f>Table1[[#This Row],[YTD-23 Annualized]]/Table1[[#This Row],[Column6]]</f>
        <v>84.867370602935111</v>
      </c>
      <c r="AC95" s="22">
        <v>39.797739999999997</v>
      </c>
      <c r="AD95" s="22">
        <v>-86.167925999999994</v>
      </c>
      <c r="AE95" s="21">
        <f>IF(OR('[1]Sales Team Input Sheet'!D$12="", '[1]Sales Team Input Sheet'!D$14="", AC95="", AD95=""), "",
     IFERROR(3959 * ACOS(MIN(1,
       SIN(RADIANS('[1]Sales Team Input Sheet'!D$12)) * SIN(RADIANS(AC95)) +
       COS(RADIANS('[1]Sales Team Input Sheet'!D$12)) * COS(RADIANS(AC95)) *
       COS(RADIANS(AD95) - RADIANS('[1]Sales Team Input Sheet'!D$14)))), ""))</f>
        <v>163.11431839581408</v>
      </c>
      <c r="AF95" s="21">
        <f t="shared" si="1"/>
        <v>62</v>
      </c>
    </row>
    <row r="96" spans="1:32" ht="15" thickBot="1" x14ac:dyDescent="0.4">
      <c r="A96" s="11" t="s">
        <v>297</v>
      </c>
      <c r="B96" s="12" t="s">
        <v>298</v>
      </c>
      <c r="C96" s="12" t="s">
        <v>200</v>
      </c>
      <c r="D96" s="13" t="s">
        <v>132</v>
      </c>
      <c r="E96" s="14">
        <v>39295</v>
      </c>
      <c r="F96" s="15">
        <v>1700.68</v>
      </c>
      <c r="G96" s="15">
        <v>3260.0591730000001</v>
      </c>
      <c r="H96" s="15">
        <v>35090.950932254702</v>
      </c>
      <c r="I96" s="15">
        <v>14233.036210206794</v>
      </c>
      <c r="J96" s="16">
        <v>0.40560417520985881</v>
      </c>
      <c r="K96" s="16">
        <v>0.42489802037528207</v>
      </c>
      <c r="L96" s="16">
        <v>0.48246447518981139</v>
      </c>
      <c r="M96" s="15">
        <v>6866.9343455150029</v>
      </c>
      <c r="N96" s="15">
        <v>556.49370792801062</v>
      </c>
      <c r="O96" s="15">
        <v>594.28009384481493</v>
      </c>
      <c r="P96" s="15">
        <v>1172211.94</v>
      </c>
      <c r="Q96" s="15">
        <v>1078574.9100000001</v>
      </c>
      <c r="R96" s="17">
        <v>1438099.8800000001</v>
      </c>
      <c r="S96" s="15">
        <v>634.20214855234383</v>
      </c>
      <c r="T96" s="15">
        <v>1494256.06</v>
      </c>
      <c r="U96" s="15">
        <v>1538449.8699999999</v>
      </c>
      <c r="V96" s="15">
        <v>2051266.4933333332</v>
      </c>
      <c r="W96" s="15">
        <v>904.60866829738688</v>
      </c>
      <c r="X96" s="18">
        <v>2.3064999999999998</v>
      </c>
      <c r="Y96" s="18">
        <v>121543.86</v>
      </c>
      <c r="Z96" s="17">
        <v>162058.47999999998</v>
      </c>
      <c r="AA96" s="17">
        <v>70261.643182310858</v>
      </c>
      <c r="AB96" s="19">
        <f>Table1[[#This Row],[YTD-23 Annualized]]/Table1[[#This Row],[Column6]]</f>
        <v>209.42385752373846</v>
      </c>
      <c r="AC96" s="22">
        <v>40.750587000000003</v>
      </c>
      <c r="AD96" s="22">
        <v>-73.981107800000004</v>
      </c>
      <c r="AE96" s="21">
        <f>IF(OR('[1]Sales Team Input Sheet'!D$12="", '[1]Sales Team Input Sheet'!D$14="", AC96="", AD96=""), "",
     IFERROR(3959 * ACOS(MIN(1,
       SIN(RADIANS('[1]Sales Team Input Sheet'!D$12)) * SIN(RADIANS(AC96)) +
       COS(RADIANS('[1]Sales Team Input Sheet'!D$12)) * COS(RADIANS(AC96)) *
       COS(RADIANS(AD96) - RADIANS('[1]Sales Team Input Sheet'!D$14)))), ""))</f>
        <v>711.61947253879623</v>
      </c>
      <c r="AF96" s="21">
        <f t="shared" si="1"/>
        <v>451</v>
      </c>
    </row>
    <row r="97" spans="1:32" ht="15" thickBot="1" x14ac:dyDescent="0.4">
      <c r="A97" s="11" t="s">
        <v>299</v>
      </c>
      <c r="B97" s="12" t="s">
        <v>300</v>
      </c>
      <c r="C97" s="12" t="s">
        <v>301</v>
      </c>
      <c r="D97" s="13" t="s">
        <v>34</v>
      </c>
      <c r="E97" s="14">
        <v>32874</v>
      </c>
      <c r="F97" s="15">
        <v>1581.5200000000002</v>
      </c>
      <c r="G97" s="15">
        <v>1833.9981230000001</v>
      </c>
      <c r="H97" s="15">
        <v>19740.972396159701</v>
      </c>
      <c r="I97" s="15">
        <v>11070.979041059945</v>
      </c>
      <c r="J97" s="16">
        <v>0.56081224464979407</v>
      </c>
      <c r="K97" s="16">
        <v>0.76978761162884768</v>
      </c>
      <c r="L97" s="16">
        <v>0.72249532029729757</v>
      </c>
      <c r="M97" s="15">
        <v>7998.7305482752727</v>
      </c>
      <c r="N97" s="15">
        <v>309.16304939781622</v>
      </c>
      <c r="O97" s="15">
        <v>340.43408240174</v>
      </c>
      <c r="P97" s="15">
        <v>773171.94000000018</v>
      </c>
      <c r="Q97" s="15">
        <v>599453.10000000009</v>
      </c>
      <c r="R97" s="17">
        <v>799270.8</v>
      </c>
      <c r="S97" s="15">
        <v>379.03605392280843</v>
      </c>
      <c r="T97" s="15">
        <v>1091200.52</v>
      </c>
      <c r="U97" s="15">
        <v>896104.05</v>
      </c>
      <c r="V97" s="15">
        <v>1194805.3999999999</v>
      </c>
      <c r="W97" s="15">
        <v>566.60936946734773</v>
      </c>
      <c r="X97" s="18">
        <v>1.8666</v>
      </c>
      <c r="Y97" s="18">
        <v>78235.34</v>
      </c>
      <c r="Z97" s="17">
        <v>104313.78666666665</v>
      </c>
      <c r="AA97" s="17">
        <v>55884.381585056602</v>
      </c>
      <c r="AB97" s="19">
        <f>Table1[[#This Row],[YTD-23 Annualized]]/Table1[[#This Row],[Column6]]</f>
        <v>99.924706198828375</v>
      </c>
      <c r="AC97" s="22">
        <v>38.735762999999999</v>
      </c>
      <c r="AD97" s="22">
        <v>-77.489513000000002</v>
      </c>
      <c r="AE97" s="21">
        <f>IF(OR('[1]Sales Team Input Sheet'!D$12="", '[1]Sales Team Input Sheet'!D$14="", AC97="", AD97=""), "",
     IFERROR(3959 * ACOS(MIN(1,
       SIN(RADIANS('[1]Sales Team Input Sheet'!D$12)) * SIN(RADIANS(AC97)) +
       COS(RADIANS('[1]Sales Team Input Sheet'!D$12)) * COS(RADIANS(AC97)) *
       COS(RADIANS(AD97) - RADIANS('[1]Sales Team Input Sheet'!D$14)))), ""))</f>
        <v>576.20699073947731</v>
      </c>
      <c r="AF97" s="21">
        <f t="shared" si="1"/>
        <v>224</v>
      </c>
    </row>
    <row r="98" spans="1:32" ht="15" thickBot="1" x14ac:dyDescent="0.4">
      <c r="A98" s="11" t="s">
        <v>302</v>
      </c>
      <c r="B98" s="12" t="s">
        <v>303</v>
      </c>
      <c r="C98" s="12" t="s">
        <v>286</v>
      </c>
      <c r="D98" s="13" t="s">
        <v>34</v>
      </c>
      <c r="E98" s="14">
        <v>32874</v>
      </c>
      <c r="F98" s="15">
        <v>1539.3899999999999</v>
      </c>
      <c r="G98" s="15">
        <v>1500.9408679999999</v>
      </c>
      <c r="H98" s="15">
        <v>16155.977409065199</v>
      </c>
      <c r="I98" s="15">
        <v>8859.9914430104</v>
      </c>
      <c r="J98" s="16">
        <v>0.54840330725140873</v>
      </c>
      <c r="K98" s="16">
        <v>0.84013783765613959</v>
      </c>
      <c r="L98" s="16">
        <v>0.83608233445356384</v>
      </c>
      <c r="M98" s="15">
        <v>7407.6823289107351</v>
      </c>
      <c r="N98" s="15">
        <v>255.88346507627696</v>
      </c>
      <c r="O98" s="15">
        <v>290.17909691501177</v>
      </c>
      <c r="P98" s="15">
        <v>605843.45000000007</v>
      </c>
      <c r="Q98" s="15">
        <v>501285.72000000003</v>
      </c>
      <c r="R98" s="17">
        <v>668380.96000000008</v>
      </c>
      <c r="S98" s="15">
        <v>325.63919474597083</v>
      </c>
      <c r="T98" s="15">
        <v>950275.00999999989</v>
      </c>
      <c r="U98" s="15">
        <v>752576.05999999994</v>
      </c>
      <c r="V98" s="15">
        <v>1003434.7466666666</v>
      </c>
      <c r="W98" s="15">
        <v>488.8794002819298</v>
      </c>
      <c r="X98" s="18">
        <v>1.3</v>
      </c>
      <c r="Y98" s="18">
        <v>97853.760000000009</v>
      </c>
      <c r="Z98" s="17">
        <v>130471.68000000002</v>
      </c>
      <c r="AA98" s="17">
        <v>100362.83076923079</v>
      </c>
      <c r="AB98" s="19">
        <f>Table1[[#This Row],[YTD-23 Annualized]]/Table1[[#This Row],[Column6]]</f>
        <v>90.228080838650428</v>
      </c>
      <c r="AC98" s="22">
        <v>37.912078000000001</v>
      </c>
      <c r="AD98" s="22">
        <v>-76.851765</v>
      </c>
      <c r="AE98" s="21">
        <f>IF(OR('[1]Sales Team Input Sheet'!D$12="", '[1]Sales Team Input Sheet'!D$14="", AC98="", AD98=""), "",
     IFERROR(3959 * ACOS(MIN(1,
       SIN(RADIANS('[1]Sales Team Input Sheet'!D$12)) * SIN(RADIANS(AC98)) +
       COS(RADIANS('[1]Sales Team Input Sheet'!D$12)) * COS(RADIANS(AC98)) *
       COS(RADIANS(AD98) - RADIANS('[1]Sales Team Input Sheet'!D$14)))), ""))</f>
        <v>633.01561811457611</v>
      </c>
      <c r="AF98" s="21">
        <f t="shared" si="1"/>
        <v>334</v>
      </c>
    </row>
    <row r="99" spans="1:32" ht="15" thickBot="1" x14ac:dyDescent="0.4">
      <c r="A99" s="11" t="s">
        <v>304</v>
      </c>
      <c r="B99" s="12" t="s">
        <v>305</v>
      </c>
      <c r="C99" s="12" t="s">
        <v>105</v>
      </c>
      <c r="D99" s="13" t="s">
        <v>34</v>
      </c>
      <c r="E99" s="14">
        <v>39508</v>
      </c>
      <c r="F99" s="15">
        <v>1451.56</v>
      </c>
      <c r="G99" s="15">
        <v>1556.0323470000001</v>
      </c>
      <c r="H99" s="15">
        <v>16748.976579873299</v>
      </c>
      <c r="I99" s="15">
        <v>8682.306551762138</v>
      </c>
      <c r="J99" s="16">
        <v>0.51837833257199628</v>
      </c>
      <c r="K99" s="16">
        <v>0.77349424396665556</v>
      </c>
      <c r="L99" s="16">
        <v>0.83276879599839859</v>
      </c>
      <c r="M99" s="15">
        <v>7230.353973599963</v>
      </c>
      <c r="N99" s="15">
        <v>376.35045982615708</v>
      </c>
      <c r="O99" s="15">
        <v>405.57805395574411</v>
      </c>
      <c r="P99" s="15">
        <v>753005.97000000009</v>
      </c>
      <c r="Q99" s="15">
        <v>657850.07999999996</v>
      </c>
      <c r="R99" s="17">
        <v>877133.44</v>
      </c>
      <c r="S99" s="15">
        <v>453.20212736641957</v>
      </c>
      <c r="T99" s="15">
        <v>1116813.19</v>
      </c>
      <c r="U99" s="15">
        <v>924894.71999999997</v>
      </c>
      <c r="V99" s="15">
        <v>1233192.96</v>
      </c>
      <c r="W99" s="15">
        <v>637.17291741299016</v>
      </c>
      <c r="X99" s="18">
        <v>2.47865</v>
      </c>
      <c r="Y99" s="18">
        <v>151311.06</v>
      </c>
      <c r="Z99" s="17">
        <v>201748.08000000002</v>
      </c>
      <c r="AA99" s="17">
        <v>81394.339660702404</v>
      </c>
      <c r="AB99" s="19">
        <f>Table1[[#This Row],[YTD-23 Annualized]]/Table1[[#This Row],[Column6]]</f>
        <v>121.31265539732335</v>
      </c>
      <c r="AC99" s="22">
        <v>32.7592626</v>
      </c>
      <c r="AD99" s="22">
        <v>-117.169336</v>
      </c>
      <c r="AE99" s="21">
        <f>IF(OR('[1]Sales Team Input Sheet'!D$12="", '[1]Sales Team Input Sheet'!D$14="", AC99="", AD99=""), "",
     IFERROR(3959 * ACOS(MIN(1,
       SIN(RADIANS('[1]Sales Team Input Sheet'!D$12)) * SIN(RADIANS(AC99)) +
       COS(RADIANS('[1]Sales Team Input Sheet'!D$12)) * COS(RADIANS(AC99)) *
       COS(RADIANS(AD99) - RADIANS('[1]Sales Team Input Sheet'!D$14)))), ""))</f>
        <v>1730.928978854972</v>
      </c>
      <c r="AF99" s="21">
        <f t="shared" si="1"/>
        <v>868</v>
      </c>
    </row>
    <row r="100" spans="1:32" ht="15" thickBot="1" x14ac:dyDescent="0.4">
      <c r="A100" s="11" t="s">
        <v>306</v>
      </c>
      <c r="B100" s="12" t="s">
        <v>307</v>
      </c>
      <c r="C100" s="12" t="s">
        <v>308</v>
      </c>
      <c r="D100" s="13" t="s">
        <v>34</v>
      </c>
      <c r="E100" s="14">
        <v>32874</v>
      </c>
      <c r="F100" s="15">
        <v>1327.0700000000002</v>
      </c>
      <c r="G100" s="15">
        <v>1174.2939200000001</v>
      </c>
      <c r="H100" s="15">
        <v>12639.982325488001</v>
      </c>
      <c r="I100" s="15">
        <v>7319.9929182667001</v>
      </c>
      <c r="J100" s="16">
        <v>0.57911417356227135</v>
      </c>
      <c r="K100" s="16">
        <v>0.81921564320643758</v>
      </c>
      <c r="L100" s="16">
        <v>0.92253807816034694</v>
      </c>
      <c r="M100" s="15">
        <v>6752.9721989651107</v>
      </c>
      <c r="N100" s="15">
        <v>345.80610259452772</v>
      </c>
      <c r="O100" s="15">
        <v>374.75308009374015</v>
      </c>
      <c r="P100" s="15">
        <v>607069.56999999995</v>
      </c>
      <c r="Q100" s="15">
        <v>559913.45999999985</v>
      </c>
      <c r="R100" s="17">
        <v>746551.2799999998</v>
      </c>
      <c r="S100" s="15">
        <v>421.91705034399075</v>
      </c>
      <c r="T100" s="15">
        <v>815517.46</v>
      </c>
      <c r="U100" s="15">
        <v>734702.57999999984</v>
      </c>
      <c r="V100" s="15">
        <v>979603.43999999971</v>
      </c>
      <c r="W100" s="15">
        <v>553.62760065407224</v>
      </c>
      <c r="X100" s="18">
        <v>1.6541000000000001</v>
      </c>
      <c r="Y100" s="18">
        <v>92227.42</v>
      </c>
      <c r="Z100" s="17">
        <v>122969.89333333333</v>
      </c>
      <c r="AA100" s="17">
        <v>74342.478286278536</v>
      </c>
      <c r="AB100" s="19">
        <f>Table1[[#This Row],[YTD-23 Annualized]]/Table1[[#This Row],[Column6]]</f>
        <v>110.55151095015738</v>
      </c>
      <c r="AC100" s="22">
        <v>36.301735000000001</v>
      </c>
      <c r="AD100" s="22">
        <v>-119.153031</v>
      </c>
      <c r="AE100" s="21">
        <f>IF(OR('[1]Sales Team Input Sheet'!D$12="", '[1]Sales Team Input Sheet'!D$14="", AC100="", AD100=""), "",
     IFERROR(3959 * ACOS(MIN(1,
       SIN(RADIANS('[1]Sales Team Input Sheet'!D$12)) * SIN(RADIANS(AC100)) +
       COS(RADIANS('[1]Sales Team Input Sheet'!D$12)) * COS(RADIANS(AC100)) *
       COS(RADIANS(AD100) - RADIANS('[1]Sales Team Input Sheet'!D$14)))), ""))</f>
        <v>1723.8848704220252</v>
      </c>
      <c r="AF100" s="21">
        <f t="shared" si="1"/>
        <v>850</v>
      </c>
    </row>
    <row r="101" spans="1:32" ht="15" thickBot="1" x14ac:dyDescent="0.4">
      <c r="A101" s="11" t="s">
        <v>309</v>
      </c>
      <c r="B101" s="12" t="s">
        <v>310</v>
      </c>
      <c r="C101" s="12" t="s">
        <v>311</v>
      </c>
      <c r="D101" s="13" t="s">
        <v>34</v>
      </c>
      <c r="E101" s="14">
        <v>32874</v>
      </c>
      <c r="F101" s="15">
        <v>1667.6999999999998</v>
      </c>
      <c r="G101" s="15">
        <v>1773.4253670000001</v>
      </c>
      <c r="H101" s="15">
        <v>19088.973307851298</v>
      </c>
      <c r="I101" s="15">
        <v>10586.989706271996</v>
      </c>
      <c r="J101" s="16">
        <v>0.55461284038348801</v>
      </c>
      <c r="K101" s="16">
        <v>0.87066784906293204</v>
      </c>
      <c r="L101" s="16">
        <v>0.7837046892917392</v>
      </c>
      <c r="M101" s="15">
        <v>8297.0734782887357</v>
      </c>
      <c r="N101" s="15">
        <v>287.50563301594445</v>
      </c>
      <c r="O101" s="15">
        <v>289.49244468429578</v>
      </c>
      <c r="P101" s="15">
        <v>805145.38</v>
      </c>
      <c r="Q101" s="15">
        <v>542816.5</v>
      </c>
      <c r="R101" s="17">
        <v>723755.33333333337</v>
      </c>
      <c r="S101" s="15">
        <v>325.48809737962466</v>
      </c>
      <c r="T101" s="15">
        <v>1021811.3099999999</v>
      </c>
      <c r="U101" s="15">
        <v>739511.98</v>
      </c>
      <c r="V101" s="15">
        <v>986015.97333333339</v>
      </c>
      <c r="W101" s="15">
        <v>443.43225999880076</v>
      </c>
      <c r="X101" s="18">
        <v>1.3776000000000002</v>
      </c>
      <c r="Y101" s="18">
        <v>62753.80000000001</v>
      </c>
      <c r="Z101" s="17">
        <v>83671.733333333352</v>
      </c>
      <c r="AA101" s="17">
        <v>60737.320944638028</v>
      </c>
      <c r="AB101" s="19">
        <f>Table1[[#This Row],[YTD-23 Annualized]]/Table1[[#This Row],[Column6]]</f>
        <v>87.230194504991573</v>
      </c>
      <c r="AC101" s="23">
        <v>35.073230000000002</v>
      </c>
      <c r="AD101" s="23">
        <v>-89.875491999999994</v>
      </c>
      <c r="AE101" s="21">
        <f>IF(OR('[1]Sales Team Input Sheet'!D$12="", '[1]Sales Team Input Sheet'!D$14="", AC101="", AD101=""), "",
     IFERROR(3959 * ACOS(MIN(1,
       SIN(RADIANS('[1]Sales Team Input Sheet'!D$12)) * SIN(RADIANS(AC101)) +
       COS(RADIANS('[1]Sales Team Input Sheet'!D$12)) * COS(RADIANS(AC101)) *
       COS(RADIANS(AD101) - RADIANS('[1]Sales Team Input Sheet'!D$14)))), ""))</f>
        <v>486.14094511251636</v>
      </c>
      <c r="AF101" s="21">
        <f t="shared" si="1"/>
        <v>184</v>
      </c>
    </row>
    <row r="102" spans="1:32" ht="15" thickBot="1" x14ac:dyDescent="0.4">
      <c r="A102" s="11" t="s">
        <v>312</v>
      </c>
      <c r="B102" s="12" t="s">
        <v>313</v>
      </c>
      <c r="C102" s="12" t="s">
        <v>45</v>
      </c>
      <c r="D102" s="13" t="s">
        <v>34</v>
      </c>
      <c r="E102" s="14">
        <v>32874</v>
      </c>
      <c r="F102" s="15">
        <v>2861.0899999999997</v>
      </c>
      <c r="G102" s="15">
        <v>2310.962125</v>
      </c>
      <c r="H102" s="15">
        <v>24874.965217287499</v>
      </c>
      <c r="I102" s="15">
        <v>15354.263696274555</v>
      </c>
      <c r="J102" s="16">
        <v>0.61725769512247253</v>
      </c>
      <c r="K102" s="16">
        <v>0.83167981292000703</v>
      </c>
      <c r="L102" s="16">
        <v>0.7708245074862935</v>
      </c>
      <c r="M102" s="15">
        <v>11835.44275149551</v>
      </c>
      <c r="N102" s="15">
        <v>254.56464428297087</v>
      </c>
      <c r="O102" s="15">
        <v>277.44296055000024</v>
      </c>
      <c r="P102" s="15">
        <v>1170989.8499999999</v>
      </c>
      <c r="Q102" s="15">
        <v>893254.25000000012</v>
      </c>
      <c r="R102" s="17">
        <v>1191005.6666666667</v>
      </c>
      <c r="S102" s="15">
        <v>312.20767260030277</v>
      </c>
      <c r="T102" s="15">
        <v>1533616.5300000003</v>
      </c>
      <c r="U102" s="15">
        <v>1189667.3399999999</v>
      </c>
      <c r="V102" s="15">
        <v>1586223.1199999996</v>
      </c>
      <c r="W102" s="15">
        <v>415.8091286887165</v>
      </c>
      <c r="X102" s="18">
        <v>1.0909</v>
      </c>
      <c r="Y102" s="18">
        <v>69951.89</v>
      </c>
      <c r="Z102" s="17">
        <v>93269.186666666661</v>
      </c>
      <c r="AA102" s="17">
        <v>85497.466923335465</v>
      </c>
      <c r="AB102" s="19">
        <f>Table1[[#This Row],[YTD-23 Annualized]]/Table1[[#This Row],[Column6]]</f>
        <v>100.63042774772181</v>
      </c>
      <c r="AC102" s="22">
        <v>33.730415000000001</v>
      </c>
      <c r="AD102" s="24">
        <v>-84.389446000000007</v>
      </c>
      <c r="AE102" s="21">
        <f>IF(OR('[1]Sales Team Input Sheet'!D$12="", '[1]Sales Team Input Sheet'!D$14="", AC102="", AD102=""), "",
     IFERROR(3959 * ACOS(MIN(1,
       SIN(RADIANS('[1]Sales Team Input Sheet'!D$12)) * SIN(RADIANS(AC102)) +
       COS(RADIANS('[1]Sales Team Input Sheet'!D$12)) * COS(RADIANS(AC102)) *
       COS(RADIANS(AD102) - RADIANS('[1]Sales Team Input Sheet'!D$14)))), ""))</f>
        <v>590.39460487594465</v>
      </c>
      <c r="AF102" s="21">
        <f t="shared" si="1"/>
        <v>268</v>
      </c>
    </row>
    <row r="103" spans="1:32" ht="15" thickBot="1" x14ac:dyDescent="0.4">
      <c r="A103" s="11" t="s">
        <v>314</v>
      </c>
      <c r="B103" s="12" t="s">
        <v>315</v>
      </c>
      <c r="C103" s="12" t="s">
        <v>45</v>
      </c>
      <c r="D103" s="13" t="s">
        <v>34</v>
      </c>
      <c r="E103" s="14">
        <v>39326</v>
      </c>
      <c r="F103" s="15">
        <v>2842.39</v>
      </c>
      <c r="G103" s="15">
        <v>2353.4187959999999</v>
      </c>
      <c r="H103" s="15">
        <v>25331.964578264397</v>
      </c>
      <c r="I103" s="15">
        <v>15076.110133947979</v>
      </c>
      <c r="J103" s="16">
        <v>0.59514176594434942</v>
      </c>
      <c r="K103" s="16">
        <v>0.70782923296609246</v>
      </c>
      <c r="L103" s="16">
        <v>0.77687685499238701</v>
      </c>
      <c r="M103" s="15">
        <v>11712.281026380362</v>
      </c>
      <c r="N103" s="15">
        <v>230.12503911365559</v>
      </c>
      <c r="O103" s="15">
        <v>241.49213865796034</v>
      </c>
      <c r="P103" s="15">
        <v>890031.35999999987</v>
      </c>
      <c r="Q103" s="15">
        <v>765176.43999999983</v>
      </c>
      <c r="R103" s="17">
        <v>1020235.2533333332</v>
      </c>
      <c r="S103" s="15">
        <v>269.20177737748861</v>
      </c>
      <c r="T103" s="15">
        <v>1265337.5999999999</v>
      </c>
      <c r="U103" s="15">
        <v>1184300.21</v>
      </c>
      <c r="V103" s="15">
        <v>1579066.9466666668</v>
      </c>
      <c r="W103" s="15">
        <v>416.65647923050676</v>
      </c>
      <c r="X103" s="18">
        <v>1.3409</v>
      </c>
      <c r="Y103" s="18">
        <v>63843.839999999997</v>
      </c>
      <c r="Z103" s="17">
        <v>85125.119999999995</v>
      </c>
      <c r="AA103" s="17">
        <v>63483.570736072783</v>
      </c>
      <c r="AB103" s="19">
        <f>Table1[[#This Row],[YTD-23 Annualized]]/Table1[[#This Row],[Column6]]</f>
        <v>87.108160317822666</v>
      </c>
      <c r="AC103" s="22">
        <v>33.730364000000002</v>
      </c>
      <c r="AD103" s="22">
        <v>-84.390936999999994</v>
      </c>
      <c r="AE103" s="21">
        <f>IF(OR('[1]Sales Team Input Sheet'!D$12="", '[1]Sales Team Input Sheet'!D$14="", AC103="", AD103=""), "",
     IFERROR(3959 * ACOS(MIN(1,
       SIN(RADIANS('[1]Sales Team Input Sheet'!D$12)) * SIN(RADIANS(AC103)) +
       COS(RADIANS('[1]Sales Team Input Sheet'!D$12)) * COS(RADIANS(AC103)) *
       COS(RADIANS(AD103) - RADIANS('[1]Sales Team Input Sheet'!D$14)))), ""))</f>
        <v>590.37375970612629</v>
      </c>
      <c r="AF103" s="21">
        <f t="shared" si="1"/>
        <v>264</v>
      </c>
    </row>
    <row r="104" spans="1:32" ht="15" thickBot="1" x14ac:dyDescent="0.4">
      <c r="A104" s="11" t="s">
        <v>316</v>
      </c>
      <c r="B104" s="12" t="s">
        <v>317</v>
      </c>
      <c r="C104" s="12" t="s">
        <v>45</v>
      </c>
      <c r="D104" s="13" t="s">
        <v>34</v>
      </c>
      <c r="E104" s="14">
        <v>39326</v>
      </c>
      <c r="F104" s="15">
        <v>2342.11</v>
      </c>
      <c r="G104" s="15">
        <v>2293.0318459999999</v>
      </c>
      <c r="H104" s="15">
        <v>24681.965487159396</v>
      </c>
      <c r="I104" s="15">
        <v>13570.584387111574</v>
      </c>
      <c r="J104" s="16">
        <v>0.54981781714959321</v>
      </c>
      <c r="K104" s="16">
        <v>0.87387781530989594</v>
      </c>
      <c r="L104" s="16">
        <v>0.71734411194261372</v>
      </c>
      <c r="M104" s="15">
        <v>9734.7788057148518</v>
      </c>
      <c r="N104" s="15">
        <v>211.18916683734182</v>
      </c>
      <c r="O104" s="15">
        <v>244.03599745528598</v>
      </c>
      <c r="P104" s="15">
        <v>906399.25</v>
      </c>
      <c r="Q104" s="15">
        <v>631298.4</v>
      </c>
      <c r="R104" s="17">
        <v>841731.2</v>
      </c>
      <c r="S104" s="15">
        <v>269.54259193633089</v>
      </c>
      <c r="T104" s="15">
        <v>1483275.48</v>
      </c>
      <c r="U104" s="15">
        <v>1484862.37</v>
      </c>
      <c r="V104" s="15">
        <v>1979816.4933333336</v>
      </c>
      <c r="W104" s="15">
        <v>633.9848982327901</v>
      </c>
      <c r="X104" s="18">
        <v>2.7225000000000001</v>
      </c>
      <c r="Y104" s="18">
        <v>88193.83</v>
      </c>
      <c r="Z104" s="17">
        <v>117591.77333333333</v>
      </c>
      <c r="AA104" s="17">
        <v>43192.570554025093</v>
      </c>
      <c r="AB104" s="19">
        <f>Table1[[#This Row],[YTD-23 Annualized]]/Table1[[#This Row],[Column6]]</f>
        <v>86.466391974500468</v>
      </c>
      <c r="AC104" s="22">
        <v>33.761573900000002</v>
      </c>
      <c r="AD104" s="22">
        <v>-84.387818300000006</v>
      </c>
      <c r="AE104" s="21">
        <f>IF(OR('[1]Sales Team Input Sheet'!D$12="", '[1]Sales Team Input Sheet'!D$14="", AC104="", AD104=""), "",
     IFERROR(3959 * ACOS(MIN(1,
       SIN(RADIANS('[1]Sales Team Input Sheet'!D$12)) * SIN(RADIANS(AC104)) +
       COS(RADIANS('[1]Sales Team Input Sheet'!D$12)) * COS(RADIANS(AC104)) *
       COS(RADIANS(AD104) - RADIANS('[1]Sales Team Input Sheet'!D$14)))), ""))</f>
        <v>588.35634025423724</v>
      </c>
      <c r="AF104" s="21">
        <f t="shared" si="1"/>
        <v>255</v>
      </c>
    </row>
    <row r="105" spans="1:32" ht="15" thickBot="1" x14ac:dyDescent="0.4">
      <c r="A105" s="11" t="s">
        <v>318</v>
      </c>
      <c r="B105" s="12" t="s">
        <v>319</v>
      </c>
      <c r="C105" s="12" t="s">
        <v>320</v>
      </c>
      <c r="D105" s="13" t="s">
        <v>34</v>
      </c>
      <c r="E105" s="14">
        <v>32874</v>
      </c>
      <c r="F105" s="15">
        <v>2226.48</v>
      </c>
      <c r="G105" s="15">
        <v>2105.460689</v>
      </c>
      <c r="H105" s="15">
        <v>22662.968310327098</v>
      </c>
      <c r="I105" s="15">
        <v>13214.187177937203</v>
      </c>
      <c r="J105" s="16">
        <v>0.58307398205714034</v>
      </c>
      <c r="K105" s="16">
        <v>0.73045729729048081</v>
      </c>
      <c r="L105" s="16">
        <v>0.84416543765015406</v>
      </c>
      <c r="M105" s="15">
        <v>11154.960102254412</v>
      </c>
      <c r="N105" s="15">
        <v>334.769655446331</v>
      </c>
      <c r="O105" s="15">
        <v>344.12057597642917</v>
      </c>
      <c r="P105" s="15">
        <v>941113.78</v>
      </c>
      <c r="Q105" s="15">
        <v>853324.78</v>
      </c>
      <c r="R105" s="17">
        <v>1137766.3733333335</v>
      </c>
      <c r="S105" s="15">
        <v>383.26182135029285</v>
      </c>
      <c r="T105" s="15">
        <v>1183993.99</v>
      </c>
      <c r="U105" s="15">
        <v>1187559.1299999999</v>
      </c>
      <c r="V105" s="15">
        <v>1583412.1733333333</v>
      </c>
      <c r="W105" s="15">
        <v>533.37965308468972</v>
      </c>
      <c r="X105" s="18">
        <v>2.3525</v>
      </c>
      <c r="Y105" s="18">
        <v>96343.72</v>
      </c>
      <c r="Z105" s="17">
        <v>128458.29333333333</v>
      </c>
      <c r="AA105" s="17">
        <v>54605.013106624159</v>
      </c>
      <c r="AB105" s="19">
        <f>Table1[[#This Row],[YTD-23 Annualized]]/Table1[[#This Row],[Column6]]</f>
        <v>101.99645385584046</v>
      </c>
      <c r="AC105" s="22">
        <v>33.985529</v>
      </c>
      <c r="AD105" s="22">
        <v>-84.091960999999998</v>
      </c>
      <c r="AE105" s="21">
        <f>IF(OR('[1]Sales Team Input Sheet'!D$12="", '[1]Sales Team Input Sheet'!D$14="", AC105="", AD105=""), "",
     IFERROR(3959 * ACOS(MIN(1,
       SIN(RADIANS('[1]Sales Team Input Sheet'!D$12)) * SIN(RADIANS(AC105)) +
       COS(RADIANS('[1]Sales Team Input Sheet'!D$12)) * COS(RADIANS(AC105)) *
       COS(RADIANS(AD105) - RADIANS('[1]Sales Team Input Sheet'!D$14)))), ""))</f>
        <v>578.67358088128174</v>
      </c>
      <c r="AF105" s="21">
        <f t="shared" si="1"/>
        <v>233</v>
      </c>
    </row>
    <row r="106" spans="1:32" ht="15" thickBot="1" x14ac:dyDescent="0.4">
      <c r="A106" s="11" t="s">
        <v>321</v>
      </c>
      <c r="B106" s="12" t="s">
        <v>322</v>
      </c>
      <c r="C106" s="12" t="s">
        <v>323</v>
      </c>
      <c r="D106" s="13" t="s">
        <v>34</v>
      </c>
      <c r="E106" s="14">
        <v>32874</v>
      </c>
      <c r="F106" s="15">
        <v>1424.39</v>
      </c>
      <c r="G106" s="15">
        <v>1558.354922</v>
      </c>
      <c r="H106" s="15">
        <v>16773.9765449158</v>
      </c>
      <c r="I106" s="15">
        <v>8432.0918981831019</v>
      </c>
      <c r="J106" s="16">
        <v>0.50268890478083283</v>
      </c>
      <c r="K106" s="16">
        <v>0.92893506042478047</v>
      </c>
      <c r="L106" s="16">
        <v>0.85757713690847936</v>
      </c>
      <c r="M106" s="15">
        <v>7231.16922819305</v>
      </c>
      <c r="N106" s="15">
        <v>307.59563764906966</v>
      </c>
      <c r="O106" s="15">
        <v>338.69865696894811</v>
      </c>
      <c r="P106" s="15">
        <v>717012.20000000007</v>
      </c>
      <c r="Q106" s="15">
        <v>543481.32000000007</v>
      </c>
      <c r="R106" s="17">
        <v>724641.76</v>
      </c>
      <c r="S106" s="15">
        <v>381.55373177289931</v>
      </c>
      <c r="T106" s="15">
        <v>909834.83</v>
      </c>
      <c r="U106" s="15">
        <v>718238.94</v>
      </c>
      <c r="V106" s="15">
        <v>957651.91999999993</v>
      </c>
      <c r="W106" s="15">
        <v>504.24317778136594</v>
      </c>
      <c r="X106" s="18">
        <v>2.33</v>
      </c>
      <c r="Y106" s="18">
        <v>104401.38</v>
      </c>
      <c r="Z106" s="17">
        <v>139201.84</v>
      </c>
      <c r="AA106" s="17">
        <v>59743.278969957079</v>
      </c>
      <c r="AB106" s="19">
        <f>Table1[[#This Row],[YTD-23 Annualized]]/Table1[[#This Row],[Column6]]</f>
        <v>100.21087007267786</v>
      </c>
      <c r="AC106" s="22">
        <v>28.634262</v>
      </c>
      <c r="AD106" s="22">
        <v>-81.391622999999996</v>
      </c>
      <c r="AE106" s="21">
        <f>IF(OR('[1]Sales Team Input Sheet'!D$12="", '[1]Sales Team Input Sheet'!D$14="", AC106="", AD106=""), "",
     IFERROR(3959 * ACOS(MIN(1,
       SIN(RADIANS('[1]Sales Team Input Sheet'!D$12)) * SIN(RADIANS(AC106)) +
       COS(RADIANS('[1]Sales Team Input Sheet'!D$12)) * COS(RADIANS(AC106)) *
       COS(RADIANS(AD106) - RADIANS('[1]Sales Team Input Sheet'!D$14)))), ""))</f>
        <v>980.11263956929611</v>
      </c>
      <c r="AF106" s="21">
        <f t="shared" si="1"/>
        <v>698</v>
      </c>
    </row>
    <row r="107" spans="1:32" ht="15" thickBot="1" x14ac:dyDescent="0.4">
      <c r="A107" s="11" t="s">
        <v>324</v>
      </c>
      <c r="B107" s="12" t="s">
        <v>325</v>
      </c>
      <c r="C107" s="12" t="s">
        <v>326</v>
      </c>
      <c r="D107" s="13" t="s">
        <v>34</v>
      </c>
      <c r="E107" s="14">
        <v>39356</v>
      </c>
      <c r="F107" s="15">
        <v>1155.1500000000001</v>
      </c>
      <c r="G107" s="15">
        <v>1374.9644000000001</v>
      </c>
      <c r="H107" s="15">
        <v>14799.979305160001</v>
      </c>
      <c r="I107" s="15">
        <v>7120.9831430458007</v>
      </c>
      <c r="J107" s="16">
        <v>0.48114818245476032</v>
      </c>
      <c r="K107" s="16">
        <v>0.80622904498037762</v>
      </c>
      <c r="L107" s="16">
        <v>0.78142766328937863</v>
      </c>
      <c r="M107" s="15">
        <v>5564.5332177933351</v>
      </c>
      <c r="N107" s="15">
        <v>282.20949595240171</v>
      </c>
      <c r="O107" s="15">
        <v>297.45045232220923</v>
      </c>
      <c r="P107" s="15">
        <v>507686.13</v>
      </c>
      <c r="Q107" s="15">
        <v>385039.87</v>
      </c>
      <c r="R107" s="17">
        <v>513386.49333333329</v>
      </c>
      <c r="S107" s="15">
        <v>333.32456390944895</v>
      </c>
      <c r="T107" s="15">
        <v>716971.54999999993</v>
      </c>
      <c r="U107" s="15">
        <v>527407.05999999994</v>
      </c>
      <c r="V107" s="15">
        <v>703209.41333333321</v>
      </c>
      <c r="W107" s="15">
        <v>456.57019434705433</v>
      </c>
      <c r="X107" s="18">
        <v>2.1666000000000003</v>
      </c>
      <c r="Y107" s="18">
        <v>109378.51000000001</v>
      </c>
      <c r="Z107" s="17">
        <v>145838.01333333334</v>
      </c>
      <c r="AA107" s="17">
        <v>67311.923443798267</v>
      </c>
      <c r="AB107" s="19">
        <f>Table1[[#This Row],[YTD-23 Annualized]]/Table1[[#This Row],[Column6]]</f>
        <v>92.260477786656338</v>
      </c>
      <c r="AC107" s="22">
        <v>41.995283999999998</v>
      </c>
      <c r="AD107" s="22">
        <v>-87.840847999999994</v>
      </c>
      <c r="AE107" s="21">
        <f>IF(OR('[1]Sales Team Input Sheet'!D$12="", '[1]Sales Team Input Sheet'!D$14="", AC107="", AD107=""), "",
     IFERROR(3959 * ACOS(MIN(1,
       SIN(RADIANS('[1]Sales Team Input Sheet'!D$12)) * SIN(RADIANS(AC107)) +
       COS(RADIANS('[1]Sales Team Input Sheet'!D$12)) * COS(RADIANS(AC107)) *
       COS(RADIANS(AD107) - RADIANS('[1]Sales Team Input Sheet'!D$14)))), ""))</f>
        <v>13.451984040585383</v>
      </c>
      <c r="AF107" s="21">
        <f t="shared" si="1"/>
        <v>16</v>
      </c>
    </row>
    <row r="108" spans="1:32" ht="15" thickBot="1" x14ac:dyDescent="0.4">
      <c r="A108" s="11" t="s">
        <v>327</v>
      </c>
      <c r="B108" s="12" t="s">
        <v>328</v>
      </c>
      <c r="C108" s="12" t="s">
        <v>329</v>
      </c>
      <c r="D108" s="13" t="s">
        <v>34</v>
      </c>
      <c r="E108" s="14">
        <v>32874</v>
      </c>
      <c r="F108" s="15">
        <v>1059.8399999999999</v>
      </c>
      <c r="G108" s="15">
        <v>1435.908768</v>
      </c>
      <c r="H108" s="15">
        <v>15455.978387875199</v>
      </c>
      <c r="I108" s="15">
        <v>7925.992275411003</v>
      </c>
      <c r="J108" s="16">
        <v>0.51281077629021088</v>
      </c>
      <c r="K108" s="16">
        <v>0.58776239548655895</v>
      </c>
      <c r="L108" s="16">
        <v>0.64728580404209723</v>
      </c>
      <c r="M108" s="15">
        <v>5130.3822828208622</v>
      </c>
      <c r="N108" s="15">
        <v>318.28419062204551</v>
      </c>
      <c r="O108" s="15">
        <v>277.63093485809179</v>
      </c>
      <c r="P108" s="15">
        <v>459007.16000000003</v>
      </c>
      <c r="Q108" s="15">
        <v>332059.68</v>
      </c>
      <c r="R108" s="17">
        <v>442746.24</v>
      </c>
      <c r="S108" s="15">
        <v>313.31114130434787</v>
      </c>
      <c r="T108" s="15">
        <v>739624.09</v>
      </c>
      <c r="U108" s="15">
        <v>545734.57999999996</v>
      </c>
      <c r="V108" s="15">
        <v>727646.10666666657</v>
      </c>
      <c r="W108" s="15">
        <v>514.92166742149755</v>
      </c>
      <c r="X108" s="18">
        <v>1.2976000000000001</v>
      </c>
      <c r="Y108" s="18">
        <v>152650.18</v>
      </c>
      <c r="Z108" s="17">
        <v>203533.5733333333</v>
      </c>
      <c r="AA108" s="17">
        <v>156853.86354295106</v>
      </c>
      <c r="AB108" s="19">
        <f>Table1[[#This Row],[YTD-23 Annualized]]/Table1[[#This Row],[Column6]]</f>
        <v>86.298879029451726</v>
      </c>
      <c r="AC108" s="22">
        <v>42.717354999999998</v>
      </c>
      <c r="AD108" s="22">
        <v>-70.967102999999994</v>
      </c>
      <c r="AE108" s="21">
        <f>IF(OR('[1]Sales Team Input Sheet'!D$12="", '[1]Sales Team Input Sheet'!D$14="", AC108="", AD108=""), "",
     IFERROR(3959 * ACOS(MIN(1,
       SIN(RADIANS('[1]Sales Team Input Sheet'!D$12)) * SIN(RADIANS(AC108)) +
       COS(RADIANS('[1]Sales Team Input Sheet'!D$12)) * COS(RADIANS(AC108)) *
       COS(RADIANS(AD108) - RADIANS('[1]Sales Team Input Sheet'!D$14)))), ""))</f>
        <v>851.85374992522964</v>
      </c>
      <c r="AF108" s="21">
        <f t="shared" si="1"/>
        <v>605</v>
      </c>
    </row>
    <row r="109" spans="1:32" ht="15" thickBot="1" x14ac:dyDescent="0.4">
      <c r="A109" s="11" t="s">
        <v>330</v>
      </c>
      <c r="B109" s="12" t="s">
        <v>331</v>
      </c>
      <c r="C109" s="12" t="s">
        <v>332</v>
      </c>
      <c r="D109" s="13" t="s">
        <v>34</v>
      </c>
      <c r="E109" s="14">
        <v>39356</v>
      </c>
      <c r="F109" s="15">
        <v>1985.1299999999999</v>
      </c>
      <c r="G109" s="15">
        <v>1912.779867</v>
      </c>
      <c r="H109" s="15">
        <v>20588.971210401298</v>
      </c>
      <c r="I109" s="15">
        <v>11127.655961369268</v>
      </c>
      <c r="J109" s="16">
        <v>0.54046682797573253</v>
      </c>
      <c r="K109" s="16">
        <v>0.8713179705305556</v>
      </c>
      <c r="L109" s="16">
        <v>0.88158548946767235</v>
      </c>
      <c r="M109" s="15">
        <v>9809.9800273315886</v>
      </c>
      <c r="N109" s="15">
        <v>320.88267921004086</v>
      </c>
      <c r="O109" s="15">
        <v>371.15485131956098</v>
      </c>
      <c r="P109" s="15">
        <v>941307.92000000016</v>
      </c>
      <c r="Q109" s="15">
        <v>821232.59000000008</v>
      </c>
      <c r="R109" s="17">
        <v>1094976.7866666669</v>
      </c>
      <c r="S109" s="15">
        <v>413.69209573176573</v>
      </c>
      <c r="T109" s="15">
        <v>1268108.6099999999</v>
      </c>
      <c r="U109" s="15">
        <v>1152638.3099999998</v>
      </c>
      <c r="V109" s="15">
        <v>1536851.0799999996</v>
      </c>
      <c r="W109" s="15">
        <v>580.6361850357406</v>
      </c>
      <c r="X109" s="18">
        <v>1.3281499999999999</v>
      </c>
      <c r="Y109" s="18">
        <v>106843.13999999998</v>
      </c>
      <c r="Z109" s="17">
        <v>142457.51999999999</v>
      </c>
      <c r="AA109" s="17">
        <v>107260.11369197756</v>
      </c>
      <c r="AB109" s="19">
        <f>Table1[[#This Row],[YTD-23 Annualized]]/Table1[[#This Row],[Column6]]</f>
        <v>111.61865606412569</v>
      </c>
      <c r="AC109" s="22">
        <v>38.500279999999997</v>
      </c>
      <c r="AD109" s="22">
        <v>-121.25111</v>
      </c>
      <c r="AE109" s="21">
        <f>IF(OR('[1]Sales Team Input Sheet'!D$12="", '[1]Sales Team Input Sheet'!D$14="", AC109="", AD109=""), "",
     IFERROR(3959 * ACOS(MIN(1,
       SIN(RADIANS('[1]Sales Team Input Sheet'!D$12)) * SIN(RADIANS(AC109)) +
       COS(RADIANS('[1]Sales Team Input Sheet'!D$12)) * COS(RADIANS(AC109)) *
       COS(RADIANS(AD109) - RADIANS('[1]Sales Team Input Sheet'!D$14)))), ""))</f>
        <v>1778.6896669856751</v>
      </c>
      <c r="AF109" s="21">
        <f t="shared" si="1"/>
        <v>959</v>
      </c>
    </row>
    <row r="110" spans="1:32" ht="15" thickBot="1" x14ac:dyDescent="0.4">
      <c r="A110" s="11" t="s">
        <v>333</v>
      </c>
      <c r="B110" s="12" t="s">
        <v>334</v>
      </c>
      <c r="C110" s="12" t="s">
        <v>108</v>
      </c>
      <c r="D110" s="13" t="s">
        <v>52</v>
      </c>
      <c r="E110" s="14">
        <v>32874</v>
      </c>
      <c r="F110" s="15">
        <v>1864.91</v>
      </c>
      <c r="G110" s="15">
        <v>2369.0264999999999</v>
      </c>
      <c r="H110" s="15">
        <v>25499.964343349999</v>
      </c>
      <c r="I110" s="15">
        <v>11682.003162070265</v>
      </c>
      <c r="J110" s="16">
        <v>0.45811841164855405</v>
      </c>
      <c r="K110" s="16">
        <v>0.60989892287778735</v>
      </c>
      <c r="L110" s="16">
        <v>0.66174215959087668</v>
      </c>
      <c r="M110" s="15">
        <v>7730.4740008158278</v>
      </c>
      <c r="N110" s="15">
        <v>396.65232704512857</v>
      </c>
      <c r="O110" s="15">
        <v>442.81884380479488</v>
      </c>
      <c r="P110" s="15">
        <v>964053.85</v>
      </c>
      <c r="Q110" s="15">
        <v>881964.42999999993</v>
      </c>
      <c r="R110" s="17">
        <v>1175952.5733333332</v>
      </c>
      <c r="S110" s="15">
        <v>472.9260017909711</v>
      </c>
      <c r="T110" s="15">
        <v>1220346.3399999999</v>
      </c>
      <c r="U110" s="15">
        <v>1078887.01</v>
      </c>
      <c r="V110" s="15">
        <v>1438516.0133333334</v>
      </c>
      <c r="W110" s="15">
        <v>578.51961220648707</v>
      </c>
      <c r="X110" s="18">
        <v>2.2625000000000002</v>
      </c>
      <c r="Y110" s="18">
        <v>128837.01</v>
      </c>
      <c r="Z110" s="17">
        <v>171782.68</v>
      </c>
      <c r="AA110" s="17">
        <v>75926.046408839771</v>
      </c>
      <c r="AB110" s="19">
        <f>Table1[[#This Row],[YTD-23 Annualized]]/Table1[[#This Row],[Column6]]</f>
        <v>152.1190774600924</v>
      </c>
      <c r="AC110" s="22">
        <v>42.352836199999999</v>
      </c>
      <c r="AD110" s="22">
        <v>-71.071189700000005</v>
      </c>
      <c r="AE110" s="21">
        <f>IF(OR('[1]Sales Team Input Sheet'!D$12="", '[1]Sales Team Input Sheet'!D$14="", AC110="", AD110=""), "",
     IFERROR(3959 * ACOS(MIN(1,
       SIN(RADIANS('[1]Sales Team Input Sheet'!D$12)) * SIN(RADIANS(AC110)) +
       COS(RADIANS('[1]Sales Team Input Sheet'!D$12)) * COS(RADIANS(AC110)) *
       COS(RADIANS(AD110) - RADIANS('[1]Sales Team Input Sheet'!D$14)))), ""))</f>
        <v>847.7014253235086</v>
      </c>
      <c r="AF110" s="21">
        <f t="shared" si="1"/>
        <v>593</v>
      </c>
    </row>
    <row r="111" spans="1:32" ht="15" thickBot="1" x14ac:dyDescent="0.4">
      <c r="A111" s="11" t="s">
        <v>335</v>
      </c>
      <c r="B111" s="12" t="s">
        <v>336</v>
      </c>
      <c r="C111" s="12" t="s">
        <v>102</v>
      </c>
      <c r="D111" s="13" t="s">
        <v>34</v>
      </c>
      <c r="E111" s="14">
        <v>39356</v>
      </c>
      <c r="F111" s="15">
        <v>1654.96</v>
      </c>
      <c r="G111" s="15">
        <v>1423</v>
      </c>
      <c r="H111" s="15">
        <v>15317.029699999999</v>
      </c>
      <c r="I111" s="15">
        <v>7774.0125303344021</v>
      </c>
      <c r="J111" s="16">
        <v>0.50754047505270572</v>
      </c>
      <c r="K111" s="16">
        <v>0.91748391757790737</v>
      </c>
      <c r="L111" s="16">
        <v>0.89242067494539568</v>
      </c>
      <c r="M111" s="15">
        <v>6937.6895093549911</v>
      </c>
      <c r="N111" s="15">
        <v>310.20578053013139</v>
      </c>
      <c r="O111" s="15">
        <v>338.19959999033205</v>
      </c>
      <c r="P111" s="15">
        <v>797031.02</v>
      </c>
      <c r="Q111" s="15">
        <v>628140.89</v>
      </c>
      <c r="R111" s="17">
        <v>837521.18666666676</v>
      </c>
      <c r="S111" s="15">
        <v>379.5504966887417</v>
      </c>
      <c r="T111" s="15">
        <v>1235472.2199999997</v>
      </c>
      <c r="U111" s="15">
        <v>992929.89999999991</v>
      </c>
      <c r="V111" s="15">
        <v>1323906.5333333332</v>
      </c>
      <c r="W111" s="15">
        <v>599.97214434185707</v>
      </c>
      <c r="X111" s="18">
        <v>2.38</v>
      </c>
      <c r="Y111" s="18">
        <v>162145.19999999998</v>
      </c>
      <c r="Z111" s="17">
        <v>216193.59999999998</v>
      </c>
      <c r="AA111" s="17">
        <v>90837.647058823524</v>
      </c>
      <c r="AB111" s="19">
        <f>Table1[[#This Row],[YTD-23 Annualized]]/Table1[[#This Row],[Column6]]</f>
        <v>120.7204769739735</v>
      </c>
      <c r="AC111" s="22">
        <v>26.122506000000001</v>
      </c>
      <c r="AD111" s="22">
        <v>-80.104096999999996</v>
      </c>
      <c r="AE111" s="21">
        <f>IF(OR('[1]Sales Team Input Sheet'!D$12="", '[1]Sales Team Input Sheet'!D$14="", AC111="", AD111=""), "",
     IFERROR(3959 * ACOS(MIN(1,
       SIN(RADIANS('[1]Sales Team Input Sheet'!D$12)) * SIN(RADIANS(AC111)) +
       COS(RADIANS('[1]Sales Team Input Sheet'!D$12)) * COS(RADIANS(AC111)) *
       COS(RADIANS(AD111) - RADIANS('[1]Sales Team Input Sheet'!D$14)))), ""))</f>
        <v>1170.0566176478574</v>
      </c>
      <c r="AF111" s="21">
        <f t="shared" si="1"/>
        <v>747</v>
      </c>
    </row>
    <row r="112" spans="1:32" ht="15" thickBot="1" x14ac:dyDescent="0.4">
      <c r="A112" s="11" t="s">
        <v>337</v>
      </c>
      <c r="B112" s="12" t="s">
        <v>338</v>
      </c>
      <c r="C112" s="12" t="s">
        <v>339</v>
      </c>
      <c r="D112" s="13" t="s">
        <v>34</v>
      </c>
      <c r="E112" s="14">
        <v>39692</v>
      </c>
      <c r="F112" s="15">
        <v>1780.5</v>
      </c>
      <c r="G112" s="15">
        <v>1951.706224</v>
      </c>
      <c r="H112" s="15">
        <v>21007.9706245136</v>
      </c>
      <c r="I112" s="15">
        <v>10951.053128452473</v>
      </c>
      <c r="J112" s="16">
        <v>0.52128086640001303</v>
      </c>
      <c r="K112" s="16">
        <v>0.79723245108492857</v>
      </c>
      <c r="L112" s="16">
        <v>0.77832676833598191</v>
      </c>
      <c r="M112" s="15">
        <v>8523.497791344058</v>
      </c>
      <c r="N112" s="15">
        <v>377.8404167135281</v>
      </c>
      <c r="O112" s="15">
        <v>413.81144060657124</v>
      </c>
      <c r="P112" s="15">
        <v>1034643.7799999998</v>
      </c>
      <c r="Q112" s="15">
        <v>840021.59</v>
      </c>
      <c r="R112" s="17">
        <v>1120028.7866666666</v>
      </c>
      <c r="S112" s="15">
        <v>471.78971637180564</v>
      </c>
      <c r="T112" s="15">
        <v>1309218.57</v>
      </c>
      <c r="U112" s="15">
        <v>1099229.6700000002</v>
      </c>
      <c r="V112" s="15">
        <v>1465639.5600000003</v>
      </c>
      <c r="W112" s="15">
        <v>617.37133951137332</v>
      </c>
      <c r="X112" s="18">
        <v>1.0434000000000001</v>
      </c>
      <c r="Y112" s="18">
        <v>51522.119999999995</v>
      </c>
      <c r="Z112" s="17">
        <v>68696.159999999989</v>
      </c>
      <c r="AA112" s="17">
        <v>65838.757906842991</v>
      </c>
      <c r="AB112" s="19">
        <f>Table1[[#This Row],[YTD-23 Annualized]]/Table1[[#This Row],[Column6]]</f>
        <v>131.40483098430545</v>
      </c>
      <c r="AC112" s="22">
        <v>40.923203000000001</v>
      </c>
      <c r="AD112" s="22">
        <v>-74.087704000000002</v>
      </c>
      <c r="AE112" s="21">
        <f>IF(OR('[1]Sales Team Input Sheet'!D$12="", '[1]Sales Team Input Sheet'!D$14="", AC112="", AD112=""), "",
     IFERROR(3959 * ACOS(MIN(1,
       SIN(RADIANS('[1]Sales Team Input Sheet'!D$12)) * SIN(RADIANS(AC112)) +
       COS(RADIANS('[1]Sales Team Input Sheet'!D$12)) * COS(RADIANS(AC112)) *
       COS(RADIANS(AD112) - RADIANS('[1]Sales Team Input Sheet'!D$14)))), ""))</f>
        <v>703.99610121860201</v>
      </c>
      <c r="AF112" s="21">
        <f t="shared" si="1"/>
        <v>411</v>
      </c>
    </row>
    <row r="113" spans="1:32" ht="15" thickBot="1" x14ac:dyDescent="0.4">
      <c r="A113" s="11" t="s">
        <v>340</v>
      </c>
      <c r="B113" s="12" t="s">
        <v>341</v>
      </c>
      <c r="C113" s="12" t="s">
        <v>342</v>
      </c>
      <c r="D113" s="13" t="s">
        <v>34</v>
      </c>
      <c r="E113" s="14">
        <v>39934</v>
      </c>
      <c r="F113" s="15">
        <v>1890.3200000000002</v>
      </c>
      <c r="G113" s="15">
        <v>1804.919484</v>
      </c>
      <c r="H113" s="15">
        <v>19427.9728338276</v>
      </c>
      <c r="I113" s="15">
        <v>11691.985706981297</v>
      </c>
      <c r="J113" s="16">
        <v>0.60181192381654169</v>
      </c>
      <c r="K113" s="16">
        <v>0.76928395723613907</v>
      </c>
      <c r="L113" s="16">
        <v>0.79482098150722991</v>
      </c>
      <c r="M113" s="15">
        <v>9293.0355553913778</v>
      </c>
      <c r="N113" s="15">
        <v>314.11633902145667</v>
      </c>
      <c r="O113" s="15">
        <v>344.48713445342582</v>
      </c>
      <c r="P113" s="15">
        <v>884710.31</v>
      </c>
      <c r="Q113" s="15">
        <v>752488.05999999994</v>
      </c>
      <c r="R113" s="17">
        <v>1003317.4133333332</v>
      </c>
      <c r="S113" s="15">
        <v>398.07443184222768</v>
      </c>
      <c r="T113" s="15">
        <v>1135000.8600000001</v>
      </c>
      <c r="U113" s="15">
        <v>987896.09</v>
      </c>
      <c r="V113" s="15">
        <v>1317194.7866666666</v>
      </c>
      <c r="W113" s="15">
        <v>522.6078600448601</v>
      </c>
      <c r="X113" s="18">
        <v>2.34</v>
      </c>
      <c r="Y113" s="18">
        <v>117867.51000000002</v>
      </c>
      <c r="Z113" s="17">
        <v>157156.68000000005</v>
      </c>
      <c r="AA113" s="17">
        <v>67160.974358974388</v>
      </c>
      <c r="AB113" s="19">
        <f>Table1[[#This Row],[YTD-23 Annualized]]/Table1[[#This Row],[Column6]]</f>
        <v>107.9644436258781</v>
      </c>
      <c r="AC113" s="22">
        <v>41.590992999999997</v>
      </c>
      <c r="AD113" s="22">
        <v>-93.615245000000002</v>
      </c>
      <c r="AE113" s="21">
        <f>IF(OR('[1]Sales Team Input Sheet'!D$12="", '[1]Sales Team Input Sheet'!D$14="", AC113="", AD113=""), "",
     IFERROR(3959 * ACOS(MIN(1,
       SIN(RADIANS('[1]Sales Team Input Sheet'!D$12)) * SIN(RADIANS(AC113)) +
       COS(RADIANS('[1]Sales Team Input Sheet'!D$12)) * COS(RADIANS(AC113)) *
       COS(RADIANS(AD113) - RADIANS('[1]Sales Team Input Sheet'!D$14)))), ""))</f>
        <v>309.47457543521392</v>
      </c>
      <c r="AF113" s="21">
        <f t="shared" si="1"/>
        <v>114</v>
      </c>
    </row>
    <row r="114" spans="1:32" ht="15" thickBot="1" x14ac:dyDescent="0.4">
      <c r="A114" s="11" t="s">
        <v>343</v>
      </c>
      <c r="B114" s="12" t="s">
        <v>344</v>
      </c>
      <c r="C114" s="12" t="s">
        <v>79</v>
      </c>
      <c r="D114" s="13" t="s">
        <v>34</v>
      </c>
      <c r="E114" s="14">
        <v>38200</v>
      </c>
      <c r="F114" s="15">
        <v>1404.8</v>
      </c>
      <c r="G114" s="15">
        <v>1998.900948</v>
      </c>
      <c r="H114" s="15">
        <v>21515.9699141772</v>
      </c>
      <c r="I114" s="15">
        <v>12033.320578062829</v>
      </c>
      <c r="J114" s="16">
        <v>0.55927390798840493</v>
      </c>
      <c r="K114" s="16">
        <v>0.61097826381222087</v>
      </c>
      <c r="L114" s="16">
        <v>0.56348328262345848</v>
      </c>
      <c r="M114" s="15">
        <v>6780.5749801872571</v>
      </c>
      <c r="N114" s="15">
        <v>408.27291058636246</v>
      </c>
      <c r="O114" s="15">
        <v>452.54879698177666</v>
      </c>
      <c r="P114" s="15">
        <v>951410.1100000001</v>
      </c>
      <c r="Q114" s="15">
        <v>711017.24999999988</v>
      </c>
      <c r="R114" s="17">
        <v>948022.99999999988</v>
      </c>
      <c r="S114" s="15">
        <v>506.13414720956712</v>
      </c>
      <c r="T114" s="15">
        <v>1177897.8600000001</v>
      </c>
      <c r="U114" s="15">
        <v>932868.94</v>
      </c>
      <c r="V114" s="15">
        <v>1243825.2533333334</v>
      </c>
      <c r="W114" s="15">
        <v>664.05818621867888</v>
      </c>
      <c r="X114" s="18">
        <v>3.0714000000000001</v>
      </c>
      <c r="Y114" s="18">
        <v>144737.20000000001</v>
      </c>
      <c r="Z114" s="17">
        <v>192982.93333333335</v>
      </c>
      <c r="AA114" s="17">
        <v>62832.23719910573</v>
      </c>
      <c r="AB114" s="19">
        <f>Table1[[#This Row],[YTD-23 Annualized]]/Table1[[#This Row],[Column6]]</f>
        <v>139.81454416035655</v>
      </c>
      <c r="AC114" s="22">
        <v>47.722237999999997</v>
      </c>
      <c r="AD114" s="22">
        <v>-122.2919986</v>
      </c>
      <c r="AE114" s="21">
        <f>IF(OR('[1]Sales Team Input Sheet'!D$12="", '[1]Sales Team Input Sheet'!D$14="", AC114="", AD114=""), "",
     IFERROR(3959 * ACOS(MIN(1,
       SIN(RADIANS('[1]Sales Team Input Sheet'!D$12)) * SIN(RADIANS(AC114)) +
       COS(RADIANS('[1]Sales Team Input Sheet'!D$12)) * COS(RADIANS(AC114)) *
       COS(RADIANS(AD114) - RADIANS('[1]Sales Team Input Sheet'!D$14)))), ""))</f>
        <v>1731.2297823071983</v>
      </c>
      <c r="AF114" s="21">
        <f t="shared" si="1"/>
        <v>869</v>
      </c>
    </row>
    <row r="115" spans="1:32" ht="15" thickBot="1" x14ac:dyDescent="0.4">
      <c r="A115" s="11" t="s">
        <v>345</v>
      </c>
      <c r="B115" s="12" t="s">
        <v>346</v>
      </c>
      <c r="C115" s="12" t="s">
        <v>347</v>
      </c>
      <c r="D115" s="13" t="s">
        <v>34</v>
      </c>
      <c r="E115" s="14">
        <v>38200</v>
      </c>
      <c r="F115" s="15">
        <v>1000.67</v>
      </c>
      <c r="G115" s="15">
        <v>1373.6637579999999</v>
      </c>
      <c r="H115" s="15">
        <v>14785.979324736198</v>
      </c>
      <c r="I115" s="15">
        <v>7775.1011975847277</v>
      </c>
      <c r="J115" s="16">
        <v>0.52584282899526147</v>
      </c>
      <c r="K115" s="16">
        <v>0.6875815040679164</v>
      </c>
      <c r="L115" s="16">
        <v>0.64899939025016351</v>
      </c>
      <c r="M115" s="15">
        <v>5046.0359363658044</v>
      </c>
      <c r="N115" s="15">
        <v>341.82704302331337</v>
      </c>
      <c r="O115" s="15">
        <v>371.91937401940709</v>
      </c>
      <c r="P115" s="15">
        <v>543412.31999999995</v>
      </c>
      <c r="Q115" s="15">
        <v>417786.20999999996</v>
      </c>
      <c r="R115" s="17">
        <v>557048.27999999991</v>
      </c>
      <c r="S115" s="15">
        <v>417.50648065795917</v>
      </c>
      <c r="T115" s="15">
        <v>851663.02999999991</v>
      </c>
      <c r="U115" s="15">
        <v>661492.99</v>
      </c>
      <c r="V115" s="15">
        <v>881990.65333333332</v>
      </c>
      <c r="W115" s="15">
        <v>661.05008644208374</v>
      </c>
      <c r="X115" s="18">
        <v>1.3031999999999999</v>
      </c>
      <c r="Y115" s="18">
        <v>106387.89</v>
      </c>
      <c r="Z115" s="17">
        <v>141850.52000000002</v>
      </c>
      <c r="AA115" s="17">
        <v>108847.85144260284</v>
      </c>
      <c r="AB115" s="19">
        <f>Table1[[#This Row],[YTD-23 Annualized]]/Table1[[#This Row],[Column6]]</f>
        <v>110.39324472215125</v>
      </c>
      <c r="AC115" s="22">
        <v>45.462184999999998</v>
      </c>
      <c r="AD115" s="22">
        <v>-122.66087899999999</v>
      </c>
      <c r="AE115" s="21">
        <f>IF(OR('[1]Sales Team Input Sheet'!D$12="", '[1]Sales Team Input Sheet'!D$14="", AC115="", AD115=""), "",
     IFERROR(3959 * ACOS(MIN(1,
       SIN(RADIANS('[1]Sales Team Input Sheet'!D$12)) * SIN(RADIANS(AC115)) +
       COS(RADIANS('[1]Sales Team Input Sheet'!D$12)) * COS(RADIANS(AC115)) *
       COS(RADIANS(AD115) - RADIANS('[1]Sales Team Input Sheet'!D$14)))), ""))</f>
        <v>1754.1947976122806</v>
      </c>
      <c r="AF115" s="21">
        <f t="shared" si="1"/>
        <v>937</v>
      </c>
    </row>
    <row r="116" spans="1:32" ht="15" thickBot="1" x14ac:dyDescent="0.4">
      <c r="A116" s="11" t="s">
        <v>348</v>
      </c>
      <c r="B116" s="12" t="s">
        <v>349</v>
      </c>
      <c r="C116" s="12" t="s">
        <v>347</v>
      </c>
      <c r="D116" s="13" t="s">
        <v>34</v>
      </c>
      <c r="E116" s="14">
        <v>38200</v>
      </c>
      <c r="F116" s="15">
        <v>2055.34</v>
      </c>
      <c r="G116" s="15">
        <v>1808.1710889999999</v>
      </c>
      <c r="H116" s="15">
        <v>19462.972784887097</v>
      </c>
      <c r="I116" s="15">
        <v>11102.577984722315</v>
      </c>
      <c r="J116" s="16">
        <v>0.57044615472839855</v>
      </c>
      <c r="K116" s="16">
        <v>0.77531101137545388</v>
      </c>
      <c r="L116" s="16">
        <v>0.91237094334173918</v>
      </c>
      <c r="M116" s="15">
        <v>10129.669549446326</v>
      </c>
      <c r="N116" s="15">
        <v>341.06712645072412</v>
      </c>
      <c r="O116" s="15">
        <v>332.96743604464467</v>
      </c>
      <c r="P116" s="15">
        <v>896076.76000000013</v>
      </c>
      <c r="Q116" s="15">
        <v>770936.12</v>
      </c>
      <c r="R116" s="17">
        <v>1027914.8266666667</v>
      </c>
      <c r="S116" s="15">
        <v>375.08933801706769</v>
      </c>
      <c r="T116" s="15">
        <v>1262131.2599999998</v>
      </c>
      <c r="U116" s="15">
        <v>1036593.3900000001</v>
      </c>
      <c r="V116" s="15">
        <v>1382124.5200000003</v>
      </c>
      <c r="W116" s="15">
        <v>504.34156392616308</v>
      </c>
      <c r="X116" s="18">
        <v>2.0526</v>
      </c>
      <c r="Y116" s="18">
        <v>109609.16999999998</v>
      </c>
      <c r="Z116" s="17">
        <v>146145.56</v>
      </c>
      <c r="AA116" s="17">
        <v>71200.214362272236</v>
      </c>
      <c r="AB116" s="19">
        <f>Table1[[#This Row],[YTD-23 Annualized]]/Table1[[#This Row],[Column6]]</f>
        <v>101.47565245332719</v>
      </c>
      <c r="AC116" s="22">
        <v>45.462184999999998</v>
      </c>
      <c r="AD116" s="22">
        <v>-122.66087899999999</v>
      </c>
      <c r="AE116" s="21">
        <f>IF(OR('[1]Sales Team Input Sheet'!D$12="", '[1]Sales Team Input Sheet'!D$14="", AC116="", AD116=""), "",
     IFERROR(3959 * ACOS(MIN(1,
       SIN(RADIANS('[1]Sales Team Input Sheet'!D$12)) * SIN(RADIANS(AC116)) +
       COS(RADIANS('[1]Sales Team Input Sheet'!D$12)) * COS(RADIANS(AC116)) *
       COS(RADIANS(AD116) - RADIANS('[1]Sales Team Input Sheet'!D$14)))), ""))</f>
        <v>1754.1947976122806</v>
      </c>
      <c r="AF116" s="21">
        <f t="shared" si="1"/>
        <v>937</v>
      </c>
    </row>
    <row r="117" spans="1:32" ht="15" thickBot="1" x14ac:dyDescent="0.4">
      <c r="A117" s="11" t="s">
        <v>350</v>
      </c>
      <c r="B117" s="12" t="s">
        <v>351</v>
      </c>
      <c r="C117" s="12" t="s">
        <v>352</v>
      </c>
      <c r="D117" s="13" t="s">
        <v>34</v>
      </c>
      <c r="E117" s="14">
        <v>38200</v>
      </c>
      <c r="F117" s="15">
        <v>1688.6100000000001</v>
      </c>
      <c r="G117" s="15">
        <v>1793.5853179999999</v>
      </c>
      <c r="H117" s="15">
        <v>19305.973004420197</v>
      </c>
      <c r="I117" s="15">
        <v>10887.658219296985</v>
      </c>
      <c r="J117" s="16">
        <v>0.56395283557084652</v>
      </c>
      <c r="K117" s="16">
        <v>0.85942592041556443</v>
      </c>
      <c r="L117" s="16">
        <v>0.7717541828436224</v>
      </c>
      <c r="M117" s="15">
        <v>8402.5957721141949</v>
      </c>
      <c r="N117" s="15">
        <v>351.43305021333498</v>
      </c>
      <c r="O117" s="15">
        <v>389.50852476297064</v>
      </c>
      <c r="P117" s="15">
        <v>985215.7899999998</v>
      </c>
      <c r="Q117" s="15">
        <v>732520.21</v>
      </c>
      <c r="R117" s="17">
        <v>976693.61333333328</v>
      </c>
      <c r="S117" s="15">
        <v>433.800705906041</v>
      </c>
      <c r="T117" s="15">
        <v>1142494.1299999999</v>
      </c>
      <c r="U117" s="15">
        <v>883504.41999999981</v>
      </c>
      <c r="V117" s="15">
        <v>1178005.8933333331</v>
      </c>
      <c r="W117" s="15">
        <v>523.21401626189572</v>
      </c>
      <c r="X117" s="18">
        <v>2.3826000000000001</v>
      </c>
      <c r="Y117" s="18">
        <v>73054.400000000009</v>
      </c>
      <c r="Z117" s="17">
        <v>97405.866666666683</v>
      </c>
      <c r="AA117" s="17">
        <v>40882.173535913156</v>
      </c>
      <c r="AB117" s="19">
        <f>Table1[[#This Row],[YTD-23 Annualized]]/Table1[[#This Row],[Column6]]</f>
        <v>116.23712955164393</v>
      </c>
      <c r="AC117" s="22">
        <v>45.417799000000002</v>
      </c>
      <c r="AD117" s="22">
        <v>-122.72199689999999</v>
      </c>
      <c r="AE117" s="21">
        <f>IF(OR('[1]Sales Team Input Sheet'!D$12="", '[1]Sales Team Input Sheet'!D$14="", AC117="", AD117=""), "",
     IFERROR(3959 * ACOS(MIN(1,
       SIN(RADIANS('[1]Sales Team Input Sheet'!D$12)) * SIN(RADIANS(AC117)) +
       COS(RADIANS('[1]Sales Team Input Sheet'!D$12)) * COS(RADIANS(AC117)) *
       COS(RADIANS(AD117) - RADIANS('[1]Sales Team Input Sheet'!D$14)))), ""))</f>
        <v>1757.3935445897171</v>
      </c>
      <c r="AF117" s="21">
        <f t="shared" si="1"/>
        <v>947</v>
      </c>
    </row>
    <row r="118" spans="1:32" ht="15" thickBot="1" x14ac:dyDescent="0.4">
      <c r="A118" s="11" t="s">
        <v>353</v>
      </c>
      <c r="B118" s="12" t="s">
        <v>354</v>
      </c>
      <c r="C118" s="12" t="s">
        <v>33</v>
      </c>
      <c r="D118" s="13" t="s">
        <v>34</v>
      </c>
      <c r="E118" s="14">
        <v>38200</v>
      </c>
      <c r="F118" s="15">
        <v>1236.1400000000001</v>
      </c>
      <c r="G118" s="15">
        <v>1339.86062268</v>
      </c>
      <c r="H118" s="15">
        <v>14422.125756465251</v>
      </c>
      <c r="I118" s="15">
        <v>7394.6209208806822</v>
      </c>
      <c r="J118" s="16">
        <v>0.5127275303063954</v>
      </c>
      <c r="K118" s="16">
        <v>0.83777245386354704</v>
      </c>
      <c r="L118" s="16">
        <v>0.82471941816780825</v>
      </c>
      <c r="M118" s="15">
        <v>6098.4874634402186</v>
      </c>
      <c r="N118" s="15">
        <v>403.85618528866252</v>
      </c>
      <c r="O118" s="15">
        <v>431.60841814034012</v>
      </c>
      <c r="P118" s="15">
        <v>769691.65000000014</v>
      </c>
      <c r="Q118" s="15">
        <v>594385.23</v>
      </c>
      <c r="R118" s="17">
        <v>792513.6399999999</v>
      </c>
      <c r="S118" s="15">
        <v>480.83973498147452</v>
      </c>
      <c r="T118" s="15">
        <v>1044725.3600000001</v>
      </c>
      <c r="U118" s="15">
        <v>800979.51</v>
      </c>
      <c r="V118" s="15">
        <v>1067972.68</v>
      </c>
      <c r="W118" s="15">
        <v>647.96828029187623</v>
      </c>
      <c r="X118" s="18">
        <v>1.9954000000000001</v>
      </c>
      <c r="Y118" s="18">
        <v>94671.349999999991</v>
      </c>
      <c r="Z118" s="17">
        <v>126228.46666666666</v>
      </c>
      <c r="AA118" s="17">
        <v>63259.73071397547</v>
      </c>
      <c r="AB118" s="19">
        <f>Table1[[#This Row],[YTD-23 Annualized]]/Table1[[#This Row],[Column6]]</f>
        <v>129.95249145809262</v>
      </c>
      <c r="AC118" s="22">
        <v>37.312494999999998</v>
      </c>
      <c r="AD118" s="22">
        <v>-121.870205</v>
      </c>
      <c r="AE118" s="21">
        <f>IF(OR('[1]Sales Team Input Sheet'!D$12="", '[1]Sales Team Input Sheet'!D$14="", AC118="", AD118=""), "",
     IFERROR(3959 * ACOS(MIN(1,
       SIN(RADIANS('[1]Sales Team Input Sheet'!D$12)) * SIN(RADIANS(AC118)) +
       COS(RADIANS('[1]Sales Team Input Sheet'!D$12)) * COS(RADIANS(AC118)) *
       COS(RADIANS(AD118) - RADIANS('[1]Sales Team Input Sheet'!D$14)))), ""))</f>
        <v>1837.9072172234728</v>
      </c>
      <c r="AF118" s="21">
        <f t="shared" si="1"/>
        <v>981</v>
      </c>
    </row>
    <row r="119" spans="1:32" ht="15" thickBot="1" x14ac:dyDescent="0.4">
      <c r="A119" s="11" t="s">
        <v>355</v>
      </c>
      <c r="B119" s="12" t="s">
        <v>356</v>
      </c>
      <c r="C119" s="12" t="s">
        <v>33</v>
      </c>
      <c r="D119" s="13" t="s">
        <v>132</v>
      </c>
      <c r="E119" s="14">
        <v>38200</v>
      </c>
      <c r="F119" s="15">
        <v>1618.81</v>
      </c>
      <c r="G119" s="15">
        <v>2542.6622069999999</v>
      </c>
      <c r="H119" s="15">
        <v>27368.961729927298</v>
      </c>
      <c r="I119" s="15">
        <v>13806.293387561183</v>
      </c>
      <c r="J119" s="16">
        <v>0.50445075424488373</v>
      </c>
      <c r="K119" s="16">
        <v>0.91559688826328134</v>
      </c>
      <c r="L119" s="16">
        <v>0.56958165863058174</v>
      </c>
      <c r="M119" s="15">
        <v>7863.8114872275319</v>
      </c>
      <c r="N119" s="15">
        <v>506.22560119534262</v>
      </c>
      <c r="O119" s="15">
        <v>583.88051099264271</v>
      </c>
      <c r="P119" s="15">
        <v>1946760.3899999997</v>
      </c>
      <c r="Q119" s="15">
        <v>1016792.6</v>
      </c>
      <c r="R119" s="17">
        <v>1355723.4666666668</v>
      </c>
      <c r="S119" s="15">
        <v>628.11114337074764</v>
      </c>
      <c r="T119" s="15">
        <v>2531665.2999999998</v>
      </c>
      <c r="U119" s="15">
        <v>1411841.16</v>
      </c>
      <c r="V119" s="15">
        <v>1882454.88</v>
      </c>
      <c r="W119" s="15">
        <v>872.1475404772641</v>
      </c>
      <c r="X119" s="18">
        <v>1.3979000000000001</v>
      </c>
      <c r="Y119" s="18">
        <v>155537.41000000003</v>
      </c>
      <c r="Z119" s="17">
        <v>207383.21333333338</v>
      </c>
      <c r="AA119" s="17">
        <v>148353.39676180939</v>
      </c>
      <c r="AB119" s="19">
        <f>Table1[[#This Row],[YTD-23 Annualized]]/Table1[[#This Row],[Column6]]</f>
        <v>172.40030090607388</v>
      </c>
      <c r="AC119" s="22">
        <v>34.438735999999999</v>
      </c>
      <c r="AD119" s="22">
        <v>-118.532078</v>
      </c>
      <c r="AE119" s="21">
        <f>IF(OR('[1]Sales Team Input Sheet'!D$12="", '[1]Sales Team Input Sheet'!D$14="", AC119="", AD119=""), "",
     IFERROR(3959 * ACOS(MIN(1,
       SIN(RADIANS('[1]Sales Team Input Sheet'!D$12)) * SIN(RADIANS(AC119)) +
       COS(RADIANS('[1]Sales Team Input Sheet'!D$12)) * COS(RADIANS(AC119)) *
       COS(RADIANS(AD119) - RADIANS('[1]Sales Team Input Sheet'!D$14)))), ""))</f>
        <v>1745.4289316630689</v>
      </c>
      <c r="AF119" s="21">
        <f t="shared" si="1"/>
        <v>917</v>
      </c>
    </row>
    <row r="120" spans="1:32" ht="15" thickBot="1" x14ac:dyDescent="0.4">
      <c r="A120" s="11" t="s">
        <v>357</v>
      </c>
      <c r="B120" s="12" t="s">
        <v>358</v>
      </c>
      <c r="C120" s="12" t="s">
        <v>359</v>
      </c>
      <c r="D120" s="13" t="s">
        <v>34</v>
      </c>
      <c r="E120" s="14">
        <v>38200</v>
      </c>
      <c r="F120" s="15">
        <v>1548.69</v>
      </c>
      <c r="G120" s="15">
        <v>1581</v>
      </c>
      <c r="H120" s="15">
        <v>17017.725899999998</v>
      </c>
      <c r="I120" s="15">
        <v>8685.655540481499</v>
      </c>
      <c r="J120" s="16">
        <v>0.51038873181530675</v>
      </c>
      <c r="K120" s="16">
        <v>0.8556652936005672</v>
      </c>
      <c r="L120" s="16">
        <v>0.90618454317904273</v>
      </c>
      <c r="M120" s="15">
        <v>7870.8067981617478</v>
      </c>
      <c r="N120" s="15">
        <v>518.6896306017203</v>
      </c>
      <c r="O120" s="15">
        <v>558.79777101937771</v>
      </c>
      <c r="P120" s="15">
        <v>1132619.5900000001</v>
      </c>
      <c r="Q120" s="15">
        <v>969575.58</v>
      </c>
      <c r="R120" s="17">
        <v>1292767.44</v>
      </c>
      <c r="S120" s="15">
        <v>626.06175541909613</v>
      </c>
      <c r="T120" s="15">
        <v>1390210.54</v>
      </c>
      <c r="U120" s="15">
        <v>1133514.52</v>
      </c>
      <c r="V120" s="15">
        <v>1511352.6933333334</v>
      </c>
      <c r="W120" s="15">
        <v>731.91827931994135</v>
      </c>
      <c r="X120" s="18">
        <v>2.5153999999999996</v>
      </c>
      <c r="Y120" s="18">
        <v>137605.82</v>
      </c>
      <c r="Z120" s="17">
        <v>183474.42666666667</v>
      </c>
      <c r="AA120" s="17">
        <v>72940.457448782181</v>
      </c>
      <c r="AB120" s="19">
        <f>Table1[[#This Row],[YTD-23 Annualized]]/Table1[[#This Row],[Column6]]</f>
        <v>164.24840212085118</v>
      </c>
      <c r="AC120" s="22">
        <v>37.287019000000001</v>
      </c>
      <c r="AD120" s="22">
        <v>-121.94974999999999</v>
      </c>
      <c r="AE120" s="21">
        <f>IF(OR('[1]Sales Team Input Sheet'!D$12="", '[1]Sales Team Input Sheet'!D$14="", AC120="", AD120=""), "",
     IFERROR(3959 * ACOS(MIN(1,
       SIN(RADIANS('[1]Sales Team Input Sheet'!D$12)) * SIN(RADIANS(AC120)) +
       COS(RADIANS('[1]Sales Team Input Sheet'!D$12)) * COS(RADIANS(AC120)) *
       COS(RADIANS(AD120) - RADIANS('[1]Sales Team Input Sheet'!D$14)))), ""))</f>
        <v>1842.619396793536</v>
      </c>
      <c r="AF120" s="21">
        <f t="shared" si="1"/>
        <v>988</v>
      </c>
    </row>
    <row r="121" spans="1:32" ht="15" thickBot="1" x14ac:dyDescent="0.4">
      <c r="A121" s="11" t="s">
        <v>360</v>
      </c>
      <c r="B121" s="12" t="s">
        <v>361</v>
      </c>
      <c r="C121" s="12" t="s">
        <v>359</v>
      </c>
      <c r="D121" s="13" t="s">
        <v>34</v>
      </c>
      <c r="E121" s="14">
        <v>38200</v>
      </c>
      <c r="F121" s="15">
        <v>984.38</v>
      </c>
      <c r="G121" s="15">
        <v>1172.9122425</v>
      </c>
      <c r="H121" s="15">
        <v>12625.11008704575</v>
      </c>
      <c r="I121" s="15">
        <v>6364.0692223642563</v>
      </c>
      <c r="J121" s="16">
        <v>0.50408029541811583</v>
      </c>
      <c r="K121" s="16">
        <v>0.90448955016559374</v>
      </c>
      <c r="L121" s="16">
        <v>0.77602018777215376</v>
      </c>
      <c r="M121" s="15">
        <v>4938.6461929340958</v>
      </c>
      <c r="N121" s="15">
        <v>559.41995204408761</v>
      </c>
      <c r="O121" s="15">
        <v>611.10018488794969</v>
      </c>
      <c r="P121" s="15">
        <v>947174.32000000007</v>
      </c>
      <c r="Q121" s="15">
        <v>674775.33</v>
      </c>
      <c r="R121" s="17">
        <v>899700.44</v>
      </c>
      <c r="S121" s="15">
        <v>685.48256770759258</v>
      </c>
      <c r="T121" s="15">
        <v>1274194.28</v>
      </c>
      <c r="U121" s="15">
        <v>893786.77</v>
      </c>
      <c r="V121" s="15">
        <v>1191715.6933333334</v>
      </c>
      <c r="W121" s="15">
        <v>907.96924968000167</v>
      </c>
      <c r="X121" s="18">
        <v>2.3978999999999999</v>
      </c>
      <c r="Y121" s="18">
        <v>95134.25</v>
      </c>
      <c r="Z121" s="17">
        <v>126845.66666666667</v>
      </c>
      <c r="AA121" s="17">
        <v>52898.647427610274</v>
      </c>
      <c r="AB121" s="19">
        <f>Table1[[#This Row],[YTD-23 Annualized]]/Table1[[#This Row],[Column6]]</f>
        <v>182.17552034548146</v>
      </c>
      <c r="AC121" s="22">
        <v>37.279296000000002</v>
      </c>
      <c r="AD121" s="22">
        <v>-121.941283</v>
      </c>
      <c r="AE121" s="21">
        <f>IF(OR('[1]Sales Team Input Sheet'!D$12="", '[1]Sales Team Input Sheet'!D$14="", AC121="", AD121=""), "",
     IFERROR(3959 * ACOS(MIN(1,
       SIN(RADIANS('[1]Sales Team Input Sheet'!D$12)) * SIN(RADIANS(AC121)) +
       COS(RADIANS('[1]Sales Team Input Sheet'!D$12)) * COS(RADIANS(AC121)) *
       COS(RADIANS(AD121) - RADIANS('[1]Sales Team Input Sheet'!D$14)))), ""))</f>
        <v>1842.372776723266</v>
      </c>
      <c r="AF121" s="21">
        <f t="shared" si="1"/>
        <v>987</v>
      </c>
    </row>
    <row r="122" spans="1:32" ht="15" thickBot="1" x14ac:dyDescent="0.4">
      <c r="A122" s="11" t="s">
        <v>362</v>
      </c>
      <c r="B122" s="12" t="s">
        <v>363</v>
      </c>
      <c r="C122" s="12" t="s">
        <v>364</v>
      </c>
      <c r="D122" s="13" t="s">
        <v>34</v>
      </c>
      <c r="E122" s="14">
        <v>38200</v>
      </c>
      <c r="F122" s="15">
        <v>1566.17</v>
      </c>
      <c r="G122" s="15">
        <v>1415.191399</v>
      </c>
      <c r="H122" s="15">
        <v>15232.978699696099</v>
      </c>
      <c r="I122" s="15">
        <v>8618.8538531479389</v>
      </c>
      <c r="J122" s="16">
        <v>0.56580226514200316</v>
      </c>
      <c r="K122" s="16">
        <v>0.92663032193103223</v>
      </c>
      <c r="L122" s="16">
        <v>0.83991649193845386</v>
      </c>
      <c r="M122" s="15">
        <v>7239.1174928662431</v>
      </c>
      <c r="N122" s="15">
        <v>775.43522096837899</v>
      </c>
      <c r="O122" s="15">
        <v>943.69422859587382</v>
      </c>
      <c r="P122" s="15">
        <v>1936853.4</v>
      </c>
      <c r="Q122" s="15">
        <v>1586470.41</v>
      </c>
      <c r="R122" s="17">
        <v>2115293.88</v>
      </c>
      <c r="S122" s="15">
        <v>1012.9618176826269</v>
      </c>
      <c r="T122" s="15">
        <v>2490475.23</v>
      </c>
      <c r="U122" s="15">
        <v>2020384.56</v>
      </c>
      <c r="V122" s="15">
        <v>2693846.08</v>
      </c>
      <c r="W122" s="15">
        <v>1290.0161285173383</v>
      </c>
      <c r="X122" s="18">
        <v>2.6328999999999998</v>
      </c>
      <c r="Y122" s="18">
        <v>128575.14</v>
      </c>
      <c r="Z122" s="17">
        <v>171433.52000000002</v>
      </c>
      <c r="AA122" s="17">
        <v>65112.051350222202</v>
      </c>
      <c r="AB122" s="19">
        <f>Table1[[#This Row],[YTD-23 Annualized]]/Table1[[#This Row],[Column6]]</f>
        <v>292.20328059110892</v>
      </c>
      <c r="AC122" s="22">
        <v>37.395109300000001</v>
      </c>
      <c r="AD122" s="22">
        <v>-122.077198</v>
      </c>
      <c r="AE122" s="21">
        <f>IF(OR('[1]Sales Team Input Sheet'!D$12="", '[1]Sales Team Input Sheet'!D$14="", AC122="", AD122=""), "",
     IFERROR(3959 * ACOS(MIN(1,
       SIN(RADIANS('[1]Sales Team Input Sheet'!D$12)) * SIN(RADIANS(AC122)) +
       COS(RADIANS('[1]Sales Team Input Sheet'!D$12)) * COS(RADIANS(AC122)) *
       COS(RADIANS(AD122) - RADIANS('[1]Sales Team Input Sheet'!D$14)))), ""))</f>
        <v>1846.5432358149676</v>
      </c>
      <c r="AF122" s="21">
        <f t="shared" si="1"/>
        <v>991</v>
      </c>
    </row>
    <row r="123" spans="1:32" ht="15" thickBot="1" x14ac:dyDescent="0.4">
      <c r="A123" s="11" t="s">
        <v>365</v>
      </c>
      <c r="B123" s="12" t="s">
        <v>366</v>
      </c>
      <c r="C123" s="12" t="s">
        <v>111</v>
      </c>
      <c r="D123" s="13" t="s">
        <v>34</v>
      </c>
      <c r="E123" s="14">
        <v>38200</v>
      </c>
      <c r="F123" s="15">
        <v>3115.94</v>
      </c>
      <c r="G123" s="15">
        <v>2399.3128780000002</v>
      </c>
      <c r="H123" s="15">
        <v>25825.9638875042</v>
      </c>
      <c r="I123" s="15">
        <v>14785.152024882724</v>
      </c>
      <c r="J123" s="16">
        <v>0.57249177956283237</v>
      </c>
      <c r="K123" s="16">
        <v>0.68934886677534513</v>
      </c>
      <c r="L123" s="16">
        <v>0.84415633626738107</v>
      </c>
      <c r="M123" s="15">
        <v>12480.97976448125</v>
      </c>
      <c r="N123" s="15">
        <v>545.77606019071038</v>
      </c>
      <c r="O123" s="15">
        <v>548.38073582931645</v>
      </c>
      <c r="P123" s="15">
        <v>2005389.61</v>
      </c>
      <c r="Q123" s="15">
        <v>1852642.0000000002</v>
      </c>
      <c r="R123" s="17">
        <v>2470189.3333333335</v>
      </c>
      <c r="S123" s="15">
        <v>594.56921506832612</v>
      </c>
      <c r="T123" s="15">
        <v>2691829.08</v>
      </c>
      <c r="U123" s="15">
        <v>2646377.4</v>
      </c>
      <c r="V123" s="15">
        <v>3528503.2</v>
      </c>
      <c r="W123" s="15">
        <v>849.30306745316022</v>
      </c>
      <c r="X123" s="18">
        <v>3.4478500000000003</v>
      </c>
      <c r="Y123" s="18">
        <v>223907.71999999997</v>
      </c>
      <c r="Z123" s="17">
        <v>298543.62666666665</v>
      </c>
      <c r="AA123" s="17">
        <v>86588.345393989483</v>
      </c>
      <c r="AB123" s="19">
        <f>Table1[[#This Row],[YTD-23 Annualized]]/Table1[[#This Row],[Column6]]</f>
        <v>197.91629983753944</v>
      </c>
      <c r="AC123" s="22">
        <v>37.794006799999998</v>
      </c>
      <c r="AD123" s="22">
        <v>-122.39741890000001</v>
      </c>
      <c r="AE123" s="21">
        <f>IF(OR('[1]Sales Team Input Sheet'!D$12="", '[1]Sales Team Input Sheet'!D$14="", AC123="", AD123=""), "",
     IFERROR(3959 * ACOS(MIN(1,
       SIN(RADIANS('[1]Sales Team Input Sheet'!D$12)) * SIN(RADIANS(AC123)) +
       COS(RADIANS('[1]Sales Team Input Sheet'!D$12)) * COS(RADIANS(AC123)) *
       COS(RADIANS(AD123) - RADIANS('[1]Sales Team Input Sheet'!D$14)))), ""))</f>
        <v>1853.5047165279448</v>
      </c>
      <c r="AF123" s="21">
        <f t="shared" si="1"/>
        <v>1002</v>
      </c>
    </row>
    <row r="124" spans="1:32" ht="15" thickBot="1" x14ac:dyDescent="0.4">
      <c r="A124" s="11" t="s">
        <v>367</v>
      </c>
      <c r="B124" s="12" t="s">
        <v>368</v>
      </c>
      <c r="C124" s="12" t="s">
        <v>369</v>
      </c>
      <c r="D124" s="13" t="s">
        <v>34</v>
      </c>
      <c r="E124" s="14">
        <v>38200</v>
      </c>
      <c r="F124" s="15">
        <v>969.95</v>
      </c>
      <c r="G124" s="15">
        <v>1242.206013</v>
      </c>
      <c r="H124" s="15">
        <v>13370.9813033307</v>
      </c>
      <c r="I124" s="15">
        <v>6727.8111986882195</v>
      </c>
      <c r="J124" s="16">
        <v>0.50316510404605286</v>
      </c>
      <c r="K124" s="16">
        <v>0.67352762848285419</v>
      </c>
      <c r="L124" s="16">
        <v>0.7470012392956048</v>
      </c>
      <c r="M124" s="15">
        <v>5025.6833031669494</v>
      </c>
      <c r="N124" s="15">
        <v>462.20072995769948</v>
      </c>
      <c r="O124" s="15">
        <v>477.1838342182586</v>
      </c>
      <c r="P124" s="15">
        <v>615056.94999999995</v>
      </c>
      <c r="Q124" s="15">
        <v>516781.43000000005</v>
      </c>
      <c r="R124" s="17">
        <v>689041.90666666673</v>
      </c>
      <c r="S124" s="15">
        <v>532.79182432084133</v>
      </c>
      <c r="T124" s="15">
        <v>859755.72000000009</v>
      </c>
      <c r="U124" s="15">
        <v>708349.66</v>
      </c>
      <c r="V124" s="15">
        <v>944466.21333333338</v>
      </c>
      <c r="W124" s="15">
        <v>730.29502551677922</v>
      </c>
      <c r="X124" s="18">
        <v>1.3016000000000001</v>
      </c>
      <c r="Y124" s="18">
        <v>133197.6</v>
      </c>
      <c r="Z124" s="17">
        <v>177596.79999999999</v>
      </c>
      <c r="AA124" s="17">
        <v>136444.99078057773</v>
      </c>
      <c r="AB124" s="19">
        <f>Table1[[#This Row],[YTD-23 Annualized]]/Table1[[#This Row],[Column6]]</f>
        <v>137.10412397702515</v>
      </c>
      <c r="AC124" s="22">
        <v>38.000533099999998</v>
      </c>
      <c r="AD124" s="22">
        <v>-122.5338988</v>
      </c>
      <c r="AE124" s="21">
        <f>IF(OR('[1]Sales Team Input Sheet'!D$12="", '[1]Sales Team Input Sheet'!D$14="", AC124="", AD124=""), "",
     IFERROR(3959 * ACOS(MIN(1,
       SIN(RADIANS('[1]Sales Team Input Sheet'!D$12)) * SIN(RADIANS(AC124)) +
       COS(RADIANS('[1]Sales Team Input Sheet'!D$12)) * COS(RADIANS(AC124)) *
       COS(RADIANS(AD124) - RADIANS('[1]Sales Team Input Sheet'!D$14)))), ""))</f>
        <v>1855.7256781165011</v>
      </c>
      <c r="AF124" s="21">
        <f t="shared" si="1"/>
        <v>1007</v>
      </c>
    </row>
    <row r="125" spans="1:32" ht="15" thickBot="1" x14ac:dyDescent="0.4">
      <c r="A125" s="11" t="s">
        <v>370</v>
      </c>
      <c r="B125" s="12" t="s">
        <v>371</v>
      </c>
      <c r="C125" s="12" t="s">
        <v>67</v>
      </c>
      <c r="D125" s="13" t="s">
        <v>34</v>
      </c>
      <c r="E125" s="14">
        <v>38200</v>
      </c>
      <c r="F125" s="15">
        <v>719.07999999999993</v>
      </c>
      <c r="G125" s="15">
        <v>1030.86211824</v>
      </c>
      <c r="H125" s="15">
        <v>11096.096754523534</v>
      </c>
      <c r="I125" s="15">
        <v>4882.5345530127152</v>
      </c>
      <c r="J125" s="16">
        <v>0.44002270897847545</v>
      </c>
      <c r="K125" s="16">
        <v>0.84501268216286651</v>
      </c>
      <c r="L125" s="16">
        <v>0.76290747162171357</v>
      </c>
      <c r="M125" s="15">
        <v>3724.9220909445839</v>
      </c>
      <c r="N125" s="15">
        <v>445.16804714145184</v>
      </c>
      <c r="O125" s="15">
        <v>498.41863214106917</v>
      </c>
      <c r="P125" s="15">
        <v>546708.12000000011</v>
      </c>
      <c r="Q125" s="15">
        <v>401474.46</v>
      </c>
      <c r="R125" s="17">
        <v>535299.28</v>
      </c>
      <c r="S125" s="15">
        <v>558.31682149413143</v>
      </c>
      <c r="T125" s="15">
        <v>888260.17</v>
      </c>
      <c r="U125" s="15">
        <v>670342.54</v>
      </c>
      <c r="V125" s="15">
        <v>893790.05333333346</v>
      </c>
      <c r="W125" s="15">
        <v>932.22247872281264</v>
      </c>
      <c r="X125" s="18">
        <v>3.8016000000000001</v>
      </c>
      <c r="Y125" s="18">
        <v>180525.88</v>
      </c>
      <c r="Z125" s="17">
        <v>240701.17333333334</v>
      </c>
      <c r="AA125" s="17">
        <v>63315.754769921434</v>
      </c>
      <c r="AB125" s="19">
        <f>Table1[[#This Row],[YTD-23 Annualized]]/Table1[[#This Row],[Column6]]</f>
        <v>143.70751036681582</v>
      </c>
      <c r="AC125" s="22">
        <v>38.703603000000001</v>
      </c>
      <c r="AD125" s="22">
        <v>-120.66430800000001</v>
      </c>
      <c r="AE125" s="21">
        <f>IF(OR('[1]Sales Team Input Sheet'!D$12="", '[1]Sales Team Input Sheet'!D$14="", AC125="", AD125=""), "",
     IFERROR(3959 * ACOS(MIN(1,
       SIN(RADIANS('[1]Sales Team Input Sheet'!D$12)) * SIN(RADIANS(AC125)) +
       COS(RADIANS('[1]Sales Team Input Sheet'!D$12)) * COS(RADIANS(AC125)) *
       COS(RADIANS(AD125) - RADIANS('[1]Sales Team Input Sheet'!D$14)))), ""))</f>
        <v>1744.2061695991063</v>
      </c>
      <c r="AF125" s="21">
        <f t="shared" si="1"/>
        <v>913</v>
      </c>
    </row>
    <row r="126" spans="1:32" ht="15" thickBot="1" x14ac:dyDescent="0.4">
      <c r="A126" s="11" t="s">
        <v>372</v>
      </c>
      <c r="B126" s="12" t="s">
        <v>373</v>
      </c>
      <c r="C126" s="12" t="s">
        <v>76</v>
      </c>
      <c r="D126" s="13" t="s">
        <v>34</v>
      </c>
      <c r="E126" s="14">
        <v>38200</v>
      </c>
      <c r="F126" s="15">
        <v>1099.99</v>
      </c>
      <c r="G126" s="15">
        <v>1649.7737808786778</v>
      </c>
      <c r="H126" s="15">
        <v>17758</v>
      </c>
      <c r="I126" s="15">
        <v>8821.1794130544386</v>
      </c>
      <c r="J126" s="16">
        <v>0.4967439696505484</v>
      </c>
      <c r="K126" s="16">
        <v>0.71353410437671705</v>
      </c>
      <c r="L126" s="16">
        <v>0.62749458917145418</v>
      </c>
      <c r="M126" s="15">
        <v>5535.2423518022842</v>
      </c>
      <c r="N126" s="15">
        <v>350.56874631891441</v>
      </c>
      <c r="O126" s="15">
        <v>394.47171337921259</v>
      </c>
      <c r="P126" s="15">
        <v>662104.98</v>
      </c>
      <c r="Q126" s="15">
        <v>486166.64</v>
      </c>
      <c r="R126" s="17">
        <v>648222.18666666665</v>
      </c>
      <c r="S126" s="15">
        <v>441.97369066991519</v>
      </c>
      <c r="T126" s="15">
        <v>953660.41999999993</v>
      </c>
      <c r="U126" s="15">
        <v>721918.95</v>
      </c>
      <c r="V126" s="15">
        <v>962558.59999999986</v>
      </c>
      <c r="W126" s="15">
        <v>656.29592087200774</v>
      </c>
      <c r="X126" s="18">
        <v>2.9191000000000003</v>
      </c>
      <c r="Y126" s="18">
        <v>165099.99000000002</v>
      </c>
      <c r="Z126" s="17">
        <v>220133.32000000004</v>
      </c>
      <c r="AA126" s="17">
        <v>75411.366517077186</v>
      </c>
      <c r="AB126" s="19">
        <f>Table1[[#This Row],[YTD-23 Annualized]]/Table1[[#This Row],[Column6]]</f>
        <v>117.10818523702117</v>
      </c>
      <c r="AC126" s="22">
        <v>37.780822000000001</v>
      </c>
      <c r="AD126" s="22">
        <v>-121.973877</v>
      </c>
      <c r="AE126" s="21">
        <f>IF(OR('[1]Sales Team Input Sheet'!D$12="", '[1]Sales Team Input Sheet'!D$14="", AC126="", AD126=""), "",
     IFERROR(3959 * ACOS(MIN(1,
       SIN(RADIANS('[1]Sales Team Input Sheet'!D$12)) * SIN(RADIANS(AC126)) +
       COS(RADIANS('[1]Sales Team Input Sheet'!D$12)) * COS(RADIANS(AC126)) *
       COS(RADIANS(AD126) - RADIANS('[1]Sales Team Input Sheet'!D$14)))), ""))</f>
        <v>1832.0507623258488</v>
      </c>
      <c r="AF126" s="21">
        <f t="shared" si="1"/>
        <v>976</v>
      </c>
    </row>
    <row r="127" spans="1:32" ht="15" thickBot="1" x14ac:dyDescent="0.4">
      <c r="A127" s="11" t="s">
        <v>374</v>
      </c>
      <c r="B127" s="12" t="s">
        <v>375</v>
      </c>
      <c r="C127" s="12" t="s">
        <v>376</v>
      </c>
      <c r="D127" s="13" t="s">
        <v>34</v>
      </c>
      <c r="E127" s="14">
        <v>38200</v>
      </c>
      <c r="F127" s="15">
        <v>1070.95</v>
      </c>
      <c r="G127" s="15">
        <v>1454.9538829999999</v>
      </c>
      <c r="H127" s="15">
        <v>15660.978101223698</v>
      </c>
      <c r="I127" s="15">
        <v>7765.2964084898986</v>
      </c>
      <c r="J127" s="16">
        <v>0.49583725603212125</v>
      </c>
      <c r="K127" s="16">
        <v>0.78631753055267839</v>
      </c>
      <c r="L127" s="16">
        <v>0.65154545482091797</v>
      </c>
      <c r="M127" s="15">
        <v>5059.443580288792</v>
      </c>
      <c r="N127" s="15">
        <v>521.64719966990003</v>
      </c>
      <c r="O127" s="15">
        <v>555.69305756571271</v>
      </c>
      <c r="P127" s="15">
        <v>1023978.6000000001</v>
      </c>
      <c r="Q127" s="15">
        <v>683066.39999999991</v>
      </c>
      <c r="R127" s="17">
        <v>910755.2</v>
      </c>
      <c r="S127" s="15">
        <v>637.81353004341929</v>
      </c>
      <c r="T127" s="15">
        <v>1391369.2100000002</v>
      </c>
      <c r="U127" s="15">
        <v>960490.03</v>
      </c>
      <c r="V127" s="15">
        <v>1280653.3733333335</v>
      </c>
      <c r="W127" s="15">
        <v>896.85795788785663</v>
      </c>
      <c r="X127" s="18">
        <v>2.7003500000000003</v>
      </c>
      <c r="Y127" s="18">
        <v>120987.49</v>
      </c>
      <c r="Z127" s="17">
        <v>161316.65333333335</v>
      </c>
      <c r="AA127" s="17">
        <v>59739.164676183951</v>
      </c>
      <c r="AB127" s="19">
        <f>Table1[[#This Row],[YTD-23 Annualized]]/Table1[[#This Row],[Column6]]</f>
        <v>180.01094103474799</v>
      </c>
      <c r="AC127" s="22">
        <v>38.233452</v>
      </c>
      <c r="AD127" s="22">
        <v>-121.51559399999999</v>
      </c>
      <c r="AE127" s="21">
        <f>IF(OR('[1]Sales Team Input Sheet'!D$12="", '[1]Sales Team Input Sheet'!D$14="", AC127="", AD127=""), "",
     IFERROR(3959 * ACOS(MIN(1,
       SIN(RADIANS('[1]Sales Team Input Sheet'!D$12)) * SIN(RADIANS(AC127)) +
       COS(RADIANS('[1]Sales Team Input Sheet'!D$12)) * COS(RADIANS(AC127)) *
       COS(RADIANS(AD127) - RADIANS('[1]Sales Team Input Sheet'!D$14)))), ""))</f>
        <v>1798.1521539864682</v>
      </c>
      <c r="AF127" s="21">
        <f t="shared" si="1"/>
        <v>971</v>
      </c>
    </row>
    <row r="128" spans="1:32" ht="15" thickBot="1" x14ac:dyDescent="0.4">
      <c r="A128" s="11" t="s">
        <v>377</v>
      </c>
      <c r="B128" s="12" t="s">
        <v>378</v>
      </c>
      <c r="C128" s="12" t="s">
        <v>376</v>
      </c>
      <c r="D128" s="13" t="s">
        <v>34</v>
      </c>
      <c r="E128" s="14">
        <v>38200</v>
      </c>
      <c r="F128" s="15">
        <v>1167.97</v>
      </c>
      <c r="G128" s="15">
        <v>1816.903971</v>
      </c>
      <c r="H128" s="15">
        <v>19556.972653446897</v>
      </c>
      <c r="I128" s="15">
        <v>9745.0083582342577</v>
      </c>
      <c r="J128" s="16">
        <v>0.4982881824767858</v>
      </c>
      <c r="K128" s="16">
        <v>0.6524077920724819</v>
      </c>
      <c r="L128" s="16">
        <v>0.60817200940792748</v>
      </c>
      <c r="M128" s="15">
        <v>5926.6413149243772</v>
      </c>
      <c r="N128" s="15">
        <v>513.60995867768577</v>
      </c>
      <c r="O128" s="15">
        <v>531.22801099343303</v>
      </c>
      <c r="P128" s="15">
        <v>970250.2699999999</v>
      </c>
      <c r="Q128" s="15">
        <v>691886.22000000009</v>
      </c>
      <c r="R128" s="17">
        <v>922514.96000000008</v>
      </c>
      <c r="S128" s="15">
        <v>592.38355437211578</v>
      </c>
      <c r="T128" s="15">
        <v>1278422.5299999996</v>
      </c>
      <c r="U128" s="15">
        <v>985565.3899999999</v>
      </c>
      <c r="V128" s="15">
        <v>1314087.1866666665</v>
      </c>
      <c r="W128" s="15">
        <v>843.82765824464661</v>
      </c>
      <c r="X128" s="18">
        <v>2.6903500000000005</v>
      </c>
      <c r="Y128" s="18">
        <v>131991.76</v>
      </c>
      <c r="Z128" s="17">
        <v>175989.01333333337</v>
      </c>
      <c r="AA128" s="17">
        <v>65414.9137968418</v>
      </c>
      <c r="AB128" s="19">
        <f>Table1[[#This Row],[YTD-23 Annualized]]/Table1[[#This Row],[Column6]]</f>
        <v>155.65560846021458</v>
      </c>
      <c r="AC128" s="22">
        <v>37.925741899999998</v>
      </c>
      <c r="AD128" s="22">
        <v>-122.0528498</v>
      </c>
      <c r="AE128" s="21">
        <f>IF(OR('[1]Sales Team Input Sheet'!D$12="", '[1]Sales Team Input Sheet'!D$14="", AC128="", AD128=""), "",
     IFERROR(3959 * ACOS(MIN(1,
       SIN(RADIANS('[1]Sales Team Input Sheet'!D$12)) * SIN(RADIANS(AC128)) +
       COS(RADIANS('[1]Sales Team Input Sheet'!D$12)) * COS(RADIANS(AC128)) *
       COS(RADIANS(AD128) - RADIANS('[1]Sales Team Input Sheet'!D$14)))), ""))</f>
        <v>1832.7407285774866</v>
      </c>
      <c r="AF128" s="21">
        <f t="shared" si="1"/>
        <v>979</v>
      </c>
    </row>
    <row r="129" spans="1:32" ht="15" thickBot="1" x14ac:dyDescent="0.4">
      <c r="A129" s="11" t="s">
        <v>379</v>
      </c>
      <c r="B129" s="12" t="s">
        <v>380</v>
      </c>
      <c r="C129" s="12" t="s">
        <v>332</v>
      </c>
      <c r="D129" s="13" t="s">
        <v>34</v>
      </c>
      <c r="E129" s="14">
        <v>38200</v>
      </c>
      <c r="F129" s="15">
        <v>1621.4399999999998</v>
      </c>
      <c r="G129" s="15">
        <v>1672.36382394</v>
      </c>
      <c r="H129" s="15">
        <v>18001.156964507765</v>
      </c>
      <c r="I129" s="15">
        <v>9562.0230150253665</v>
      </c>
      <c r="J129" s="16">
        <v>0.53118935821061186</v>
      </c>
      <c r="K129" s="16">
        <v>0.89573602634679284</v>
      </c>
      <c r="L129" s="16">
        <v>0.81725711369532827</v>
      </c>
      <c r="M129" s="15">
        <v>7814.6313303479319</v>
      </c>
      <c r="N129" s="15">
        <v>350.8524143564523</v>
      </c>
      <c r="O129" s="15">
        <v>389.86366439707922</v>
      </c>
      <c r="P129" s="15">
        <v>948639.57000000007</v>
      </c>
      <c r="Q129" s="15">
        <v>716592.76</v>
      </c>
      <c r="R129" s="17">
        <v>955457.01333333342</v>
      </c>
      <c r="S129" s="15">
        <v>441.94836688375773</v>
      </c>
      <c r="T129" s="15">
        <v>1381924.92</v>
      </c>
      <c r="U129" s="15">
        <v>1057766.2999999998</v>
      </c>
      <c r="V129" s="15">
        <v>1410355.0666666664</v>
      </c>
      <c r="W129" s="15">
        <v>652.3622829090192</v>
      </c>
      <c r="X129" s="18">
        <v>1.3281499999999999</v>
      </c>
      <c r="Y129" s="18">
        <v>201035.83</v>
      </c>
      <c r="Z129" s="17">
        <v>268047.77333333332</v>
      </c>
      <c r="AA129" s="17">
        <v>201820.40683155769</v>
      </c>
      <c r="AB129" s="19">
        <f>Table1[[#This Row],[YTD-23 Annualized]]/Table1[[#This Row],[Column6]]</f>
        <v>122.2651425183475</v>
      </c>
      <c r="AC129" s="22">
        <v>38.601641000000001</v>
      </c>
      <c r="AD129" s="22">
        <v>-121.430398</v>
      </c>
      <c r="AE129" s="21">
        <f>IF(OR('[1]Sales Team Input Sheet'!D$12="", '[1]Sales Team Input Sheet'!D$14="", AC129="", AD129=""), "",
     IFERROR(3959 * ACOS(MIN(1,
       SIN(RADIANS('[1]Sales Team Input Sheet'!D$12)) * SIN(RADIANS(AC129)) +
       COS(RADIANS('[1]Sales Team Input Sheet'!D$12)) * COS(RADIANS(AC129)) *
       COS(RADIANS(AD129) - RADIANS('[1]Sales Team Input Sheet'!D$14)))), ""))</f>
        <v>1785.6986936795759</v>
      </c>
      <c r="AF129" s="21">
        <f t="shared" si="1"/>
        <v>963</v>
      </c>
    </row>
    <row r="130" spans="1:32" ht="15" thickBot="1" x14ac:dyDescent="0.4">
      <c r="A130" s="11" t="s">
        <v>381</v>
      </c>
      <c r="B130" s="12" t="s">
        <v>382</v>
      </c>
      <c r="C130" s="12" t="s">
        <v>332</v>
      </c>
      <c r="D130" s="13" t="s">
        <v>132</v>
      </c>
      <c r="E130" s="14">
        <v>38200</v>
      </c>
      <c r="F130" s="15">
        <v>966.51999999999987</v>
      </c>
      <c r="G130" s="15">
        <v>1585.4825980000001</v>
      </c>
      <c r="H130" s="15">
        <v>17065.9761366122</v>
      </c>
      <c r="I130" s="15">
        <v>8979.150559152471</v>
      </c>
      <c r="J130" s="16">
        <v>0.52614339122912546</v>
      </c>
      <c r="K130" s="16">
        <v>0.4625195898135655</v>
      </c>
      <c r="L130" s="16">
        <v>0.5438769190970103</v>
      </c>
      <c r="M130" s="15">
        <v>4883.5527422200439</v>
      </c>
      <c r="N130" s="15">
        <v>349.34201629835241</v>
      </c>
      <c r="O130" s="15">
        <v>356.37153913007495</v>
      </c>
      <c r="P130" s="15">
        <v>443604.76</v>
      </c>
      <c r="Q130" s="15">
        <v>387855.92000000004</v>
      </c>
      <c r="R130" s="17">
        <v>517141.22666666668</v>
      </c>
      <c r="S130" s="15">
        <v>401.291147622398</v>
      </c>
      <c r="T130" s="15">
        <v>711606.79999999993</v>
      </c>
      <c r="U130" s="15">
        <v>591341.7699999999</v>
      </c>
      <c r="V130" s="15">
        <v>788455.69333333313</v>
      </c>
      <c r="W130" s="15">
        <v>611.82569424326437</v>
      </c>
      <c r="X130" s="18">
        <v>1.8281499999999999</v>
      </c>
      <c r="Y130" s="18">
        <v>157624.56</v>
      </c>
      <c r="Z130" s="17">
        <v>210166.08000000002</v>
      </c>
      <c r="AA130" s="17">
        <v>114961.06993408638</v>
      </c>
      <c r="AB130" s="19">
        <f>Table1[[#This Row],[YTD-23 Annualized]]/Table1[[#This Row],[Column6]]</f>
        <v>105.89446944962783</v>
      </c>
      <c r="AC130" s="22">
        <v>38.581141500000001</v>
      </c>
      <c r="AD130" s="22">
        <v>-121.49506340000001</v>
      </c>
      <c r="AE130" s="21">
        <f>IF(OR('[1]Sales Team Input Sheet'!D$12="", '[1]Sales Team Input Sheet'!D$14="", AC130="", AD130=""), "",
     IFERROR(3959 * ACOS(MIN(1,
       SIN(RADIANS('[1]Sales Team Input Sheet'!D$12)) * SIN(RADIANS(AC130)) +
       COS(RADIANS('[1]Sales Team Input Sheet'!D$12)) * COS(RADIANS(AC130)) *
       COS(RADIANS(AD130) - RADIANS('[1]Sales Team Input Sheet'!D$14)))), ""))</f>
        <v>1789.4587112054166</v>
      </c>
      <c r="AF130" s="21">
        <f t="shared" ref="AF130:AF193" si="2">IF(ISNUMBER(AE130), _xlfn.RANK.EQ(AE130, AE$3:AE$1029, 1) + COUNTIF(AE$2:AE$1029, AE130) - 1, "")</f>
        <v>965</v>
      </c>
    </row>
    <row r="131" spans="1:32" ht="15" thickBot="1" x14ac:dyDescent="0.4">
      <c r="A131" s="11" t="s">
        <v>383</v>
      </c>
      <c r="B131" s="12" t="s">
        <v>384</v>
      </c>
      <c r="C131" s="12" t="s">
        <v>170</v>
      </c>
      <c r="D131" s="13" t="s">
        <v>34</v>
      </c>
      <c r="E131" s="14">
        <v>38200</v>
      </c>
      <c r="F131" s="15">
        <v>1778.52</v>
      </c>
      <c r="G131" s="15">
        <v>1870.7877109999999</v>
      </c>
      <c r="H131" s="15">
        <v>20136.9718424329</v>
      </c>
      <c r="I131" s="15">
        <v>12033.842873155356</v>
      </c>
      <c r="J131" s="16">
        <v>0.59759942891698736</v>
      </c>
      <c r="K131" s="16">
        <v>0.77466606426227269</v>
      </c>
      <c r="L131" s="16">
        <v>0.73030377346142261</v>
      </c>
      <c r="M131" s="15">
        <v>8788.3608595072055</v>
      </c>
      <c r="N131" s="15">
        <v>342.75373760473286</v>
      </c>
      <c r="O131" s="15">
        <v>346.21382385354116</v>
      </c>
      <c r="P131" s="15">
        <v>976682.13</v>
      </c>
      <c r="Q131" s="15">
        <v>683044.13</v>
      </c>
      <c r="R131" s="17">
        <v>910725.50666666671</v>
      </c>
      <c r="S131" s="15">
        <v>384.051981422756</v>
      </c>
      <c r="T131" s="15">
        <v>1237667.01</v>
      </c>
      <c r="U131" s="15">
        <v>909543.42</v>
      </c>
      <c r="V131" s="15">
        <v>1212724.56</v>
      </c>
      <c r="W131" s="15">
        <v>511.40466230348829</v>
      </c>
      <c r="X131" s="18">
        <v>2.2694000000000001</v>
      </c>
      <c r="Y131" s="18">
        <v>95962.55</v>
      </c>
      <c r="Z131" s="17">
        <v>127950.06666666667</v>
      </c>
      <c r="AA131" s="17">
        <v>56380.570488528538</v>
      </c>
      <c r="AB131" s="19">
        <f>Table1[[#This Row],[YTD-23 Annualized]]/Table1[[#This Row],[Column6]]</f>
        <v>103.62859709856455</v>
      </c>
      <c r="AC131" s="22">
        <v>38.743893499999999</v>
      </c>
      <c r="AD131" s="22">
        <v>-121.23504</v>
      </c>
      <c r="AE131" s="21">
        <f>IF(OR('[1]Sales Team Input Sheet'!D$12="", '[1]Sales Team Input Sheet'!D$14="", AC131="", AD131=""), "",
     IFERROR(3959 * ACOS(MIN(1,
       SIN(RADIANS('[1]Sales Team Input Sheet'!D$12)) * SIN(RADIANS(AC131)) +
       COS(RADIANS('[1]Sales Team Input Sheet'!D$12)) * COS(RADIANS(AC131)) *
       COS(RADIANS(AD131) - RADIANS('[1]Sales Team Input Sheet'!D$14)))), ""))</f>
        <v>1772.6381242908526</v>
      </c>
      <c r="AF131" s="21">
        <f t="shared" si="2"/>
        <v>957</v>
      </c>
    </row>
    <row r="132" spans="1:32" ht="15" thickBot="1" x14ac:dyDescent="0.4">
      <c r="A132" s="11" t="s">
        <v>385</v>
      </c>
      <c r="B132" s="12" t="s">
        <v>386</v>
      </c>
      <c r="C132" s="12" t="s">
        <v>387</v>
      </c>
      <c r="D132" s="13" t="s">
        <v>34</v>
      </c>
      <c r="E132" s="14">
        <v>38200</v>
      </c>
      <c r="F132" s="15">
        <v>1883.13</v>
      </c>
      <c r="G132" s="15">
        <v>1863.541277</v>
      </c>
      <c r="H132" s="15">
        <v>20058.971951500298</v>
      </c>
      <c r="I132" s="15">
        <v>10609.328488397721</v>
      </c>
      <c r="J132" s="16">
        <v>0.52890689084413434</v>
      </c>
      <c r="K132" s="16">
        <v>0.65300865007504216</v>
      </c>
      <c r="L132" s="16">
        <v>0.76957841746590994</v>
      </c>
      <c r="M132" s="15">
        <v>8164.7102284771127</v>
      </c>
      <c r="N132" s="15">
        <v>385.91973045006893</v>
      </c>
      <c r="O132" s="15">
        <v>358.70521419126663</v>
      </c>
      <c r="P132" s="15">
        <v>914877.7</v>
      </c>
      <c r="Q132" s="15">
        <v>756730.82000000007</v>
      </c>
      <c r="R132" s="17">
        <v>1008974.4266666668</v>
      </c>
      <c r="S132" s="15">
        <v>401.84736051148889</v>
      </c>
      <c r="T132" s="15">
        <v>1175593.45</v>
      </c>
      <c r="U132" s="15">
        <v>961005.72000000009</v>
      </c>
      <c r="V132" s="15">
        <v>1281340.9600000002</v>
      </c>
      <c r="W132" s="15">
        <v>510.32362078029666</v>
      </c>
      <c r="X132" s="18">
        <v>0.6</v>
      </c>
      <c r="Y132" s="18">
        <v>46694.89</v>
      </c>
      <c r="Z132" s="17">
        <v>62259.853333333333</v>
      </c>
      <c r="AA132" s="17">
        <v>103766.42222222223</v>
      </c>
      <c r="AB132" s="19">
        <f>Table1[[#This Row],[YTD-23 Annualized]]/Table1[[#This Row],[Column6]]</f>
        <v>123.57749368098044</v>
      </c>
      <c r="AC132" s="22">
        <v>34.047863</v>
      </c>
      <c r="AD132" s="22">
        <v>-118.24535299999999</v>
      </c>
      <c r="AE132" s="21">
        <f>IF(OR('[1]Sales Team Input Sheet'!D$12="", '[1]Sales Team Input Sheet'!D$14="", AC132="", AD132=""), "",
     IFERROR(3959 * ACOS(MIN(1,
       SIN(RADIANS('[1]Sales Team Input Sheet'!D$12)) * SIN(RADIANS(AC132)) +
       COS(RADIANS('[1]Sales Team Input Sheet'!D$12)) * COS(RADIANS(AC132)) *
       COS(RADIANS(AD132) - RADIANS('[1]Sales Team Input Sheet'!D$14)))), ""))</f>
        <v>1742.9602412023301</v>
      </c>
      <c r="AF132" s="21">
        <f t="shared" si="2"/>
        <v>909</v>
      </c>
    </row>
    <row r="133" spans="1:32" ht="15" thickBot="1" x14ac:dyDescent="0.4">
      <c r="A133" s="11" t="s">
        <v>388</v>
      </c>
      <c r="B133" s="12" t="s">
        <v>389</v>
      </c>
      <c r="C133" s="12" t="s">
        <v>58</v>
      </c>
      <c r="D133" s="13" t="s">
        <v>34</v>
      </c>
      <c r="E133" s="14">
        <v>38200</v>
      </c>
      <c r="F133" s="15">
        <v>2073.41</v>
      </c>
      <c r="G133" s="15">
        <v>2180.0617980000002</v>
      </c>
      <c r="H133" s="15">
        <v>23465.967187492202</v>
      </c>
      <c r="I133" s="15">
        <v>12191.257172040114</v>
      </c>
      <c r="J133" s="16">
        <v>0.51952928573676183</v>
      </c>
      <c r="K133" s="16">
        <v>0.93725558650890872</v>
      </c>
      <c r="L133" s="16">
        <v>0.85338085670500841</v>
      </c>
      <c r="M133" s="15">
        <v>10403.785489786673</v>
      </c>
      <c r="N133" s="15">
        <v>386.95534169692962</v>
      </c>
      <c r="O133" s="15">
        <v>437.87103370775685</v>
      </c>
      <c r="P133" s="15">
        <v>1310741.7399999998</v>
      </c>
      <c r="Q133" s="15">
        <v>1005708.7400000002</v>
      </c>
      <c r="R133" s="17">
        <v>1340944.9866666668</v>
      </c>
      <c r="S133" s="15">
        <v>485.05058816153115</v>
      </c>
      <c r="T133" s="15">
        <v>1632376.6099999996</v>
      </c>
      <c r="U133" s="15">
        <v>1250804.8100000003</v>
      </c>
      <c r="V133" s="15">
        <v>1667739.7466666671</v>
      </c>
      <c r="W133" s="15">
        <v>603.25975566819898</v>
      </c>
      <c r="X133" s="18">
        <v>2.38775</v>
      </c>
      <c r="Y133" s="18">
        <v>96920.140000000014</v>
      </c>
      <c r="Z133" s="17">
        <v>129226.85333333336</v>
      </c>
      <c r="AA133" s="17">
        <v>54120.763619865298</v>
      </c>
      <c r="AB133" s="19">
        <f>Table1[[#This Row],[YTD-23 Annualized]]/Table1[[#This Row],[Column6]]</f>
        <v>128.8901033170151</v>
      </c>
      <c r="AC133" s="22">
        <v>34.122334700000003</v>
      </c>
      <c r="AD133" s="22">
        <v>-118.25631370000001</v>
      </c>
      <c r="AE133" s="21">
        <f>IF(OR('[1]Sales Team Input Sheet'!D$12="", '[1]Sales Team Input Sheet'!D$14="", AC133="", AD133=""), "",
     IFERROR(3959 * ACOS(MIN(1,
       SIN(RADIANS('[1]Sales Team Input Sheet'!D$12)) * SIN(RADIANS(AC133)) +
       COS(RADIANS('[1]Sales Team Input Sheet'!D$12)) * COS(RADIANS(AC133)) *
       COS(RADIANS(AD133) - RADIANS('[1]Sales Team Input Sheet'!D$14)))), ""))</f>
        <v>1741.1760999872845</v>
      </c>
      <c r="AF133" s="21">
        <f t="shared" si="2"/>
        <v>902</v>
      </c>
    </row>
    <row r="134" spans="1:32" ht="15" thickBot="1" x14ac:dyDescent="0.4">
      <c r="A134" s="11" t="s">
        <v>390</v>
      </c>
      <c r="B134" s="12" t="s">
        <v>391</v>
      </c>
      <c r="C134" s="12" t="s">
        <v>392</v>
      </c>
      <c r="D134" s="13" t="s">
        <v>34</v>
      </c>
      <c r="E134" s="14">
        <v>38200</v>
      </c>
      <c r="F134" s="15">
        <v>1529.4600000000003</v>
      </c>
      <c r="G134" s="15">
        <v>1516.4556689999999</v>
      </c>
      <c r="H134" s="15">
        <v>16322.977175549098</v>
      </c>
      <c r="I134" s="15">
        <v>9337.8113356260455</v>
      </c>
      <c r="J134" s="16">
        <v>0.57206545320749214</v>
      </c>
      <c r="K134" s="16">
        <v>0.78188562082868296</v>
      </c>
      <c r="L134" s="16">
        <v>0.81362649182866686</v>
      </c>
      <c r="M134" s="15">
        <v>7597.4906783633778</v>
      </c>
      <c r="N134" s="15">
        <v>327.01360731291226</v>
      </c>
      <c r="O134" s="15">
        <v>345.73763289003944</v>
      </c>
      <c r="P134" s="15">
        <v>714784.99000000011</v>
      </c>
      <c r="Q134" s="15">
        <v>588089.47</v>
      </c>
      <c r="R134" s="17">
        <v>784119.29333333322</v>
      </c>
      <c r="S134" s="15">
        <v>384.50791128895156</v>
      </c>
      <c r="T134" s="15">
        <v>955522.46</v>
      </c>
      <c r="U134" s="15">
        <v>823963.65</v>
      </c>
      <c r="V134" s="15">
        <v>1098618.2</v>
      </c>
      <c r="W134" s="15">
        <v>538.72847279431949</v>
      </c>
      <c r="X134" s="18">
        <v>2.6040999999999999</v>
      </c>
      <c r="Y134" s="18">
        <v>81935.999999999985</v>
      </c>
      <c r="Z134" s="17">
        <v>109247.99999999997</v>
      </c>
      <c r="AA134" s="17">
        <v>41952.305979033052</v>
      </c>
      <c r="AB134" s="19">
        <f>Table1[[#This Row],[YTD-23 Annualized]]/Table1[[#This Row],[Column6]]</f>
        <v>103.20766770618074</v>
      </c>
      <c r="AC134" s="22">
        <v>33.612009</v>
      </c>
      <c r="AD134" s="22">
        <v>-117.70943</v>
      </c>
      <c r="AE134" s="21">
        <f>IF(OR('[1]Sales Team Input Sheet'!D$12="", '[1]Sales Team Input Sheet'!D$14="", AC134="", AD134=""), "",
     IFERROR(3959 * ACOS(MIN(1,
       SIN(RADIANS('[1]Sales Team Input Sheet'!D$12)) * SIN(RADIANS(AC134)) +
       COS(RADIANS('[1]Sales Team Input Sheet'!D$12)) * COS(RADIANS(AC134)) *
       COS(RADIANS(AD134) - RADIANS('[1]Sales Team Input Sheet'!D$14)))), ""))</f>
        <v>1729.6762667603389</v>
      </c>
      <c r="AF134" s="21">
        <f t="shared" si="2"/>
        <v>863</v>
      </c>
    </row>
    <row r="135" spans="1:32" ht="15" thickBot="1" x14ac:dyDescent="0.4">
      <c r="A135" s="11" t="s">
        <v>393</v>
      </c>
      <c r="B135" s="12" t="s">
        <v>394</v>
      </c>
      <c r="C135" s="12" t="s">
        <v>128</v>
      </c>
      <c r="D135" s="13" t="s">
        <v>34</v>
      </c>
      <c r="E135" s="14">
        <v>38200</v>
      </c>
      <c r="F135" s="15">
        <v>1551.0499999999997</v>
      </c>
      <c r="G135" s="15">
        <v>1699.7704862400001</v>
      </c>
      <c r="H135" s="15">
        <v>18296.159536838735</v>
      </c>
      <c r="I135" s="15">
        <v>10538.588858779021</v>
      </c>
      <c r="J135" s="16">
        <v>0.57600005277391186</v>
      </c>
      <c r="K135" s="16">
        <v>0.7485743038770013</v>
      </c>
      <c r="L135" s="16">
        <v>0.72829984102576639</v>
      </c>
      <c r="M135" s="15">
        <v>7675.2525904846743</v>
      </c>
      <c r="N135" s="15">
        <v>299.29332378103533</v>
      </c>
      <c r="O135" s="15">
        <v>338.24756777666749</v>
      </c>
      <c r="P135" s="15">
        <v>711887.19000000006</v>
      </c>
      <c r="Q135" s="15">
        <v>580318.69999999995</v>
      </c>
      <c r="R135" s="17">
        <v>773758.2666666666</v>
      </c>
      <c r="S135" s="15">
        <v>374.14570774636542</v>
      </c>
      <c r="T135" s="15">
        <v>1013038.8500000001</v>
      </c>
      <c r="U135" s="15">
        <v>856634.2</v>
      </c>
      <c r="V135" s="15">
        <v>1142178.9333333331</v>
      </c>
      <c r="W135" s="15">
        <v>552.29309177653852</v>
      </c>
      <c r="X135" s="18">
        <v>2.0344000000000002</v>
      </c>
      <c r="Y135" s="18">
        <v>140694.71</v>
      </c>
      <c r="Z135" s="17">
        <v>187592.94666666666</v>
      </c>
      <c r="AA135" s="17">
        <v>92210.453532573069</v>
      </c>
      <c r="AB135" s="19">
        <f>Table1[[#This Row],[YTD-23 Annualized]]/Table1[[#This Row],[Column6]]</f>
        <v>100.81209152985095</v>
      </c>
      <c r="AC135" s="22">
        <v>34.180202000000001</v>
      </c>
      <c r="AD135" s="22">
        <v>-118.663344</v>
      </c>
      <c r="AE135" s="21">
        <f>IF(OR('[1]Sales Team Input Sheet'!D$12="", '[1]Sales Team Input Sheet'!D$14="", AC135="", AD135=""), "",
     IFERROR(3959 * ACOS(MIN(1,
       SIN(RADIANS('[1]Sales Team Input Sheet'!D$12)) * SIN(RADIANS(AC135)) +
       COS(RADIANS('[1]Sales Team Input Sheet'!D$12)) * COS(RADIANS(AC135)) *
       COS(RADIANS(AD135) - RADIANS('[1]Sales Team Input Sheet'!D$14)))), ""))</f>
        <v>1760.12176812853</v>
      </c>
      <c r="AF135" s="21">
        <f t="shared" si="2"/>
        <v>949</v>
      </c>
    </row>
    <row r="136" spans="1:32" ht="15" thickBot="1" x14ac:dyDescent="0.4">
      <c r="A136" s="11" t="s">
        <v>395</v>
      </c>
      <c r="B136" s="12" t="s">
        <v>396</v>
      </c>
      <c r="C136" s="12" t="s">
        <v>64</v>
      </c>
      <c r="D136" s="13" t="s">
        <v>397</v>
      </c>
      <c r="E136" s="14">
        <v>38200</v>
      </c>
      <c r="F136" s="15">
        <v>733.99</v>
      </c>
      <c r="G136" s="15">
        <v>1953.564284</v>
      </c>
      <c r="H136" s="15">
        <v>21027.970596547599</v>
      </c>
      <c r="I136" s="15">
        <v>4488.5303407242654</v>
      </c>
      <c r="J136" s="16">
        <v>0.21345523193099758</v>
      </c>
      <c r="K136" s="16">
        <v>0</v>
      </c>
      <c r="L136" s="16">
        <v>0.78488931176480115</v>
      </c>
      <c r="M136" s="15">
        <v>3522.9994899664975</v>
      </c>
      <c r="N136" s="15">
        <v>0</v>
      </c>
      <c r="O136" s="15">
        <v>654.64440932437776</v>
      </c>
      <c r="P136" s="15">
        <v>0</v>
      </c>
      <c r="Q136" s="15">
        <v>527526.33000000007</v>
      </c>
      <c r="R136" s="17">
        <v>703368.44000000006</v>
      </c>
      <c r="S136" s="15">
        <v>718.71051376721766</v>
      </c>
      <c r="T136" s="15">
        <v>0</v>
      </c>
      <c r="U136" s="15">
        <v>814070.33</v>
      </c>
      <c r="V136" s="15">
        <v>1085427.1066666667</v>
      </c>
      <c r="W136" s="15">
        <v>1109.1027534435075</v>
      </c>
      <c r="X136" s="18">
        <v>2.0415999999999999</v>
      </c>
      <c r="Y136" s="18">
        <v>118759.25</v>
      </c>
      <c r="Z136" s="17">
        <v>158345.66666666669</v>
      </c>
      <c r="AA136" s="17">
        <v>77559.593782654149</v>
      </c>
      <c r="AB136" s="19">
        <f>Table1[[#This Row],[YTD-23 Annualized]]/Table1[[#This Row],[Column6]]</f>
        <v>199.65045183889279</v>
      </c>
      <c r="AC136" s="22">
        <v>33.652863699999997</v>
      </c>
      <c r="AD136" s="22">
        <v>-117.8607956</v>
      </c>
      <c r="AE136" s="21">
        <f>IF(OR('[1]Sales Team Input Sheet'!D$12="", '[1]Sales Team Input Sheet'!D$14="", AC136="", AD136=""), "",
     IFERROR(3959 * ACOS(MIN(1,
       SIN(RADIANS('[1]Sales Team Input Sheet'!D$12)) * SIN(RADIANS(AC136)) +
       COS(RADIANS('[1]Sales Team Input Sheet'!D$12)) * COS(RADIANS(AC136)) *
       COS(RADIANS(AD136) - RADIANS('[1]Sales Team Input Sheet'!D$14)))), ""))</f>
        <v>1736.0332576614226</v>
      </c>
      <c r="AF136" s="21">
        <f t="shared" si="2"/>
        <v>896</v>
      </c>
    </row>
    <row r="137" spans="1:32" ht="15" thickBot="1" x14ac:dyDescent="0.4">
      <c r="A137" s="11" t="s">
        <v>398</v>
      </c>
      <c r="B137" s="12" t="s">
        <v>399</v>
      </c>
      <c r="C137" s="12" t="s">
        <v>82</v>
      </c>
      <c r="D137" s="13" t="s">
        <v>34</v>
      </c>
      <c r="E137" s="14">
        <v>38200</v>
      </c>
      <c r="F137" s="15">
        <v>1970.42</v>
      </c>
      <c r="G137" s="15">
        <v>2122</v>
      </c>
      <c r="H137" s="15">
        <v>22840.995800000001</v>
      </c>
      <c r="I137" s="15">
        <v>12525.637365556466</v>
      </c>
      <c r="J137" s="16">
        <v>0.54838403173107131</v>
      </c>
      <c r="K137" s="16">
        <v>0.63760088939338533</v>
      </c>
      <c r="L137" s="16">
        <v>0.77097044033129736</v>
      </c>
      <c r="M137" s="15">
        <v>9656.8961551532211</v>
      </c>
      <c r="N137" s="15">
        <v>332.45111295703197</v>
      </c>
      <c r="O137" s="15">
        <v>335.47729925599612</v>
      </c>
      <c r="P137" s="15">
        <v>843365.62999999989</v>
      </c>
      <c r="Q137" s="15">
        <v>745496.28</v>
      </c>
      <c r="R137" s="17">
        <v>993995.04</v>
      </c>
      <c r="S137" s="15">
        <v>378.34384547456887</v>
      </c>
      <c r="T137" s="15">
        <v>1143193.67</v>
      </c>
      <c r="U137" s="15">
        <v>1026458.8699999999</v>
      </c>
      <c r="V137" s="15">
        <v>1368611.8266666664</v>
      </c>
      <c r="W137" s="15">
        <v>520.93404959348754</v>
      </c>
      <c r="X137" s="18">
        <v>2.6290999999999998</v>
      </c>
      <c r="Y137" s="18">
        <v>124913.26999999999</v>
      </c>
      <c r="Z137" s="17">
        <v>166551.02666666667</v>
      </c>
      <c r="AA137" s="17">
        <v>63349.064952518616</v>
      </c>
      <c r="AB137" s="19">
        <f>Table1[[#This Row],[YTD-23 Annualized]]/Table1[[#This Row],[Column6]]</f>
        <v>102.93110995809697</v>
      </c>
      <c r="AC137" s="22">
        <v>33.666617899999999</v>
      </c>
      <c r="AD137" s="22">
        <v>-117.8685763</v>
      </c>
      <c r="AE137" s="21">
        <f>IF(OR('[1]Sales Team Input Sheet'!D$12="", '[1]Sales Team Input Sheet'!D$14="", AC137="", AD137=""), "",
     IFERROR(3959 * ACOS(MIN(1,
       SIN(RADIANS('[1]Sales Team Input Sheet'!D$12)) * SIN(RADIANS(AC137)) +
       COS(RADIANS('[1]Sales Team Input Sheet'!D$12)) * COS(RADIANS(AC137)) *
       COS(RADIANS(AD137) - RADIANS('[1]Sales Team Input Sheet'!D$14)))), ""))</f>
        <v>1735.9824873639952</v>
      </c>
      <c r="AF137" s="21">
        <f t="shared" si="2"/>
        <v>895</v>
      </c>
    </row>
    <row r="138" spans="1:32" ht="15" thickBot="1" x14ac:dyDescent="0.4">
      <c r="A138" s="11" t="s">
        <v>400</v>
      </c>
      <c r="B138" s="12" t="s">
        <v>401</v>
      </c>
      <c r="C138" s="12" t="s">
        <v>82</v>
      </c>
      <c r="D138" s="13" t="s">
        <v>34</v>
      </c>
      <c r="E138" s="14">
        <v>38200</v>
      </c>
      <c r="F138" s="15">
        <v>1515.23</v>
      </c>
      <c r="G138" s="15">
        <v>1872.75762252</v>
      </c>
      <c r="H138" s="15">
        <v>20158.175773043029</v>
      </c>
      <c r="I138" s="15">
        <v>10432.751826800104</v>
      </c>
      <c r="J138" s="16">
        <v>0.51754444173224912</v>
      </c>
      <c r="K138" s="16">
        <v>0.63592081204593587</v>
      </c>
      <c r="L138" s="16">
        <v>0.72103445658733456</v>
      </c>
      <c r="M138" s="15">
        <v>7522.3735441473345</v>
      </c>
      <c r="N138" s="15">
        <v>288.91759909600512</v>
      </c>
      <c r="O138" s="15">
        <v>297.68714980564005</v>
      </c>
      <c r="P138" s="15">
        <v>591241.34000000008</v>
      </c>
      <c r="Q138" s="15">
        <v>508955.79999999993</v>
      </c>
      <c r="R138" s="17">
        <v>678607.73333333316</v>
      </c>
      <c r="S138" s="15">
        <v>335.89342872039225</v>
      </c>
      <c r="T138" s="15">
        <v>1026588.93</v>
      </c>
      <c r="U138" s="15">
        <v>838382.92000000016</v>
      </c>
      <c r="V138" s="15">
        <v>1117843.8933333335</v>
      </c>
      <c r="W138" s="15">
        <v>553.30406604937878</v>
      </c>
      <c r="X138" s="18">
        <v>2.6290999999999998</v>
      </c>
      <c r="Y138" s="18">
        <v>126751.25</v>
      </c>
      <c r="Z138" s="17">
        <v>169001.66666666669</v>
      </c>
      <c r="AA138" s="17">
        <v>64281.186210743865</v>
      </c>
      <c r="AB138" s="19">
        <f>Table1[[#This Row],[YTD-23 Annualized]]/Table1[[#This Row],[Column6]]</f>
        <v>90.211916405203425</v>
      </c>
      <c r="AC138" s="22">
        <v>33.665033600000001</v>
      </c>
      <c r="AD138" s="22">
        <v>-117.8592111</v>
      </c>
      <c r="AE138" s="21">
        <f>IF(OR('[1]Sales Team Input Sheet'!D$12="", '[1]Sales Team Input Sheet'!D$14="", AC138="", AD138=""), "",
     IFERROR(3959 * ACOS(MIN(1,
       SIN(RADIANS('[1]Sales Team Input Sheet'!D$12)) * SIN(RADIANS(AC138)) +
       COS(RADIANS('[1]Sales Team Input Sheet'!D$12)) * COS(RADIANS(AC138)) *
       COS(RADIANS(AD138) - RADIANS('[1]Sales Team Input Sheet'!D$14)))), ""))</f>
        <v>1735.5581741276039</v>
      </c>
      <c r="AF138" s="21">
        <f t="shared" si="2"/>
        <v>892</v>
      </c>
    </row>
    <row r="139" spans="1:32" ht="15" thickBot="1" x14ac:dyDescent="0.4">
      <c r="A139" s="11" t="s">
        <v>402</v>
      </c>
      <c r="B139" s="12" t="s">
        <v>403</v>
      </c>
      <c r="C139" s="12" t="s">
        <v>64</v>
      </c>
      <c r="D139" s="13" t="s">
        <v>34</v>
      </c>
      <c r="E139" s="14">
        <v>38200</v>
      </c>
      <c r="F139" s="15">
        <v>2138.8900000000003</v>
      </c>
      <c r="G139" s="15">
        <v>1843.19552</v>
      </c>
      <c r="H139" s="15">
        <v>19839.972257728001</v>
      </c>
      <c r="I139" s="15">
        <v>11542.843069347216</v>
      </c>
      <c r="J139" s="16">
        <v>0.58179733919996213</v>
      </c>
      <c r="K139" s="16">
        <v>0.84820711281249161</v>
      </c>
      <c r="L139" s="16">
        <v>0.90613571504084989</v>
      </c>
      <c r="M139" s="15">
        <v>10459.382358247258</v>
      </c>
      <c r="N139" s="15">
        <v>323.36878614024965</v>
      </c>
      <c r="O139" s="15">
        <v>364.12816928406784</v>
      </c>
      <c r="P139" s="15">
        <v>959019.8600000001</v>
      </c>
      <c r="Q139" s="15">
        <v>868946.47000000009</v>
      </c>
      <c r="R139" s="17">
        <v>1158595.2933333335</v>
      </c>
      <c r="S139" s="15">
        <v>406.26047622832402</v>
      </c>
      <c r="T139" s="15">
        <v>1348214.0999999999</v>
      </c>
      <c r="U139" s="15">
        <v>1162832.93</v>
      </c>
      <c r="V139" s="15">
        <v>1550443.9066666665</v>
      </c>
      <c r="W139" s="15">
        <v>543.66186666915996</v>
      </c>
      <c r="X139" s="18">
        <v>1.0416000000000001</v>
      </c>
      <c r="Y139" s="18">
        <v>144697.30000000002</v>
      </c>
      <c r="Z139" s="17">
        <v>192929.73333333337</v>
      </c>
      <c r="AA139" s="17">
        <v>185224.39836149514</v>
      </c>
      <c r="AB139" s="19">
        <f>Table1[[#This Row],[YTD-23 Annualized]]/Table1[[#This Row],[Column6]]</f>
        <v>110.77090918468787</v>
      </c>
      <c r="AC139" s="22">
        <v>33.6861684</v>
      </c>
      <c r="AD139" s="22">
        <v>-117.7880699</v>
      </c>
      <c r="AE139" s="21">
        <f>IF(OR('[1]Sales Team Input Sheet'!D$12="", '[1]Sales Team Input Sheet'!D$14="", AC139="", AD139=""), "",
     IFERROR(3959 * ACOS(MIN(1,
       SIN(RADIANS('[1]Sales Team Input Sheet'!D$12)) * SIN(RADIANS(AC139)) +
       COS(RADIANS('[1]Sales Team Input Sheet'!D$12)) * COS(RADIANS(AC139)) *
       COS(RADIANS(AD139) - RADIANS('[1]Sales Team Input Sheet'!D$14)))), ""))</f>
        <v>1731.2602452465167</v>
      </c>
      <c r="AF139" s="21">
        <f t="shared" si="2"/>
        <v>870</v>
      </c>
    </row>
    <row r="140" spans="1:32" ht="15" thickBot="1" x14ac:dyDescent="0.4">
      <c r="A140" s="11" t="s">
        <v>404</v>
      </c>
      <c r="B140" s="12" t="s">
        <v>405</v>
      </c>
      <c r="C140" s="12" t="s">
        <v>406</v>
      </c>
      <c r="D140" s="13" t="s">
        <v>34</v>
      </c>
      <c r="E140" s="14">
        <v>32874</v>
      </c>
      <c r="F140" s="15">
        <v>3613.98</v>
      </c>
      <c r="G140" s="15">
        <v>3970.5285877199999</v>
      </c>
      <c r="H140" s="15">
        <v>42738.372665359304</v>
      </c>
      <c r="I140" s="15">
        <v>23040.771462949328</v>
      </c>
      <c r="J140" s="16">
        <v>0.53911204442336069</v>
      </c>
      <c r="K140" s="16">
        <v>0.6165075027830218</v>
      </c>
      <c r="L140" s="16">
        <v>0.7743653623987985</v>
      </c>
      <c r="M140" s="15">
        <v>17841.97534385465</v>
      </c>
      <c r="N140" s="15">
        <v>351.76436296068192</v>
      </c>
      <c r="O140" s="15">
        <v>358.10982905273409</v>
      </c>
      <c r="P140" s="15">
        <v>1499963.76</v>
      </c>
      <c r="Q140" s="15">
        <v>1455549.83</v>
      </c>
      <c r="R140" s="17">
        <v>1940733.1066666669</v>
      </c>
      <c r="S140" s="15">
        <v>402.75536389243996</v>
      </c>
      <c r="T140" s="15">
        <v>1955779.5199999998</v>
      </c>
      <c r="U140" s="15">
        <v>1978818.3</v>
      </c>
      <c r="V140" s="15">
        <v>2638424.4000000004</v>
      </c>
      <c r="W140" s="15">
        <v>547.54544850829279</v>
      </c>
      <c r="X140" s="18">
        <v>3.3995000000000002</v>
      </c>
      <c r="Y140" s="18">
        <v>174289.77000000002</v>
      </c>
      <c r="Z140" s="17">
        <v>232386.36000000004</v>
      </c>
      <c r="AA140" s="17">
        <v>68358.982203265201</v>
      </c>
      <c r="AB140" s="19">
        <f>Table1[[#This Row],[YTD-23 Annualized]]/Table1[[#This Row],[Column6]]</f>
        <v>108.77344404217652</v>
      </c>
      <c r="AC140" s="22">
        <v>51.086751399999997</v>
      </c>
      <c r="AD140" s="22">
        <v>-114.1296076</v>
      </c>
      <c r="AE140" s="21">
        <f>IF(OR('[1]Sales Team Input Sheet'!D$12="", '[1]Sales Team Input Sheet'!D$14="", AC140="", AD140=""), "",
     IFERROR(3959 * ACOS(MIN(1,
       SIN(RADIANS('[1]Sales Team Input Sheet'!D$12)) * SIN(RADIANS(AC140)) +
       COS(RADIANS('[1]Sales Team Input Sheet'!D$12)) * COS(RADIANS(AC140)) *
       COS(RADIANS(AD140) - RADIANS('[1]Sales Team Input Sheet'!D$14)))), ""))</f>
        <v>1401.6187334790743</v>
      </c>
      <c r="AF140" s="21">
        <f t="shared" si="2"/>
        <v>784</v>
      </c>
    </row>
    <row r="141" spans="1:32" ht="15" thickBot="1" x14ac:dyDescent="0.4">
      <c r="A141" s="11" t="s">
        <v>407</v>
      </c>
      <c r="B141" s="12" t="s">
        <v>408</v>
      </c>
      <c r="C141" s="12" t="s">
        <v>105</v>
      </c>
      <c r="D141" s="13" t="s">
        <v>132</v>
      </c>
      <c r="E141" s="14">
        <v>38200</v>
      </c>
      <c r="F141" s="15">
        <v>2459.9499999999998</v>
      </c>
      <c r="G141" s="15">
        <v>2984.5390725000002</v>
      </c>
      <c r="H141" s="15">
        <v>32125.280122482753</v>
      </c>
      <c r="I141" s="15">
        <v>19089.595966035558</v>
      </c>
      <c r="J141" s="16">
        <v>0.59422348671368563</v>
      </c>
      <c r="K141" s="16">
        <v>0.61037367000310583</v>
      </c>
      <c r="L141" s="16">
        <v>0.62283337327570287</v>
      </c>
      <c r="M141" s="15">
        <v>11889.637449996177</v>
      </c>
      <c r="N141" s="15">
        <v>277.63049346924777</v>
      </c>
      <c r="O141" s="15">
        <v>311.82806154596648</v>
      </c>
      <c r="P141" s="15">
        <v>992050.2300000001</v>
      </c>
      <c r="Q141" s="15">
        <v>853848.88000000012</v>
      </c>
      <c r="R141" s="17">
        <v>1138465.1733333333</v>
      </c>
      <c r="S141" s="15">
        <v>347.10009553039703</v>
      </c>
      <c r="T141" s="15">
        <v>1497083.18</v>
      </c>
      <c r="U141" s="15">
        <v>1312650.18</v>
      </c>
      <c r="V141" s="15">
        <v>1750200.2399999998</v>
      </c>
      <c r="W141" s="15">
        <v>533.60847984715133</v>
      </c>
      <c r="X141" s="18">
        <v>1.4908999999999999</v>
      </c>
      <c r="Y141" s="18">
        <v>128158.68000000002</v>
      </c>
      <c r="Z141" s="17">
        <v>170878.24000000005</v>
      </c>
      <c r="AA141" s="17">
        <v>114614.15252532031</v>
      </c>
      <c r="AB141" s="19">
        <f>Table1[[#This Row],[YTD-23 Annualized]]/Table1[[#This Row],[Column6]]</f>
        <v>95.752724010411214</v>
      </c>
      <c r="AC141" s="22">
        <v>32.759751000000001</v>
      </c>
      <c r="AD141" s="22">
        <v>-117.24888300000001</v>
      </c>
      <c r="AE141" s="21">
        <f>IF(OR('[1]Sales Team Input Sheet'!D$12="", '[1]Sales Team Input Sheet'!D$14="", AC141="", AD141=""), "",
     IFERROR(3959 * ACOS(MIN(1,
       SIN(RADIANS('[1]Sales Team Input Sheet'!D$12)) * SIN(RADIANS(AC141)) +
       COS(RADIANS('[1]Sales Team Input Sheet'!D$12)) * COS(RADIANS(AC141)) *
       COS(RADIANS(AD141) - RADIANS('[1]Sales Team Input Sheet'!D$14)))), ""))</f>
        <v>1734.9202889950104</v>
      </c>
      <c r="AF141" s="21">
        <f t="shared" si="2"/>
        <v>887</v>
      </c>
    </row>
    <row r="142" spans="1:32" ht="15" thickBot="1" x14ac:dyDescent="0.4">
      <c r="A142" s="11" t="s">
        <v>409</v>
      </c>
      <c r="B142" s="12" t="s">
        <v>410</v>
      </c>
      <c r="C142" s="12" t="s">
        <v>411</v>
      </c>
      <c r="D142" s="13" t="s">
        <v>34</v>
      </c>
      <c r="E142" s="14">
        <v>38200</v>
      </c>
      <c r="F142" s="15">
        <v>1717.09</v>
      </c>
      <c r="G142" s="15">
        <v>1579.1651939999999</v>
      </c>
      <c r="H142" s="15">
        <v>16997.976231696597</v>
      </c>
      <c r="I142" s="15">
        <v>9856.1264289165974</v>
      </c>
      <c r="J142" s="16">
        <v>0.5798411701822247</v>
      </c>
      <c r="K142" s="16">
        <v>0.879795106240293</v>
      </c>
      <c r="L142" s="16">
        <v>0.82344154888511023</v>
      </c>
      <c r="M142" s="15">
        <v>8115.9440126345544</v>
      </c>
      <c r="N142" s="15">
        <v>377.31605728824223</v>
      </c>
      <c r="O142" s="15">
        <v>394.39582083641506</v>
      </c>
      <c r="P142" s="15">
        <v>1031493.4900000001</v>
      </c>
      <c r="Q142" s="15">
        <v>759487.61999999988</v>
      </c>
      <c r="R142" s="17">
        <v>1012650.1599999999</v>
      </c>
      <c r="S142" s="15">
        <v>442.31089808920905</v>
      </c>
      <c r="T142" s="15">
        <v>1296158.79</v>
      </c>
      <c r="U142" s="15">
        <v>978891.75</v>
      </c>
      <c r="V142" s="15">
        <v>1305189</v>
      </c>
      <c r="W142" s="15">
        <v>570.08761916964181</v>
      </c>
      <c r="X142" s="18">
        <v>2.4293499999999999</v>
      </c>
      <c r="Y142" s="18">
        <v>146803.27000000002</v>
      </c>
      <c r="Z142" s="17">
        <v>195737.69333333336</v>
      </c>
      <c r="AA142" s="17">
        <v>80572.043276322205</v>
      </c>
      <c r="AB142" s="19">
        <f>Table1[[#This Row],[YTD-23 Annualized]]/Table1[[#This Row],[Column6]]</f>
        <v>124.77293564661726</v>
      </c>
      <c r="AC142" s="22">
        <v>37.616773999999999</v>
      </c>
      <c r="AD142" s="22">
        <v>-122.48001499999999</v>
      </c>
      <c r="AE142" s="21">
        <f>IF(OR('[1]Sales Team Input Sheet'!D$12="", '[1]Sales Team Input Sheet'!D$14="", AC142="", AD142=""), "",
     IFERROR(3959 * ACOS(MIN(1,
       SIN(RADIANS('[1]Sales Team Input Sheet'!D$12)) * SIN(RADIANS(AC142)) +
       COS(RADIANS('[1]Sales Team Input Sheet'!D$12)) * COS(RADIANS(AC142)) *
       COS(RADIANS(AD142) - RADIANS('[1]Sales Team Input Sheet'!D$14)))), ""))</f>
        <v>1861.9297649881028</v>
      </c>
      <c r="AF142" s="21">
        <f t="shared" si="2"/>
        <v>1017</v>
      </c>
    </row>
    <row r="143" spans="1:32" ht="15" thickBot="1" x14ac:dyDescent="0.4">
      <c r="A143" s="11" t="s">
        <v>412</v>
      </c>
      <c r="B143" s="12" t="s">
        <v>413</v>
      </c>
      <c r="C143" s="12" t="s">
        <v>411</v>
      </c>
      <c r="D143" s="13" t="s">
        <v>34</v>
      </c>
      <c r="E143" s="14">
        <v>38200</v>
      </c>
      <c r="F143" s="15">
        <v>1654.72</v>
      </c>
      <c r="G143" s="15">
        <v>1642.63456314</v>
      </c>
      <c r="H143" s="15">
        <v>17681.154174182644</v>
      </c>
      <c r="I143" s="15">
        <v>10194.671241113332</v>
      </c>
      <c r="J143" s="16">
        <v>0.57658403635206168</v>
      </c>
      <c r="K143" s="16">
        <v>0.86615136077198784</v>
      </c>
      <c r="L143" s="16">
        <v>0.81729781148524716</v>
      </c>
      <c r="M143" s="15">
        <v>8332.0824941735136</v>
      </c>
      <c r="N143" s="15">
        <v>317.53427577743139</v>
      </c>
      <c r="O143" s="15">
        <v>362.25014503964411</v>
      </c>
      <c r="P143" s="15">
        <v>849119.35999999987</v>
      </c>
      <c r="Q143" s="15">
        <v>682199.47</v>
      </c>
      <c r="R143" s="17">
        <v>909599.29333333333</v>
      </c>
      <c r="S143" s="15">
        <v>412.27486825565654</v>
      </c>
      <c r="T143" s="15">
        <v>1121592.0499999998</v>
      </c>
      <c r="U143" s="15">
        <v>923935.03000000014</v>
      </c>
      <c r="V143" s="15">
        <v>1231913.3733333335</v>
      </c>
      <c r="W143" s="15">
        <v>558.36336661187397</v>
      </c>
      <c r="X143" s="18">
        <v>1.4293500000000001</v>
      </c>
      <c r="Y143" s="18">
        <v>141690.35999999999</v>
      </c>
      <c r="Z143" s="17">
        <v>188920.47999999998</v>
      </c>
      <c r="AA143" s="17">
        <v>132172.302095358</v>
      </c>
      <c r="AB143" s="19">
        <f>Table1[[#This Row],[YTD-23 Annualized]]/Table1[[#This Row],[Column6]]</f>
        <v>109.16830143837402</v>
      </c>
      <c r="AC143" s="22">
        <v>33.144219</v>
      </c>
      <c r="AD143" s="22">
        <v>-117.319439</v>
      </c>
      <c r="AE143" s="21">
        <f>IF(OR('[1]Sales Team Input Sheet'!D$12="", '[1]Sales Team Input Sheet'!D$14="", AC143="", AD143=""), "",
     IFERROR(3959 * ACOS(MIN(1,
       SIN(RADIANS('[1]Sales Team Input Sheet'!D$12)) * SIN(RADIANS(AC143)) +
       COS(RADIANS('[1]Sales Team Input Sheet'!D$12)) * COS(RADIANS(AC143)) *
       COS(RADIANS(AD143) - RADIANS('[1]Sales Team Input Sheet'!D$14)))), ""))</f>
        <v>1725.4040538138647</v>
      </c>
      <c r="AF143" s="21">
        <f t="shared" si="2"/>
        <v>851</v>
      </c>
    </row>
    <row r="144" spans="1:32" ht="15" thickBot="1" x14ac:dyDescent="0.4">
      <c r="A144" s="11" t="s">
        <v>414</v>
      </c>
      <c r="B144" s="12" t="s">
        <v>415</v>
      </c>
      <c r="C144" s="12" t="s">
        <v>416</v>
      </c>
      <c r="D144" s="13" t="s">
        <v>34</v>
      </c>
      <c r="E144" s="14">
        <v>38200</v>
      </c>
      <c r="F144" s="15">
        <v>2107</v>
      </c>
      <c r="G144" s="15">
        <v>2173.11606054</v>
      </c>
      <c r="H144" s="15">
        <v>23391.203964046505</v>
      </c>
      <c r="I144" s="15">
        <v>13058.696123892665</v>
      </c>
      <c r="J144" s="16">
        <v>0.55827379146300293</v>
      </c>
      <c r="K144" s="16">
        <v>0.85753205834572066</v>
      </c>
      <c r="L144" s="16">
        <v>0.78425862376678235</v>
      </c>
      <c r="M144" s="15">
        <v>10241.395050312676</v>
      </c>
      <c r="N144" s="15">
        <v>362.86260486999691</v>
      </c>
      <c r="O144" s="15">
        <v>405.36573801613667</v>
      </c>
      <c r="P144" s="15">
        <v>1245466.45</v>
      </c>
      <c r="Q144" s="15">
        <v>950768.14</v>
      </c>
      <c r="R144" s="17">
        <v>1267690.8533333333</v>
      </c>
      <c r="S144" s="15">
        <v>451.24259136212623</v>
      </c>
      <c r="T144" s="15">
        <v>1594257.93</v>
      </c>
      <c r="U144" s="15">
        <v>1201677.45</v>
      </c>
      <c r="V144" s="15">
        <v>1602236.6</v>
      </c>
      <c r="W144" s="15">
        <v>570.32626957759851</v>
      </c>
      <c r="X144" s="18">
        <v>0.94640000000000002</v>
      </c>
      <c r="Y144" s="18">
        <v>62240.37</v>
      </c>
      <c r="Z144" s="17">
        <v>82987.16</v>
      </c>
      <c r="AA144" s="17">
        <v>87687.19357565511</v>
      </c>
      <c r="AB144" s="19">
        <f>Table1[[#This Row],[YTD-23 Annualized]]/Table1[[#This Row],[Column6]]</f>
        <v>123.78107153425644</v>
      </c>
      <c r="AC144" s="22">
        <v>33.502200000000002</v>
      </c>
      <c r="AD144" s="22">
        <v>-112.02630000000001</v>
      </c>
      <c r="AE144" s="21">
        <f>IF(OR('[1]Sales Team Input Sheet'!D$12="", '[1]Sales Team Input Sheet'!D$14="", AC144="", AD144=""), "",
     IFERROR(3959 * ACOS(MIN(1,
       SIN(RADIANS('[1]Sales Team Input Sheet'!D$12)) * SIN(RADIANS(AC144)) +
       COS(RADIANS('[1]Sales Team Input Sheet'!D$12)) * COS(RADIANS(AC144)) *
       COS(RADIANS(AD144) - RADIANS('[1]Sales Team Input Sheet'!D$14)))), ""))</f>
        <v>1447.9454453051524</v>
      </c>
      <c r="AF144" s="21">
        <f t="shared" si="2"/>
        <v>805</v>
      </c>
    </row>
    <row r="145" spans="1:32" ht="15" thickBot="1" x14ac:dyDescent="0.4">
      <c r="A145" s="11" t="s">
        <v>417</v>
      </c>
      <c r="B145" s="12" t="s">
        <v>418</v>
      </c>
      <c r="C145" s="12" t="s">
        <v>416</v>
      </c>
      <c r="D145" s="13" t="s">
        <v>34</v>
      </c>
      <c r="E145" s="14">
        <v>38200</v>
      </c>
      <c r="F145" s="15">
        <v>2274.5700000000002</v>
      </c>
      <c r="G145" s="15">
        <v>1977.440355</v>
      </c>
      <c r="H145" s="15">
        <v>21284.970237184498</v>
      </c>
      <c r="I145" s="15">
        <v>11882.789078862255</v>
      </c>
      <c r="J145" s="16">
        <v>0.55827135046227194</v>
      </c>
      <c r="K145" s="16">
        <v>0.91568215183759893</v>
      </c>
      <c r="L145" s="16">
        <v>0.94207730813707824</v>
      </c>
      <c r="M145" s="15">
        <v>11194.505948575226</v>
      </c>
      <c r="N145" s="15">
        <v>308.57846781520072</v>
      </c>
      <c r="O145" s="15">
        <v>349.47392694003696</v>
      </c>
      <c r="P145" s="15">
        <v>1043854.0000000002</v>
      </c>
      <c r="Q145" s="15">
        <v>890327.12</v>
      </c>
      <c r="R145" s="17">
        <v>1187102.8266666667</v>
      </c>
      <c r="S145" s="15">
        <v>391.42656414179379</v>
      </c>
      <c r="T145" s="15">
        <v>1284178.6399999999</v>
      </c>
      <c r="U145" s="15">
        <v>1075523.8</v>
      </c>
      <c r="V145" s="15">
        <v>1434031.7333333334</v>
      </c>
      <c r="W145" s="15">
        <v>472.84708758138902</v>
      </c>
      <c r="X145" s="18">
        <v>2.3213999999999997</v>
      </c>
      <c r="Y145" s="18">
        <v>83900.43</v>
      </c>
      <c r="Z145" s="17">
        <v>111867.23999999999</v>
      </c>
      <c r="AA145" s="17">
        <v>48189.558025329548</v>
      </c>
      <c r="AB145" s="19">
        <f>Table1[[#This Row],[YTD-23 Annualized]]/Table1[[#This Row],[Column6]]</f>
        <v>106.04334234310309</v>
      </c>
      <c r="AC145" s="22">
        <v>33.031283000000002</v>
      </c>
      <c r="AD145" s="22">
        <v>-111.38018</v>
      </c>
      <c r="AE145" s="21">
        <f>IF(OR('[1]Sales Team Input Sheet'!D$12="", '[1]Sales Team Input Sheet'!D$14="", AC145="", AD145=""), "",
     IFERROR(3959 * ACOS(MIN(1,
       SIN(RADIANS('[1]Sales Team Input Sheet'!D$12)) * SIN(RADIANS(AC145)) +
       COS(RADIANS('[1]Sales Team Input Sheet'!D$12)) * COS(RADIANS(AC145)) *
       COS(RADIANS(AD145) - RADIANS('[1]Sales Team Input Sheet'!D$14)))), ""))</f>
        <v>1433.0372266196716</v>
      </c>
      <c r="AF145" s="21">
        <f t="shared" si="2"/>
        <v>788</v>
      </c>
    </row>
    <row r="146" spans="1:32" ht="15" thickBot="1" x14ac:dyDescent="0.4">
      <c r="A146" s="11" t="s">
        <v>419</v>
      </c>
      <c r="B146" s="12" t="s">
        <v>420</v>
      </c>
      <c r="C146" s="12" t="s">
        <v>421</v>
      </c>
      <c r="D146" s="13" t="s">
        <v>34</v>
      </c>
      <c r="E146" s="14">
        <v>38200</v>
      </c>
      <c r="F146" s="15">
        <v>1779.7</v>
      </c>
      <c r="G146" s="15">
        <v>1706.6281099999999</v>
      </c>
      <c r="H146" s="15">
        <v>18369.974313228999</v>
      </c>
      <c r="I146" s="15">
        <v>10240.527198150387</v>
      </c>
      <c r="J146" s="16">
        <v>0.55746007172017376</v>
      </c>
      <c r="K146" s="16">
        <v>0.9152758171915174</v>
      </c>
      <c r="L146" s="16">
        <v>0.85288231894006028</v>
      </c>
      <c r="M146" s="15">
        <v>8733.9645839272598</v>
      </c>
      <c r="N146" s="15">
        <v>319.24089146829607</v>
      </c>
      <c r="O146" s="15">
        <v>370.74943529808399</v>
      </c>
      <c r="P146" s="15">
        <v>907308.97</v>
      </c>
      <c r="Q146" s="15">
        <v>736309.78</v>
      </c>
      <c r="R146" s="17">
        <v>981746.37333333329</v>
      </c>
      <c r="S146" s="15">
        <v>413.72690902961176</v>
      </c>
      <c r="T146" s="15">
        <v>1169949.3900000001</v>
      </c>
      <c r="U146" s="15">
        <v>923657.23</v>
      </c>
      <c r="V146" s="15">
        <v>1231542.9733333334</v>
      </c>
      <c r="W146" s="15">
        <v>518.99602742035177</v>
      </c>
      <c r="X146" s="18">
        <v>1.3714</v>
      </c>
      <c r="Y146" s="18">
        <v>72704.350000000006</v>
      </c>
      <c r="Z146" s="17">
        <v>96939.133333333346</v>
      </c>
      <c r="AA146" s="17">
        <v>70686.257352583751</v>
      </c>
      <c r="AB146" s="19">
        <f>Table1[[#This Row],[YTD-23 Annualized]]/Table1[[#This Row],[Column6]]</f>
        <v>112.40558212704445</v>
      </c>
      <c r="AC146" s="22">
        <v>33.566892899999999</v>
      </c>
      <c r="AD146" s="22">
        <v>-111.9182576</v>
      </c>
      <c r="AE146" s="21">
        <f>IF(OR('[1]Sales Team Input Sheet'!D$12="", '[1]Sales Team Input Sheet'!D$14="", AC146="", AD146=""), "",
     IFERROR(3959 * ACOS(MIN(1,
       SIN(RADIANS('[1]Sales Team Input Sheet'!D$12)) * SIN(RADIANS(AC146)) +
       COS(RADIANS('[1]Sales Team Input Sheet'!D$12)) * COS(RADIANS(AC146)) *
       COS(RADIANS(AD146) - RADIANS('[1]Sales Team Input Sheet'!D$14)))), ""))</f>
        <v>1440.3132043708645</v>
      </c>
      <c r="AF146" s="21">
        <f t="shared" si="2"/>
        <v>796</v>
      </c>
    </row>
    <row r="147" spans="1:32" ht="15" thickBot="1" x14ac:dyDescent="0.4">
      <c r="A147" s="11" t="s">
        <v>422</v>
      </c>
      <c r="B147" s="12" t="s">
        <v>423</v>
      </c>
      <c r="C147" s="12" t="s">
        <v>424</v>
      </c>
      <c r="D147" s="13" t="s">
        <v>34</v>
      </c>
      <c r="E147" s="14">
        <v>38200</v>
      </c>
      <c r="F147" s="15">
        <v>2201.65</v>
      </c>
      <c r="G147" s="15">
        <v>2321.831776</v>
      </c>
      <c r="H147" s="15">
        <v>24991.965053686399</v>
      </c>
      <c r="I147" s="15">
        <v>13078.8743094401</v>
      </c>
      <c r="J147" s="16">
        <v>0.52332316731976714</v>
      </c>
      <c r="K147" s="16">
        <v>0.71695265765407301</v>
      </c>
      <c r="L147" s="16">
        <v>0.81648107999561226</v>
      </c>
      <c r="M147" s="15">
        <v>10678.653421298521</v>
      </c>
      <c r="N147" s="15">
        <v>352.60703767405698</v>
      </c>
      <c r="O147" s="15">
        <v>347.7975018735948</v>
      </c>
      <c r="P147" s="15">
        <v>1014523.9199999999</v>
      </c>
      <c r="Q147" s="15">
        <v>864597.80999999994</v>
      </c>
      <c r="R147" s="17">
        <v>1152797.0799999998</v>
      </c>
      <c r="S147" s="15">
        <v>392.70447618831327</v>
      </c>
      <c r="T147" s="15">
        <v>1229292.83</v>
      </c>
      <c r="U147" s="15">
        <v>1068716.8499999999</v>
      </c>
      <c r="V147" s="15">
        <v>1424955.7999999998</v>
      </c>
      <c r="W147" s="15">
        <v>485.41632412054582</v>
      </c>
      <c r="X147" s="18">
        <v>1.0588</v>
      </c>
      <c r="Y147" s="18">
        <v>128403.71999999999</v>
      </c>
      <c r="Z147" s="17">
        <v>171204.95999999996</v>
      </c>
      <c r="AA147" s="17">
        <v>161697.16660370227</v>
      </c>
      <c r="AB147" s="19">
        <f>Table1[[#This Row],[YTD-23 Annualized]]/Table1[[#This Row],[Column6]]</f>
        <v>107.95341271220131</v>
      </c>
      <c r="AC147" s="22">
        <v>39.622010699999997</v>
      </c>
      <c r="AD147" s="22">
        <v>-104.89276460000001</v>
      </c>
      <c r="AE147" s="21">
        <f>IF(OR('[1]Sales Team Input Sheet'!D$12="", '[1]Sales Team Input Sheet'!D$14="", AC147="", AD147=""), "",
     IFERROR(3959 * ACOS(MIN(1,
       SIN(RADIANS('[1]Sales Team Input Sheet'!D$12)) * SIN(RADIANS(AC147)) +
       COS(RADIANS('[1]Sales Team Input Sheet'!D$12)) * COS(RADIANS(AC147)) *
       COS(RADIANS(AD147) - RADIANS('[1]Sales Team Input Sheet'!D$14)))), ""))</f>
        <v>915.65720345517968</v>
      </c>
      <c r="AF147" s="21">
        <f t="shared" si="2"/>
        <v>623</v>
      </c>
    </row>
    <row r="148" spans="1:32" ht="15" thickBot="1" x14ac:dyDescent="0.4">
      <c r="A148" s="11" t="s">
        <v>425</v>
      </c>
      <c r="B148" s="12" t="s">
        <v>426</v>
      </c>
      <c r="C148" s="12" t="s">
        <v>424</v>
      </c>
      <c r="D148" s="13" t="s">
        <v>132</v>
      </c>
      <c r="E148" s="14">
        <v>38200</v>
      </c>
      <c r="F148" s="15">
        <v>2223.69</v>
      </c>
      <c r="G148" s="15">
        <v>2679.5083260000001</v>
      </c>
      <c r="H148" s="15">
        <v>28841.959670231401</v>
      </c>
      <c r="I148" s="15">
        <v>15683.338795987778</v>
      </c>
      <c r="J148" s="16">
        <v>0.54376814111473137</v>
      </c>
      <c r="K148" s="16">
        <v>0.57019586892484586</v>
      </c>
      <c r="L148" s="16">
        <v>0.66167369746874294</v>
      </c>
      <c r="M148" s="15">
        <v>10377.252769796216</v>
      </c>
      <c r="N148" s="15">
        <v>229.66046293096417</v>
      </c>
      <c r="O148" s="15">
        <v>230.68178568055799</v>
      </c>
      <c r="P148" s="15">
        <v>658767.56999999995</v>
      </c>
      <c r="Q148" s="15">
        <v>571928.67000000004</v>
      </c>
      <c r="R148" s="17">
        <v>762571.56</v>
      </c>
      <c r="S148" s="15">
        <v>257.19802220633272</v>
      </c>
      <c r="T148" s="15">
        <v>920581.09</v>
      </c>
      <c r="U148" s="15">
        <v>794069.90999999992</v>
      </c>
      <c r="V148" s="15">
        <v>1058759.8799999999</v>
      </c>
      <c r="W148" s="15">
        <v>357.09559785761502</v>
      </c>
      <c r="X148" s="18">
        <v>1.5</v>
      </c>
      <c r="Y148" s="18">
        <v>61334.95</v>
      </c>
      <c r="Z148" s="17">
        <v>81779.933333333334</v>
      </c>
      <c r="AA148" s="17">
        <v>54519.955555555556</v>
      </c>
      <c r="AB148" s="19">
        <f>Table1[[#This Row],[YTD-23 Annualized]]/Table1[[#This Row],[Column6]]</f>
        <v>73.484917146811981</v>
      </c>
      <c r="AC148" s="22">
        <v>39.036650000000002</v>
      </c>
      <c r="AD148" s="22">
        <v>-104.299283</v>
      </c>
      <c r="AE148" s="21">
        <f>IF(OR('[1]Sales Team Input Sheet'!D$12="", '[1]Sales Team Input Sheet'!D$14="", AC148="", AD148=""), "",
     IFERROR(3959 * ACOS(MIN(1,
       SIN(RADIANS('[1]Sales Team Input Sheet'!D$12)) * SIN(RADIANS(AC148)) +
       COS(RADIANS('[1]Sales Team Input Sheet'!D$12)) * COS(RADIANS(AC148)) *
       COS(RADIANS(AD148) - RADIANS('[1]Sales Team Input Sheet'!D$14)))), ""))</f>
        <v>896.8936859880821</v>
      </c>
      <c r="AF148" s="21">
        <f t="shared" si="2"/>
        <v>615</v>
      </c>
    </row>
    <row r="149" spans="1:32" ht="15" thickBot="1" x14ac:dyDescent="0.4">
      <c r="A149" s="11" t="s">
        <v>427</v>
      </c>
      <c r="B149" s="12" t="s">
        <v>428</v>
      </c>
      <c r="C149" s="12" t="s">
        <v>429</v>
      </c>
      <c r="D149" s="13" t="s">
        <v>34</v>
      </c>
      <c r="E149" s="14">
        <v>38200</v>
      </c>
      <c r="F149" s="15">
        <v>1776.03</v>
      </c>
      <c r="G149" s="15">
        <v>1812.3517239999999</v>
      </c>
      <c r="H149" s="15">
        <v>19507.972721963597</v>
      </c>
      <c r="I149" s="15">
        <v>10061.31994111484</v>
      </c>
      <c r="J149" s="16">
        <v>0.51575425517111895</v>
      </c>
      <c r="K149" s="16">
        <v>0.76576266941595827</v>
      </c>
      <c r="L149" s="16">
        <v>0.83278769481039205</v>
      </c>
      <c r="M149" s="15">
        <v>8378.9434405108586</v>
      </c>
      <c r="N149" s="15">
        <v>400.78895197946014</v>
      </c>
      <c r="O149" s="15">
        <v>445.08370917157924</v>
      </c>
      <c r="P149" s="15">
        <v>964433.7699999999</v>
      </c>
      <c r="Q149" s="15">
        <v>887251.19</v>
      </c>
      <c r="R149" s="17">
        <v>1183001.5866666667</v>
      </c>
      <c r="S149" s="15">
        <v>499.56993406642903</v>
      </c>
      <c r="T149" s="15">
        <v>1638462.41</v>
      </c>
      <c r="U149" s="15">
        <v>1403947.2700000003</v>
      </c>
      <c r="V149" s="15">
        <v>1871929.6933333338</v>
      </c>
      <c r="W149" s="15">
        <v>790.49749722696151</v>
      </c>
      <c r="X149" s="18">
        <v>1.3</v>
      </c>
      <c r="Y149" s="18">
        <v>118133.36</v>
      </c>
      <c r="Z149" s="17">
        <v>157511.14666666667</v>
      </c>
      <c r="AA149" s="17">
        <v>121162.42051282051</v>
      </c>
      <c r="AB149" s="19">
        <f>Table1[[#This Row],[YTD-23 Annualized]]/Table1[[#This Row],[Column6]]</f>
        <v>141.18744147944025</v>
      </c>
      <c r="AC149" s="22">
        <v>36.116021000000003</v>
      </c>
      <c r="AD149" s="22">
        <v>-115.158699</v>
      </c>
      <c r="AE149" s="21">
        <f>IF(OR('[1]Sales Team Input Sheet'!D$12="", '[1]Sales Team Input Sheet'!D$14="", AC149="", AD149=""), "",
     IFERROR(3959 * ACOS(MIN(1,
       SIN(RADIANS('[1]Sales Team Input Sheet'!D$12)) * SIN(RADIANS(AC149)) +
       COS(RADIANS('[1]Sales Team Input Sheet'!D$12)) * COS(RADIANS(AC149)) *
       COS(RADIANS(AD149) - RADIANS('[1]Sales Team Input Sheet'!D$14)))), ""))</f>
        <v>1524.0166008417909</v>
      </c>
      <c r="AF149" s="21">
        <f t="shared" si="2"/>
        <v>821</v>
      </c>
    </row>
    <row r="150" spans="1:32" ht="15" thickBot="1" x14ac:dyDescent="0.4">
      <c r="A150" s="11" t="s">
        <v>430</v>
      </c>
      <c r="B150" s="12" t="s">
        <v>431</v>
      </c>
      <c r="C150" s="12" t="s">
        <v>429</v>
      </c>
      <c r="D150" s="13" t="s">
        <v>34</v>
      </c>
      <c r="E150" s="14">
        <v>38200</v>
      </c>
      <c r="F150" s="15">
        <v>1409.27</v>
      </c>
      <c r="G150" s="15">
        <v>1463.0364440000001</v>
      </c>
      <c r="H150" s="15">
        <v>15747.9779795716</v>
      </c>
      <c r="I150" s="15">
        <v>8315.9985812963496</v>
      </c>
      <c r="J150" s="16">
        <v>0.52806770444332141</v>
      </c>
      <c r="K150" s="16">
        <v>0.9638609847136882</v>
      </c>
      <c r="L150" s="16">
        <v>0.81914149383735768</v>
      </c>
      <c r="M150" s="15">
        <v>6811.9795006324393</v>
      </c>
      <c r="N150" s="15">
        <v>380.1117691308213</v>
      </c>
      <c r="O150" s="15">
        <v>415.30528571529942</v>
      </c>
      <c r="P150" s="15">
        <v>923035.5</v>
      </c>
      <c r="Q150" s="15">
        <v>652576.62</v>
      </c>
      <c r="R150" s="17">
        <v>870102.16</v>
      </c>
      <c r="S150" s="15">
        <v>463.06003817579312</v>
      </c>
      <c r="T150" s="15">
        <v>1242279.19</v>
      </c>
      <c r="U150" s="15">
        <v>927110.03</v>
      </c>
      <c r="V150" s="15">
        <v>1236146.7066666668</v>
      </c>
      <c r="W150" s="15">
        <v>657.86544097298611</v>
      </c>
      <c r="X150" s="18">
        <v>1.925</v>
      </c>
      <c r="Y150" s="18">
        <v>113719.29000000002</v>
      </c>
      <c r="Z150" s="17">
        <v>151625.72000000003</v>
      </c>
      <c r="AA150" s="17">
        <v>78766.607792207811</v>
      </c>
      <c r="AB150" s="19">
        <f>Table1[[#This Row],[YTD-23 Annualized]]/Table1[[#This Row],[Column6]]</f>
        <v>127.73117710046218</v>
      </c>
      <c r="AC150" s="22">
        <v>36.195050000000002</v>
      </c>
      <c r="AD150" s="22">
        <v>-115.1242371</v>
      </c>
      <c r="AE150" s="21">
        <f>IF(OR('[1]Sales Team Input Sheet'!D$12="", '[1]Sales Team Input Sheet'!D$14="", AC150="", AD150=""), "",
     IFERROR(3959 * ACOS(MIN(1,
       SIN(RADIANS('[1]Sales Team Input Sheet'!D$12)) * SIN(RADIANS(AC150)) +
       COS(RADIANS('[1]Sales Team Input Sheet'!D$12)) * COS(RADIANS(AC150)) *
       COS(RADIANS(AD150) - RADIANS('[1]Sales Team Input Sheet'!D$14)))), ""))</f>
        <v>1520.0762810128645</v>
      </c>
      <c r="AF150" s="21">
        <f t="shared" si="2"/>
        <v>813</v>
      </c>
    </row>
    <row r="151" spans="1:32" ht="15" thickBot="1" x14ac:dyDescent="0.4">
      <c r="A151" s="11" t="s">
        <v>432</v>
      </c>
      <c r="B151" s="12" t="s">
        <v>433</v>
      </c>
      <c r="C151" s="12" t="s">
        <v>73</v>
      </c>
      <c r="D151" s="13" t="s">
        <v>34</v>
      </c>
      <c r="E151" s="14">
        <v>38200</v>
      </c>
      <c r="F151" s="15">
        <v>1616.75</v>
      </c>
      <c r="G151" s="15">
        <v>1488.1202539999999</v>
      </c>
      <c r="H151" s="15">
        <v>16017.977602030598</v>
      </c>
      <c r="I151" s="15">
        <v>9727.1036498985995</v>
      </c>
      <c r="J151" s="16">
        <v>0.6072616588417189</v>
      </c>
      <c r="K151" s="16">
        <v>0.81844505413675583</v>
      </c>
      <c r="L151" s="16">
        <v>0.76953256478789533</v>
      </c>
      <c r="M151" s="15">
        <v>7485.3230196641671</v>
      </c>
      <c r="N151" s="15">
        <v>226.92451369695269</v>
      </c>
      <c r="O151" s="15">
        <v>241.87599814442552</v>
      </c>
      <c r="P151" s="15">
        <v>605786.29999999993</v>
      </c>
      <c r="Q151" s="15">
        <v>462978.34</v>
      </c>
      <c r="R151" s="17">
        <v>617304.45333333337</v>
      </c>
      <c r="S151" s="15">
        <v>286.36359362919438</v>
      </c>
      <c r="T151" s="15">
        <v>760170.95</v>
      </c>
      <c r="U151" s="15">
        <v>578170.6399999999</v>
      </c>
      <c r="V151" s="15">
        <v>770894.18666666653</v>
      </c>
      <c r="W151" s="15">
        <v>357.61289005721352</v>
      </c>
      <c r="X151" s="18">
        <v>1.2665999999999999</v>
      </c>
      <c r="Y151" s="18">
        <v>86335.140000000014</v>
      </c>
      <c r="Z151" s="17">
        <v>115113.52000000002</v>
      </c>
      <c r="AA151" s="17">
        <v>90883.87809884733</v>
      </c>
      <c r="AB151" s="19">
        <f>Table1[[#This Row],[YTD-23 Annualized]]/Table1[[#This Row],[Column6]]</f>
        <v>82.468645870279232</v>
      </c>
      <c r="AC151" s="22">
        <v>39.796998000000002</v>
      </c>
      <c r="AD151" s="22">
        <v>-88.289917000000003</v>
      </c>
      <c r="AE151" s="21">
        <f>IF(OR('[1]Sales Team Input Sheet'!D$12="", '[1]Sales Team Input Sheet'!D$14="", AC151="", AD151=""), "",
     IFERROR(3959 * ACOS(MIN(1,
       SIN(RADIANS('[1]Sales Team Input Sheet'!D$12)) * SIN(RADIANS(AC151)) +
       COS(RADIANS('[1]Sales Team Input Sheet'!D$12)) * COS(RADIANS(AC151)) *
       COS(RADIANS(AD151) - RADIANS('[1]Sales Team Input Sheet'!D$14)))), ""))</f>
        <v>148.43149718887628</v>
      </c>
      <c r="AF151" s="21">
        <f t="shared" si="2"/>
        <v>52</v>
      </c>
    </row>
    <row r="152" spans="1:32" ht="15" thickBot="1" x14ac:dyDescent="0.4">
      <c r="A152" s="11" t="s">
        <v>434</v>
      </c>
      <c r="B152" s="12" t="s">
        <v>435</v>
      </c>
      <c r="C152" s="12" t="s">
        <v>73</v>
      </c>
      <c r="D152" s="13" t="s">
        <v>34</v>
      </c>
      <c r="E152" s="14">
        <v>38200</v>
      </c>
      <c r="F152" s="15">
        <v>2052.6799999999998</v>
      </c>
      <c r="G152" s="15">
        <v>1977.068743</v>
      </c>
      <c r="H152" s="15">
        <v>21280.970242777701</v>
      </c>
      <c r="I152" s="15">
        <v>10713.12016982625</v>
      </c>
      <c r="J152" s="16">
        <v>0.50341314552902261</v>
      </c>
      <c r="K152" s="16">
        <v>0.82948191535808202</v>
      </c>
      <c r="L152" s="16">
        <v>0.91061167133309961</v>
      </c>
      <c r="M152" s="15">
        <v>9755.4922630378223</v>
      </c>
      <c r="N152" s="15">
        <v>253.12417717551176</v>
      </c>
      <c r="O152" s="15">
        <v>261.38572500341019</v>
      </c>
      <c r="P152" s="15">
        <v>737015.1100000001</v>
      </c>
      <c r="Q152" s="15">
        <v>625928.14</v>
      </c>
      <c r="R152" s="17">
        <v>834570.85333333339</v>
      </c>
      <c r="S152" s="15">
        <v>304.93215698501473</v>
      </c>
      <c r="T152" s="15">
        <v>1020681.7200000002</v>
      </c>
      <c r="U152" s="15">
        <v>896220.04999999993</v>
      </c>
      <c r="V152" s="15">
        <v>1194960.0666666664</v>
      </c>
      <c r="W152" s="15">
        <v>436.60972484751636</v>
      </c>
      <c r="X152" s="18">
        <v>2.2666000000000004</v>
      </c>
      <c r="Y152" s="18">
        <v>97992.98000000001</v>
      </c>
      <c r="Z152" s="17">
        <v>130657.30666666667</v>
      </c>
      <c r="AA152" s="17">
        <v>57644.624841907105</v>
      </c>
      <c r="AB152" s="19">
        <f>Table1[[#This Row],[YTD-23 Annualized]]/Table1[[#This Row],[Column6]]</f>
        <v>85.548820175420985</v>
      </c>
      <c r="AC152" s="22">
        <v>39.205095999999998</v>
      </c>
      <c r="AD152" s="22">
        <v>-87.721536</v>
      </c>
      <c r="AE152" s="21">
        <f>IF(OR('[1]Sales Team Input Sheet'!D$12="", '[1]Sales Team Input Sheet'!D$14="", AC152="", AD152=""), "",
     IFERROR(3959 * ACOS(MIN(1,
       SIN(RADIANS('[1]Sales Team Input Sheet'!D$12)) * SIN(RADIANS(AC152)) +
       COS(RADIANS('[1]Sales Team Input Sheet'!D$12)) * COS(RADIANS(AC152)) *
       COS(RADIANS(AD152) - RADIANS('[1]Sales Team Input Sheet'!D$14)))), ""))</f>
        <v>185.27213140869722</v>
      </c>
      <c r="AF152" s="21">
        <f t="shared" si="2"/>
        <v>72</v>
      </c>
    </row>
    <row r="153" spans="1:32" ht="15" thickBot="1" x14ac:dyDescent="0.4">
      <c r="A153" s="11" t="s">
        <v>436</v>
      </c>
      <c r="B153" s="12" t="s">
        <v>437</v>
      </c>
      <c r="C153" s="12" t="s">
        <v>438</v>
      </c>
      <c r="D153" s="13" t="s">
        <v>34</v>
      </c>
      <c r="E153" s="14">
        <v>32874</v>
      </c>
      <c r="F153" s="15">
        <v>1167.1000000000001</v>
      </c>
      <c r="G153" s="15">
        <v>1420.48687</v>
      </c>
      <c r="H153" s="15">
        <v>15289.978619992999</v>
      </c>
      <c r="I153" s="15">
        <v>7798.816448878235</v>
      </c>
      <c r="J153" s="16">
        <v>0.51006065101232989</v>
      </c>
      <c r="K153" s="16">
        <v>0.69113257203908818</v>
      </c>
      <c r="L153" s="16">
        <v>0.72727533890026486</v>
      </c>
      <c r="M153" s="15">
        <v>5671.8868758788785</v>
      </c>
      <c r="N153" s="15">
        <v>291.05359706169759</v>
      </c>
      <c r="O153" s="15">
        <v>284.03695484534308</v>
      </c>
      <c r="P153" s="15">
        <v>508853.37</v>
      </c>
      <c r="Q153" s="15">
        <v>390525.12</v>
      </c>
      <c r="R153" s="17">
        <v>520700.16000000003</v>
      </c>
      <c r="S153" s="15">
        <v>334.6115328592237</v>
      </c>
      <c r="T153" s="15">
        <v>773793.89</v>
      </c>
      <c r="U153" s="15">
        <v>620641.63</v>
      </c>
      <c r="V153" s="15">
        <v>827522.17333333334</v>
      </c>
      <c r="W153" s="15">
        <v>531.78102133493257</v>
      </c>
      <c r="X153" s="18">
        <v>1.0625</v>
      </c>
      <c r="Y153" s="18">
        <v>77768.63</v>
      </c>
      <c r="Z153" s="17">
        <v>103691.50666666668</v>
      </c>
      <c r="AA153" s="17">
        <v>97592.006274509826</v>
      </c>
      <c r="AB153" s="19">
        <f>Table1[[#This Row],[YTD-23 Annualized]]/Table1[[#This Row],[Column6]]</f>
        <v>91.803692738373897</v>
      </c>
      <c r="AC153" s="22">
        <v>41.805062499999998</v>
      </c>
      <c r="AD153" s="22">
        <v>-88.171380799999994</v>
      </c>
      <c r="AE153" s="21">
        <f>IF(OR('[1]Sales Team Input Sheet'!D$12="", '[1]Sales Team Input Sheet'!D$14="", AC153="", AD153=""), "",
     IFERROR(3959 * ACOS(MIN(1,
       SIN(RADIANS('[1]Sales Team Input Sheet'!D$12)) * SIN(RADIANS(AC153)) +
       COS(RADIANS('[1]Sales Team Input Sheet'!D$12)) * COS(RADIANS(AC153)) *
       COS(RADIANS(AD153) - RADIANS('[1]Sales Team Input Sheet'!D$14)))), ""))</f>
        <v>28.677167432013732</v>
      </c>
      <c r="AF153" s="21">
        <f t="shared" si="2"/>
        <v>30</v>
      </c>
    </row>
    <row r="154" spans="1:32" ht="15" thickBot="1" x14ac:dyDescent="0.4">
      <c r="A154" s="11" t="s">
        <v>439</v>
      </c>
      <c r="B154" s="12" t="s">
        <v>440</v>
      </c>
      <c r="C154" s="12" t="s">
        <v>441</v>
      </c>
      <c r="D154" s="13" t="s">
        <v>34</v>
      </c>
      <c r="E154" s="14">
        <v>38200</v>
      </c>
      <c r="F154" s="15">
        <v>1558.6500000000003</v>
      </c>
      <c r="G154" s="15">
        <v>1903.4895670000001</v>
      </c>
      <c r="H154" s="15">
        <v>20488.971350231299</v>
      </c>
      <c r="I154" s="15">
        <v>12069.834096323499</v>
      </c>
      <c r="J154" s="16">
        <v>0.58908931492977279</v>
      </c>
      <c r="K154" s="16">
        <v>0.71594335681366095</v>
      </c>
      <c r="L154" s="16">
        <v>0.61012163481666815</v>
      </c>
      <c r="M154" s="15">
        <v>7364.0669108148568</v>
      </c>
      <c r="N154" s="15">
        <v>328.00127961138935</v>
      </c>
      <c r="O154" s="15">
        <v>308.21593686844375</v>
      </c>
      <c r="P154" s="15">
        <v>907029.73999999987</v>
      </c>
      <c r="Q154" s="15">
        <v>542260.03</v>
      </c>
      <c r="R154" s="17">
        <v>723013.37333333341</v>
      </c>
      <c r="S154" s="15">
        <v>347.90365380297044</v>
      </c>
      <c r="T154" s="15">
        <v>1110766.1799999997</v>
      </c>
      <c r="U154" s="15">
        <v>684343.01</v>
      </c>
      <c r="V154" s="15">
        <v>912457.34666666668</v>
      </c>
      <c r="W154" s="15">
        <v>439.06137362461101</v>
      </c>
      <c r="X154" s="18">
        <v>2.0625</v>
      </c>
      <c r="Y154" s="18">
        <v>86271.76</v>
      </c>
      <c r="Z154" s="17">
        <v>115029.01333333334</v>
      </c>
      <c r="AA154" s="17">
        <v>55771.642828282827</v>
      </c>
      <c r="AB154" s="19">
        <f>Table1[[#This Row],[YTD-23 Annualized]]/Table1[[#This Row],[Column6]]</f>
        <v>98.181260720420283</v>
      </c>
      <c r="AC154" s="22">
        <v>41.333300000000001</v>
      </c>
      <c r="AD154" s="22">
        <v>-89.083787000000001</v>
      </c>
      <c r="AE154" s="21">
        <f>IF(OR('[1]Sales Team Input Sheet'!D$12="", '[1]Sales Team Input Sheet'!D$14="", AC154="", AD154=""), "",
     IFERROR(3959 * ACOS(MIN(1,
       SIN(RADIANS('[1]Sales Team Input Sheet'!D$12)) * SIN(RADIANS(AC154)) +
       COS(RADIANS('[1]Sales Team Input Sheet'!D$12)) * COS(RADIANS(AC154)) *
       COS(RADIANS(AD154) - RADIANS('[1]Sales Team Input Sheet'!D$14)))), ""))</f>
        <v>84.478729893628341</v>
      </c>
      <c r="AF154" s="21">
        <f t="shared" si="2"/>
        <v>43</v>
      </c>
    </row>
    <row r="155" spans="1:32" ht="15" thickBot="1" x14ac:dyDescent="0.4">
      <c r="A155" s="11" t="s">
        <v>442</v>
      </c>
      <c r="B155" s="12" t="s">
        <v>443</v>
      </c>
      <c r="C155" s="12" t="s">
        <v>94</v>
      </c>
      <c r="D155" s="13" t="s">
        <v>34</v>
      </c>
      <c r="E155" s="14">
        <v>38200</v>
      </c>
      <c r="F155" s="15">
        <v>1543.41</v>
      </c>
      <c r="G155" s="15">
        <v>1930.7101459999999</v>
      </c>
      <c r="H155" s="15">
        <v>20781.970940529398</v>
      </c>
      <c r="I155" s="15">
        <v>11324.902621730052</v>
      </c>
      <c r="J155" s="16">
        <v>0.54493881519408782</v>
      </c>
      <c r="K155" s="16">
        <v>0.74727603739531934</v>
      </c>
      <c r="L155" s="16">
        <v>0.65348222730887962</v>
      </c>
      <c r="M155" s="15">
        <v>7400.6225893043238</v>
      </c>
      <c r="N155" s="15">
        <v>339.95109480421877</v>
      </c>
      <c r="O155" s="15">
        <v>363.95189871777427</v>
      </c>
      <c r="P155" s="15">
        <v>918833.26</v>
      </c>
      <c r="Q155" s="15">
        <v>635955.26</v>
      </c>
      <c r="R155" s="17">
        <v>847940.34666666668</v>
      </c>
      <c r="S155" s="15">
        <v>412.0455744099105</v>
      </c>
      <c r="T155" s="15">
        <v>1258878.5</v>
      </c>
      <c r="U155" s="15">
        <v>893316.97</v>
      </c>
      <c r="V155" s="15">
        <v>1191089.2933333335</v>
      </c>
      <c r="W155" s="15">
        <v>578.794338510182</v>
      </c>
      <c r="X155" s="18">
        <v>1.4375</v>
      </c>
      <c r="Y155" s="18">
        <v>123204.93999999999</v>
      </c>
      <c r="Z155" s="17">
        <v>164273.25333333333</v>
      </c>
      <c r="AA155" s="17">
        <v>114277.04579710144</v>
      </c>
      <c r="AB155" s="19">
        <f>Table1[[#This Row],[YTD-23 Annualized]]/Table1[[#This Row],[Column6]]</f>
        <v>114.57689355651564</v>
      </c>
      <c r="AC155" s="22">
        <v>41.854996</v>
      </c>
      <c r="AD155" s="22">
        <v>-87.951791999999998</v>
      </c>
      <c r="AE155" s="21">
        <f>IF(OR('[1]Sales Team Input Sheet'!D$12="", '[1]Sales Team Input Sheet'!D$14="", AC155="", AD155=""), "",
     IFERROR(3959 * ACOS(MIN(1,
       SIN(RADIANS('[1]Sales Team Input Sheet'!D$12)) * SIN(RADIANS(AC155)) +
       COS(RADIANS('[1]Sales Team Input Sheet'!D$12)) * COS(RADIANS(AC155)) *
       COS(RADIANS(AD155) - RADIANS('[1]Sales Team Input Sheet'!D$14)))), ""))</f>
        <v>16.955728982381185</v>
      </c>
      <c r="AF155" s="21">
        <f t="shared" si="2"/>
        <v>23</v>
      </c>
    </row>
    <row r="156" spans="1:32" ht="15" thickBot="1" x14ac:dyDescent="0.4">
      <c r="A156" s="11" t="s">
        <v>444</v>
      </c>
      <c r="B156" s="12" t="s">
        <v>445</v>
      </c>
      <c r="C156" s="12" t="s">
        <v>94</v>
      </c>
      <c r="D156" s="13" t="s">
        <v>34</v>
      </c>
      <c r="E156" s="14">
        <v>38200</v>
      </c>
      <c r="F156" s="15">
        <v>1264.27</v>
      </c>
      <c r="G156" s="15">
        <v>1513.2193747199999</v>
      </c>
      <c r="H156" s="15">
        <v>16288.142027548607</v>
      </c>
      <c r="I156" s="15">
        <v>9137.9861854122319</v>
      </c>
      <c r="J156" s="16">
        <v>0.5610207824782526</v>
      </c>
      <c r="K156" s="16">
        <v>0.65162736643791996</v>
      </c>
      <c r="L156" s="16">
        <v>0.68908738094969002</v>
      </c>
      <c r="M156" s="15">
        <v>6296.8709676601648</v>
      </c>
      <c r="N156" s="15">
        <v>302.84065123666892</v>
      </c>
      <c r="O156" s="15">
        <v>280.38260023570916</v>
      </c>
      <c r="P156" s="15">
        <v>553768.22</v>
      </c>
      <c r="Q156" s="15">
        <v>409715.06999999995</v>
      </c>
      <c r="R156" s="17">
        <v>546286.75999999989</v>
      </c>
      <c r="S156" s="15">
        <v>324.07244496824251</v>
      </c>
      <c r="T156" s="15">
        <v>1039222.6699999999</v>
      </c>
      <c r="U156" s="15">
        <v>874805.89999999991</v>
      </c>
      <c r="V156" s="15">
        <v>1166407.8666666665</v>
      </c>
      <c r="W156" s="15">
        <v>691.945470508673</v>
      </c>
      <c r="X156" s="18">
        <v>1.3925000000000001</v>
      </c>
      <c r="Y156" s="18">
        <v>93920.27</v>
      </c>
      <c r="Z156" s="17">
        <v>125227.02666666667</v>
      </c>
      <c r="AA156" s="17">
        <v>89929.642130460808</v>
      </c>
      <c r="AB156" s="19">
        <f>Table1[[#This Row],[YTD-23 Annualized]]/Table1[[#This Row],[Column6]]</f>
        <v>86.755273024594459</v>
      </c>
      <c r="AC156" s="22">
        <v>41.854996</v>
      </c>
      <c r="AD156" s="22">
        <v>-87.951791999999998</v>
      </c>
      <c r="AE156" s="21">
        <f>IF(OR('[1]Sales Team Input Sheet'!D$12="", '[1]Sales Team Input Sheet'!D$14="", AC156="", AD156=""), "",
     IFERROR(3959 * ACOS(MIN(1,
       SIN(RADIANS('[1]Sales Team Input Sheet'!D$12)) * SIN(RADIANS(AC156)) +
       COS(RADIANS('[1]Sales Team Input Sheet'!D$12)) * COS(RADIANS(AC156)) *
       COS(RADIANS(AD156) - RADIANS('[1]Sales Team Input Sheet'!D$14)))), ""))</f>
        <v>16.955728982381185</v>
      </c>
      <c r="AF156" s="21">
        <f t="shared" si="2"/>
        <v>23</v>
      </c>
    </row>
    <row r="157" spans="1:32" ht="15" thickBot="1" x14ac:dyDescent="0.4">
      <c r="A157" s="11" t="s">
        <v>446</v>
      </c>
      <c r="B157" s="12" t="s">
        <v>447</v>
      </c>
      <c r="C157" s="12" t="s">
        <v>40</v>
      </c>
      <c r="D157" s="13" t="s">
        <v>34</v>
      </c>
      <c r="E157" s="14">
        <v>41883</v>
      </c>
      <c r="F157" s="15">
        <v>1715.37</v>
      </c>
      <c r="G157" s="15">
        <v>1934.7978780000001</v>
      </c>
      <c r="H157" s="15">
        <v>20825.970879004199</v>
      </c>
      <c r="I157" s="15">
        <v>10420.989830750797</v>
      </c>
      <c r="J157" s="16">
        <v>0.50038434660718589</v>
      </c>
      <c r="K157" s="16">
        <v>0.58023483833610068</v>
      </c>
      <c r="L157" s="16">
        <v>0.69708307090498611</v>
      </c>
      <c r="M157" s="15">
        <v>7264.2955930893977</v>
      </c>
      <c r="N157" s="15">
        <v>321.63628009843319</v>
      </c>
      <c r="O157" s="15">
        <v>304.6284300180136</v>
      </c>
      <c r="P157" s="15">
        <v>703297.13</v>
      </c>
      <c r="Q157" s="15">
        <v>594857.47000000009</v>
      </c>
      <c r="R157" s="17">
        <v>793143.29333333345</v>
      </c>
      <c r="S157" s="15">
        <v>346.78085194447851</v>
      </c>
      <c r="T157" s="15">
        <v>984166.05</v>
      </c>
      <c r="U157" s="15">
        <v>809738.37</v>
      </c>
      <c r="V157" s="15">
        <v>1079651.1599999999</v>
      </c>
      <c r="W157" s="15">
        <v>472.04881162664611</v>
      </c>
      <c r="X157" s="18">
        <v>2.0625</v>
      </c>
      <c r="Y157" s="18">
        <v>150696.25</v>
      </c>
      <c r="Z157" s="17">
        <v>200928.33333333331</v>
      </c>
      <c r="AA157" s="17">
        <v>97419.797979797964</v>
      </c>
      <c r="AB157" s="19">
        <f>Table1[[#This Row],[YTD-23 Annualized]]/Table1[[#This Row],[Column6]]</f>
        <v>109.18378570495661</v>
      </c>
      <c r="AC157" s="22">
        <v>41.826605999999998</v>
      </c>
      <c r="AD157" s="22">
        <v>-87.818944000000002</v>
      </c>
      <c r="AE157" s="21">
        <f>IF(OR('[1]Sales Team Input Sheet'!D$12="", '[1]Sales Team Input Sheet'!D$14="", AC157="", AD157=""), "",
     IFERROR(3959 * ACOS(MIN(1,
       SIN(RADIANS('[1]Sales Team Input Sheet'!D$12)) * SIN(RADIANS(AC157)) +
       COS(RADIANS('[1]Sales Team Input Sheet'!D$12)) * COS(RADIANS(AC157)) *
       COS(RADIANS(AD157) - RADIANS('[1]Sales Team Input Sheet'!D$14)))), ""))</f>
        <v>10.786039483941419</v>
      </c>
      <c r="AF157" s="21">
        <f t="shared" si="2"/>
        <v>14</v>
      </c>
    </row>
    <row r="158" spans="1:32" ht="15" thickBot="1" x14ac:dyDescent="0.4">
      <c r="A158" s="11" t="s">
        <v>448</v>
      </c>
      <c r="B158" s="12" t="s">
        <v>449</v>
      </c>
      <c r="C158" s="12" t="s">
        <v>40</v>
      </c>
      <c r="D158" s="13" t="s">
        <v>34</v>
      </c>
      <c r="E158" s="14">
        <v>38200</v>
      </c>
      <c r="F158" s="15">
        <v>2662.34</v>
      </c>
      <c r="G158" s="15">
        <v>2785.4177460000001</v>
      </c>
      <c r="H158" s="15">
        <v>29981.958076169401</v>
      </c>
      <c r="I158" s="15">
        <v>15918.663509929596</v>
      </c>
      <c r="J158" s="16">
        <v>0.53094142382189002</v>
      </c>
      <c r="K158" s="16">
        <v>0.59354993764124819</v>
      </c>
      <c r="L158" s="16">
        <v>0.67702988561117039</v>
      </c>
      <c r="M158" s="15">
        <v>10777.410935210346</v>
      </c>
      <c r="N158" s="15">
        <v>231.00987986292049</v>
      </c>
      <c r="O158" s="15">
        <v>233.26729869212795</v>
      </c>
      <c r="P158" s="15">
        <v>809927.0199999999</v>
      </c>
      <c r="Q158" s="15">
        <v>703404.69</v>
      </c>
      <c r="R158" s="17">
        <v>937872.91999999993</v>
      </c>
      <c r="S158" s="15">
        <v>264.20543206352301</v>
      </c>
      <c r="T158" s="15">
        <v>1119881.29</v>
      </c>
      <c r="U158" s="15">
        <v>957643.89000000013</v>
      </c>
      <c r="V158" s="15">
        <v>1276858.52</v>
      </c>
      <c r="W158" s="15">
        <v>359.70007211700982</v>
      </c>
      <c r="X158" s="18">
        <v>2.3925000000000001</v>
      </c>
      <c r="Y158" s="18">
        <v>184429.57</v>
      </c>
      <c r="Z158" s="17">
        <v>245906.09333333332</v>
      </c>
      <c r="AA158" s="17">
        <v>102782.0661790317</v>
      </c>
      <c r="AB158" s="19">
        <f>Table1[[#This Row],[YTD-23 Annualized]]/Table1[[#This Row],[Column6]]</f>
        <v>87.022098873108916</v>
      </c>
      <c r="AC158" s="22">
        <v>41.399829599999997</v>
      </c>
      <c r="AD158" s="22">
        <v>-88.792189100000002</v>
      </c>
      <c r="AE158" s="21">
        <f>IF(OR('[1]Sales Team Input Sheet'!D$12="", '[1]Sales Team Input Sheet'!D$14="", AC158="", AD158=""), "",
     IFERROR(3959 * ACOS(MIN(1,
       SIN(RADIANS('[1]Sales Team Input Sheet'!D$12)) * SIN(RADIANS(AC158)) +
       COS(RADIANS('[1]Sales Team Input Sheet'!D$12)) * COS(RADIANS(AC158)) *
       COS(RADIANS(AD158) - RADIANS('[1]Sales Team Input Sheet'!D$14)))), ""))</f>
        <v>68.987771696929443</v>
      </c>
      <c r="AF158" s="21">
        <f t="shared" si="2"/>
        <v>34</v>
      </c>
    </row>
    <row r="159" spans="1:32" ht="15" thickBot="1" x14ac:dyDescent="0.4">
      <c r="A159" s="11" t="s">
        <v>450</v>
      </c>
      <c r="B159" s="12" t="s">
        <v>451</v>
      </c>
      <c r="C159" s="12" t="s">
        <v>40</v>
      </c>
      <c r="D159" s="13" t="s">
        <v>34</v>
      </c>
      <c r="E159" s="14">
        <v>38200</v>
      </c>
      <c r="F159" s="15">
        <v>1923.75</v>
      </c>
      <c r="G159" s="15">
        <v>1948.2688129999999</v>
      </c>
      <c r="H159" s="15">
        <v>20970.970676250698</v>
      </c>
      <c r="I159" s="15">
        <v>12801.293693738893</v>
      </c>
      <c r="J159" s="16">
        <v>0.61042924008454036</v>
      </c>
      <c r="K159" s="16">
        <v>0.58853879196567993</v>
      </c>
      <c r="L159" s="16">
        <v>0.61709240158810652</v>
      </c>
      <c r="M159" s="15">
        <v>7899.5810689040181</v>
      </c>
      <c r="N159" s="15">
        <v>279.72341525246429</v>
      </c>
      <c r="O159" s="15">
        <v>240.29914489928521</v>
      </c>
      <c r="P159" s="15">
        <v>769911.91</v>
      </c>
      <c r="Q159" s="15">
        <v>519652.8</v>
      </c>
      <c r="R159" s="17">
        <v>692870.39999999991</v>
      </c>
      <c r="S159" s="15">
        <v>270.12491228070172</v>
      </c>
      <c r="T159" s="15">
        <v>1149292.2000000002</v>
      </c>
      <c r="U159" s="15">
        <v>892569.81</v>
      </c>
      <c r="V159" s="15">
        <v>1190093.08</v>
      </c>
      <c r="W159" s="15">
        <v>463.97391033138405</v>
      </c>
      <c r="X159" s="18">
        <v>2.4624999999999999</v>
      </c>
      <c r="Y159" s="18">
        <v>111319.09</v>
      </c>
      <c r="Z159" s="17">
        <v>148425.45333333334</v>
      </c>
      <c r="AA159" s="17">
        <v>60274.295769881559</v>
      </c>
      <c r="AB159" s="19">
        <f>Table1[[#This Row],[YTD-23 Annualized]]/Table1[[#This Row],[Column6]]</f>
        <v>87.709765107344893</v>
      </c>
      <c r="AC159" s="22">
        <v>41.889772700000002</v>
      </c>
      <c r="AD159" s="22">
        <v>-87.623018799999997</v>
      </c>
      <c r="AE159" s="21">
        <f>IF(OR('[1]Sales Team Input Sheet'!D$12="", '[1]Sales Team Input Sheet'!D$14="", AC159="", AD159=""), "",
     IFERROR(3959 * ACOS(MIN(1,
       SIN(RADIANS('[1]Sales Team Input Sheet'!D$12)) * SIN(RADIANS(AC159)) +
       COS(RADIANS('[1]Sales Team Input Sheet'!D$12)) * COS(RADIANS(AC159)) *
       COS(RADIANS(AD159) - RADIANS('[1]Sales Team Input Sheet'!D$14)))), ""))</f>
        <v>0.31573021092443376</v>
      </c>
      <c r="AF159" s="21">
        <f t="shared" si="2"/>
        <v>1</v>
      </c>
    </row>
    <row r="160" spans="1:32" ht="15" thickBot="1" x14ac:dyDescent="0.4">
      <c r="A160" s="11" t="s">
        <v>452</v>
      </c>
      <c r="B160" s="12" t="s">
        <v>453</v>
      </c>
      <c r="C160" s="12" t="s">
        <v>40</v>
      </c>
      <c r="D160" s="13" t="s">
        <v>34</v>
      </c>
      <c r="E160" s="14">
        <v>38200</v>
      </c>
      <c r="F160" s="15">
        <v>1247.42</v>
      </c>
      <c r="G160" s="15">
        <v>1981.992602</v>
      </c>
      <c r="H160" s="15">
        <v>21333.970168667798</v>
      </c>
      <c r="I160" s="15">
        <v>10136.856941272081</v>
      </c>
      <c r="J160" s="16">
        <v>0.47515098507823017</v>
      </c>
      <c r="K160" s="16">
        <v>0.62220660718495857</v>
      </c>
      <c r="L160" s="16">
        <v>0.53086516826886165</v>
      </c>
      <c r="M160" s="15">
        <v>5381.3042658457807</v>
      </c>
      <c r="N160" s="15">
        <v>308.37814893562518</v>
      </c>
      <c r="O160" s="15">
        <v>308.68132625739526</v>
      </c>
      <c r="P160" s="15">
        <v>677950.12</v>
      </c>
      <c r="Q160" s="15">
        <v>434623.69000000006</v>
      </c>
      <c r="R160" s="17">
        <v>579498.25333333341</v>
      </c>
      <c r="S160" s="15">
        <v>348.4180869314265</v>
      </c>
      <c r="T160" s="15">
        <v>1189406.1600000001</v>
      </c>
      <c r="U160" s="15">
        <v>848629.13</v>
      </c>
      <c r="V160" s="15">
        <v>1131505.5066666666</v>
      </c>
      <c r="W160" s="15">
        <v>680.30745859453907</v>
      </c>
      <c r="X160" s="18">
        <v>2.0625</v>
      </c>
      <c r="Y160" s="18">
        <v>94048.180000000008</v>
      </c>
      <c r="Z160" s="17">
        <v>125397.57333333333</v>
      </c>
      <c r="AA160" s="17">
        <v>60798.823434343438</v>
      </c>
      <c r="AB160" s="19">
        <f>Table1[[#This Row],[YTD-23 Annualized]]/Table1[[#This Row],[Column6]]</f>
        <v>107.6873235009791</v>
      </c>
      <c r="AC160" s="22">
        <v>41.896169100000002</v>
      </c>
      <c r="AD160" s="22">
        <v>-87.629064700000001</v>
      </c>
      <c r="AE160" s="21">
        <f>IF(OR('[1]Sales Team Input Sheet'!D$12="", '[1]Sales Team Input Sheet'!D$14="", AC160="", AD160=""), "",
     IFERROR(3959 * ACOS(MIN(1,
       SIN(RADIANS('[1]Sales Team Input Sheet'!D$12)) * SIN(RADIANS(AC160)) +
       COS(RADIANS('[1]Sales Team Input Sheet'!D$12)) * COS(RADIANS(AC160)) *
       COS(RADIANS(AD160) - RADIANS('[1]Sales Team Input Sheet'!D$14)))), ""))</f>
        <v>0.77577968251623841</v>
      </c>
      <c r="AF160" s="21">
        <f t="shared" si="2"/>
        <v>6</v>
      </c>
    </row>
    <row r="161" spans="1:32" ht="15" thickBot="1" x14ac:dyDescent="0.4">
      <c r="A161" s="11" t="s">
        <v>454</v>
      </c>
      <c r="B161" s="12" t="s">
        <v>455</v>
      </c>
      <c r="C161" s="12" t="s">
        <v>40</v>
      </c>
      <c r="D161" s="13" t="s">
        <v>34</v>
      </c>
      <c r="E161" s="14">
        <v>38200</v>
      </c>
      <c r="F161" s="15">
        <v>2132.85</v>
      </c>
      <c r="G161" s="15">
        <v>2250.5751749999999</v>
      </c>
      <c r="H161" s="15">
        <v>24224.966126182499</v>
      </c>
      <c r="I161" s="15">
        <v>13836.952517704658</v>
      </c>
      <c r="J161" s="16">
        <v>0.57118562914106996</v>
      </c>
      <c r="K161" s="16">
        <v>0.76985847038893573</v>
      </c>
      <c r="L161" s="16">
        <v>0.71897410508199533</v>
      </c>
      <c r="M161" s="15">
        <v>9948.4105534787705</v>
      </c>
      <c r="N161" s="15">
        <v>334.46778505439096</v>
      </c>
      <c r="O161" s="15">
        <v>364.11953958318691</v>
      </c>
      <c r="P161" s="15">
        <v>1152738.9099999999</v>
      </c>
      <c r="Q161" s="15">
        <v>862739.75999999989</v>
      </c>
      <c r="R161" s="17">
        <v>1150319.68</v>
      </c>
      <c r="S161" s="15">
        <v>404.5009072367958</v>
      </c>
      <c r="T161" s="15">
        <v>1427765.6700000002</v>
      </c>
      <c r="U161" s="15">
        <v>1093247.8599999999</v>
      </c>
      <c r="V161" s="15">
        <v>1457663.8133333332</v>
      </c>
      <c r="W161" s="15">
        <v>512.57606488970157</v>
      </c>
      <c r="X161" s="18">
        <v>2.5166000000000004</v>
      </c>
      <c r="Y161" s="18">
        <v>117482.9</v>
      </c>
      <c r="Z161" s="17">
        <v>156643.86666666667</v>
      </c>
      <c r="AA161" s="17">
        <v>62244.244880659084</v>
      </c>
      <c r="AB161" s="19">
        <f>Table1[[#This Row],[YTD-23 Annualized]]/Table1[[#This Row],[Column6]]</f>
        <v>115.62848897482975</v>
      </c>
      <c r="AC161" s="22">
        <v>41.9742186</v>
      </c>
      <c r="AD161" s="22">
        <v>-87.870615900000004</v>
      </c>
      <c r="AE161" s="21">
        <f>IF(OR('[1]Sales Team Input Sheet'!D$12="", '[1]Sales Team Input Sheet'!D$14="", AC161="", AD161=""), "",
     IFERROR(3959 * ACOS(MIN(1,
       SIN(RADIANS('[1]Sales Team Input Sheet'!D$12)) * SIN(RADIANS(AC161)) +
       COS(RADIANS('[1]Sales Team Input Sheet'!D$12)) * COS(RADIANS(AC161)) *
       COS(RADIANS(AD161) - RADIANS('[1]Sales Team Input Sheet'!D$14)))), ""))</f>
        <v>14.047919024616762</v>
      </c>
      <c r="AF161" s="21">
        <f t="shared" si="2"/>
        <v>17</v>
      </c>
    </row>
    <row r="162" spans="1:32" ht="15" thickBot="1" x14ac:dyDescent="0.4">
      <c r="A162" s="11" t="s">
        <v>456</v>
      </c>
      <c r="B162" s="12" t="s">
        <v>457</v>
      </c>
      <c r="C162" s="12" t="s">
        <v>458</v>
      </c>
      <c r="D162" s="13" t="s">
        <v>34</v>
      </c>
      <c r="E162" s="14">
        <v>38200</v>
      </c>
      <c r="F162" s="15">
        <v>1458.3300000000002</v>
      </c>
      <c r="G162" s="15">
        <v>1624.780567</v>
      </c>
      <c r="H162" s="15">
        <v>17488.975545131299</v>
      </c>
      <c r="I162" s="15">
        <v>9320.9299277024093</v>
      </c>
      <c r="J162" s="16">
        <v>0.53296031569426228</v>
      </c>
      <c r="K162" s="16">
        <v>0.62777968876824375</v>
      </c>
      <c r="L162" s="16">
        <v>0.7997792628660737</v>
      </c>
      <c r="M162" s="15">
        <v>7454.686466804158</v>
      </c>
      <c r="N162" s="15">
        <v>262.14543159244687</v>
      </c>
      <c r="O162" s="15">
        <v>263.30981327957323</v>
      </c>
      <c r="P162" s="15">
        <v>444874.42000000004</v>
      </c>
      <c r="Q162" s="15">
        <v>430946.82</v>
      </c>
      <c r="R162" s="17">
        <v>574595.76</v>
      </c>
      <c r="S162" s="15">
        <v>295.50706630186579</v>
      </c>
      <c r="T162" s="15">
        <v>651573.35</v>
      </c>
      <c r="U162" s="15">
        <v>648851.14999999991</v>
      </c>
      <c r="V162" s="15">
        <v>865134.86666666646</v>
      </c>
      <c r="W162" s="15">
        <v>444.92751983433089</v>
      </c>
      <c r="X162" s="18">
        <v>2.1666000000000003</v>
      </c>
      <c r="Y162" s="18">
        <v>98994.48</v>
      </c>
      <c r="Z162" s="17">
        <v>131992.63999999998</v>
      </c>
      <c r="AA162" s="17">
        <v>60921.554509369504</v>
      </c>
      <c r="AB162" s="19">
        <f>Table1[[#This Row],[YTD-23 Annualized]]/Table1[[#This Row],[Column6]]</f>
        <v>77.078460986747658</v>
      </c>
      <c r="AC162" s="22">
        <v>42.151854</v>
      </c>
      <c r="AD162" s="22">
        <v>-87.817126999999999</v>
      </c>
      <c r="AE162" s="21">
        <f>IF(OR('[1]Sales Team Input Sheet'!D$12="", '[1]Sales Team Input Sheet'!D$14="", AC162="", AD162=""), "",
     IFERROR(3959 * ACOS(MIN(1,
       SIN(RADIANS('[1]Sales Team Input Sheet'!D$12)) * SIN(RADIANS(AC162)) +
       COS(RADIANS('[1]Sales Team Input Sheet'!D$12)) * COS(RADIANS(AC162)) *
       COS(RADIANS(AD162) - RADIANS('[1]Sales Team Input Sheet'!D$14)))), ""))</f>
        <v>20.89144814652817</v>
      </c>
      <c r="AF162" s="21">
        <f t="shared" si="2"/>
        <v>28</v>
      </c>
    </row>
    <row r="163" spans="1:32" ht="15" thickBot="1" x14ac:dyDescent="0.4">
      <c r="A163" s="11" t="s">
        <v>459</v>
      </c>
      <c r="B163" s="12" t="s">
        <v>460</v>
      </c>
      <c r="C163" s="12" t="s">
        <v>458</v>
      </c>
      <c r="D163" s="13" t="s">
        <v>34</v>
      </c>
      <c r="E163" s="14">
        <v>38200</v>
      </c>
      <c r="F163" s="15">
        <v>1885.78</v>
      </c>
      <c r="G163" s="15">
        <v>1710</v>
      </c>
      <c r="H163" s="15">
        <v>18406.269</v>
      </c>
      <c r="I163" s="15">
        <v>10361.367363160853</v>
      </c>
      <c r="J163" s="16">
        <v>0.56292599891704576</v>
      </c>
      <c r="K163" s="16">
        <v>0.78887887043789551</v>
      </c>
      <c r="L163" s="16">
        <v>0.83838686521690198</v>
      </c>
      <c r="M163" s="15">
        <v>8686.8343029611442</v>
      </c>
      <c r="N163" s="15">
        <v>273.56401004277006</v>
      </c>
      <c r="O163" s="15">
        <v>297.29770704960282</v>
      </c>
      <c r="P163" s="15">
        <v>728921.27000000014</v>
      </c>
      <c r="Q163" s="15">
        <v>627195.21</v>
      </c>
      <c r="R163" s="17">
        <v>836260.27999999991</v>
      </c>
      <c r="S163" s="15">
        <v>332.59193012970758</v>
      </c>
      <c r="T163" s="15">
        <v>871372.97000000009</v>
      </c>
      <c r="U163" s="15">
        <v>741526.84999999986</v>
      </c>
      <c r="V163" s="15">
        <v>988702.46666666656</v>
      </c>
      <c r="W163" s="15">
        <v>393.22023247674701</v>
      </c>
      <c r="X163" s="18">
        <v>2.0165999999999999</v>
      </c>
      <c r="Y163" s="18">
        <v>80559.59</v>
      </c>
      <c r="Z163" s="17">
        <v>107412.78666666665</v>
      </c>
      <c r="AA163" s="17">
        <v>53264.29964626929</v>
      </c>
      <c r="AB163" s="19">
        <f>Table1[[#This Row],[YTD-23 Annualized]]/Table1[[#This Row],[Column6]]</f>
        <v>96.267552808614965</v>
      </c>
      <c r="AC163" s="22">
        <v>42.136547</v>
      </c>
      <c r="AD163" s="22">
        <v>-87.796571999999998</v>
      </c>
      <c r="AE163" s="21">
        <f>IF(OR('[1]Sales Team Input Sheet'!D$12="", '[1]Sales Team Input Sheet'!D$14="", AC163="", AD163=""), "",
     IFERROR(3959 * ACOS(MIN(1,
       SIN(RADIANS('[1]Sales Team Input Sheet'!D$12)) * SIN(RADIANS(AC163)) +
       COS(RADIANS('[1]Sales Team Input Sheet'!D$12)) * COS(RADIANS(AC163)) *
       COS(RADIANS(AD163) - RADIANS('[1]Sales Team Input Sheet'!D$14)))), ""))</f>
        <v>19.465906843687858</v>
      </c>
      <c r="AF163" s="21">
        <f t="shared" si="2"/>
        <v>26</v>
      </c>
    </row>
    <row r="164" spans="1:32" ht="15" thickBot="1" x14ac:dyDescent="0.4">
      <c r="A164" s="11" t="s">
        <v>461</v>
      </c>
      <c r="B164" s="12" t="s">
        <v>462</v>
      </c>
      <c r="C164" s="12" t="s">
        <v>125</v>
      </c>
      <c r="D164" s="13" t="s">
        <v>34</v>
      </c>
      <c r="E164" s="14">
        <v>38200</v>
      </c>
      <c r="F164" s="15">
        <v>2082.9299999999998</v>
      </c>
      <c r="G164" s="15">
        <v>2239.4268149999998</v>
      </c>
      <c r="H164" s="15">
        <v>24104.966293978498</v>
      </c>
      <c r="I164" s="15">
        <v>14000.641596357504</v>
      </c>
      <c r="J164" s="16">
        <v>0.58081979562256891</v>
      </c>
      <c r="K164" s="16">
        <v>0.67016078048578798</v>
      </c>
      <c r="L164" s="16">
        <v>0.69182468591801394</v>
      </c>
      <c r="M164" s="15">
        <v>9685.9894750507101</v>
      </c>
      <c r="N164" s="15">
        <v>248.40107073782369</v>
      </c>
      <c r="O164" s="15">
        <v>257.19682370506939</v>
      </c>
      <c r="P164" s="15">
        <v>763042.22</v>
      </c>
      <c r="Q164" s="15">
        <v>605250.13</v>
      </c>
      <c r="R164" s="17">
        <v>807000.17333333334</v>
      </c>
      <c r="S164" s="15">
        <v>290.57631797516001</v>
      </c>
      <c r="T164" s="15">
        <v>1033549.8899999999</v>
      </c>
      <c r="U164" s="15">
        <v>795243.87000000011</v>
      </c>
      <c r="V164" s="15">
        <v>1060325.1600000001</v>
      </c>
      <c r="W164" s="15">
        <v>381.7909723322436</v>
      </c>
      <c r="X164" s="18">
        <v>2.4588000000000001</v>
      </c>
      <c r="Y164" s="18">
        <v>152217.76</v>
      </c>
      <c r="Z164" s="17">
        <v>202957.01333333334</v>
      </c>
      <c r="AA164" s="17">
        <v>82543.115883086604</v>
      </c>
      <c r="AB164" s="19">
        <f>Table1[[#This Row],[YTD-23 Annualized]]/Table1[[#This Row],[Column6]]</f>
        <v>83.316234795837246</v>
      </c>
      <c r="AC164" s="22">
        <v>42.102097000000001</v>
      </c>
      <c r="AD164" s="22">
        <v>-84.421959000000001</v>
      </c>
      <c r="AE164" s="21">
        <f>IF(OR('[1]Sales Team Input Sheet'!D$12="", '[1]Sales Team Input Sheet'!D$14="", AC164="", AD164=""), "",
     IFERROR(3959 * ACOS(MIN(1,
       SIN(RADIANS('[1]Sales Team Input Sheet'!D$12)) * SIN(RADIANS(AC164)) +
       COS(RADIANS('[1]Sales Team Input Sheet'!D$12)) * COS(RADIANS(AC164)) *
       COS(RADIANS(AD164) - RADIANS('[1]Sales Team Input Sheet'!D$14)))), ""))</f>
        <v>165.15072546977058</v>
      </c>
      <c r="AF164" s="21">
        <f t="shared" si="2"/>
        <v>65</v>
      </c>
    </row>
    <row r="165" spans="1:32" ht="15" thickBot="1" x14ac:dyDescent="0.4">
      <c r="A165" s="11" t="s">
        <v>463</v>
      </c>
      <c r="B165" s="12" t="s">
        <v>464</v>
      </c>
      <c r="C165" s="12" t="s">
        <v>465</v>
      </c>
      <c r="D165" s="13" t="s">
        <v>34</v>
      </c>
      <c r="E165" s="14">
        <v>38200</v>
      </c>
      <c r="F165" s="15">
        <v>1710.0100000000004</v>
      </c>
      <c r="G165" s="15">
        <v>1915.2882480000001</v>
      </c>
      <c r="H165" s="15">
        <v>20615.971172647201</v>
      </c>
      <c r="I165" s="15">
        <v>11470.187607948928</v>
      </c>
      <c r="J165" s="16">
        <v>0.55637386722616833</v>
      </c>
      <c r="K165" s="16">
        <v>0.88015672782233079</v>
      </c>
      <c r="L165" s="16">
        <v>0.70766621755295411</v>
      </c>
      <c r="M165" s="15">
        <v>8117.0642791399832</v>
      </c>
      <c r="N165" s="15">
        <v>356.69757462620726</v>
      </c>
      <c r="O165" s="15">
        <v>403.44032491038053</v>
      </c>
      <c r="P165" s="15">
        <v>1128866.29</v>
      </c>
      <c r="Q165" s="15">
        <v>769126.81</v>
      </c>
      <c r="R165" s="17">
        <v>1025502.4133333333</v>
      </c>
      <c r="S165" s="15">
        <v>449.77912994660841</v>
      </c>
      <c r="T165" s="15">
        <v>1432966.8699999996</v>
      </c>
      <c r="U165" s="15">
        <v>1049548.3199999998</v>
      </c>
      <c r="V165" s="15">
        <v>1399397.7599999998</v>
      </c>
      <c r="W165" s="15">
        <v>613.76735808562501</v>
      </c>
      <c r="X165" s="18">
        <v>1.5087999999999999</v>
      </c>
      <c r="Y165" s="18">
        <v>89874.08</v>
      </c>
      <c r="Z165" s="17">
        <v>119832.10666666667</v>
      </c>
      <c r="AA165" s="17">
        <v>79422.127960410042</v>
      </c>
      <c r="AB165" s="19">
        <f>Table1[[#This Row],[YTD-23 Annualized]]/Table1[[#This Row],[Column6]]</f>
        <v>126.3390775367849</v>
      </c>
      <c r="AC165" s="22">
        <v>42.476007199999998</v>
      </c>
      <c r="AD165" s="22">
        <v>-83.244821099999996</v>
      </c>
      <c r="AE165" s="21">
        <f>IF(OR('[1]Sales Team Input Sheet'!D$12="", '[1]Sales Team Input Sheet'!D$14="", AC165="", AD165=""), "",
     IFERROR(3959 * ACOS(MIN(1,
       SIN(RADIANS('[1]Sales Team Input Sheet'!D$12)) * SIN(RADIANS(AC165)) +
       COS(RADIANS('[1]Sales Team Input Sheet'!D$12)) * COS(RADIANS(AC165)) *
       COS(RADIANS(AD165) - RADIANS('[1]Sales Team Input Sheet'!D$14)))), ""))</f>
        <v>227.92509962708397</v>
      </c>
      <c r="AF165" s="21">
        <f t="shared" si="2"/>
        <v>82</v>
      </c>
    </row>
    <row r="166" spans="1:32" ht="15" thickBot="1" x14ac:dyDescent="0.4">
      <c r="A166" s="11" t="s">
        <v>466</v>
      </c>
      <c r="B166" s="12" t="s">
        <v>467</v>
      </c>
      <c r="C166" s="12" t="s">
        <v>468</v>
      </c>
      <c r="D166" s="13" t="s">
        <v>34</v>
      </c>
      <c r="E166" s="14">
        <v>38200</v>
      </c>
      <c r="F166" s="15">
        <v>1878.5500000000002</v>
      </c>
      <c r="G166" s="15">
        <v>1864.56321</v>
      </c>
      <c r="H166" s="15">
        <v>20069.971936119</v>
      </c>
      <c r="I166" s="15">
        <v>10905.539479888901</v>
      </c>
      <c r="J166" s="16">
        <v>0.54337592073373586</v>
      </c>
      <c r="K166" s="16">
        <v>0.81853810827236306</v>
      </c>
      <c r="L166" s="16">
        <v>0.830791982043946</v>
      </c>
      <c r="M166" s="15">
        <v>9060.2347597554017</v>
      </c>
      <c r="N166" s="15">
        <v>369.12365545483766</v>
      </c>
      <c r="O166" s="15">
        <v>362.7442868169598</v>
      </c>
      <c r="P166" s="15">
        <v>1004848.8300000002</v>
      </c>
      <c r="Q166" s="15">
        <v>753862.44999999972</v>
      </c>
      <c r="R166" s="17">
        <v>1005149.9333333329</v>
      </c>
      <c r="S166" s="15">
        <v>401.30017832903019</v>
      </c>
      <c r="T166" s="15">
        <v>1366377.48</v>
      </c>
      <c r="U166" s="15">
        <v>1037337.7199999999</v>
      </c>
      <c r="V166" s="15">
        <v>1383116.9599999997</v>
      </c>
      <c r="W166" s="15">
        <v>552.20128290436753</v>
      </c>
      <c r="X166" s="18">
        <v>2.5087999999999999</v>
      </c>
      <c r="Y166" s="18">
        <v>135383.03000000003</v>
      </c>
      <c r="Z166" s="17">
        <v>180510.70666666672</v>
      </c>
      <c r="AA166" s="17">
        <v>71951.01509353744</v>
      </c>
      <c r="AB166" s="19">
        <f>Table1[[#This Row],[YTD-23 Annualized]]/Table1[[#This Row],[Column6]]</f>
        <v>110.94082658852305</v>
      </c>
      <c r="AC166" s="22">
        <v>44.704946999999997</v>
      </c>
      <c r="AD166" s="22">
        <v>-86.227024</v>
      </c>
      <c r="AE166" s="21">
        <f>IF(OR('[1]Sales Team Input Sheet'!D$12="", '[1]Sales Team Input Sheet'!D$14="", AC166="", AD166=""), "",
     IFERROR(3959 * ACOS(MIN(1,
       SIN(RADIANS('[1]Sales Team Input Sheet'!D$12)) * SIN(RADIANS(AC166)) +
       COS(RADIANS('[1]Sales Team Input Sheet'!D$12)) * COS(RADIANS(AC166)) *
       COS(RADIANS(AD166) - RADIANS('[1]Sales Team Input Sheet'!D$14)))), ""))</f>
        <v>207.10892961298038</v>
      </c>
      <c r="AF166" s="21">
        <f t="shared" si="2"/>
        <v>78</v>
      </c>
    </row>
    <row r="167" spans="1:32" ht="15" thickBot="1" x14ac:dyDescent="0.4">
      <c r="A167" s="11" t="s">
        <v>469</v>
      </c>
      <c r="B167" s="12" t="s">
        <v>470</v>
      </c>
      <c r="C167" s="12" t="s">
        <v>55</v>
      </c>
      <c r="D167" s="13" t="s">
        <v>34</v>
      </c>
      <c r="E167" s="14">
        <v>38200</v>
      </c>
      <c r="F167" s="15">
        <v>1755.8100000000002</v>
      </c>
      <c r="G167" s="15">
        <v>2092.0826569999999</v>
      </c>
      <c r="H167" s="15">
        <v>22518.968511682298</v>
      </c>
      <c r="I167" s="15">
        <v>11442.104433993309</v>
      </c>
      <c r="J167" s="16">
        <v>0.5081096155917364</v>
      </c>
      <c r="K167" s="16">
        <v>0.74225558793337021</v>
      </c>
      <c r="L167" s="16">
        <v>0.72847148662159955</v>
      </c>
      <c r="M167" s="15">
        <v>8335.2468271107009</v>
      </c>
      <c r="N167" s="15">
        <v>461.66039297143482</v>
      </c>
      <c r="O167" s="15">
        <v>474.82500384437947</v>
      </c>
      <c r="P167" s="15">
        <v>1170688.04</v>
      </c>
      <c r="Q167" s="15">
        <v>891192.4</v>
      </c>
      <c r="R167" s="17">
        <v>1188256.5333333334</v>
      </c>
      <c r="S167" s="15">
        <v>507.56767531794441</v>
      </c>
      <c r="T167" s="15">
        <v>1480915.7599999998</v>
      </c>
      <c r="U167" s="15">
        <v>1111737.0699999998</v>
      </c>
      <c r="V167" s="15">
        <v>1482316.093333333</v>
      </c>
      <c r="W167" s="15">
        <v>633.17618079404929</v>
      </c>
      <c r="X167" s="18">
        <v>2</v>
      </c>
      <c r="Y167" s="18">
        <v>70842.5</v>
      </c>
      <c r="Z167" s="17">
        <v>94456.666666666657</v>
      </c>
      <c r="AA167" s="17">
        <v>47228.333333333328</v>
      </c>
      <c r="AB167" s="19">
        <f>Table1[[#This Row],[YTD-23 Annualized]]/Table1[[#This Row],[Column6]]</f>
        <v>142.55804992702613</v>
      </c>
      <c r="AC167" s="22">
        <v>44.961742000000001</v>
      </c>
      <c r="AD167" s="22">
        <v>-93.226890999999995</v>
      </c>
      <c r="AE167" s="21">
        <f>IF(OR('[1]Sales Team Input Sheet'!D$12="", '[1]Sales Team Input Sheet'!D$14="", AC167="", AD167=""), "",
     IFERROR(3959 * ACOS(MIN(1,
       SIN(RADIANS('[1]Sales Team Input Sheet'!D$12)) * SIN(RADIANS(AC167)) +
       COS(RADIANS('[1]Sales Team Input Sheet'!D$12)) * COS(RADIANS(AC167)) *
       COS(RADIANS(AD167) - RADIANS('[1]Sales Team Input Sheet'!D$14)))), ""))</f>
        <v>352.31459192261701</v>
      </c>
      <c r="AF167" s="21">
        <f t="shared" si="2"/>
        <v>131</v>
      </c>
    </row>
    <row r="168" spans="1:32" ht="15" thickBot="1" x14ac:dyDescent="0.4">
      <c r="A168" s="11" t="s">
        <v>471</v>
      </c>
      <c r="B168" s="12" t="s">
        <v>472</v>
      </c>
      <c r="C168" s="12" t="s">
        <v>473</v>
      </c>
      <c r="D168" s="13" t="s">
        <v>34</v>
      </c>
      <c r="E168" s="14">
        <v>38200</v>
      </c>
      <c r="F168" s="15">
        <v>2187.44</v>
      </c>
      <c r="G168" s="15">
        <v>2160</v>
      </c>
      <c r="H168" s="15">
        <v>23250.023999999998</v>
      </c>
      <c r="I168" s="15">
        <v>13279.20215318979</v>
      </c>
      <c r="J168" s="16">
        <v>0.57114789013507217</v>
      </c>
      <c r="K168" s="16">
        <v>0.87167129539197297</v>
      </c>
      <c r="L168" s="16">
        <v>0.79856478486510063</v>
      </c>
      <c r="M168" s="15">
        <v>10604.303210642185</v>
      </c>
      <c r="N168" s="15">
        <v>283.14474481414624</v>
      </c>
      <c r="O168" s="15">
        <v>313.48591961379515</v>
      </c>
      <c r="P168" s="15">
        <v>1062214.4099999999</v>
      </c>
      <c r="Q168" s="15">
        <v>802903.39</v>
      </c>
      <c r="R168" s="17">
        <v>1070537.8533333333</v>
      </c>
      <c r="S168" s="15">
        <v>367.05161741579195</v>
      </c>
      <c r="T168" s="15">
        <v>1340664.44</v>
      </c>
      <c r="U168" s="15">
        <v>1038080.04</v>
      </c>
      <c r="V168" s="15">
        <v>1384106.72</v>
      </c>
      <c r="W168" s="15">
        <v>474.56389203818162</v>
      </c>
      <c r="X168" s="18">
        <v>1</v>
      </c>
      <c r="Y168" s="18">
        <v>65884</v>
      </c>
      <c r="Z168" s="17">
        <v>87845.333333333328</v>
      </c>
      <c r="AA168" s="17">
        <v>87845.333333333328</v>
      </c>
      <c r="AB168" s="19">
        <f>Table1[[#This Row],[YTD-23 Annualized]]/Table1[[#This Row],[Column6]]</f>
        <v>100.95315383465942</v>
      </c>
      <c r="AC168" s="22">
        <v>43.866630000000001</v>
      </c>
      <c r="AD168" s="22">
        <v>-93.051029999999997</v>
      </c>
      <c r="AE168" s="21">
        <f>IF(OR('[1]Sales Team Input Sheet'!D$12="", '[1]Sales Team Input Sheet'!D$14="", AC168="", AD168=""), "",
     IFERROR(3959 * ACOS(MIN(1,
       SIN(RADIANS('[1]Sales Team Input Sheet'!D$12)) * SIN(RADIANS(AC168)) +
       COS(RADIANS('[1]Sales Team Input Sheet'!D$12)) * COS(RADIANS(AC168)) *
       COS(RADIANS(AD168) - RADIANS('[1]Sales Team Input Sheet'!D$14)))), ""))</f>
        <v>306.89471424370066</v>
      </c>
      <c r="AF168" s="21">
        <f t="shared" si="2"/>
        <v>111</v>
      </c>
    </row>
    <row r="169" spans="1:32" ht="15" thickBot="1" x14ac:dyDescent="0.4">
      <c r="A169" s="11" t="s">
        <v>474</v>
      </c>
      <c r="B169" s="12" t="s">
        <v>475</v>
      </c>
      <c r="C169" s="12" t="s">
        <v>476</v>
      </c>
      <c r="D169" s="13" t="s">
        <v>34</v>
      </c>
      <c r="E169" s="14">
        <v>38200</v>
      </c>
      <c r="F169" s="15">
        <v>1595.2099999999998</v>
      </c>
      <c r="G169" s="15">
        <v>1842.5451989999999</v>
      </c>
      <c r="H169" s="15">
        <v>19832.972267516099</v>
      </c>
      <c r="I169" s="15">
        <v>9896.6994430206014</v>
      </c>
      <c r="J169" s="16">
        <v>0.49900233356500701</v>
      </c>
      <c r="K169" s="16">
        <v>0.82961497587764166</v>
      </c>
      <c r="L169" s="16">
        <v>0.80312422411989204</v>
      </c>
      <c r="M169" s="15">
        <v>7948.2790615236872</v>
      </c>
      <c r="N169" s="15">
        <v>357.71715983825305</v>
      </c>
      <c r="O169" s="15">
        <v>396.97791513343083</v>
      </c>
      <c r="P169" s="15">
        <v>920826.78999999992</v>
      </c>
      <c r="Q169" s="15">
        <v>738075.05</v>
      </c>
      <c r="R169" s="17">
        <v>984100.06666666665</v>
      </c>
      <c r="S169" s="15">
        <v>462.6820606691283</v>
      </c>
      <c r="T169" s="15">
        <v>1178479.8499999999</v>
      </c>
      <c r="U169" s="15">
        <v>907164.36999999988</v>
      </c>
      <c r="V169" s="15">
        <v>1209552.4933333332</v>
      </c>
      <c r="W169" s="15">
        <v>568.68021765159438</v>
      </c>
      <c r="X169" s="18">
        <v>2.4</v>
      </c>
      <c r="Y169" s="18">
        <v>89207.63</v>
      </c>
      <c r="Z169" s="17">
        <v>118943.50666666668</v>
      </c>
      <c r="AA169" s="17">
        <v>49559.794444444451</v>
      </c>
      <c r="AB169" s="19">
        <f>Table1[[#This Row],[YTD-23 Annualized]]/Table1[[#This Row],[Column6]]</f>
        <v>123.8129737329598</v>
      </c>
      <c r="AC169" s="22">
        <v>40.420357199999998</v>
      </c>
      <c r="AD169" s="22">
        <v>-80.056317899999996</v>
      </c>
      <c r="AE169" s="21">
        <f>IF(OR('[1]Sales Team Input Sheet'!D$12="", '[1]Sales Team Input Sheet'!D$14="", AC169="", AD169=""), "",
     IFERROR(3959 * ACOS(MIN(1,
       SIN(RADIANS('[1]Sales Team Input Sheet'!D$12)) * SIN(RADIANS(AC169)) +
       COS(RADIANS('[1]Sales Team Input Sheet'!D$12)) * COS(RADIANS(AC169)) *
       COS(RADIANS(AD169) - RADIANS('[1]Sales Team Input Sheet'!D$14)))), ""))</f>
        <v>406.41871353445316</v>
      </c>
      <c r="AF169" s="21">
        <f t="shared" si="2"/>
        <v>147</v>
      </c>
    </row>
    <row r="170" spans="1:32" ht="15" thickBot="1" x14ac:dyDescent="0.4">
      <c r="A170" s="11" t="s">
        <v>477</v>
      </c>
      <c r="B170" s="12" t="s">
        <v>478</v>
      </c>
      <c r="C170" s="12" t="s">
        <v>152</v>
      </c>
      <c r="D170" s="13" t="s">
        <v>34</v>
      </c>
      <c r="E170" s="14">
        <v>38200</v>
      </c>
      <c r="F170" s="15">
        <v>2350.63</v>
      </c>
      <c r="G170" s="15">
        <v>1894.7566850000001</v>
      </c>
      <c r="H170" s="15">
        <v>20394.971481671499</v>
      </c>
      <c r="I170" s="15">
        <v>12386.371186603788</v>
      </c>
      <c r="J170" s="16">
        <v>0.60732476128908253</v>
      </c>
      <c r="K170" s="16">
        <v>0.85741433891679963</v>
      </c>
      <c r="L170" s="16">
        <v>0.90756648755407199</v>
      </c>
      <c r="M170" s="15">
        <v>11241.455391366964</v>
      </c>
      <c r="N170" s="15">
        <v>264.83514909809873</v>
      </c>
      <c r="O170" s="15">
        <v>289.8986314307229</v>
      </c>
      <c r="P170" s="15">
        <v>912287.08</v>
      </c>
      <c r="Q170" s="15">
        <v>799313.57</v>
      </c>
      <c r="R170" s="17">
        <v>1065751.4266666668</v>
      </c>
      <c r="S170" s="15">
        <v>340.04227377341391</v>
      </c>
      <c r="T170" s="15">
        <v>1185263.8999999999</v>
      </c>
      <c r="U170" s="15">
        <v>1038164</v>
      </c>
      <c r="V170" s="15">
        <v>1384218.6666666667</v>
      </c>
      <c r="W170" s="15">
        <v>441.65351416428786</v>
      </c>
      <c r="X170" s="18">
        <v>2.7884000000000002</v>
      </c>
      <c r="Y170" s="18">
        <v>145288.21999999997</v>
      </c>
      <c r="Z170" s="17">
        <v>193717.62666666665</v>
      </c>
      <c r="AA170" s="17">
        <v>69472.682063788059</v>
      </c>
      <c r="AB170" s="19">
        <f>Table1[[#This Row],[YTD-23 Annualized]]/Table1[[#This Row],[Column6]]</f>
        <v>94.805466869096477</v>
      </c>
      <c r="AC170" s="22">
        <v>39.302076999999997</v>
      </c>
      <c r="AD170" s="22">
        <v>-84.522677000000002</v>
      </c>
      <c r="AE170" s="21">
        <f>IF(OR('[1]Sales Team Input Sheet'!D$12="", '[1]Sales Team Input Sheet'!D$14="", AC170="", AD170=""), "",
     IFERROR(3959 * ACOS(MIN(1,
       SIN(RADIANS('[1]Sales Team Input Sheet'!D$12)) * SIN(RADIANS(AC170)) +
       COS(RADIANS('[1]Sales Team Input Sheet'!D$12)) * COS(RADIANS(AC170)) *
       COS(RADIANS(AD170) - RADIANS('[1]Sales Team Input Sheet'!D$14)))), ""))</f>
        <v>241.53238133848143</v>
      </c>
      <c r="AF170" s="21">
        <f t="shared" si="2"/>
        <v>89</v>
      </c>
    </row>
    <row r="171" spans="1:32" ht="15" thickBot="1" x14ac:dyDescent="0.4">
      <c r="A171" s="11" t="s">
        <v>479</v>
      </c>
      <c r="B171" s="12" t="s">
        <v>480</v>
      </c>
      <c r="C171" s="12" t="s">
        <v>158</v>
      </c>
      <c r="D171" s="13" t="s">
        <v>34</v>
      </c>
      <c r="E171" s="14">
        <v>38200</v>
      </c>
      <c r="F171" s="15">
        <v>1332.9599999999998</v>
      </c>
      <c r="G171" s="15">
        <v>1378.5876169999999</v>
      </c>
      <c r="H171" s="15">
        <v>14838.979250626298</v>
      </c>
      <c r="I171" s="15">
        <v>7586.9233402195323</v>
      </c>
      <c r="J171" s="16">
        <v>0.51128337145557479</v>
      </c>
      <c r="K171" s="16">
        <v>0.81646470185029085</v>
      </c>
      <c r="L171" s="16">
        <v>0.83094982740223267</v>
      </c>
      <c r="M171" s="15">
        <v>6304.3526400693909</v>
      </c>
      <c r="N171" s="15">
        <v>286.23393863565934</v>
      </c>
      <c r="O171" s="15">
        <v>298.19415436322168</v>
      </c>
      <c r="P171" s="15">
        <v>552820.47</v>
      </c>
      <c r="Q171" s="15">
        <v>440960.66000000003</v>
      </c>
      <c r="R171" s="17">
        <v>587947.54666666675</v>
      </c>
      <c r="S171" s="15">
        <v>330.8131226743489</v>
      </c>
      <c r="T171" s="15">
        <v>849834.41999999993</v>
      </c>
      <c r="U171" s="15">
        <v>736488.97</v>
      </c>
      <c r="V171" s="15">
        <v>981985.29333333322</v>
      </c>
      <c r="W171" s="15">
        <v>552.52143350138044</v>
      </c>
      <c r="X171" s="18">
        <v>2.0634000000000001</v>
      </c>
      <c r="Y171" s="18">
        <v>84984.969999999987</v>
      </c>
      <c r="Z171" s="17">
        <v>113313.29333333332</v>
      </c>
      <c r="AA171" s="17">
        <v>54915.815320991234</v>
      </c>
      <c r="AB171" s="19">
        <f>Table1[[#This Row],[YTD-23 Annualized]]/Table1[[#This Row],[Column6]]</f>
        <v>93.260574119818799</v>
      </c>
      <c r="AC171" s="22">
        <v>40.115180000000002</v>
      </c>
      <c r="AD171" s="22">
        <v>-83.012839099999994</v>
      </c>
      <c r="AE171" s="21">
        <f>IF(OR('[1]Sales Team Input Sheet'!D$12="", '[1]Sales Team Input Sheet'!D$14="", AC171="", AD171=""), "",
     IFERROR(3959 * ACOS(MIN(1,
       SIN(RADIANS('[1]Sales Team Input Sheet'!D$12)) * SIN(RADIANS(AC171)) +
       COS(RADIANS('[1]Sales Team Input Sheet'!D$12)) * COS(RADIANS(AC171)) *
       COS(RADIANS(AD171) - RADIANS('[1]Sales Team Input Sheet'!D$14)))), ""))</f>
        <v>269.77114491906235</v>
      </c>
      <c r="AF171" s="21">
        <f t="shared" si="2"/>
        <v>100</v>
      </c>
    </row>
    <row r="172" spans="1:32" ht="15" thickBot="1" x14ac:dyDescent="0.4">
      <c r="A172" s="11" t="s">
        <v>481</v>
      </c>
      <c r="B172" s="12" t="s">
        <v>482</v>
      </c>
      <c r="C172" s="12" t="s">
        <v>483</v>
      </c>
      <c r="D172" s="13" t="s">
        <v>34</v>
      </c>
      <c r="E172" s="14">
        <v>38200</v>
      </c>
      <c r="F172" s="15">
        <v>1656.63</v>
      </c>
      <c r="G172" s="15">
        <v>1620.785738</v>
      </c>
      <c r="H172" s="15">
        <v>17445.975605258202</v>
      </c>
      <c r="I172" s="15">
        <v>9867.8371396161729</v>
      </c>
      <c r="J172" s="16">
        <v>0.56562254601812101</v>
      </c>
      <c r="K172" s="16">
        <v>0.9301063609196728</v>
      </c>
      <c r="L172" s="16">
        <v>0.79036565021311622</v>
      </c>
      <c r="M172" s="15">
        <v>7799.199517049874</v>
      </c>
      <c r="N172" s="15">
        <v>289.08942742784268</v>
      </c>
      <c r="O172" s="15">
        <v>321.21940928270038</v>
      </c>
      <c r="P172" s="15">
        <v>841526.01000000013</v>
      </c>
      <c r="Q172" s="15">
        <v>591760.86</v>
      </c>
      <c r="R172" s="17">
        <v>789014.48</v>
      </c>
      <c r="S172" s="15">
        <v>357.20762028938265</v>
      </c>
      <c r="T172" s="15">
        <v>1050092.68</v>
      </c>
      <c r="U172" s="15">
        <v>768014.24</v>
      </c>
      <c r="V172" s="15">
        <v>1024018.9866666666</v>
      </c>
      <c r="W172" s="15">
        <v>463.60034527927172</v>
      </c>
      <c r="X172" s="18">
        <v>1.4383999999999999</v>
      </c>
      <c r="Y172" s="18">
        <v>73512.930000000008</v>
      </c>
      <c r="Z172" s="17">
        <v>98017.24000000002</v>
      </c>
      <c r="AA172" s="17">
        <v>68143.242491657409</v>
      </c>
      <c r="AB172" s="19">
        <f>Table1[[#This Row],[YTD-23 Annualized]]/Table1[[#This Row],[Column6]]</f>
        <v>101.16608483667214</v>
      </c>
      <c r="AC172" s="22">
        <v>40.094090999999999</v>
      </c>
      <c r="AD172" s="22">
        <v>-83.138469599999993</v>
      </c>
      <c r="AE172" s="21">
        <f>IF(OR('[1]Sales Team Input Sheet'!D$12="", '[1]Sales Team Input Sheet'!D$14="", AC172="", AD172=""), "",
     IFERROR(3959 * ACOS(MIN(1,
       SIN(RADIANS('[1]Sales Team Input Sheet'!D$12)) * SIN(RADIANS(AC172)) +
       COS(RADIANS('[1]Sales Team Input Sheet'!D$12)) * COS(RADIANS(AC172)) *
       COS(RADIANS(AD172) - RADIANS('[1]Sales Team Input Sheet'!D$14)))), ""))</f>
        <v>264.66218050111922</v>
      </c>
      <c r="AF172" s="21">
        <f t="shared" si="2"/>
        <v>97</v>
      </c>
    </row>
    <row r="173" spans="1:32" ht="15" thickBot="1" x14ac:dyDescent="0.4">
      <c r="A173" s="11" t="s">
        <v>484</v>
      </c>
      <c r="B173" s="12" t="s">
        <v>485</v>
      </c>
      <c r="C173" s="12" t="s">
        <v>486</v>
      </c>
      <c r="D173" s="13" t="s">
        <v>34</v>
      </c>
      <c r="E173" s="14">
        <v>38200</v>
      </c>
      <c r="F173" s="15">
        <v>2416.9900000000002</v>
      </c>
      <c r="G173" s="15">
        <v>2591.2504760000002</v>
      </c>
      <c r="H173" s="15">
        <v>27891.9609986164</v>
      </c>
      <c r="I173" s="15">
        <v>15644.734166580267</v>
      </c>
      <c r="J173" s="16">
        <v>0.56090477709173392</v>
      </c>
      <c r="K173" s="16">
        <v>0.77140096109436362</v>
      </c>
      <c r="L173" s="16">
        <v>0.73337528362925786</v>
      </c>
      <c r="M173" s="15">
        <v>11473.461356720143</v>
      </c>
      <c r="N173" s="15">
        <v>267.84451140965626</v>
      </c>
      <c r="O173" s="15">
        <v>282.41778410336821</v>
      </c>
      <c r="P173" s="15">
        <v>1072348.0899999999</v>
      </c>
      <c r="Q173" s="15">
        <v>783837.25</v>
      </c>
      <c r="R173" s="17">
        <v>1045116.3333333334</v>
      </c>
      <c r="S173" s="15">
        <v>324.30305876317232</v>
      </c>
      <c r="T173" s="15">
        <v>1470413.92</v>
      </c>
      <c r="U173" s="15">
        <v>1117550.8499999999</v>
      </c>
      <c r="V173" s="15">
        <v>1490067.7999999998</v>
      </c>
      <c r="W173" s="15">
        <v>462.37297216786158</v>
      </c>
      <c r="X173" s="18">
        <v>2.6384000000000003</v>
      </c>
      <c r="Y173" s="18">
        <v>124999.20999999999</v>
      </c>
      <c r="Z173" s="17">
        <v>166665.61333333331</v>
      </c>
      <c r="AA173" s="17">
        <v>63169.198504143911</v>
      </c>
      <c r="AB173" s="19">
        <f>Table1[[#This Row],[YTD-23 Annualized]]/Table1[[#This Row],[Column6]]</f>
        <v>91.089890037516554</v>
      </c>
      <c r="AC173" s="22">
        <v>41.374627099999998</v>
      </c>
      <c r="AD173" s="22">
        <v>-81.648160000000004</v>
      </c>
      <c r="AE173" s="21">
        <f>IF(OR('[1]Sales Team Input Sheet'!D$12="", '[1]Sales Team Input Sheet'!D$14="", AC173="", AD173=""), "",
     IFERROR(3959 * ACOS(MIN(1,
       SIN(RADIANS('[1]Sales Team Input Sheet'!D$12)) * SIN(RADIANS(AC173)) +
       COS(RADIANS('[1]Sales Team Input Sheet'!D$12)) * COS(RADIANS(AC173)) *
       COS(RADIANS(AD173) - RADIANS('[1]Sales Team Input Sheet'!D$14)))), ""))</f>
        <v>310.62184581481768</v>
      </c>
      <c r="AF173" s="21">
        <f t="shared" si="2"/>
        <v>115</v>
      </c>
    </row>
    <row r="174" spans="1:32" ht="15" thickBot="1" x14ac:dyDescent="0.4">
      <c r="A174" s="11" t="s">
        <v>487</v>
      </c>
      <c r="B174" s="12" t="s">
        <v>488</v>
      </c>
      <c r="C174" s="12" t="s">
        <v>489</v>
      </c>
      <c r="D174" s="13" t="s">
        <v>34</v>
      </c>
      <c r="E174" s="14">
        <v>38200</v>
      </c>
      <c r="F174" s="15">
        <v>647.68000000000006</v>
      </c>
      <c r="G174" s="15">
        <v>1218.4228450000001</v>
      </c>
      <c r="H174" s="15">
        <v>13114.9816612955</v>
      </c>
      <c r="I174" s="15">
        <v>6227.5859982608999</v>
      </c>
      <c r="J174" s="16">
        <v>0.47484519300850764</v>
      </c>
      <c r="K174" s="16">
        <v>0.72175715389693584</v>
      </c>
      <c r="L174" s="16">
        <v>0.51426265759102507</v>
      </c>
      <c r="M174" s="15">
        <v>3202.6149258423075</v>
      </c>
      <c r="N174" s="15">
        <v>380.65448052779902</v>
      </c>
      <c r="O174" s="15">
        <v>355.1274857954545</v>
      </c>
      <c r="P174" s="15">
        <v>562073.80999999994</v>
      </c>
      <c r="Q174" s="15">
        <v>270715.82</v>
      </c>
      <c r="R174" s="17">
        <v>360954.4266666667</v>
      </c>
      <c r="S174" s="15">
        <v>417.97773591897231</v>
      </c>
      <c r="T174" s="15">
        <v>951298.53999999992</v>
      </c>
      <c r="U174" s="15">
        <v>572732.17000000004</v>
      </c>
      <c r="V174" s="15">
        <v>763642.89333333343</v>
      </c>
      <c r="W174" s="15">
        <v>884.28262413537539</v>
      </c>
      <c r="X174" s="18">
        <v>1.3384</v>
      </c>
      <c r="Y174" s="18">
        <v>81172.08</v>
      </c>
      <c r="Z174" s="17">
        <v>108229.44</v>
      </c>
      <c r="AA174" s="17">
        <v>80864.793783622241</v>
      </c>
      <c r="AB174" s="19">
        <f>Table1[[#This Row],[YTD-23 Annualized]]/Table1[[#This Row],[Column6]]</f>
        <v>112.70615888100673</v>
      </c>
      <c r="AC174" s="22">
        <v>41.519383699999999</v>
      </c>
      <c r="AD174" s="22">
        <v>-81.553911799999995</v>
      </c>
      <c r="AE174" s="21">
        <f>IF(OR('[1]Sales Team Input Sheet'!D$12="", '[1]Sales Team Input Sheet'!D$14="", AC174="", AD174=""), "",
     IFERROR(3959 * ACOS(MIN(1,
       SIN(RADIANS('[1]Sales Team Input Sheet'!D$12)) * SIN(RADIANS(AC174)) +
       COS(RADIANS('[1]Sales Team Input Sheet'!D$12)) * COS(RADIANS(AC174)) *
       COS(RADIANS(AD174) - RADIANS('[1]Sales Team Input Sheet'!D$14)))), ""))</f>
        <v>314.14393258050995</v>
      </c>
      <c r="AF174" s="21">
        <f t="shared" si="2"/>
        <v>117</v>
      </c>
    </row>
    <row r="175" spans="1:32" ht="15" thickBot="1" x14ac:dyDescent="0.4">
      <c r="A175" s="11" t="s">
        <v>490</v>
      </c>
      <c r="B175" s="12" t="s">
        <v>491</v>
      </c>
      <c r="C175" s="12" t="s">
        <v>492</v>
      </c>
      <c r="D175" s="13" t="s">
        <v>34</v>
      </c>
      <c r="E175" s="14">
        <v>38200</v>
      </c>
      <c r="F175" s="15">
        <v>1762.21</v>
      </c>
      <c r="G175" s="15">
        <v>1789.9621010000001</v>
      </c>
      <c r="H175" s="15">
        <v>19266.973058953899</v>
      </c>
      <c r="I175" s="15">
        <v>10666.962205618882</v>
      </c>
      <c r="J175" s="16">
        <v>0.55363975301048374</v>
      </c>
      <c r="K175" s="16">
        <v>0.70271639319348778</v>
      </c>
      <c r="L175" s="16">
        <v>0.79883345139504758</v>
      </c>
      <c r="M175" s="15">
        <v>8521.1262346150597</v>
      </c>
      <c r="N175" s="15">
        <v>279.84262907006524</v>
      </c>
      <c r="O175" s="15">
        <v>282.42301428320121</v>
      </c>
      <c r="P175" s="15">
        <v>661921.55999999982</v>
      </c>
      <c r="Q175" s="15">
        <v>580128.62</v>
      </c>
      <c r="R175" s="17">
        <v>773504.82666666666</v>
      </c>
      <c r="S175" s="15">
        <v>329.20515716061084</v>
      </c>
      <c r="T175" s="15">
        <v>1022330.8700000001</v>
      </c>
      <c r="U175" s="15">
        <v>842197.68000000017</v>
      </c>
      <c r="V175" s="15">
        <v>1122930.2400000002</v>
      </c>
      <c r="W175" s="15">
        <v>477.92129201400525</v>
      </c>
      <c r="X175" s="18">
        <v>2.5384000000000002</v>
      </c>
      <c r="Y175" s="18">
        <v>104273.63999999998</v>
      </c>
      <c r="Z175" s="17">
        <v>139031.51999999999</v>
      </c>
      <c r="AA175" s="17">
        <v>54771.320516861007</v>
      </c>
      <c r="AB175" s="19">
        <f>Table1[[#This Row],[YTD-23 Annualized]]/Table1[[#This Row],[Column6]]</f>
        <v>90.774952203440705</v>
      </c>
      <c r="AC175" s="22">
        <v>41.494664</v>
      </c>
      <c r="AD175" s="22">
        <v>-81.512202000000002</v>
      </c>
      <c r="AE175" s="21">
        <f>IF(OR('[1]Sales Team Input Sheet'!D$12="", '[1]Sales Team Input Sheet'!D$14="", AC175="", AD175=""), "",
     IFERROR(3959 * ACOS(MIN(1,
       SIN(RADIANS('[1]Sales Team Input Sheet'!D$12)) * SIN(RADIANS(AC175)) +
       COS(RADIANS('[1]Sales Team Input Sheet'!D$12)) * COS(RADIANS(AC175)) *
       COS(RADIANS(AD175) - RADIANS('[1]Sales Team Input Sheet'!D$14)))), ""))</f>
        <v>316.48872041331629</v>
      </c>
      <c r="AF175" s="21">
        <f t="shared" si="2"/>
        <v>118</v>
      </c>
    </row>
    <row r="176" spans="1:32" ht="15" thickBot="1" x14ac:dyDescent="0.4">
      <c r="A176" s="11" t="s">
        <v>493</v>
      </c>
      <c r="B176" s="12" t="s">
        <v>494</v>
      </c>
      <c r="C176" s="12" t="s">
        <v>149</v>
      </c>
      <c r="D176" s="13" t="s">
        <v>34</v>
      </c>
      <c r="E176" s="14">
        <v>38200</v>
      </c>
      <c r="F176" s="15">
        <v>1535.97</v>
      </c>
      <c r="G176" s="15">
        <v>1467.4957879999999</v>
      </c>
      <c r="H176" s="15">
        <v>15795.9779124532</v>
      </c>
      <c r="I176" s="15">
        <v>9908.8654653784433</v>
      </c>
      <c r="J176" s="16">
        <v>0.62730307172476563</v>
      </c>
      <c r="K176" s="16">
        <v>0.82397713314214671</v>
      </c>
      <c r="L176" s="16">
        <v>0.80520517998025876</v>
      </c>
      <c r="M176" s="15">
        <v>7978.6698004502196</v>
      </c>
      <c r="N176" s="15">
        <v>237.82625215401563</v>
      </c>
      <c r="O176" s="15">
        <v>257.09687689212677</v>
      </c>
      <c r="P176" s="15">
        <v>583288.12</v>
      </c>
      <c r="Q176" s="15">
        <v>457138.64</v>
      </c>
      <c r="R176" s="17">
        <v>609518.18666666676</v>
      </c>
      <c r="S176" s="15">
        <v>297.62211501526724</v>
      </c>
      <c r="T176" s="15">
        <v>803863.19</v>
      </c>
      <c r="U176" s="15">
        <v>625779.91</v>
      </c>
      <c r="V176" s="15">
        <v>834373.21333333338</v>
      </c>
      <c r="W176" s="15">
        <v>407.41675293137234</v>
      </c>
      <c r="X176" s="18">
        <v>2.0453999999999999</v>
      </c>
      <c r="Y176" s="18">
        <v>85694.279999999984</v>
      </c>
      <c r="Z176" s="17">
        <v>114259.03999999998</v>
      </c>
      <c r="AA176" s="17">
        <v>55861.464750171108</v>
      </c>
      <c r="AB176" s="19">
        <f>Table1[[#This Row],[YTD-23 Annualized]]/Table1[[#This Row],[Column6]]</f>
        <v>76.393459299728505</v>
      </c>
      <c r="AC176" s="22">
        <v>38.985872000000001</v>
      </c>
      <c r="AD176" s="22">
        <v>-94.671154999999999</v>
      </c>
      <c r="AE176" s="21">
        <f>IF(OR('[1]Sales Team Input Sheet'!D$12="", '[1]Sales Team Input Sheet'!D$14="", AC176="", AD176=""), "",
     IFERROR(3959 * ACOS(MIN(1,
       SIN(RADIANS('[1]Sales Team Input Sheet'!D$12)) * SIN(RADIANS(AC176)) +
       COS(RADIANS('[1]Sales Team Input Sheet'!D$12)) * COS(RADIANS(AC176)) *
       COS(RADIANS(AD176) - RADIANS('[1]Sales Team Input Sheet'!D$14)))), ""))</f>
        <v>421.07990473304295</v>
      </c>
      <c r="AF176" s="21">
        <f t="shared" si="2"/>
        <v>165</v>
      </c>
    </row>
    <row r="177" spans="1:32" ht="15" thickBot="1" x14ac:dyDescent="0.4">
      <c r="A177" s="11" t="s">
        <v>495</v>
      </c>
      <c r="B177" s="12" t="s">
        <v>496</v>
      </c>
      <c r="C177" s="12" t="s">
        <v>149</v>
      </c>
      <c r="D177" s="13" t="s">
        <v>34</v>
      </c>
      <c r="E177" s="14">
        <v>38200</v>
      </c>
      <c r="F177" s="15">
        <v>1614.9499999999998</v>
      </c>
      <c r="G177" s="15">
        <v>1682.47333</v>
      </c>
      <c r="H177" s="15">
        <v>18109.974676786998</v>
      </c>
      <c r="I177" s="15">
        <v>10141.019058010583</v>
      </c>
      <c r="J177" s="16">
        <v>0.55996870448466929</v>
      </c>
      <c r="K177" s="16">
        <v>0.7458792122329877</v>
      </c>
      <c r="L177" s="16">
        <v>0.78118726407325478</v>
      </c>
      <c r="M177" s="15">
        <v>7922.0349328420225</v>
      </c>
      <c r="N177" s="15">
        <v>242.37901802857158</v>
      </c>
      <c r="O177" s="15">
        <v>246.46238583237874</v>
      </c>
      <c r="P177" s="15">
        <v>579970.70000000007</v>
      </c>
      <c r="Q177" s="15">
        <v>464987.87</v>
      </c>
      <c r="R177" s="17">
        <v>619983.82666666666</v>
      </c>
      <c r="S177" s="15">
        <v>287.92709991021394</v>
      </c>
      <c r="T177" s="15">
        <v>752871.75</v>
      </c>
      <c r="U177" s="15">
        <v>597423.16</v>
      </c>
      <c r="V177" s="15">
        <v>796564.21333333338</v>
      </c>
      <c r="W177" s="15">
        <v>369.93291433171311</v>
      </c>
      <c r="X177" s="18">
        <v>2.0453999999999999</v>
      </c>
      <c r="Y177" s="18">
        <v>71889.83</v>
      </c>
      <c r="Z177" s="17">
        <v>95853.106666666674</v>
      </c>
      <c r="AA177" s="17">
        <v>46862.768488641188</v>
      </c>
      <c r="AB177" s="19">
        <f>Table1[[#This Row],[YTD-23 Annualized]]/Table1[[#This Row],[Column6]]</f>
        <v>78.260678212415812</v>
      </c>
      <c r="AC177" s="22">
        <v>38.985872000000001</v>
      </c>
      <c r="AD177" s="22">
        <v>-94.671154999999999</v>
      </c>
      <c r="AE177" s="21">
        <f>IF(OR('[1]Sales Team Input Sheet'!D$12="", '[1]Sales Team Input Sheet'!D$14="", AC177="", AD177=""), "",
     IFERROR(3959 * ACOS(MIN(1,
       SIN(RADIANS('[1]Sales Team Input Sheet'!D$12)) * SIN(RADIANS(AC177)) +
       COS(RADIANS('[1]Sales Team Input Sheet'!D$12)) * COS(RADIANS(AC177)) *
       COS(RADIANS(AD177) - RADIANS('[1]Sales Team Input Sheet'!D$14)))), ""))</f>
        <v>421.07990473304295</v>
      </c>
      <c r="AF177" s="21">
        <f t="shared" si="2"/>
        <v>165</v>
      </c>
    </row>
    <row r="178" spans="1:32" ht="15" thickBot="1" x14ac:dyDescent="0.4">
      <c r="A178" s="11" t="s">
        <v>497</v>
      </c>
      <c r="B178" s="12" t="s">
        <v>498</v>
      </c>
      <c r="C178" s="12" t="s">
        <v>227</v>
      </c>
      <c r="D178" s="13" t="s">
        <v>34</v>
      </c>
      <c r="E178" s="14">
        <v>38200</v>
      </c>
      <c r="F178" s="15">
        <v>1271.3599999999999</v>
      </c>
      <c r="G178" s="15">
        <v>1194.175162</v>
      </c>
      <c r="H178" s="15">
        <v>12853.982026251799</v>
      </c>
      <c r="I178" s="15">
        <v>7478.7578663736076</v>
      </c>
      <c r="J178" s="16">
        <v>0.58182420444494753</v>
      </c>
      <c r="K178" s="16">
        <v>0.83189433579904959</v>
      </c>
      <c r="L178" s="16">
        <v>0.81906956832446309</v>
      </c>
      <c r="M178" s="15">
        <v>6125.622977213814</v>
      </c>
      <c r="N178" s="15">
        <v>313.58811752080038</v>
      </c>
      <c r="O178" s="15">
        <v>335.54678454568341</v>
      </c>
      <c r="P178" s="15">
        <v>644740.03</v>
      </c>
      <c r="Q178" s="15">
        <v>506121.21</v>
      </c>
      <c r="R178" s="17">
        <v>674828.28</v>
      </c>
      <c r="S178" s="15">
        <v>398.09433205386364</v>
      </c>
      <c r="T178" s="15">
        <v>906049.71000000008</v>
      </c>
      <c r="U178" s="15">
        <v>713938.37000000011</v>
      </c>
      <c r="V178" s="15">
        <v>951917.82666666689</v>
      </c>
      <c r="W178" s="15">
        <v>561.55484677825336</v>
      </c>
      <c r="X178" s="18">
        <v>2.3754</v>
      </c>
      <c r="Y178" s="18">
        <v>98831.55</v>
      </c>
      <c r="Z178" s="17">
        <v>131775.4</v>
      </c>
      <c r="AA178" s="17">
        <v>55475.035783446998</v>
      </c>
      <c r="AB178" s="19">
        <f>Table1[[#This Row],[YTD-23 Annualized]]/Table1[[#This Row],[Column6]]</f>
        <v>110.16484078602888</v>
      </c>
      <c r="AC178" s="22">
        <v>37.041589000000002</v>
      </c>
      <c r="AD178" s="22">
        <v>-93.291134</v>
      </c>
      <c r="AE178" s="21">
        <f>IF(OR('[1]Sales Team Input Sheet'!D$12="", '[1]Sales Team Input Sheet'!D$14="", AC178="", AD178=""), "",
     IFERROR(3959 * ACOS(MIN(1,
       SIN(RADIANS('[1]Sales Team Input Sheet'!D$12)) * SIN(RADIANS(AC178)) +
       COS(RADIANS('[1]Sales Team Input Sheet'!D$12)) * COS(RADIANS(AC178)) *
       COS(RADIANS(AD178) - RADIANS('[1]Sales Team Input Sheet'!D$14)))), ""))</f>
        <v>450.77130336266555</v>
      </c>
      <c r="AF178" s="21">
        <f t="shared" si="2"/>
        <v>174</v>
      </c>
    </row>
    <row r="179" spans="1:32" ht="15" thickBot="1" x14ac:dyDescent="0.4">
      <c r="A179" s="11" t="s">
        <v>499</v>
      </c>
      <c r="B179" s="12" t="s">
        <v>500</v>
      </c>
      <c r="C179" s="12" t="s">
        <v>227</v>
      </c>
      <c r="D179" s="13" t="s">
        <v>34</v>
      </c>
      <c r="E179" s="14">
        <v>38200</v>
      </c>
      <c r="F179" s="15">
        <v>1954.0600000000002</v>
      </c>
      <c r="G179" s="15">
        <v>2196.2269200000001</v>
      </c>
      <c r="H179" s="15">
        <v>23639.966944188</v>
      </c>
      <c r="I179" s="15">
        <v>13163.942328849376</v>
      </c>
      <c r="J179" s="16">
        <v>0.55685113096513006</v>
      </c>
      <c r="K179" s="16">
        <v>0.75571285024855961</v>
      </c>
      <c r="L179" s="16">
        <v>0.72458451700045567</v>
      </c>
      <c r="M179" s="15">
        <v>9538.3887941711801</v>
      </c>
      <c r="N179" s="15">
        <v>379.920775003953</v>
      </c>
      <c r="O179" s="15">
        <v>375.81188397490354</v>
      </c>
      <c r="P179" s="15">
        <v>1196294.3499999999</v>
      </c>
      <c r="Q179" s="15">
        <v>854177.29</v>
      </c>
      <c r="R179" s="17">
        <v>1138903.0533333332</v>
      </c>
      <c r="S179" s="15">
        <v>437.1295098410489</v>
      </c>
      <c r="T179" s="15">
        <v>1486713.6399999997</v>
      </c>
      <c r="U179" s="15">
        <v>1078198.07</v>
      </c>
      <c r="V179" s="15">
        <v>1437597.4266666668</v>
      </c>
      <c r="W179" s="15">
        <v>551.77326694164958</v>
      </c>
      <c r="X179" s="18">
        <v>2.3754</v>
      </c>
      <c r="Y179" s="18">
        <v>122672.98</v>
      </c>
      <c r="Z179" s="17">
        <v>163563.97333333333</v>
      </c>
      <c r="AA179" s="17">
        <v>68857.444360248104</v>
      </c>
      <c r="AB179" s="19">
        <f>Table1[[#This Row],[YTD-23 Annualized]]/Table1[[#This Row],[Column6]]</f>
        <v>119.40203716893006</v>
      </c>
      <c r="AC179" s="22">
        <v>38.250309999999999</v>
      </c>
      <c r="AD179" s="22">
        <v>-92.500460000000004</v>
      </c>
      <c r="AE179" s="21">
        <f>IF(OR('[1]Sales Team Input Sheet'!D$12="", '[1]Sales Team Input Sheet'!D$14="", AC179="", AD179=""), "",
     IFERROR(3959 * ACOS(MIN(1,
       SIN(RADIANS('[1]Sales Team Input Sheet'!D$12)) * SIN(RADIANS(AC179)) +
       COS(RADIANS('[1]Sales Team Input Sheet'!D$12)) * COS(RADIANS(AC179)) *
       COS(RADIANS(AD179) - RADIANS('[1]Sales Team Input Sheet'!D$14)))), ""))</f>
        <v>359.82595213538883</v>
      </c>
      <c r="AF179" s="21">
        <f t="shared" si="2"/>
        <v>134</v>
      </c>
    </row>
    <row r="180" spans="1:32" ht="15" thickBot="1" x14ac:dyDescent="0.4">
      <c r="A180" s="11" t="s">
        <v>501</v>
      </c>
      <c r="B180" s="12" t="s">
        <v>502</v>
      </c>
      <c r="C180" s="12" t="s">
        <v>221</v>
      </c>
      <c r="D180" s="13" t="s">
        <v>34</v>
      </c>
      <c r="E180" s="14">
        <v>38200</v>
      </c>
      <c r="F180" s="15">
        <v>1886.82</v>
      </c>
      <c r="G180" s="15">
        <v>1990.0023948</v>
      </c>
      <c r="H180" s="15">
        <v>21420.18677738772</v>
      </c>
      <c r="I180" s="15">
        <v>12274.834298831458</v>
      </c>
      <c r="J180" s="16">
        <v>0.5730498256807649</v>
      </c>
      <c r="K180" s="16">
        <v>0.78297763585232727</v>
      </c>
      <c r="L180" s="16">
        <v>0.7383134017805616</v>
      </c>
      <c r="M180" s="15">
        <v>9062.6746674629685</v>
      </c>
      <c r="N180" s="15">
        <v>286.51675647211084</v>
      </c>
      <c r="O180" s="15">
        <v>301.54823459577489</v>
      </c>
      <c r="P180" s="15">
        <v>864468.19</v>
      </c>
      <c r="Q180" s="15">
        <v>636074.50999999989</v>
      </c>
      <c r="R180" s="17">
        <v>848099.34666666656</v>
      </c>
      <c r="S180" s="15">
        <v>337.11456842730092</v>
      </c>
      <c r="T180" s="15">
        <v>1185588.3899999999</v>
      </c>
      <c r="U180" s="15">
        <v>929157</v>
      </c>
      <c r="V180" s="15">
        <v>1238876</v>
      </c>
      <c r="W180" s="15">
        <v>492.44602028810385</v>
      </c>
      <c r="X180" s="18">
        <v>2.0587999999999997</v>
      </c>
      <c r="Y180" s="18">
        <v>69521.86</v>
      </c>
      <c r="Z180" s="17">
        <v>92695.813333333339</v>
      </c>
      <c r="AA180" s="17">
        <v>45024.195324137043</v>
      </c>
      <c r="AB180" s="19">
        <f>Table1[[#This Row],[YTD-23 Annualized]]/Table1[[#This Row],[Column6]]</f>
        <v>93.581572525331083</v>
      </c>
      <c r="AC180" s="22">
        <v>39.9179119</v>
      </c>
      <c r="AD180" s="22">
        <v>-86.103615300000001</v>
      </c>
      <c r="AE180" s="21">
        <f>IF(OR('[1]Sales Team Input Sheet'!D$12="", '[1]Sales Team Input Sheet'!D$14="", AC180="", AD180=""), "",
     IFERROR(3959 * ACOS(MIN(1,
       SIN(RADIANS('[1]Sales Team Input Sheet'!D$12)) * SIN(RADIANS(AC180)) +
       COS(RADIANS('[1]Sales Team Input Sheet'!D$12)) * COS(RADIANS(AC180)) *
       COS(RADIANS(AD180) - RADIANS('[1]Sales Team Input Sheet'!D$14)))), ""))</f>
        <v>157.45323103301763</v>
      </c>
      <c r="AF180" s="21">
        <f t="shared" si="2"/>
        <v>59</v>
      </c>
    </row>
    <row r="181" spans="1:32" ht="15" thickBot="1" x14ac:dyDescent="0.4">
      <c r="A181" s="11" t="s">
        <v>503</v>
      </c>
      <c r="B181" s="12" t="s">
        <v>504</v>
      </c>
      <c r="C181" s="12" t="s">
        <v>221</v>
      </c>
      <c r="D181" s="13" t="s">
        <v>34</v>
      </c>
      <c r="E181" s="14">
        <v>38200</v>
      </c>
      <c r="F181" s="15">
        <v>2509.12</v>
      </c>
      <c r="G181" s="15">
        <v>2554.3009263600002</v>
      </c>
      <c r="H181" s="15">
        <v>27494.239741246405</v>
      </c>
      <c r="I181" s="15">
        <v>15349.122527996877</v>
      </c>
      <c r="J181" s="16">
        <v>0.55826684689049166</v>
      </c>
      <c r="K181" s="16">
        <v>0.80471328657694075</v>
      </c>
      <c r="L181" s="16">
        <v>0.82244921310314401</v>
      </c>
      <c r="M181" s="15">
        <v>12623.873744974773</v>
      </c>
      <c r="N181" s="15">
        <v>293.09845631725767</v>
      </c>
      <c r="O181" s="15">
        <v>297.85677448667258</v>
      </c>
      <c r="P181" s="15">
        <v>1077120.6100000001</v>
      </c>
      <c r="Q181" s="15">
        <v>839461.29000000015</v>
      </c>
      <c r="R181" s="17">
        <v>1119281.7200000002</v>
      </c>
      <c r="S181" s="15">
        <v>334.5640264315777</v>
      </c>
      <c r="T181" s="15">
        <v>1278703.1099999999</v>
      </c>
      <c r="U181" s="15">
        <v>1034871.3300000001</v>
      </c>
      <c r="V181" s="15">
        <v>1379828.44</v>
      </c>
      <c r="W181" s="15">
        <v>412.4439365195766</v>
      </c>
      <c r="X181" s="18">
        <v>2.3588</v>
      </c>
      <c r="Y181" s="18">
        <v>115226.52</v>
      </c>
      <c r="Z181" s="17">
        <v>153635.35999999999</v>
      </c>
      <c r="AA181" s="17">
        <v>65132.84721044598</v>
      </c>
      <c r="AB181" s="19">
        <f>Table1[[#This Row],[YTD-23 Annualized]]/Table1[[#This Row],[Column6]]</f>
        <v>88.663887378116115</v>
      </c>
      <c r="AC181" s="22">
        <v>39.772863000000001</v>
      </c>
      <c r="AD181" s="22">
        <v>-86.164540000000002</v>
      </c>
      <c r="AE181" s="21">
        <f>IF(OR('[1]Sales Team Input Sheet'!D$12="", '[1]Sales Team Input Sheet'!D$14="", AC181="", AD181=""), "",
     IFERROR(3959 * ACOS(MIN(1,
       SIN(RADIANS('[1]Sales Team Input Sheet'!D$12)) * SIN(RADIANS(AC181)) +
       COS(RADIANS('[1]Sales Team Input Sheet'!D$12)) * COS(RADIANS(AC181)) *
       COS(RADIANS(AD181) - RADIANS('[1]Sales Team Input Sheet'!D$14)))), ""))</f>
        <v>164.72484521064078</v>
      </c>
      <c r="AF181" s="21">
        <f t="shared" si="2"/>
        <v>64</v>
      </c>
    </row>
    <row r="182" spans="1:32" ht="15" thickBot="1" x14ac:dyDescent="0.4">
      <c r="A182" s="11" t="s">
        <v>505</v>
      </c>
      <c r="B182" s="12" t="s">
        <v>506</v>
      </c>
      <c r="C182" s="12" t="s">
        <v>116</v>
      </c>
      <c r="D182" s="13" t="s">
        <v>34</v>
      </c>
      <c r="E182" s="14">
        <v>38200</v>
      </c>
      <c r="F182" s="15">
        <v>1737.55</v>
      </c>
      <c r="G182" s="15">
        <v>2183.7779179999998</v>
      </c>
      <c r="H182" s="15">
        <v>23505.967131560195</v>
      </c>
      <c r="I182" s="15">
        <v>10837.222556590499</v>
      </c>
      <c r="J182" s="16">
        <v>0.46104133881987541</v>
      </c>
      <c r="K182" s="16">
        <v>0.85095199233889907</v>
      </c>
      <c r="L182" s="16">
        <v>0.80015670759243507</v>
      </c>
      <c r="M182" s="15">
        <v>8671.4763203279254</v>
      </c>
      <c r="N182" s="15">
        <v>318.46217797268434</v>
      </c>
      <c r="O182" s="15">
        <v>360.95309487496758</v>
      </c>
      <c r="P182" s="15">
        <v>882218.07000000007</v>
      </c>
      <c r="Q182" s="15">
        <v>702026.14</v>
      </c>
      <c r="R182" s="17">
        <v>936034.85333333327</v>
      </c>
      <c r="S182" s="15">
        <v>404.0321947569854</v>
      </c>
      <c r="T182" s="15">
        <v>1162043.1599999999</v>
      </c>
      <c r="U182" s="15">
        <v>929534.56999999983</v>
      </c>
      <c r="V182" s="15">
        <v>1239379.4266666665</v>
      </c>
      <c r="W182" s="15">
        <v>534.96853040200278</v>
      </c>
      <c r="X182" s="18">
        <v>1.0454000000000001</v>
      </c>
      <c r="Y182" s="18">
        <v>88719.819999999978</v>
      </c>
      <c r="Z182" s="17">
        <v>118293.09333333329</v>
      </c>
      <c r="AA182" s="17">
        <v>113155.81914418719</v>
      </c>
      <c r="AB182" s="19">
        <f>Table1[[#This Row],[YTD-23 Annualized]]/Table1[[#This Row],[Column6]]</f>
        <v>107.94411686728053</v>
      </c>
      <c r="AC182" s="22">
        <v>32.870896999999999</v>
      </c>
      <c r="AD182" s="22">
        <v>-96.942155999999997</v>
      </c>
      <c r="AE182" s="21">
        <f>IF(OR('[1]Sales Team Input Sheet'!D$12="", '[1]Sales Team Input Sheet'!D$14="", AC182="", AD182=""), "",
     IFERROR(3959 * ACOS(MIN(1,
       SIN(RADIANS('[1]Sales Team Input Sheet'!D$12)) * SIN(RADIANS(AC182)) +
       COS(RADIANS('[1]Sales Team Input Sheet'!D$12)) * COS(RADIANS(AC182)) *
       COS(RADIANS(AD182) - RADIANS('[1]Sales Team Input Sheet'!D$14)))), ""))</f>
        <v>804.99232535009935</v>
      </c>
      <c r="AF182" s="21">
        <f t="shared" si="2"/>
        <v>544</v>
      </c>
    </row>
    <row r="183" spans="1:32" ht="15" thickBot="1" x14ac:dyDescent="0.4">
      <c r="A183" s="11" t="s">
        <v>507</v>
      </c>
      <c r="B183" s="12" t="s">
        <v>508</v>
      </c>
      <c r="C183" s="12" t="s">
        <v>88</v>
      </c>
      <c r="D183" s="13" t="s">
        <v>34</v>
      </c>
      <c r="E183" s="14">
        <v>38200</v>
      </c>
      <c r="F183" s="15">
        <v>2414.29</v>
      </c>
      <c r="G183" s="15">
        <v>1975.5822949999999</v>
      </c>
      <c r="H183" s="15">
        <v>21264.970265150499</v>
      </c>
      <c r="I183" s="15">
        <v>12550.83727310474</v>
      </c>
      <c r="J183" s="16">
        <v>0.59021184213331956</v>
      </c>
      <c r="K183" s="16">
        <v>0.90494723499070262</v>
      </c>
      <c r="L183" s="16">
        <v>0.89591050917748727</v>
      </c>
      <c r="M183" s="15">
        <v>11244.427011951053</v>
      </c>
      <c r="N183" s="15">
        <v>423.35524026436929</v>
      </c>
      <c r="O183" s="15">
        <v>484.01380944294181</v>
      </c>
      <c r="P183" s="15">
        <v>1562649.97</v>
      </c>
      <c r="Q183" s="15">
        <v>1303063.6399999999</v>
      </c>
      <c r="R183" s="17">
        <v>1737418.1866666665</v>
      </c>
      <c r="S183" s="15">
        <v>539.72954367536624</v>
      </c>
      <c r="T183" s="15">
        <v>1944150.13</v>
      </c>
      <c r="U183" s="15">
        <v>1602442.9100000001</v>
      </c>
      <c r="V183" s="15">
        <v>2136590.5466666669</v>
      </c>
      <c r="W183" s="15">
        <v>663.73257148064238</v>
      </c>
      <c r="X183" s="18">
        <v>1.3888</v>
      </c>
      <c r="Y183" s="18">
        <v>92105.83</v>
      </c>
      <c r="Z183" s="17">
        <v>122807.77333333335</v>
      </c>
      <c r="AA183" s="17">
        <v>88427.25614439325</v>
      </c>
      <c r="AB183" s="19">
        <f>Table1[[#This Row],[YTD-23 Annualized]]/Table1[[#This Row],[Column6]]</f>
        <v>154.5137146446026</v>
      </c>
      <c r="AC183" s="22">
        <v>30.390387</v>
      </c>
      <c r="AD183" s="22">
        <v>-97.759806999999995</v>
      </c>
      <c r="AE183" s="21">
        <f>IF(OR('[1]Sales Team Input Sheet'!D$12="", '[1]Sales Team Input Sheet'!D$14="", AC183="", AD183=""), "",
     IFERROR(3959 * ACOS(MIN(1,
       SIN(RADIANS('[1]Sales Team Input Sheet'!D$12)) * SIN(RADIANS(AC183)) +
       COS(RADIANS('[1]Sales Team Input Sheet'!D$12)) * COS(RADIANS(AC183)) *
       COS(RADIANS(AD183) - RADIANS('[1]Sales Team Input Sheet'!D$14)))), ""))</f>
        <v>973.47563504208756</v>
      </c>
      <c r="AF183" s="21">
        <f t="shared" si="2"/>
        <v>691</v>
      </c>
    </row>
    <row r="184" spans="1:32" ht="15" thickBot="1" x14ac:dyDescent="0.4">
      <c r="A184" s="11" t="s">
        <v>509</v>
      </c>
      <c r="B184" s="12" t="s">
        <v>510</v>
      </c>
      <c r="C184" s="12" t="s">
        <v>511</v>
      </c>
      <c r="D184" s="13" t="s">
        <v>34</v>
      </c>
      <c r="E184" s="14">
        <v>38200</v>
      </c>
      <c r="F184" s="15">
        <v>1823.9499999999998</v>
      </c>
      <c r="G184" s="15">
        <v>1628.3108809999999</v>
      </c>
      <c r="H184" s="15">
        <v>17526.975491995898</v>
      </c>
      <c r="I184" s="15">
        <v>10388.626001856899</v>
      </c>
      <c r="J184" s="16">
        <v>0.59272211606623793</v>
      </c>
      <c r="K184" s="16">
        <v>0.67406101584433997</v>
      </c>
      <c r="L184" s="16">
        <v>0.87957563206120937</v>
      </c>
      <c r="M184" s="15">
        <v>9137.582281830797</v>
      </c>
      <c r="N184" s="15">
        <v>209.83831341479794</v>
      </c>
      <c r="O184" s="15">
        <v>202.92654952164261</v>
      </c>
      <c r="P184" s="15">
        <v>446485.50999999995</v>
      </c>
      <c r="Q184" s="15">
        <v>426395.68999999994</v>
      </c>
      <c r="R184" s="17">
        <v>568527.58666666655</v>
      </c>
      <c r="S184" s="15">
        <v>233.77597521861892</v>
      </c>
      <c r="T184" s="15">
        <v>650409.16999999993</v>
      </c>
      <c r="U184" s="15">
        <v>627230.66</v>
      </c>
      <c r="V184" s="15">
        <v>836307.54666666663</v>
      </c>
      <c r="W184" s="15">
        <v>343.88588502974312</v>
      </c>
      <c r="X184" s="18">
        <v>2.0832999999999999</v>
      </c>
      <c r="Y184" s="18">
        <v>77391.5</v>
      </c>
      <c r="Z184" s="17">
        <v>103188.66666666666</v>
      </c>
      <c r="AA184" s="17">
        <v>49531.352501640024</v>
      </c>
      <c r="AB184" s="19">
        <f>Table1[[#This Row],[YTD-23 Annualized]]/Table1[[#This Row],[Column6]]</f>
        <v>62.218601062244765</v>
      </c>
      <c r="AC184" s="22">
        <v>36.148491</v>
      </c>
      <c r="AD184" s="22">
        <v>-95.886684000000002</v>
      </c>
      <c r="AE184" s="21">
        <f>IF(OR('[1]Sales Team Input Sheet'!D$12="", '[1]Sales Team Input Sheet'!D$14="", AC184="", AD184=""), "",
     IFERROR(3959 * ACOS(MIN(1,
       SIN(RADIANS('[1]Sales Team Input Sheet'!D$12)) * SIN(RADIANS(AC184)) +
       COS(RADIANS('[1]Sales Team Input Sheet'!D$12)) * COS(RADIANS(AC184)) *
       COS(RADIANS(AD184) - RADIANS('[1]Sales Team Input Sheet'!D$14)))), ""))</f>
        <v>594.34771616793967</v>
      </c>
      <c r="AF184" s="21">
        <f t="shared" si="2"/>
        <v>288</v>
      </c>
    </row>
    <row r="185" spans="1:32" ht="15" thickBot="1" x14ac:dyDescent="0.4">
      <c r="A185" s="11" t="s">
        <v>512</v>
      </c>
      <c r="B185" s="12" t="s">
        <v>513</v>
      </c>
      <c r="C185" s="12" t="s">
        <v>37</v>
      </c>
      <c r="D185" s="13" t="s">
        <v>34</v>
      </c>
      <c r="E185" s="14">
        <v>38200</v>
      </c>
      <c r="F185" s="15">
        <v>2144.1200000000003</v>
      </c>
      <c r="G185" s="15">
        <v>1652.38947684</v>
      </c>
      <c r="H185" s="15">
        <v>17786.155089758075</v>
      </c>
      <c r="I185" s="15">
        <v>9145.234714274462</v>
      </c>
      <c r="J185" s="16">
        <v>0.51417716016322301</v>
      </c>
      <c r="K185" s="16">
        <v>0.97918484001789463</v>
      </c>
      <c r="L185" s="16">
        <v>0.93539102676818919</v>
      </c>
      <c r="M185" s="15">
        <v>8554.3704894212769</v>
      </c>
      <c r="N185" s="15">
        <v>391.30544876534094</v>
      </c>
      <c r="O185" s="15">
        <v>484.14944126261588</v>
      </c>
      <c r="P185" s="15">
        <v>1309485.6300000001</v>
      </c>
      <c r="Q185" s="15">
        <v>1165281.8999999999</v>
      </c>
      <c r="R185" s="17">
        <v>1553709.2</v>
      </c>
      <c r="S185" s="15">
        <v>543.47793033971971</v>
      </c>
      <c r="T185" s="15">
        <v>2057463.48</v>
      </c>
      <c r="U185" s="15">
        <v>1811953.04</v>
      </c>
      <c r="V185" s="15">
        <v>2415937.3866666667</v>
      </c>
      <c r="W185" s="15">
        <v>845.08005148965526</v>
      </c>
      <c r="X185" s="18">
        <v>2.173</v>
      </c>
      <c r="Y185" s="18">
        <v>95893.650000000009</v>
      </c>
      <c r="Z185" s="17">
        <v>127858.20000000001</v>
      </c>
      <c r="AA185" s="17">
        <v>58839.484583525082</v>
      </c>
      <c r="AB185" s="19">
        <f>Table1[[#This Row],[YTD-23 Annualized]]/Table1[[#This Row],[Column6]]</f>
        <v>181.627532022536</v>
      </c>
      <c r="AC185" s="22">
        <v>30.919409000000002</v>
      </c>
      <c r="AD185" s="22">
        <v>-87.314059</v>
      </c>
      <c r="AE185" s="21">
        <f>IF(OR('[1]Sales Team Input Sheet'!D$12="", '[1]Sales Team Input Sheet'!D$14="", AC185="", AD185=""), "",
     IFERROR(3959 * ACOS(MIN(1,
       SIN(RADIANS('[1]Sales Team Input Sheet'!D$12)) * SIN(RADIANS(AC185)) +
       COS(RADIANS('[1]Sales Team Input Sheet'!D$12)) * COS(RADIANS(AC185)) *
       COS(RADIANS(AD185) - RADIANS('[1]Sales Team Input Sheet'!D$14)))), ""))</f>
        <v>757.91896005072795</v>
      </c>
      <c r="AF185" s="21">
        <f t="shared" si="2"/>
        <v>500</v>
      </c>
    </row>
    <row r="186" spans="1:32" ht="15" thickBot="1" x14ac:dyDescent="0.4">
      <c r="A186" s="11" t="s">
        <v>514</v>
      </c>
      <c r="B186" s="12" t="s">
        <v>515</v>
      </c>
      <c r="C186" s="12" t="s">
        <v>516</v>
      </c>
      <c r="D186" s="13" t="s">
        <v>34</v>
      </c>
      <c r="E186" s="14">
        <v>38200</v>
      </c>
      <c r="F186" s="15">
        <v>1981.4</v>
      </c>
      <c r="G186" s="15">
        <v>2070.4362580000002</v>
      </c>
      <c r="H186" s="15">
        <v>22285.968837486202</v>
      </c>
      <c r="I186" s="15">
        <v>11496.688235785359</v>
      </c>
      <c r="J186" s="16">
        <v>0.5158711438403929</v>
      </c>
      <c r="K186" s="16">
        <v>0.81967570498397879</v>
      </c>
      <c r="L186" s="16">
        <v>0.73405090518139116</v>
      </c>
      <c r="M186" s="15">
        <v>8439.1544060664928</v>
      </c>
      <c r="N186" s="15">
        <v>325.05687214809012</v>
      </c>
      <c r="O186" s="15">
        <v>364.63312809124858</v>
      </c>
      <c r="P186" s="15">
        <v>1099663.04</v>
      </c>
      <c r="Q186" s="15">
        <v>808046.72</v>
      </c>
      <c r="R186" s="17">
        <v>1077395.6266666667</v>
      </c>
      <c r="S186" s="15">
        <v>407.81604925810029</v>
      </c>
      <c r="T186" s="15">
        <v>1505796.61</v>
      </c>
      <c r="U186" s="15">
        <v>1167754.82</v>
      </c>
      <c r="V186" s="15">
        <v>1557006.4266666668</v>
      </c>
      <c r="W186" s="15">
        <v>589.35844352478045</v>
      </c>
      <c r="X186" s="18">
        <v>2.2999999999999998</v>
      </c>
      <c r="Y186" s="18">
        <v>93933.030000000013</v>
      </c>
      <c r="Z186" s="17">
        <v>125244.04000000001</v>
      </c>
      <c r="AA186" s="17">
        <v>54453.930434782618</v>
      </c>
      <c r="AB186" s="19">
        <f>Table1[[#This Row],[YTD-23 Annualized]]/Table1[[#This Row],[Column6]]</f>
        <v>127.66630100904186</v>
      </c>
      <c r="AC186" s="22">
        <v>26.106835</v>
      </c>
      <c r="AD186" s="22">
        <v>-80.255565500000003</v>
      </c>
      <c r="AE186" s="21">
        <f>IF(OR('[1]Sales Team Input Sheet'!D$12="", '[1]Sales Team Input Sheet'!D$14="", AC186="", AD186=""), "",
     IFERROR(3959 * ACOS(MIN(1,
       SIN(RADIANS('[1]Sales Team Input Sheet'!D$12)) * SIN(RADIANS(AC186)) +
       COS(RADIANS('[1]Sales Team Input Sheet'!D$12)) * COS(RADIANS(AC186)) *
       COS(RADIANS(AD186) - RADIANS('[1]Sales Team Input Sheet'!D$14)))), ""))</f>
        <v>1167.962997582898</v>
      </c>
      <c r="AF186" s="21">
        <f t="shared" si="2"/>
        <v>744</v>
      </c>
    </row>
    <row r="187" spans="1:32" ht="15" thickBot="1" x14ac:dyDescent="0.4">
      <c r="A187" s="11" t="s">
        <v>517</v>
      </c>
      <c r="B187" s="12" t="s">
        <v>518</v>
      </c>
      <c r="C187" s="12" t="s">
        <v>519</v>
      </c>
      <c r="D187" s="13" t="s">
        <v>34</v>
      </c>
      <c r="E187" s="14">
        <v>38200</v>
      </c>
      <c r="F187" s="15">
        <v>2923.9399999999996</v>
      </c>
      <c r="G187" s="15">
        <v>2516.7422700000002</v>
      </c>
      <c r="H187" s="15">
        <v>27089.962120053002</v>
      </c>
      <c r="I187" s="15">
        <v>15216.451520312174</v>
      </c>
      <c r="J187" s="16">
        <v>0.56170073080494964</v>
      </c>
      <c r="K187" s="16">
        <v>0.86193353660016281</v>
      </c>
      <c r="L187" s="16">
        <v>0.78048950246843241</v>
      </c>
      <c r="M187" s="15">
        <v>11876.28067642347</v>
      </c>
      <c r="N187" s="15">
        <v>445.91209047398127</v>
      </c>
      <c r="O187" s="15">
        <v>519.66774968022605</v>
      </c>
      <c r="P187" s="15">
        <v>2129023.1900000004</v>
      </c>
      <c r="Q187" s="15">
        <v>1686245.53</v>
      </c>
      <c r="R187" s="17">
        <v>2248327.3733333335</v>
      </c>
      <c r="S187" s="15">
        <v>576.70319158395876</v>
      </c>
      <c r="T187" s="15">
        <v>2871294.32</v>
      </c>
      <c r="U187" s="15">
        <v>2266850.3199999998</v>
      </c>
      <c r="V187" s="15">
        <v>3022467.0933333333</v>
      </c>
      <c r="W187" s="15">
        <v>775.27251585189856</v>
      </c>
      <c r="X187" s="18">
        <v>2.3899999999999997</v>
      </c>
      <c r="Y187" s="18">
        <v>135625.47</v>
      </c>
      <c r="Z187" s="17">
        <v>180833.96</v>
      </c>
      <c r="AA187" s="17">
        <v>75662.74476987448</v>
      </c>
      <c r="AB187" s="19">
        <f>Table1[[#This Row],[YTD-23 Annualized]]/Table1[[#This Row],[Column6]]</f>
        <v>189.31241476943731</v>
      </c>
      <c r="AC187" s="22">
        <v>26.367845599999999</v>
      </c>
      <c r="AD187" s="22">
        <v>-80.192789599999998</v>
      </c>
      <c r="AE187" s="21">
        <f>IF(OR('[1]Sales Team Input Sheet'!D$12="", '[1]Sales Team Input Sheet'!D$14="", AC187="", AD187=""), "",
     IFERROR(3959 * ACOS(MIN(1,
       SIN(RADIANS('[1]Sales Team Input Sheet'!D$12)) * SIN(RADIANS(AC187)) +
       COS(RADIANS('[1]Sales Team Input Sheet'!D$12)) * COS(RADIANS(AC187)) *
       COS(RADIANS(AD187) - RADIANS('[1]Sales Team Input Sheet'!D$14)))), ""))</f>
        <v>1152.2424406739256</v>
      </c>
      <c r="AF187" s="21">
        <f t="shared" si="2"/>
        <v>739</v>
      </c>
    </row>
    <row r="188" spans="1:32" ht="15" thickBot="1" x14ac:dyDescent="0.4">
      <c r="A188" s="11" t="s">
        <v>520</v>
      </c>
      <c r="B188" s="12" t="s">
        <v>521</v>
      </c>
      <c r="C188" s="12" t="s">
        <v>522</v>
      </c>
      <c r="D188" s="13" t="s">
        <v>34</v>
      </c>
      <c r="E188" s="14">
        <v>38200</v>
      </c>
      <c r="F188" s="15">
        <v>1766.6499999999999</v>
      </c>
      <c r="G188" s="15">
        <v>1614.4683339999999</v>
      </c>
      <c r="H188" s="15">
        <v>17377.975700342598</v>
      </c>
      <c r="I188" s="15">
        <v>10174.841191592699</v>
      </c>
      <c r="J188" s="16">
        <v>0.58550209570106071</v>
      </c>
      <c r="K188" s="16">
        <v>0.81092396475836681</v>
      </c>
      <c r="L188" s="16">
        <v>0.83509045317241581</v>
      </c>
      <c r="M188" s="15">
        <v>8496.9127416445099</v>
      </c>
      <c r="N188" s="15">
        <v>296.77295370232321</v>
      </c>
      <c r="O188" s="15">
        <v>318.77556958084512</v>
      </c>
      <c r="P188" s="15">
        <v>787274.75999999989</v>
      </c>
      <c r="Q188" s="15">
        <v>654970.79</v>
      </c>
      <c r="R188" s="17">
        <v>873294.38666666672</v>
      </c>
      <c r="S188" s="15">
        <v>370.74168058189235</v>
      </c>
      <c r="T188" s="15">
        <v>1024069.8799999999</v>
      </c>
      <c r="U188" s="15">
        <v>856800.57</v>
      </c>
      <c r="V188" s="15">
        <v>1142400.7599999998</v>
      </c>
      <c r="W188" s="15">
        <v>484.98603005688733</v>
      </c>
      <c r="X188" s="18">
        <v>2.3210000000000002</v>
      </c>
      <c r="Y188" s="18">
        <v>99302.12000000001</v>
      </c>
      <c r="Z188" s="17">
        <v>132402.82666666669</v>
      </c>
      <c r="AA188" s="17">
        <v>57045.595289386765</v>
      </c>
      <c r="AB188" s="19">
        <f>Table1[[#This Row],[YTD-23 Annualized]]/Table1[[#This Row],[Column6]]</f>
        <v>102.77784569759481</v>
      </c>
      <c r="AC188" s="22">
        <v>27.945957</v>
      </c>
      <c r="AD188" s="22">
        <v>-82.458129999999997</v>
      </c>
      <c r="AE188" s="21">
        <f>IF(OR('[1]Sales Team Input Sheet'!D$12="", '[1]Sales Team Input Sheet'!D$14="", AC188="", AD188=""), "",
     IFERROR(3959 * ACOS(MIN(1,
       SIN(RADIANS('[1]Sales Team Input Sheet'!D$12)) * SIN(RADIANS(AC188)) +
       COS(RADIANS('[1]Sales Team Input Sheet'!D$12)) * COS(RADIANS(AC188)) *
       COS(RADIANS(AD188) - RADIANS('[1]Sales Team Input Sheet'!D$14)))), ""))</f>
        <v>1006.1580175373879</v>
      </c>
      <c r="AF188" s="21">
        <f t="shared" si="2"/>
        <v>717</v>
      </c>
    </row>
    <row r="189" spans="1:32" ht="15" thickBot="1" x14ac:dyDescent="0.4">
      <c r="A189" s="11" t="s">
        <v>523</v>
      </c>
      <c r="B189" s="12" t="s">
        <v>524</v>
      </c>
      <c r="C189" s="12" t="s">
        <v>522</v>
      </c>
      <c r="D189" s="13" t="s">
        <v>34</v>
      </c>
      <c r="E189" s="14">
        <v>38200</v>
      </c>
      <c r="F189" s="15">
        <v>2629.35</v>
      </c>
      <c r="G189" s="15">
        <v>2627.8542579999998</v>
      </c>
      <c r="H189" s="15">
        <v>28285.960447686197</v>
      </c>
      <c r="I189" s="15">
        <v>16204.397996135522</v>
      </c>
      <c r="J189" s="16">
        <v>0.57287777185805433</v>
      </c>
      <c r="K189" s="16">
        <v>0.86551599288076231</v>
      </c>
      <c r="L189" s="16">
        <v>0.77160869901882545</v>
      </c>
      <c r="M189" s="15">
        <v>12503.454456181391</v>
      </c>
      <c r="N189" s="15">
        <v>322.68580587957808</v>
      </c>
      <c r="O189" s="15">
        <v>388.30218495065327</v>
      </c>
      <c r="P189" s="15">
        <v>1525171.3499999999</v>
      </c>
      <c r="Q189" s="15">
        <v>1185903.0699999998</v>
      </c>
      <c r="R189" s="17">
        <v>1581204.0933333333</v>
      </c>
      <c r="S189" s="15">
        <v>451.02518493163706</v>
      </c>
      <c r="T189" s="15">
        <v>2013917.0799999998</v>
      </c>
      <c r="U189" s="15">
        <v>1564830.7</v>
      </c>
      <c r="V189" s="15">
        <v>2086440.9333333331</v>
      </c>
      <c r="W189" s="15">
        <v>595.13974936771444</v>
      </c>
      <c r="X189" s="18">
        <v>1.946</v>
      </c>
      <c r="Y189" s="18">
        <v>88306.97</v>
      </c>
      <c r="Z189" s="17">
        <v>117742.62666666668</v>
      </c>
      <c r="AA189" s="17">
        <v>60504.946899623166</v>
      </c>
      <c r="AB189" s="19">
        <f>Table1[[#This Row],[YTD-23 Annualized]]/Table1[[#This Row],[Column6]]</f>
        <v>126.46137904326321</v>
      </c>
      <c r="AC189" s="22">
        <v>27.945414</v>
      </c>
      <c r="AD189" s="22">
        <v>-82.527309000000002</v>
      </c>
      <c r="AE189" s="21">
        <f>IF(OR('[1]Sales Team Input Sheet'!D$12="", '[1]Sales Team Input Sheet'!D$14="", AC189="", AD189=""), "",
     IFERROR(3959 * ACOS(MIN(1,
       SIN(RADIANS('[1]Sales Team Input Sheet'!D$12)) * SIN(RADIANS(AC189)) +
       COS(RADIANS('[1]Sales Team Input Sheet'!D$12)) * COS(RADIANS(AC189)) *
       COS(RADIANS(AD189) - RADIANS('[1]Sales Team Input Sheet'!D$14)))), ""))</f>
        <v>1005.0750983101208</v>
      </c>
      <c r="AF189" s="21">
        <f t="shared" si="2"/>
        <v>715</v>
      </c>
    </row>
    <row r="190" spans="1:32" ht="15" thickBot="1" x14ac:dyDescent="0.4">
      <c r="A190" s="11" t="s">
        <v>525</v>
      </c>
      <c r="B190" s="12" t="s">
        <v>526</v>
      </c>
      <c r="C190" s="12" t="s">
        <v>522</v>
      </c>
      <c r="D190" s="13" t="s">
        <v>34</v>
      </c>
      <c r="E190" s="14">
        <v>38200</v>
      </c>
      <c r="F190" s="15">
        <v>2029.34</v>
      </c>
      <c r="G190" s="15">
        <v>1898.00829</v>
      </c>
      <c r="H190" s="15">
        <v>20429.971432730999</v>
      </c>
      <c r="I190" s="15">
        <v>10839.467486338399</v>
      </c>
      <c r="J190" s="16">
        <v>0.53056694288727257</v>
      </c>
      <c r="K190" s="16">
        <v>0.90875371149700412</v>
      </c>
      <c r="L190" s="16">
        <v>0.90296036326939766</v>
      </c>
      <c r="M190" s="15">
        <v>9787.6094991109458</v>
      </c>
      <c r="N190" s="15">
        <v>244.7254638771179</v>
      </c>
      <c r="O190" s="15">
        <v>292.94729813633995</v>
      </c>
      <c r="P190" s="15">
        <v>772661.77</v>
      </c>
      <c r="Q190" s="15">
        <v>693857.57</v>
      </c>
      <c r="R190" s="17">
        <v>925143.42666666652</v>
      </c>
      <c r="S190" s="15">
        <v>341.91292242798153</v>
      </c>
      <c r="T190" s="15">
        <v>1002190.62</v>
      </c>
      <c r="U190" s="15">
        <v>897180.71000000008</v>
      </c>
      <c r="V190" s="15">
        <v>1196240.9466666668</v>
      </c>
      <c r="W190" s="15">
        <v>442.10467935387862</v>
      </c>
      <c r="X190" s="18">
        <v>1.071</v>
      </c>
      <c r="Y190" s="18">
        <v>55781.210000000006</v>
      </c>
      <c r="Z190" s="17">
        <v>74374.946666666685</v>
      </c>
      <c r="AA190" s="17">
        <v>69444.394646747605</v>
      </c>
      <c r="AB190" s="19">
        <f>Table1[[#This Row],[YTD-23 Annualized]]/Table1[[#This Row],[Column6]]</f>
        <v>94.521897992630542</v>
      </c>
      <c r="AC190" s="22">
        <v>28.021158</v>
      </c>
      <c r="AD190" s="22">
        <v>-82.402120999999994</v>
      </c>
      <c r="AE190" s="21">
        <f>IF(OR('[1]Sales Team Input Sheet'!D$12="", '[1]Sales Team Input Sheet'!D$14="", AC190="", AD190=""), "",
     IFERROR(3959 * ACOS(MIN(1,
       SIN(RADIANS('[1]Sales Team Input Sheet'!D$12)) * SIN(RADIANS(AC190)) +
       COS(RADIANS('[1]Sales Team Input Sheet'!D$12)) * COS(RADIANS(AC190)) *
       COS(RADIANS(AD190) - RADIANS('[1]Sales Team Input Sheet'!D$14)))), ""))</f>
        <v>1002.07091301844</v>
      </c>
      <c r="AF190" s="21">
        <f t="shared" si="2"/>
        <v>714</v>
      </c>
    </row>
    <row r="191" spans="1:32" ht="15" thickBot="1" x14ac:dyDescent="0.4">
      <c r="A191" s="11" t="s">
        <v>527</v>
      </c>
      <c r="B191" s="12" t="s">
        <v>528</v>
      </c>
      <c r="C191" s="12" t="s">
        <v>529</v>
      </c>
      <c r="D191" s="13" t="s">
        <v>34</v>
      </c>
      <c r="E191" s="14">
        <v>38200</v>
      </c>
      <c r="F191" s="15">
        <v>1721.5900000000001</v>
      </c>
      <c r="G191" s="15">
        <v>1699.19587</v>
      </c>
      <c r="H191" s="15">
        <v>18289.974425092998</v>
      </c>
      <c r="I191" s="15">
        <v>9335.4490303326002</v>
      </c>
      <c r="J191" s="16">
        <v>0.5104134545713086</v>
      </c>
      <c r="K191" s="16">
        <v>0.89364511943963165</v>
      </c>
      <c r="L191" s="16">
        <v>0.93315343020908914</v>
      </c>
      <c r="M191" s="15">
        <v>8711.4062851969811</v>
      </c>
      <c r="N191" s="15">
        <v>448.19295989092149</v>
      </c>
      <c r="O191" s="15">
        <v>485.04948332645984</v>
      </c>
      <c r="P191" s="15">
        <v>1100082.5000000002</v>
      </c>
      <c r="Q191" s="15">
        <v>930745.71</v>
      </c>
      <c r="R191" s="17">
        <v>1240994.28</v>
      </c>
      <c r="S191" s="15">
        <v>540.63145696710592</v>
      </c>
      <c r="T191" s="15">
        <v>1560689.3800000001</v>
      </c>
      <c r="U191" s="15">
        <v>1276947.17</v>
      </c>
      <c r="V191" s="15">
        <v>1702596.2266666666</v>
      </c>
      <c r="W191" s="15">
        <v>741.72548051510512</v>
      </c>
      <c r="X191" s="18">
        <v>1.5</v>
      </c>
      <c r="Y191" s="18">
        <v>83557.81</v>
      </c>
      <c r="Z191" s="17">
        <v>111410.41333333333</v>
      </c>
      <c r="AA191" s="17">
        <v>74273.608888888892</v>
      </c>
      <c r="AB191" s="19">
        <f>Table1[[#This Row],[YTD-23 Annualized]]/Table1[[#This Row],[Column6]]</f>
        <v>142.45625096246314</v>
      </c>
      <c r="AC191" s="22">
        <v>28.450489000000001</v>
      </c>
      <c r="AD191" s="22">
        <v>-81.420969999999997</v>
      </c>
      <c r="AE191" s="21">
        <f>IF(OR('[1]Sales Team Input Sheet'!D$12="", '[1]Sales Team Input Sheet'!D$14="", AC191="", AD191=""), "",
     IFERROR(3959 * ACOS(MIN(1,
       SIN(RADIANS('[1]Sales Team Input Sheet'!D$12)) * SIN(RADIANS(AC191)) +
       COS(RADIANS('[1]Sales Team Input Sheet'!D$12)) * COS(RADIANS(AC191)) *
       COS(RADIANS(AD191) - RADIANS('[1]Sales Team Input Sheet'!D$14)))), ""))</f>
        <v>991.52885621892869</v>
      </c>
      <c r="AF191" s="21">
        <f t="shared" si="2"/>
        <v>708</v>
      </c>
    </row>
    <row r="192" spans="1:32" ht="15" thickBot="1" x14ac:dyDescent="0.4">
      <c r="A192" s="11" t="s">
        <v>530</v>
      </c>
      <c r="B192" s="12" t="s">
        <v>531</v>
      </c>
      <c r="C192" s="12" t="s">
        <v>529</v>
      </c>
      <c r="D192" s="13" t="s">
        <v>34</v>
      </c>
      <c r="E192" s="14">
        <v>38200</v>
      </c>
      <c r="F192" s="15">
        <v>1925.79</v>
      </c>
      <c r="G192" s="15">
        <v>1868.9296509999999</v>
      </c>
      <c r="H192" s="15">
        <v>20116.971870398898</v>
      </c>
      <c r="I192" s="15">
        <v>10423.9209698876</v>
      </c>
      <c r="J192" s="16">
        <v>0.51816550905585701</v>
      </c>
      <c r="K192" s="16">
        <v>0.86659401646931855</v>
      </c>
      <c r="L192" s="16">
        <v>0.89962670711619586</v>
      </c>
      <c r="M192" s="15">
        <v>9377.6376973794449</v>
      </c>
      <c r="N192" s="15">
        <v>298.74187358961882</v>
      </c>
      <c r="O192" s="15">
        <v>316.62778392244223</v>
      </c>
      <c r="P192" s="15">
        <v>829606.9600000002</v>
      </c>
      <c r="Q192" s="15">
        <v>680737.86</v>
      </c>
      <c r="R192" s="17">
        <v>907650.48</v>
      </c>
      <c r="S192" s="15">
        <v>353.48499057529637</v>
      </c>
      <c r="T192" s="15">
        <v>1349428.8800000001</v>
      </c>
      <c r="U192" s="15">
        <v>1197073.6900000002</v>
      </c>
      <c r="V192" s="15">
        <v>1596098.2533333334</v>
      </c>
      <c r="W192" s="15">
        <v>621.60136359623846</v>
      </c>
      <c r="X192" s="18">
        <v>1.33</v>
      </c>
      <c r="Y192" s="18">
        <v>76470.649999999994</v>
      </c>
      <c r="Z192" s="17">
        <v>101960.86666666667</v>
      </c>
      <c r="AA192" s="17">
        <v>76662.305764411023</v>
      </c>
      <c r="AB192" s="19">
        <f>Table1[[#This Row],[YTD-23 Annualized]]/Table1[[#This Row],[Column6]]</f>
        <v>96.788819241080347</v>
      </c>
      <c r="AC192" s="22">
        <v>28.463125000000002</v>
      </c>
      <c r="AD192" s="22">
        <v>-81.397357</v>
      </c>
      <c r="AE192" s="21">
        <f>IF(OR('[1]Sales Team Input Sheet'!D$12="", '[1]Sales Team Input Sheet'!D$14="", AC192="", AD192=""), "",
     IFERROR(3959 * ACOS(MIN(1,
       SIN(RADIANS('[1]Sales Team Input Sheet'!D$12)) * SIN(RADIANS(AC192)) +
       COS(RADIANS('[1]Sales Team Input Sheet'!D$12)) * COS(RADIANS(AC192)) *
       COS(RADIANS(AD192) - RADIANS('[1]Sales Team Input Sheet'!D$14)))), ""))</f>
        <v>991.16984299124897</v>
      </c>
      <c r="AF192" s="21">
        <f t="shared" si="2"/>
        <v>707</v>
      </c>
    </row>
    <row r="193" spans="1:32" ht="15" thickBot="1" x14ac:dyDescent="0.4">
      <c r="A193" s="11" t="s">
        <v>532</v>
      </c>
      <c r="B193" s="12" t="s">
        <v>533</v>
      </c>
      <c r="C193" s="12" t="s">
        <v>176</v>
      </c>
      <c r="D193" s="13" t="s">
        <v>34</v>
      </c>
      <c r="E193" s="14">
        <v>38200</v>
      </c>
      <c r="F193" s="15">
        <v>1687.1000000000001</v>
      </c>
      <c r="G193" s="15">
        <v>1441.3900450000001</v>
      </c>
      <c r="H193" s="15">
        <v>15514.9783053755</v>
      </c>
      <c r="I193" s="15">
        <v>9353.4405354090868</v>
      </c>
      <c r="J193" s="16">
        <v>0.60286520234246055</v>
      </c>
      <c r="K193" s="16">
        <v>0.82172061360697757</v>
      </c>
      <c r="L193" s="16">
        <v>0.84698918768472042</v>
      </c>
      <c r="M193" s="15">
        <v>7922.2630011434776</v>
      </c>
      <c r="N193" s="15">
        <v>273.88970134023964</v>
      </c>
      <c r="O193" s="15">
        <v>269.99017248532988</v>
      </c>
      <c r="P193" s="15">
        <v>702958.62000000011</v>
      </c>
      <c r="Q193" s="15">
        <v>532514.78</v>
      </c>
      <c r="R193" s="17">
        <v>710019.70666666667</v>
      </c>
      <c r="S193" s="15">
        <v>315.63913223875289</v>
      </c>
      <c r="T193" s="15">
        <v>960163.61</v>
      </c>
      <c r="U193" s="15">
        <v>777000.49</v>
      </c>
      <c r="V193" s="15">
        <v>1036000.6533333333</v>
      </c>
      <c r="W193" s="15">
        <v>460.5539031474126</v>
      </c>
      <c r="X193" s="18">
        <v>2.5333000000000001</v>
      </c>
      <c r="Y193" s="18">
        <v>58949.389999999992</v>
      </c>
      <c r="Z193" s="17">
        <v>78599.186666666661</v>
      </c>
      <c r="AA193" s="17">
        <v>31026.402978986564</v>
      </c>
      <c r="AB193" s="19">
        <f>Table1[[#This Row],[YTD-23 Annualized]]/Table1[[#This Row],[Column6]]</f>
        <v>89.623344562555474</v>
      </c>
      <c r="AC193" s="22">
        <v>29.277553999999999</v>
      </c>
      <c r="AD193" s="22">
        <v>-82.111615999999998</v>
      </c>
      <c r="AE193" s="21">
        <f>IF(OR('[1]Sales Team Input Sheet'!D$12="", '[1]Sales Team Input Sheet'!D$14="", AC193="", AD193=""), "",
     IFERROR(3959 * ACOS(MIN(1,
       SIN(RADIANS('[1]Sales Team Input Sheet'!D$12)) * SIN(RADIANS(AC193)) +
       COS(RADIANS('[1]Sales Team Input Sheet'!D$12)) * COS(RADIANS(AC193)) *
       COS(RADIANS(AD193) - RADIANS('[1]Sales Team Input Sheet'!D$14)))), ""))</f>
        <v>924.07734179655927</v>
      </c>
      <c r="AF193" s="21">
        <f t="shared" si="2"/>
        <v>641</v>
      </c>
    </row>
    <row r="194" spans="1:32" ht="15" thickBot="1" x14ac:dyDescent="0.4">
      <c r="A194" s="11" t="s">
        <v>534</v>
      </c>
      <c r="B194" s="12" t="s">
        <v>535</v>
      </c>
      <c r="C194" s="12" t="s">
        <v>45</v>
      </c>
      <c r="D194" s="13" t="s">
        <v>34</v>
      </c>
      <c r="E194" s="14">
        <v>38200</v>
      </c>
      <c r="F194" s="15">
        <v>2029.54</v>
      </c>
      <c r="G194" s="15">
        <v>1883.14381</v>
      </c>
      <c r="H194" s="15">
        <v>20269.971656458998</v>
      </c>
      <c r="I194" s="15">
        <v>12461.607293660165</v>
      </c>
      <c r="J194" s="16">
        <v>0.61478168321411009</v>
      </c>
      <c r="K194" s="16">
        <v>0.79984514890953939</v>
      </c>
      <c r="L194" s="16">
        <v>0.66190014054630142</v>
      </c>
      <c r="M194" s="15">
        <v>8248.3396191064785</v>
      </c>
      <c r="N194" s="15">
        <v>240.80372554439634</v>
      </c>
      <c r="O194" s="15">
        <v>269.52353735329183</v>
      </c>
      <c r="P194" s="15">
        <v>880445.07000000007</v>
      </c>
      <c r="Q194" s="15">
        <v>610519.78</v>
      </c>
      <c r="R194" s="17">
        <v>814026.37333333329</v>
      </c>
      <c r="S194" s="15">
        <v>300.8168254875489</v>
      </c>
      <c r="T194" s="15">
        <v>1318128.3200000003</v>
      </c>
      <c r="U194" s="15">
        <v>946881.72999999986</v>
      </c>
      <c r="V194" s="15">
        <v>1262508.9733333332</v>
      </c>
      <c r="W194" s="15">
        <v>466.54992264256919</v>
      </c>
      <c r="X194" s="18">
        <v>2.0625</v>
      </c>
      <c r="Y194" s="18">
        <v>87238.44</v>
      </c>
      <c r="Z194" s="17">
        <v>116317.92</v>
      </c>
      <c r="AA194" s="17">
        <v>56396.567272727269</v>
      </c>
      <c r="AB194" s="19">
        <f>Table1[[#This Row],[YTD-23 Annualized]]/Table1[[#This Row],[Column6]]</f>
        <v>98.68972555976238</v>
      </c>
      <c r="AC194" s="22">
        <v>33.612594000000001</v>
      </c>
      <c r="AD194" s="22">
        <v>-84.402822</v>
      </c>
      <c r="AE194" s="21">
        <f>IF(OR('[1]Sales Team Input Sheet'!D$12="", '[1]Sales Team Input Sheet'!D$14="", AC194="", AD194=""), "",
     IFERROR(3959 * ACOS(MIN(1,
       SIN(RADIANS('[1]Sales Team Input Sheet'!D$12)) * SIN(RADIANS(AC194)) +
       COS(RADIANS('[1]Sales Team Input Sheet'!D$12)) * COS(RADIANS(AC194)) *
       COS(RADIANS(AD194) - RADIANS('[1]Sales Team Input Sheet'!D$14)))), ""))</f>
        <v>597.99337667002703</v>
      </c>
      <c r="AF194" s="21">
        <f t="shared" ref="AF194:AF257" si="3">IF(ISNUMBER(AE194), _xlfn.RANK.EQ(AE194, AE$3:AE$1029, 1) + COUNTIF(AE$2:AE$1029, AE194) - 1, "")</f>
        <v>305</v>
      </c>
    </row>
    <row r="195" spans="1:32" ht="15" thickBot="1" x14ac:dyDescent="0.4">
      <c r="A195" s="11" t="s">
        <v>536</v>
      </c>
      <c r="B195" s="12" t="s">
        <v>537</v>
      </c>
      <c r="C195" s="12" t="s">
        <v>45</v>
      </c>
      <c r="D195" s="13" t="s">
        <v>34</v>
      </c>
      <c r="E195" s="14">
        <v>38200</v>
      </c>
      <c r="F195" s="15">
        <v>1660.45</v>
      </c>
      <c r="G195" s="15">
        <v>1512.6466459999999</v>
      </c>
      <c r="H195" s="15">
        <v>16281.977232879399</v>
      </c>
      <c r="I195" s="15">
        <v>8680.9336017337919</v>
      </c>
      <c r="J195" s="16">
        <v>0.53316212629285231</v>
      </c>
      <c r="K195" s="16">
        <v>0.83235264289341526</v>
      </c>
      <c r="L195" s="16">
        <v>0.78868585458108376</v>
      </c>
      <c r="M195" s="15">
        <v>6846.5295362450606</v>
      </c>
      <c r="N195" s="15">
        <v>321.02042713643891</v>
      </c>
      <c r="O195" s="15">
        <v>340.92321358667829</v>
      </c>
      <c r="P195" s="15">
        <v>829856.76000000013</v>
      </c>
      <c r="Q195" s="15">
        <v>632261.96</v>
      </c>
      <c r="R195" s="17">
        <v>843015.94666666654</v>
      </c>
      <c r="S195" s="15">
        <v>380.77747598542561</v>
      </c>
      <c r="T195" s="15">
        <v>1130931.67</v>
      </c>
      <c r="U195" s="15">
        <v>921276.61</v>
      </c>
      <c r="V195" s="15">
        <v>1228368.8133333332</v>
      </c>
      <c r="W195" s="15">
        <v>554.83550242404158</v>
      </c>
      <c r="X195" s="18">
        <v>1.3409</v>
      </c>
      <c r="Y195" s="18">
        <v>71652.78</v>
      </c>
      <c r="Z195" s="17">
        <v>95537.040000000008</v>
      </c>
      <c r="AA195" s="17">
        <v>71248.445074203904</v>
      </c>
      <c r="AB195" s="19">
        <f>Table1[[#This Row],[YTD-23 Annualized]]/Table1[[#This Row],[Column6]]</f>
        <v>123.13040383508135</v>
      </c>
      <c r="AC195" s="22">
        <v>33.730415000000001</v>
      </c>
      <c r="AD195" s="22">
        <v>-84.389446000000007</v>
      </c>
      <c r="AE195" s="21">
        <f>IF(OR('[1]Sales Team Input Sheet'!D$12="", '[1]Sales Team Input Sheet'!D$14="", AC195="", AD195=""), "",
     IFERROR(3959 * ACOS(MIN(1,
       SIN(RADIANS('[1]Sales Team Input Sheet'!D$12)) * SIN(RADIANS(AC195)) +
       COS(RADIANS('[1]Sales Team Input Sheet'!D$12)) * COS(RADIANS(AC195)) *
       COS(RADIANS(AD195) - RADIANS('[1]Sales Team Input Sheet'!D$14)))), ""))</f>
        <v>590.39460487594465</v>
      </c>
      <c r="AF195" s="21">
        <f t="shared" si="3"/>
        <v>268</v>
      </c>
    </row>
    <row r="196" spans="1:32" ht="15" thickBot="1" x14ac:dyDescent="0.4">
      <c r="A196" s="11" t="s">
        <v>538</v>
      </c>
      <c r="B196" s="12" t="s">
        <v>539</v>
      </c>
      <c r="C196" s="12" t="s">
        <v>51</v>
      </c>
      <c r="D196" s="13" t="s">
        <v>34</v>
      </c>
      <c r="E196" s="14">
        <v>38200</v>
      </c>
      <c r="F196" s="15">
        <v>4677.24</v>
      </c>
      <c r="G196" s="15">
        <v>4215.659431</v>
      </c>
      <c r="H196" s="15">
        <v>45376.936549340899</v>
      </c>
      <c r="I196" s="15">
        <v>24038.982747427373</v>
      </c>
      <c r="J196" s="16">
        <v>0.52976213414690154</v>
      </c>
      <c r="K196" s="16">
        <v>0.78462353543485153</v>
      </c>
      <c r="L196" s="16">
        <v>0.78465492309248286</v>
      </c>
      <c r="M196" s="15">
        <v>18862.306158904146</v>
      </c>
      <c r="N196" s="15">
        <v>223.25953174244378</v>
      </c>
      <c r="O196" s="15">
        <v>246.20568326619974</v>
      </c>
      <c r="P196" s="15">
        <v>1567664.4599999997</v>
      </c>
      <c r="Q196" s="15">
        <v>1305806.6599999997</v>
      </c>
      <c r="R196" s="17">
        <v>1741075.5466666664</v>
      </c>
      <c r="S196" s="15">
        <v>279.1831635750998</v>
      </c>
      <c r="T196" s="15">
        <v>1907921.6800000002</v>
      </c>
      <c r="U196" s="15">
        <v>1535093.87</v>
      </c>
      <c r="V196" s="15">
        <v>2046791.8266666667</v>
      </c>
      <c r="W196" s="15">
        <v>328.20506751845107</v>
      </c>
      <c r="X196" s="18">
        <v>2.2025000000000001</v>
      </c>
      <c r="Y196" s="18">
        <v>100166.09000000001</v>
      </c>
      <c r="Z196" s="17">
        <v>133554.78666666668</v>
      </c>
      <c r="AA196" s="17">
        <v>60637.814604615967</v>
      </c>
      <c r="AB196" s="19">
        <f>Table1[[#This Row],[YTD-23 Annualized]]/Table1[[#This Row],[Column6]]</f>
        <v>92.304489811537366</v>
      </c>
      <c r="AC196" s="22">
        <v>34.0920463</v>
      </c>
      <c r="AD196" s="22">
        <v>-84.271884600000007</v>
      </c>
      <c r="AE196" s="21">
        <f>IF(OR('[1]Sales Team Input Sheet'!D$12="", '[1]Sales Team Input Sheet'!D$14="", AC196="", AD196=""), "",
     IFERROR(3959 * ACOS(MIN(1,
       SIN(RADIANS('[1]Sales Team Input Sheet'!D$12)) * SIN(RADIANS(AC196)) +
       COS(RADIANS('[1]Sales Team Input Sheet'!D$12)) * COS(RADIANS(AC196)) *
       COS(RADIANS(AD196) - RADIANS('[1]Sales Team Input Sheet'!D$14)))), ""))</f>
        <v>568.48512205093334</v>
      </c>
      <c r="AF196" s="21">
        <f t="shared" si="3"/>
        <v>210</v>
      </c>
    </row>
    <row r="197" spans="1:32" ht="15" thickBot="1" x14ac:dyDescent="0.4">
      <c r="A197" s="11" t="s">
        <v>540</v>
      </c>
      <c r="B197" s="12" t="s">
        <v>541</v>
      </c>
      <c r="C197" s="12" t="s">
        <v>51</v>
      </c>
      <c r="D197" s="13" t="s">
        <v>34</v>
      </c>
      <c r="E197" s="14">
        <v>38200</v>
      </c>
      <c r="F197" s="15">
        <v>1741.62</v>
      </c>
      <c r="G197" s="15">
        <v>1788.475653</v>
      </c>
      <c r="H197" s="15">
        <v>19250.973081326698</v>
      </c>
      <c r="I197" s="15">
        <v>10266.148072303198</v>
      </c>
      <c r="J197" s="16">
        <v>0.53327943626191476</v>
      </c>
      <c r="K197" s="16">
        <v>0.7534724053221874</v>
      </c>
      <c r="L197" s="16">
        <v>0.72891071176321587</v>
      </c>
      <c r="M197" s="15">
        <v>7483.1052984490907</v>
      </c>
      <c r="N197" s="15">
        <v>235.59137948984906</v>
      </c>
      <c r="O197" s="15">
        <v>254.07003249847844</v>
      </c>
      <c r="P197" s="15">
        <v>638901.24</v>
      </c>
      <c r="Q197" s="15">
        <v>499242.51</v>
      </c>
      <c r="R197" s="17">
        <v>665656.67999999993</v>
      </c>
      <c r="S197" s="15">
        <v>286.65409790884354</v>
      </c>
      <c r="T197" s="15">
        <v>832737.35000000009</v>
      </c>
      <c r="U197" s="15">
        <v>636132.91999999993</v>
      </c>
      <c r="V197" s="15">
        <v>848177.22666666657</v>
      </c>
      <c r="W197" s="15">
        <v>365.25356851666839</v>
      </c>
      <c r="X197" s="18">
        <v>1.0625</v>
      </c>
      <c r="Y197" s="18">
        <v>49964.01</v>
      </c>
      <c r="Z197" s="17">
        <v>66618.680000000008</v>
      </c>
      <c r="AA197" s="17">
        <v>62699.934117647063</v>
      </c>
      <c r="AB197" s="19">
        <f>Table1[[#This Row],[YTD-23 Annualized]]/Table1[[#This Row],[Column6]]</f>
        <v>88.954605534945557</v>
      </c>
      <c r="AC197" s="22">
        <v>34.075592</v>
      </c>
      <c r="AD197" s="22">
        <v>-84.294544000000002</v>
      </c>
      <c r="AE197" s="21">
        <f>IF(OR('[1]Sales Team Input Sheet'!D$12="", '[1]Sales Team Input Sheet'!D$14="", AC197="", AD197=""), "",
     IFERROR(3959 * ACOS(MIN(1,
       SIN(RADIANS('[1]Sales Team Input Sheet'!D$12)) * SIN(RADIANS(AC197)) +
       COS(RADIANS('[1]Sales Team Input Sheet'!D$12)) * COS(RADIANS(AC197)) *
       COS(RADIANS(AD197) - RADIANS('[1]Sales Team Input Sheet'!D$14)))), ""))</f>
        <v>569.17560292788119</v>
      </c>
      <c r="AF197" s="21">
        <f t="shared" si="3"/>
        <v>214</v>
      </c>
    </row>
    <row r="198" spans="1:32" ht="15" thickBot="1" x14ac:dyDescent="0.4">
      <c r="A198" s="11" t="s">
        <v>542</v>
      </c>
      <c r="B198" s="12" t="s">
        <v>543</v>
      </c>
      <c r="C198" s="12" t="s">
        <v>45</v>
      </c>
      <c r="D198" s="13" t="s">
        <v>34</v>
      </c>
      <c r="E198" s="14">
        <v>34547</v>
      </c>
      <c r="F198" s="15">
        <v>1972.56</v>
      </c>
      <c r="G198" s="15">
        <v>1751.035744</v>
      </c>
      <c r="H198" s="15">
        <v>18847.973644841601</v>
      </c>
      <c r="I198" s="15">
        <v>10414.443300133969</v>
      </c>
      <c r="J198" s="16">
        <v>0.55254975926731742</v>
      </c>
      <c r="K198" s="16">
        <v>0.74655097347330723</v>
      </c>
      <c r="L198" s="16">
        <v>0.77043251552661207</v>
      </c>
      <c r="M198" s="15">
        <v>8023.6257495314858</v>
      </c>
      <c r="N198" s="15">
        <v>268.67899030701091</v>
      </c>
      <c r="O198" s="15">
        <v>281.3720343107434</v>
      </c>
      <c r="P198" s="15">
        <v>761242.07</v>
      </c>
      <c r="Q198" s="15">
        <v>625117.25</v>
      </c>
      <c r="R198" s="17">
        <v>833489.66666666663</v>
      </c>
      <c r="S198" s="15">
        <v>316.90658332319424</v>
      </c>
      <c r="T198" s="15">
        <v>995998.75999999978</v>
      </c>
      <c r="U198" s="15">
        <v>930171.98</v>
      </c>
      <c r="V198" s="15">
        <v>1240229.3066666666</v>
      </c>
      <c r="W198" s="15">
        <v>471.55573467980696</v>
      </c>
      <c r="X198" s="18">
        <v>1.2908999999999999</v>
      </c>
      <c r="Y198" s="18">
        <v>77458.600000000006</v>
      </c>
      <c r="Z198" s="17">
        <v>103278.13333333333</v>
      </c>
      <c r="AA198" s="17">
        <v>80004.751207168127</v>
      </c>
      <c r="AB198" s="19">
        <f>Table1[[#This Row],[YTD-23 Annualized]]/Table1[[#This Row],[Column6]]</f>
        <v>103.87942966000571</v>
      </c>
      <c r="AC198" s="22">
        <v>33.796196000000002</v>
      </c>
      <c r="AD198" s="22">
        <v>-84.366168000000002</v>
      </c>
      <c r="AE198" s="21">
        <f>IF(OR('[1]Sales Team Input Sheet'!D$12="", '[1]Sales Team Input Sheet'!D$14="", AC198="", AD198=""), "",
     IFERROR(3959 * ACOS(MIN(1,
       SIN(RADIANS('[1]Sales Team Input Sheet'!D$12)) * SIN(RADIANS(AC198)) +
       COS(RADIANS('[1]Sales Team Input Sheet'!D$12)) * COS(RADIANS(AC198)) *
       COS(RADIANS(AD198) - RADIANS('[1]Sales Team Input Sheet'!D$14)))), ""))</f>
        <v>586.41827762282003</v>
      </c>
      <c r="AF198" s="21">
        <f t="shared" si="3"/>
        <v>249</v>
      </c>
    </row>
    <row r="199" spans="1:32" ht="15" thickBot="1" x14ac:dyDescent="0.4">
      <c r="A199" s="11" t="s">
        <v>544</v>
      </c>
      <c r="B199" s="12" t="s">
        <v>545</v>
      </c>
      <c r="C199" s="12" t="s">
        <v>546</v>
      </c>
      <c r="D199" s="13" t="s">
        <v>34</v>
      </c>
      <c r="E199" s="14">
        <v>38200</v>
      </c>
      <c r="F199" s="15">
        <v>2194.34</v>
      </c>
      <c r="G199" s="15">
        <v>1724.558389</v>
      </c>
      <c r="H199" s="15">
        <v>18562.974043357099</v>
      </c>
      <c r="I199" s="15">
        <v>10592.649223765311</v>
      </c>
      <c r="J199" s="16">
        <v>0.57063319697718218</v>
      </c>
      <c r="K199" s="16">
        <v>0.8497551652817098</v>
      </c>
      <c r="L199" s="16">
        <v>0.8243555012418694</v>
      </c>
      <c r="M199" s="15">
        <v>8732.108660336351</v>
      </c>
      <c r="N199" s="15">
        <v>289.21940766689755</v>
      </c>
      <c r="O199" s="15">
        <v>299.03107996026137</v>
      </c>
      <c r="P199" s="15">
        <v>973104.41000000015</v>
      </c>
      <c r="Q199" s="15">
        <v>735586.85000000009</v>
      </c>
      <c r="R199" s="17">
        <v>980782.46666666679</v>
      </c>
      <c r="S199" s="15">
        <v>335.2200889561326</v>
      </c>
      <c r="T199" s="15">
        <v>1372871.1600000001</v>
      </c>
      <c r="U199" s="15">
        <v>1044817.9300000002</v>
      </c>
      <c r="V199" s="15">
        <v>1393090.5733333335</v>
      </c>
      <c r="W199" s="15">
        <v>476.14222499703783</v>
      </c>
      <c r="X199" s="18">
        <v>2.2909000000000002</v>
      </c>
      <c r="Y199" s="18">
        <v>109713.03999999998</v>
      </c>
      <c r="Z199" s="17">
        <v>146284.05333333329</v>
      </c>
      <c r="AA199" s="17">
        <v>63854.403655040936</v>
      </c>
      <c r="AB199" s="19">
        <f>Table1[[#This Row],[YTD-23 Annualized]]/Table1[[#This Row],[Column6]]</f>
        <v>112.31908635329421</v>
      </c>
      <c r="AC199" s="22">
        <v>33.796762000000001</v>
      </c>
      <c r="AD199" s="22">
        <v>-84.494697000000002</v>
      </c>
      <c r="AE199" s="21">
        <f>IF(OR('[1]Sales Team Input Sheet'!D$12="", '[1]Sales Team Input Sheet'!D$14="", AC199="", AD199=""), "",
     IFERROR(3959 * ACOS(MIN(1,
       SIN(RADIANS('[1]Sales Team Input Sheet'!D$12)) * SIN(RADIANS(AC199)) +
       COS(RADIANS('[1]Sales Team Input Sheet'!D$12)) * COS(RADIANS(AC199)) *
       COS(RADIANS(AD199) - RADIANS('[1]Sales Team Input Sheet'!D$14)))), ""))</f>
        <v>584.30243526864967</v>
      </c>
      <c r="AF199" s="21">
        <f t="shared" si="3"/>
        <v>242</v>
      </c>
    </row>
    <row r="200" spans="1:32" ht="15" thickBot="1" x14ac:dyDescent="0.4">
      <c r="A200" s="11" t="s">
        <v>547</v>
      </c>
      <c r="B200" s="12" t="s">
        <v>548</v>
      </c>
      <c r="C200" s="12" t="s">
        <v>549</v>
      </c>
      <c r="D200" s="13" t="s">
        <v>34</v>
      </c>
      <c r="E200" s="14">
        <v>38200</v>
      </c>
      <c r="F200" s="15">
        <v>1955.62</v>
      </c>
      <c r="G200" s="15">
        <v>1699.8461910000001</v>
      </c>
      <c r="H200" s="15">
        <v>18296.9744153049</v>
      </c>
      <c r="I200" s="15">
        <v>11448.278987704998</v>
      </c>
      <c r="J200" s="16">
        <v>0.62569246301884962</v>
      </c>
      <c r="K200" s="16">
        <v>0.8778053099865939</v>
      </c>
      <c r="L200" s="16">
        <v>0.83544306147255099</v>
      </c>
      <c r="M200" s="15">
        <v>9564.3852460801409</v>
      </c>
      <c r="N200" s="15">
        <v>291.35175280272347</v>
      </c>
      <c r="O200" s="15">
        <v>322.68335873022369</v>
      </c>
      <c r="P200" s="15">
        <v>928999.2699999999</v>
      </c>
      <c r="Q200" s="15">
        <v>737651.09</v>
      </c>
      <c r="R200" s="17">
        <v>983534.78666666662</v>
      </c>
      <c r="S200" s="15">
        <v>377.19551344330699</v>
      </c>
      <c r="T200" s="15">
        <v>1043269.4499999998</v>
      </c>
      <c r="U200" s="15">
        <v>862968.53000000014</v>
      </c>
      <c r="V200" s="15">
        <v>1150624.7066666668</v>
      </c>
      <c r="W200" s="15">
        <v>441.27618351213437</v>
      </c>
      <c r="X200" s="18">
        <v>1.0769</v>
      </c>
      <c r="Y200" s="18">
        <v>71606.83</v>
      </c>
      <c r="Z200" s="17">
        <v>95475.773333333331</v>
      </c>
      <c r="AA200" s="17">
        <v>88657.975051846355</v>
      </c>
      <c r="AB200" s="19">
        <f>Table1[[#This Row],[YTD-23 Annualized]]/Table1[[#This Row],[Column6]]</f>
        <v>102.83303749916992</v>
      </c>
      <c r="AC200" s="22">
        <v>33.438302</v>
      </c>
      <c r="AD200" s="22">
        <v>-86.723903000000007</v>
      </c>
      <c r="AE200" s="21">
        <f>IF(OR('[1]Sales Team Input Sheet'!D$12="", '[1]Sales Team Input Sheet'!D$14="", AC200="", AD200=""), "",
     IFERROR(3959 * ACOS(MIN(1,
       SIN(RADIANS('[1]Sales Team Input Sheet'!D$12)) * SIN(RADIANS(AC200)) +
       COS(RADIANS('[1]Sales Team Input Sheet'!D$12)) * COS(RADIANS(AC200)) *
       COS(RADIANS(AD200) - RADIANS('[1]Sales Team Input Sheet'!D$14)))), ""))</f>
        <v>585.74015922829904</v>
      </c>
      <c r="AF200" s="21">
        <f t="shared" si="3"/>
        <v>244</v>
      </c>
    </row>
    <row r="201" spans="1:32" ht="15" thickBot="1" x14ac:dyDescent="0.4">
      <c r="A201" s="11" t="s">
        <v>550</v>
      </c>
      <c r="B201" s="12" t="s">
        <v>551</v>
      </c>
      <c r="C201" s="12" t="s">
        <v>549</v>
      </c>
      <c r="D201" s="13" t="s">
        <v>34</v>
      </c>
      <c r="E201" s="14">
        <v>38200</v>
      </c>
      <c r="F201" s="15">
        <v>1663.81</v>
      </c>
      <c r="G201" s="15">
        <v>1580.4658360000001</v>
      </c>
      <c r="H201" s="15">
        <v>17011.9762121204</v>
      </c>
      <c r="I201" s="15">
        <v>9634.4727018490994</v>
      </c>
      <c r="J201" s="16">
        <v>0.56633471512762257</v>
      </c>
      <c r="K201" s="16">
        <v>0.8738487571898117</v>
      </c>
      <c r="L201" s="16">
        <v>0.84901914051050931</v>
      </c>
      <c r="M201" s="15">
        <v>8179.8517325958874</v>
      </c>
      <c r="N201" s="15">
        <v>318.53232071930518</v>
      </c>
      <c r="O201" s="15">
        <v>351.64507365624678</v>
      </c>
      <c r="P201" s="15">
        <v>851216.08000000007</v>
      </c>
      <c r="Q201" s="15">
        <v>679550.36</v>
      </c>
      <c r="R201" s="17">
        <v>906067.14666666673</v>
      </c>
      <c r="S201" s="15">
        <v>408.43026547502421</v>
      </c>
      <c r="T201" s="15">
        <v>1370536.7200000002</v>
      </c>
      <c r="U201" s="15">
        <v>1216665.27</v>
      </c>
      <c r="V201" s="15">
        <v>1622220.3599999999</v>
      </c>
      <c r="W201" s="15">
        <v>731.25252883442215</v>
      </c>
      <c r="X201" s="18">
        <v>1.5769</v>
      </c>
      <c r="Y201" s="18">
        <v>140496.71</v>
      </c>
      <c r="Z201" s="17">
        <v>187328.94666666666</v>
      </c>
      <c r="AA201" s="17">
        <v>118795.70465258841</v>
      </c>
      <c r="AB201" s="19">
        <f>Table1[[#This Row],[YTD-23 Annualized]]/Table1[[#This Row],[Column6]]</f>
        <v>110.76816258858094</v>
      </c>
      <c r="AC201" s="22">
        <v>33.564771999999998</v>
      </c>
      <c r="AD201" s="22">
        <v>-86.760154999999997</v>
      </c>
      <c r="AE201" s="21">
        <f>IF(OR('[1]Sales Team Input Sheet'!D$12="", '[1]Sales Team Input Sheet'!D$14="", AC201="", AD201=""), "",
     IFERROR(3959 * ACOS(MIN(1,
       SIN(RADIANS('[1]Sales Team Input Sheet'!D$12)) * SIN(RADIANS(AC201)) +
       COS(RADIANS('[1]Sales Team Input Sheet'!D$12)) * COS(RADIANS(AC201)) *
       COS(RADIANS(AD201) - RADIANS('[1]Sales Team Input Sheet'!D$14)))), ""))</f>
        <v>576.86453176379837</v>
      </c>
      <c r="AF201" s="21">
        <f t="shared" si="3"/>
        <v>230</v>
      </c>
    </row>
    <row r="202" spans="1:32" ht="15" thickBot="1" x14ac:dyDescent="0.4">
      <c r="A202" s="11" t="s">
        <v>552</v>
      </c>
      <c r="B202" s="12" t="s">
        <v>553</v>
      </c>
      <c r="C202" s="12" t="s">
        <v>554</v>
      </c>
      <c r="D202" s="13" t="s">
        <v>34</v>
      </c>
      <c r="E202" s="14">
        <v>36586</v>
      </c>
      <c r="F202" s="15">
        <v>2441.5500000000006</v>
      </c>
      <c r="G202" s="15">
        <v>2483.5758989999999</v>
      </c>
      <c r="H202" s="15">
        <v>26732.9626192461</v>
      </c>
      <c r="I202" s="15">
        <v>16194.378451135493</v>
      </c>
      <c r="J202" s="16">
        <v>0.60578315549195916</v>
      </c>
      <c r="K202" s="16">
        <v>0.76369733230112002</v>
      </c>
      <c r="L202" s="16">
        <v>0.73116088757396225</v>
      </c>
      <c r="M202" s="15">
        <v>11840.696122040876</v>
      </c>
      <c r="N202" s="15">
        <v>261.8346675283853</v>
      </c>
      <c r="O202" s="15">
        <v>272.72317994716462</v>
      </c>
      <c r="P202" s="15">
        <v>1035172.01</v>
      </c>
      <c r="Q202" s="15">
        <v>774331.70000000007</v>
      </c>
      <c r="R202" s="17">
        <v>1032442.2666666668</v>
      </c>
      <c r="S202" s="15">
        <v>317.1475906698613</v>
      </c>
      <c r="T202" s="15">
        <v>1279479.9499999997</v>
      </c>
      <c r="U202" s="15">
        <v>965099.08</v>
      </c>
      <c r="V202" s="15">
        <v>1286798.7733333332</v>
      </c>
      <c r="W202" s="15">
        <v>395.28130900452567</v>
      </c>
      <c r="X202" s="18">
        <v>2.3054999999999999</v>
      </c>
      <c r="Y202" s="18">
        <v>90845.01999999999</v>
      </c>
      <c r="Z202" s="17">
        <v>121126.69333333333</v>
      </c>
      <c r="AA202" s="17">
        <v>52538.145015542541</v>
      </c>
      <c r="AB202" s="19">
        <f>Table1[[#This Row],[YTD-23 Annualized]]/Table1[[#This Row],[Column6]]</f>
        <v>87.194389250884171</v>
      </c>
      <c r="AC202" s="22">
        <v>35.252589999999998</v>
      </c>
      <c r="AD202" s="22">
        <v>-81.134468999999996</v>
      </c>
      <c r="AE202" s="21">
        <f>IF(OR('[1]Sales Team Input Sheet'!D$12="", '[1]Sales Team Input Sheet'!D$14="", AC202="", AD202=""), "",
     IFERROR(3959 * ACOS(MIN(1,
       SIN(RADIANS('[1]Sales Team Input Sheet'!D$12)) * SIN(RADIANS(AC202)) +
       COS(RADIANS('[1]Sales Team Input Sheet'!D$12)) * COS(RADIANS(AC202)) *
       COS(RADIANS(AD202) - RADIANS('[1]Sales Team Input Sheet'!D$14)))), ""))</f>
        <v>576.66682539406133</v>
      </c>
      <c r="AF202" s="21">
        <f t="shared" si="3"/>
        <v>228</v>
      </c>
    </row>
    <row r="203" spans="1:32" ht="15" thickBot="1" x14ac:dyDescent="0.4">
      <c r="A203" s="11" t="s">
        <v>555</v>
      </c>
      <c r="B203" s="12" t="s">
        <v>556</v>
      </c>
      <c r="C203" s="12" t="s">
        <v>250</v>
      </c>
      <c r="D203" s="13" t="s">
        <v>34</v>
      </c>
      <c r="E203" s="14">
        <v>38200</v>
      </c>
      <c r="F203" s="15">
        <v>2667.21</v>
      </c>
      <c r="G203" s="15">
        <v>2638.5647999399998</v>
      </c>
      <c r="H203" s="15">
        <v>28401.247650074161</v>
      </c>
      <c r="I203" s="15">
        <v>15560.382857453005</v>
      </c>
      <c r="J203" s="16">
        <v>0.5478767358803821</v>
      </c>
      <c r="K203" s="16">
        <v>0.8457128174670433</v>
      </c>
      <c r="L203" s="16">
        <v>0.81284644947871743</v>
      </c>
      <c r="M203" s="15">
        <v>12648.201958210175</v>
      </c>
      <c r="N203" s="15">
        <v>399.83469752334554</v>
      </c>
      <c r="O203" s="15">
        <v>451.241825728008</v>
      </c>
      <c r="P203" s="15">
        <v>1668758.78</v>
      </c>
      <c r="Q203" s="15">
        <v>1363542.5899999999</v>
      </c>
      <c r="R203" s="17">
        <v>1818056.7866666664</v>
      </c>
      <c r="S203" s="15">
        <v>511.22430929698066</v>
      </c>
      <c r="T203" s="15">
        <v>2041069.98</v>
      </c>
      <c r="U203" s="15">
        <v>1680474.86</v>
      </c>
      <c r="V203" s="15">
        <v>2240633.146666667</v>
      </c>
      <c r="W203" s="15">
        <v>630.04969987365075</v>
      </c>
      <c r="X203" s="18">
        <v>2.3332999999999999</v>
      </c>
      <c r="Y203" s="18">
        <v>86766.14</v>
      </c>
      <c r="Z203" s="17">
        <v>115688.18666666666</v>
      </c>
      <c r="AA203" s="17">
        <v>49581.35973371048</v>
      </c>
      <c r="AB203" s="19">
        <f>Table1[[#This Row],[YTD-23 Annualized]]/Table1[[#This Row],[Column6]]</f>
        <v>143.74033500362739</v>
      </c>
      <c r="AC203" s="22">
        <v>35.147253900000003</v>
      </c>
      <c r="AD203" s="22">
        <v>-80.830133500000002</v>
      </c>
      <c r="AE203" s="21">
        <f>IF(OR('[1]Sales Team Input Sheet'!D$12="", '[1]Sales Team Input Sheet'!D$14="", AC203="", AD203=""), "",
     IFERROR(3959 * ACOS(MIN(1,
       SIN(RADIANS('[1]Sales Team Input Sheet'!D$12)) * SIN(RADIANS(AC203)) +
       COS(RADIANS('[1]Sales Team Input Sheet'!D$12)) * COS(RADIANS(AC203)) *
       COS(RADIANS(AD203) - RADIANS('[1]Sales Team Input Sheet'!D$14)))), ""))</f>
        <v>592.62543744798052</v>
      </c>
      <c r="AF203" s="21">
        <f t="shared" si="3"/>
        <v>278</v>
      </c>
    </row>
    <row r="204" spans="1:32" ht="15" thickBot="1" x14ac:dyDescent="0.4">
      <c r="A204" s="11" t="s">
        <v>557</v>
      </c>
      <c r="B204" s="12" t="s">
        <v>558</v>
      </c>
      <c r="C204" s="12" t="s">
        <v>250</v>
      </c>
      <c r="D204" s="13" t="s">
        <v>34</v>
      </c>
      <c r="E204" s="14">
        <v>38200</v>
      </c>
      <c r="F204" s="15">
        <v>2112.06</v>
      </c>
      <c r="G204" s="15">
        <v>2027.6079749999999</v>
      </c>
      <c r="H204" s="15">
        <v>21824.969482102497</v>
      </c>
      <c r="I204" s="15">
        <v>11249.794178651</v>
      </c>
      <c r="J204" s="16">
        <v>0.51545520775533549</v>
      </c>
      <c r="K204" s="16">
        <v>0.80748696940117226</v>
      </c>
      <c r="L204" s="16">
        <v>0.87703336199652882</v>
      </c>
      <c r="M204" s="15">
        <v>9866.4448102712649</v>
      </c>
      <c r="N204" s="15">
        <v>282.06171372930868</v>
      </c>
      <c r="O204" s="15">
        <v>322.82250504247037</v>
      </c>
      <c r="P204" s="15">
        <v>811229.8</v>
      </c>
      <c r="Q204" s="15">
        <v>762987.54999999993</v>
      </c>
      <c r="R204" s="17">
        <v>1017316.7333333332</v>
      </c>
      <c r="S204" s="15">
        <v>361.25278164446081</v>
      </c>
      <c r="T204" s="15">
        <v>1128483.58</v>
      </c>
      <c r="U204" s="15">
        <v>1186027.92</v>
      </c>
      <c r="V204" s="15">
        <v>1581370.56</v>
      </c>
      <c r="W204" s="15">
        <v>561.55029686656633</v>
      </c>
      <c r="X204" s="18">
        <v>2.4333</v>
      </c>
      <c r="Y204" s="18">
        <v>130197.13</v>
      </c>
      <c r="Z204" s="17">
        <v>173596.17333333334</v>
      </c>
      <c r="AA204" s="17">
        <v>71341.870436581332</v>
      </c>
      <c r="AB204" s="19">
        <f>Table1[[#This Row],[YTD-23 Annualized]]/Table1[[#This Row],[Column6]]</f>
        <v>103.10874412172011</v>
      </c>
      <c r="AC204" s="22">
        <v>35.017302000000001</v>
      </c>
      <c r="AD204" s="22">
        <v>-80.943944999999999</v>
      </c>
      <c r="AE204" s="21">
        <f>IF(OR('[1]Sales Team Input Sheet'!D$12="", '[1]Sales Team Input Sheet'!D$14="", AC204="", AD204=""), "",
     IFERROR(3959 * ACOS(MIN(1,
       SIN(RADIANS('[1]Sales Team Input Sheet'!D$12)) * SIN(RADIANS(AC204)) +
       COS(RADIANS('[1]Sales Team Input Sheet'!D$12)) * COS(RADIANS(AC204)) *
       COS(RADIANS(AD204) - RADIANS('[1]Sales Team Input Sheet'!D$14)))), ""))</f>
        <v>596.15618740436776</v>
      </c>
      <c r="AF204" s="21">
        <f t="shared" si="3"/>
        <v>297</v>
      </c>
    </row>
    <row r="205" spans="1:32" ht="15" thickBot="1" x14ac:dyDescent="0.4">
      <c r="A205" s="25" t="s">
        <v>559</v>
      </c>
      <c r="B205" s="26" t="s">
        <v>560</v>
      </c>
      <c r="C205" s="26" t="s">
        <v>561</v>
      </c>
      <c r="D205" s="25" t="s">
        <v>34</v>
      </c>
      <c r="E205" s="27">
        <v>38200</v>
      </c>
      <c r="F205" s="28">
        <v>1594.4099999999999</v>
      </c>
      <c r="G205" s="28">
        <v>1710.3615354000001</v>
      </c>
      <c r="H205" s="15">
        <v>18410.160530892059</v>
      </c>
      <c r="I205" s="15">
        <v>10730.826647109801</v>
      </c>
      <c r="J205" s="29">
        <v>0.58287523506943817</v>
      </c>
      <c r="K205" s="29">
        <v>0.73924347115104461</v>
      </c>
      <c r="L205" s="29">
        <v>0.73162996368664879</v>
      </c>
      <c r="M205" s="15">
        <v>7850.994310152666</v>
      </c>
      <c r="N205" s="28">
        <v>336.66320208061939</v>
      </c>
      <c r="O205" s="28">
        <v>334.3964664045007</v>
      </c>
      <c r="P205" s="28">
        <v>840771.76</v>
      </c>
      <c r="Q205" s="28">
        <v>617601.18999999994</v>
      </c>
      <c r="R205" s="17">
        <v>823468.2533333333</v>
      </c>
      <c r="S205" s="28">
        <v>387.35406200412694</v>
      </c>
      <c r="T205" s="28">
        <v>1078854.2699999998</v>
      </c>
      <c r="U205" s="28">
        <v>828583.84999999986</v>
      </c>
      <c r="V205" s="15">
        <v>1104778.4666666666</v>
      </c>
      <c r="W205" s="15">
        <v>519.680540137104</v>
      </c>
      <c r="X205" s="30">
        <v>2.0476000000000001</v>
      </c>
      <c r="Y205" s="30">
        <v>74397.34</v>
      </c>
      <c r="Z205" s="17">
        <v>99196.453333333338</v>
      </c>
      <c r="AA205" s="17">
        <v>48445.230188187801</v>
      </c>
      <c r="AB205" s="19">
        <f>Table1[[#This Row],[YTD-23 Annualized]]/Table1[[#This Row],[Column6]]</f>
        <v>104.88712904408163</v>
      </c>
      <c r="AC205" s="22">
        <v>36.138142999999999</v>
      </c>
      <c r="AD205" s="22">
        <v>-86.823246999999995</v>
      </c>
      <c r="AE205" s="21">
        <f>IF(OR('[1]Sales Team Input Sheet'!D$12="", '[1]Sales Team Input Sheet'!D$14="", AC205="", AD205=""), "",
     IFERROR(3959 * ACOS(MIN(1,
       SIN(RADIANS('[1]Sales Team Input Sheet'!D$12)) * SIN(RADIANS(AC205)) +
       COS(RADIANS('[1]Sales Team Input Sheet'!D$12)) * COS(RADIANS(AC205)) *
       COS(RADIANS(AD205) - RADIANS('[1]Sales Team Input Sheet'!D$14)))), ""))</f>
        <v>399.44081654620544</v>
      </c>
      <c r="AF205" s="21">
        <f t="shared" si="3"/>
        <v>142</v>
      </c>
    </row>
    <row r="206" spans="1:32" ht="15" thickBot="1" x14ac:dyDescent="0.4">
      <c r="A206" s="11" t="s">
        <v>562</v>
      </c>
      <c r="B206" s="12" t="s">
        <v>563</v>
      </c>
      <c r="C206" s="12" t="s">
        <v>131</v>
      </c>
      <c r="D206" s="13" t="s">
        <v>34</v>
      </c>
      <c r="E206" s="14">
        <v>38200</v>
      </c>
      <c r="F206" s="15">
        <v>2236.23</v>
      </c>
      <c r="G206" s="15">
        <v>1918.539853</v>
      </c>
      <c r="H206" s="15">
        <v>20650.971123706699</v>
      </c>
      <c r="I206" s="15">
        <v>12161.677882950878</v>
      </c>
      <c r="J206" s="16">
        <v>0.58891554349178454</v>
      </c>
      <c r="K206" s="16">
        <v>0.67442737511183726</v>
      </c>
      <c r="L206" s="16">
        <v>0.7469087638369718</v>
      </c>
      <c r="M206" s="15">
        <v>9083.6637937382802</v>
      </c>
      <c r="N206" s="15">
        <v>486.03168439940725</v>
      </c>
      <c r="O206" s="15">
        <v>505.52330037607942</v>
      </c>
      <c r="P206" s="15">
        <v>1399225.4200000002</v>
      </c>
      <c r="Q206" s="15">
        <v>1213949.3100000003</v>
      </c>
      <c r="R206" s="17">
        <v>1618599.0800000005</v>
      </c>
      <c r="S206" s="15">
        <v>542.85530110945672</v>
      </c>
      <c r="T206" s="15">
        <v>1801353.43</v>
      </c>
      <c r="U206" s="15">
        <v>1505176.75</v>
      </c>
      <c r="V206" s="15">
        <v>2006902.3333333335</v>
      </c>
      <c r="W206" s="15">
        <v>673.08673526426185</v>
      </c>
      <c r="X206" s="18">
        <v>1.5526</v>
      </c>
      <c r="Y206" s="18">
        <v>84663.599999999991</v>
      </c>
      <c r="Z206" s="17">
        <v>112884.79999999999</v>
      </c>
      <c r="AA206" s="17">
        <v>72706.943192064922</v>
      </c>
      <c r="AB206" s="19">
        <f>Table1[[#This Row],[YTD-23 Annualized]]/Table1[[#This Row],[Column6]]</f>
        <v>178.18791148080174</v>
      </c>
      <c r="AC206" s="22">
        <v>38.8932991</v>
      </c>
      <c r="AD206" s="22">
        <v>-77.020501400000001</v>
      </c>
      <c r="AE206" s="21">
        <f>IF(OR('[1]Sales Team Input Sheet'!D$12="", '[1]Sales Team Input Sheet'!D$14="", AC206="", AD206=""), "",
     IFERROR(3959 * ACOS(MIN(1,
       SIN(RADIANS('[1]Sales Team Input Sheet'!D$12)) * SIN(RADIANS(AC206)) +
       COS(RADIANS('[1]Sales Team Input Sheet'!D$12)) * COS(RADIANS(AC206)) *
       COS(RADIANS(AD206) - RADIANS('[1]Sales Team Input Sheet'!D$14)))), ""))</f>
        <v>594.65268806451024</v>
      </c>
      <c r="AF206" s="21">
        <f t="shared" si="3"/>
        <v>289</v>
      </c>
    </row>
    <row r="207" spans="1:32" ht="15" thickBot="1" x14ac:dyDescent="0.4">
      <c r="A207" s="11" t="s">
        <v>564</v>
      </c>
      <c r="B207" s="12" t="s">
        <v>565</v>
      </c>
      <c r="C207" s="12" t="s">
        <v>566</v>
      </c>
      <c r="D207" s="13" t="s">
        <v>34</v>
      </c>
      <c r="E207" s="14">
        <v>38200</v>
      </c>
      <c r="F207" s="15">
        <v>2015.74</v>
      </c>
      <c r="G207" s="15">
        <v>2426.4405539999998</v>
      </c>
      <c r="H207" s="15">
        <v>26117.963479200596</v>
      </c>
      <c r="I207" s="15">
        <v>15433.52833005592</v>
      </c>
      <c r="J207" s="16">
        <v>0.59091622294160207</v>
      </c>
      <c r="K207" s="16">
        <v>0.682459390495603</v>
      </c>
      <c r="L207" s="16">
        <v>0.62456180867128908</v>
      </c>
      <c r="M207" s="15">
        <v>9639.1923679993033</v>
      </c>
      <c r="N207" s="15">
        <v>393.30956678700352</v>
      </c>
      <c r="O207" s="15">
        <v>424.18797563177793</v>
      </c>
      <c r="P207" s="15">
        <v>1230955.9900000002</v>
      </c>
      <c r="Q207" s="15">
        <v>915556.03</v>
      </c>
      <c r="R207" s="17">
        <v>1220741.3733333333</v>
      </c>
      <c r="S207" s="15">
        <v>454.20343397461977</v>
      </c>
      <c r="T207" s="15">
        <v>1511820.1800000002</v>
      </c>
      <c r="U207" s="15">
        <v>1143089.1499999999</v>
      </c>
      <c r="V207" s="15">
        <v>1524118.8666666665</v>
      </c>
      <c r="W207" s="15">
        <v>567.08164247373168</v>
      </c>
      <c r="X207" s="18">
        <v>1.925</v>
      </c>
      <c r="Y207" s="18">
        <v>90022.98</v>
      </c>
      <c r="Z207" s="17">
        <v>120030.64</v>
      </c>
      <c r="AA207" s="17">
        <v>62353.579220779218</v>
      </c>
      <c r="AB207" s="19">
        <f>Table1[[#This Row],[YTD-23 Annualized]]/Table1[[#This Row],[Column6]]</f>
        <v>126.64353264553725</v>
      </c>
      <c r="AC207" s="22">
        <v>38.984772999999997</v>
      </c>
      <c r="AD207" s="22">
        <v>-77.095736000000002</v>
      </c>
      <c r="AE207" s="21">
        <f>IF(OR('[1]Sales Team Input Sheet'!D$12="", '[1]Sales Team Input Sheet'!D$14="", AC207="", AD207=""), "",
     IFERROR(3959 * ACOS(MIN(1,
       SIN(RADIANS('[1]Sales Team Input Sheet'!D$12)) * SIN(RADIANS(AC207)) +
       COS(RADIANS('[1]Sales Team Input Sheet'!D$12)) * COS(RADIANS(AC207)) *
       COS(RADIANS(AD207) - RADIANS('[1]Sales Team Input Sheet'!D$14)))), ""))</f>
        <v>588.42493658124113</v>
      </c>
      <c r="AF207" s="21">
        <f t="shared" si="3"/>
        <v>256</v>
      </c>
    </row>
    <row r="208" spans="1:32" ht="15" thickBot="1" x14ac:dyDescent="0.4">
      <c r="A208" s="11" t="s">
        <v>567</v>
      </c>
      <c r="B208" s="12" t="s">
        <v>568</v>
      </c>
      <c r="C208" s="12" t="s">
        <v>569</v>
      </c>
      <c r="D208" s="13" t="s">
        <v>34</v>
      </c>
      <c r="E208" s="14">
        <v>38200</v>
      </c>
      <c r="F208" s="15">
        <v>1959.67</v>
      </c>
      <c r="G208" s="15">
        <v>2340</v>
      </c>
      <c r="H208" s="15">
        <v>25187.525999999998</v>
      </c>
      <c r="I208" s="15">
        <v>14546.344898112631</v>
      </c>
      <c r="J208" s="16">
        <v>0.57752178193732218</v>
      </c>
      <c r="K208" s="16">
        <v>0.73455481084948615</v>
      </c>
      <c r="L208" s="16">
        <v>0.66793254493585807</v>
      </c>
      <c r="M208" s="15">
        <v>9715.9771673111045</v>
      </c>
      <c r="N208" s="15">
        <v>441.1601156151566</v>
      </c>
      <c r="O208" s="15">
        <v>451.81229492720706</v>
      </c>
      <c r="P208" s="15">
        <v>1342866.9099999997</v>
      </c>
      <c r="Q208" s="15">
        <v>960050.8899999999</v>
      </c>
      <c r="R208" s="17">
        <v>1280067.8533333333</v>
      </c>
      <c r="S208" s="15">
        <v>489.90436655151115</v>
      </c>
      <c r="T208" s="15">
        <v>1680199.96</v>
      </c>
      <c r="U208" s="15">
        <v>1213038.1199999999</v>
      </c>
      <c r="V208" s="15">
        <v>1617384.1599999997</v>
      </c>
      <c r="W208" s="15">
        <v>619.00121959309456</v>
      </c>
      <c r="X208" s="18">
        <v>2.0666000000000002</v>
      </c>
      <c r="Y208" s="18">
        <v>90967.1</v>
      </c>
      <c r="Z208" s="17">
        <v>121289.46666666667</v>
      </c>
      <c r="AA208" s="17">
        <v>58690.344849833862</v>
      </c>
      <c r="AB208" s="19">
        <f>Table1[[#This Row],[YTD-23 Annualized]]/Table1[[#This Row],[Column6]]</f>
        <v>131.74875067019039</v>
      </c>
      <c r="AC208" s="22">
        <v>37.042881000000001</v>
      </c>
      <c r="AD208" s="22">
        <v>-82.024479999999997</v>
      </c>
      <c r="AE208" s="21">
        <f>IF(OR('[1]Sales Team Input Sheet'!D$12="", '[1]Sales Team Input Sheet'!D$14="", AC208="", AD208=""), "",
     IFERROR(3959 * ACOS(MIN(1,
       SIN(RADIANS('[1]Sales Team Input Sheet'!D$12)) * SIN(RADIANS(AC208)) +
       COS(RADIANS('[1]Sales Team Input Sheet'!D$12)) * COS(RADIANS(AC208)) *
       COS(RADIANS(AD208) - RADIANS('[1]Sales Team Input Sheet'!D$14)))), ""))</f>
        <v>448.35489971109348</v>
      </c>
      <c r="AF208" s="21">
        <f t="shared" si="3"/>
        <v>173</v>
      </c>
    </row>
    <row r="209" spans="1:32" ht="15" thickBot="1" x14ac:dyDescent="0.4">
      <c r="A209" s="11" t="s">
        <v>570</v>
      </c>
      <c r="B209" s="12" t="s">
        <v>571</v>
      </c>
      <c r="C209" s="12" t="s">
        <v>572</v>
      </c>
      <c r="D209" s="13" t="s">
        <v>34</v>
      </c>
      <c r="E209" s="14">
        <v>38200</v>
      </c>
      <c r="F209" s="15">
        <v>2163.0500000000002</v>
      </c>
      <c r="G209" s="15">
        <v>2106.8542339999999</v>
      </c>
      <c r="H209" s="15">
        <v>22677.968289352597</v>
      </c>
      <c r="I209" s="15">
        <v>13040.365293878716</v>
      </c>
      <c r="J209" s="16">
        <v>0.57502352624777342</v>
      </c>
      <c r="K209" s="16">
        <v>0.82234703450212865</v>
      </c>
      <c r="L209" s="16">
        <v>0.776606261537787</v>
      </c>
      <c r="M209" s="15">
        <v>10127.229339966254</v>
      </c>
      <c r="N209" s="15">
        <v>401.54956191970712</v>
      </c>
      <c r="O209" s="15">
        <v>444.34603453456924</v>
      </c>
      <c r="P209" s="15">
        <v>1315090.1100000003</v>
      </c>
      <c r="Q209" s="15">
        <v>1029341.9800000002</v>
      </c>
      <c r="R209" s="17">
        <v>1372455.9733333336</v>
      </c>
      <c r="S209" s="15">
        <v>475.87525947157957</v>
      </c>
      <c r="T209" s="15">
        <v>1698485.4600000002</v>
      </c>
      <c r="U209" s="15">
        <v>1340813.9100000001</v>
      </c>
      <c r="V209" s="15">
        <v>1787751.8800000004</v>
      </c>
      <c r="W209" s="15">
        <v>619.8718984766881</v>
      </c>
      <c r="X209" s="18">
        <v>1.2665999999999999</v>
      </c>
      <c r="Y209" s="18">
        <v>69361.22</v>
      </c>
      <c r="Z209" s="17">
        <v>92481.626666666678</v>
      </c>
      <c r="AA209" s="17">
        <v>73015.653455445034</v>
      </c>
      <c r="AB209" s="19">
        <f>Table1[[#This Row],[YTD-23 Annualized]]/Table1[[#This Row],[Column6]]</f>
        <v>135.52136791422825</v>
      </c>
      <c r="AC209" s="22">
        <v>38.962324000000002</v>
      </c>
      <c r="AD209" s="22">
        <v>-77.362234000000001</v>
      </c>
      <c r="AE209" s="21">
        <f>IF(OR('[1]Sales Team Input Sheet'!D$12="", '[1]Sales Team Input Sheet'!D$14="", AC209="", AD209=""), "",
     IFERROR(3959 * ACOS(MIN(1,
       SIN(RADIANS('[1]Sales Team Input Sheet'!D$12)) * SIN(RADIANS(AC209)) +
       COS(RADIANS('[1]Sales Team Input Sheet'!D$12)) * COS(RADIANS(AC209)) *
       COS(RADIANS(AD209) - RADIANS('[1]Sales Team Input Sheet'!D$14)))), ""))</f>
        <v>575.91829665487921</v>
      </c>
      <c r="AF209" s="21">
        <f t="shared" si="3"/>
        <v>222</v>
      </c>
    </row>
    <row r="210" spans="1:32" ht="15" thickBot="1" x14ac:dyDescent="0.4">
      <c r="A210" s="11" t="s">
        <v>573</v>
      </c>
      <c r="B210" s="12" t="s">
        <v>574</v>
      </c>
      <c r="C210" s="12" t="s">
        <v>572</v>
      </c>
      <c r="D210" s="13" t="s">
        <v>34</v>
      </c>
      <c r="E210" s="14">
        <v>38200</v>
      </c>
      <c r="F210" s="15">
        <v>1111.53</v>
      </c>
      <c r="G210" s="15">
        <v>1061.230969</v>
      </c>
      <c r="H210" s="15">
        <v>11422.9840272191</v>
      </c>
      <c r="I210" s="15">
        <v>6400.5162429166594</v>
      </c>
      <c r="J210" s="16">
        <v>0.56031910993355827</v>
      </c>
      <c r="K210" s="16">
        <v>0.79237409977427997</v>
      </c>
      <c r="L210" s="16">
        <v>0.81583398114292749</v>
      </c>
      <c r="M210" s="15">
        <v>5221.7586478286712</v>
      </c>
      <c r="N210" s="15">
        <v>264.82117863987457</v>
      </c>
      <c r="O210" s="15">
        <v>282.42212086043565</v>
      </c>
      <c r="P210" s="15">
        <v>391977.13</v>
      </c>
      <c r="Q210" s="15">
        <v>336726</v>
      </c>
      <c r="R210" s="17">
        <v>448968</v>
      </c>
      <c r="S210" s="15">
        <v>302.93919192464443</v>
      </c>
      <c r="T210" s="15">
        <v>674431.17999999993</v>
      </c>
      <c r="U210" s="15">
        <v>543134.19999999995</v>
      </c>
      <c r="V210" s="15">
        <v>724178.93333333335</v>
      </c>
      <c r="W210" s="15">
        <v>488.63656401536622</v>
      </c>
      <c r="X210" s="18">
        <v>1.2665999999999999</v>
      </c>
      <c r="Y210" s="18">
        <v>65954.490000000005</v>
      </c>
      <c r="Z210" s="17">
        <v>87939.32</v>
      </c>
      <c r="AA210" s="17">
        <v>69429.433128059376</v>
      </c>
      <c r="AB210" s="19">
        <f>Table1[[#This Row],[YTD-23 Annualized]]/Table1[[#This Row],[Column6]]</f>
        <v>85.980228172110429</v>
      </c>
      <c r="AC210" s="22">
        <v>38.941389000000001</v>
      </c>
      <c r="AD210" s="22">
        <v>-77.327049000000002</v>
      </c>
      <c r="AE210" s="21">
        <f>IF(OR('[1]Sales Team Input Sheet'!D$12="", '[1]Sales Team Input Sheet'!D$14="", AC210="", AD210=""), "",
     IFERROR(3959 * ACOS(MIN(1,
       SIN(RADIANS('[1]Sales Team Input Sheet'!D$12)) * SIN(RADIANS(AC210)) +
       COS(RADIANS('[1]Sales Team Input Sheet'!D$12)) * COS(RADIANS(AC210)) *
       COS(RADIANS(AD210) - RADIANS('[1]Sales Team Input Sheet'!D$14)))), ""))</f>
        <v>578.23226982248309</v>
      </c>
      <c r="AF210" s="21">
        <f t="shared" si="3"/>
        <v>232</v>
      </c>
    </row>
    <row r="211" spans="1:32" ht="15" thickBot="1" x14ac:dyDescent="0.4">
      <c r="A211" s="11" t="s">
        <v>575</v>
      </c>
      <c r="B211" s="12" t="s">
        <v>576</v>
      </c>
      <c r="C211" s="12" t="s">
        <v>569</v>
      </c>
      <c r="D211" s="13" t="s">
        <v>34</v>
      </c>
      <c r="E211" s="14">
        <v>38200</v>
      </c>
      <c r="F211" s="15">
        <v>1333.32</v>
      </c>
      <c r="G211" s="15">
        <v>1712.109387</v>
      </c>
      <c r="H211" s="15">
        <v>18428.974230729298</v>
      </c>
      <c r="I211" s="15">
        <v>9061.639339665935</v>
      </c>
      <c r="J211" s="16">
        <v>0.49170611593542474</v>
      </c>
      <c r="K211" s="16">
        <v>0.65658790773910969</v>
      </c>
      <c r="L211" s="16">
        <v>0.7659252433997723</v>
      </c>
      <c r="M211" s="15">
        <v>6940.5383168345834</v>
      </c>
      <c r="N211" s="15">
        <v>382.24676491073723</v>
      </c>
      <c r="O211" s="15">
        <v>387.96735967359677</v>
      </c>
      <c r="P211" s="15">
        <v>677818.96</v>
      </c>
      <c r="Q211" s="15">
        <v>559668.12</v>
      </c>
      <c r="R211" s="17">
        <v>746224.15999999992</v>
      </c>
      <c r="S211" s="15">
        <v>419.75528755287553</v>
      </c>
      <c r="T211" s="15">
        <v>887544.64000000013</v>
      </c>
      <c r="U211" s="15">
        <v>736996.28</v>
      </c>
      <c r="V211" s="15">
        <v>982661.70666666678</v>
      </c>
      <c r="W211" s="15">
        <v>552.75273752737542</v>
      </c>
      <c r="X211" s="18">
        <v>1.0666</v>
      </c>
      <c r="Y211" s="18">
        <v>59640.509999999995</v>
      </c>
      <c r="Z211" s="17">
        <v>79520.679999999993</v>
      </c>
      <c r="AA211" s="17">
        <v>74555.297206075367</v>
      </c>
      <c r="AB211" s="19">
        <f>Table1[[#This Row],[YTD-23 Annualized]]/Table1[[#This Row],[Column6]]</f>
        <v>107.51675531997282</v>
      </c>
      <c r="AC211" s="22">
        <v>38.913074000000002</v>
      </c>
      <c r="AD211" s="22">
        <v>-77.225718000000001</v>
      </c>
      <c r="AE211" s="21">
        <f>IF(OR('[1]Sales Team Input Sheet'!D$12="", '[1]Sales Team Input Sheet'!D$14="", AC211="", AD211=""), "",
     IFERROR(3959 * ACOS(MIN(1,
       SIN(RADIANS('[1]Sales Team Input Sheet'!D$12)) * SIN(RADIANS(AC211)) +
       COS(RADIANS('[1]Sales Team Input Sheet'!D$12)) * COS(RADIANS(AC211)) *
       COS(RADIANS(AD211) - RADIANS('[1]Sales Team Input Sheet'!D$14)))), ""))</f>
        <v>584.00495139404484</v>
      </c>
      <c r="AF211" s="21">
        <f t="shared" si="3"/>
        <v>240</v>
      </c>
    </row>
    <row r="212" spans="1:32" ht="15" thickBot="1" x14ac:dyDescent="0.4">
      <c r="A212" s="11" t="s">
        <v>577</v>
      </c>
      <c r="B212" s="12" t="s">
        <v>578</v>
      </c>
      <c r="C212" s="12" t="s">
        <v>579</v>
      </c>
      <c r="D212" s="13" t="s">
        <v>34</v>
      </c>
      <c r="E212" s="14">
        <v>38200</v>
      </c>
      <c r="F212" s="15">
        <v>1795.45</v>
      </c>
      <c r="G212" s="15">
        <v>1958.3952400000001</v>
      </c>
      <c r="H212" s="15">
        <v>21079.970523836</v>
      </c>
      <c r="I212" s="15">
        <v>12614.468728896778</v>
      </c>
      <c r="J212" s="16">
        <v>0.59841016924729917</v>
      </c>
      <c r="K212" s="16">
        <v>0.77153064751719658</v>
      </c>
      <c r="L212" s="16">
        <v>0.75955597252594753</v>
      </c>
      <c r="M212" s="15">
        <v>9581.3950632753476</v>
      </c>
      <c r="N212" s="15">
        <v>345.47860004039308</v>
      </c>
      <c r="O212" s="15">
        <v>342.74598011640535</v>
      </c>
      <c r="P212" s="15">
        <v>918404.7</v>
      </c>
      <c r="Q212" s="15">
        <v>689259.01</v>
      </c>
      <c r="R212" s="17">
        <v>919012.01333333342</v>
      </c>
      <c r="S212" s="15">
        <v>383.89206605586344</v>
      </c>
      <c r="T212" s="15">
        <v>1204627.51</v>
      </c>
      <c r="U212" s="15">
        <v>914856.97000000009</v>
      </c>
      <c r="V212" s="15">
        <v>1219809.2933333335</v>
      </c>
      <c r="W212" s="15">
        <v>509.54188086552119</v>
      </c>
      <c r="X212" s="18">
        <v>2.0666000000000002</v>
      </c>
      <c r="Y212" s="18">
        <v>107053.12000000001</v>
      </c>
      <c r="Z212" s="17">
        <v>142737.49333333335</v>
      </c>
      <c r="AA212" s="17">
        <v>69068.757056679242</v>
      </c>
      <c r="AB212" s="19">
        <f>Table1[[#This Row],[YTD-23 Annualized]]/Table1[[#This Row],[Column6]]</f>
        <v>95.916305221128638</v>
      </c>
      <c r="AC212" s="22">
        <v>38.869278899999998</v>
      </c>
      <c r="AD212" s="22">
        <v>-77.350541100000001</v>
      </c>
      <c r="AE212" s="21">
        <f>IF(OR('[1]Sales Team Input Sheet'!D$12="", '[1]Sales Team Input Sheet'!D$14="", AC212="", AD212=""), "",
     IFERROR(3959 * ACOS(MIN(1,
       SIN(RADIANS('[1]Sales Team Input Sheet'!D$12)) * SIN(RADIANS(AC212)) +
       COS(RADIANS('[1]Sales Team Input Sheet'!D$12)) * COS(RADIANS(AC212)) *
       COS(RADIANS(AD212) - RADIANS('[1]Sales Team Input Sheet'!D$14)))), ""))</f>
        <v>579.11493940702621</v>
      </c>
      <c r="AF212" s="21">
        <f t="shared" si="3"/>
        <v>235</v>
      </c>
    </row>
    <row r="213" spans="1:32" ht="15" thickBot="1" x14ac:dyDescent="0.4">
      <c r="A213" s="11" t="s">
        <v>580</v>
      </c>
      <c r="B213" s="12" t="s">
        <v>581</v>
      </c>
      <c r="C213" s="12" t="s">
        <v>131</v>
      </c>
      <c r="D213" s="13" t="s">
        <v>34</v>
      </c>
      <c r="E213" s="14">
        <v>38200</v>
      </c>
      <c r="F213" s="15">
        <v>2289.94</v>
      </c>
      <c r="G213" s="15">
        <v>1637.601181</v>
      </c>
      <c r="H213" s="15">
        <v>17626.9753521659</v>
      </c>
      <c r="I213" s="15">
        <v>11194.9092140095</v>
      </c>
      <c r="J213" s="16">
        <v>0.63510097395319354</v>
      </c>
      <c r="K213" s="16">
        <v>0.74605853688324009</v>
      </c>
      <c r="L213" s="16">
        <v>0.8413755675477973</v>
      </c>
      <c r="M213" s="15">
        <v>9419.1230935833082</v>
      </c>
      <c r="N213" s="15">
        <v>302.05940196668672</v>
      </c>
      <c r="O213" s="15">
        <v>311.37651641527719</v>
      </c>
      <c r="P213" s="15">
        <v>870676.14000000013</v>
      </c>
      <c r="Q213" s="15">
        <v>764386.93</v>
      </c>
      <c r="R213" s="17">
        <v>1019182.5733333334</v>
      </c>
      <c r="S213" s="15">
        <v>333.80216512223029</v>
      </c>
      <c r="T213" s="15">
        <v>1282471.2499999998</v>
      </c>
      <c r="U213" s="15">
        <v>1087535.3599999999</v>
      </c>
      <c r="V213" s="15">
        <v>1450047.1466666665</v>
      </c>
      <c r="W213" s="15">
        <v>474.91871402744169</v>
      </c>
      <c r="X213" s="18">
        <v>1.0526</v>
      </c>
      <c r="Y213" s="18">
        <v>99249.58</v>
      </c>
      <c r="Z213" s="17">
        <v>132332.77333333335</v>
      </c>
      <c r="AA213" s="17">
        <v>125719.9062638546</v>
      </c>
      <c r="AB213" s="19">
        <f>Table1[[#This Row],[YTD-23 Annualized]]/Table1[[#This Row],[Column6]]</f>
        <v>108.20355177517982</v>
      </c>
      <c r="AC213" s="22">
        <v>38.844766999999997</v>
      </c>
      <c r="AD213" s="22">
        <v>-77.016144999999995</v>
      </c>
      <c r="AE213" s="21">
        <f>IF(OR('[1]Sales Team Input Sheet'!D$12="", '[1]Sales Team Input Sheet'!D$14="", AC213="", AD213=""), "",
     IFERROR(3959 * ACOS(MIN(1,
       SIN(RADIANS('[1]Sales Team Input Sheet'!D$12)) * SIN(RADIANS(AC213)) +
       COS(RADIANS('[1]Sales Team Input Sheet'!D$12)) * COS(RADIANS(AC213)) *
       COS(RADIANS(AD213) - RADIANS('[1]Sales Team Input Sheet'!D$14)))), ""))</f>
        <v>596.22339276456455</v>
      </c>
      <c r="AF213" s="21">
        <f t="shared" si="3"/>
        <v>300</v>
      </c>
    </row>
    <row r="214" spans="1:32" ht="15" thickBot="1" x14ac:dyDescent="0.4">
      <c r="A214" s="11" t="s">
        <v>582</v>
      </c>
      <c r="B214" s="12" t="s">
        <v>583</v>
      </c>
      <c r="C214" s="12" t="s">
        <v>566</v>
      </c>
      <c r="D214" s="13" t="s">
        <v>34</v>
      </c>
      <c r="E214" s="14">
        <v>38200</v>
      </c>
      <c r="F214" s="15">
        <v>1234.5700000000002</v>
      </c>
      <c r="G214" s="15">
        <v>1550.8297789999999</v>
      </c>
      <c r="H214" s="15">
        <v>16692.976658178097</v>
      </c>
      <c r="I214" s="15">
        <v>8166.9191421649994</v>
      </c>
      <c r="J214" s="16">
        <v>0.48924283004756519</v>
      </c>
      <c r="K214" s="16">
        <v>0.71554009524369855</v>
      </c>
      <c r="L214" s="16">
        <v>0.7408110221955212</v>
      </c>
      <c r="M214" s="15">
        <v>6050.1437178954229</v>
      </c>
      <c r="N214" s="15">
        <v>340.49965195160229</v>
      </c>
      <c r="O214" s="15">
        <v>341.14094786038862</v>
      </c>
      <c r="P214" s="15">
        <v>577970.15</v>
      </c>
      <c r="Q214" s="15">
        <v>450044.29</v>
      </c>
      <c r="R214" s="17">
        <v>600059.05333333323</v>
      </c>
      <c r="S214" s="15">
        <v>364.5352551900661</v>
      </c>
      <c r="T214" s="15">
        <v>956959.2300000001</v>
      </c>
      <c r="U214" s="15">
        <v>796143.63</v>
      </c>
      <c r="V214" s="15">
        <v>1061524.8400000001</v>
      </c>
      <c r="W214" s="15">
        <v>644.87524401208509</v>
      </c>
      <c r="X214" s="18">
        <v>1.3</v>
      </c>
      <c r="Y214" s="18">
        <v>91414.44</v>
      </c>
      <c r="Z214" s="17">
        <v>121885.92</v>
      </c>
      <c r="AA214" s="17">
        <v>93758.399999999994</v>
      </c>
      <c r="AB214" s="19">
        <f>Table1[[#This Row],[YTD-23 Annualized]]/Table1[[#This Row],[Column6]]</f>
        <v>99.180958554496485</v>
      </c>
      <c r="AC214" s="22">
        <v>39.024858999999999</v>
      </c>
      <c r="AD214" s="22">
        <v>-77.125304</v>
      </c>
      <c r="AE214" s="21">
        <f>IF(OR('[1]Sales Team Input Sheet'!D$12="", '[1]Sales Team Input Sheet'!D$14="", AC214="", AD214=""), "",
     IFERROR(3959 * ACOS(MIN(1,
       SIN(RADIANS('[1]Sales Team Input Sheet'!D$12)) * SIN(RADIANS(AC214)) +
       COS(RADIANS('[1]Sales Team Input Sheet'!D$12)) * COS(RADIANS(AC214)) *
       COS(RADIANS(AD214) - RADIANS('[1]Sales Team Input Sheet'!D$14)))), ""))</f>
        <v>585.8757600666637</v>
      </c>
      <c r="AF214" s="21">
        <f t="shared" si="3"/>
        <v>246</v>
      </c>
    </row>
    <row r="215" spans="1:32" ht="15" thickBot="1" x14ac:dyDescent="0.4">
      <c r="A215" s="11" t="s">
        <v>584</v>
      </c>
      <c r="B215" s="12" t="s">
        <v>585</v>
      </c>
      <c r="C215" s="12" t="s">
        <v>200</v>
      </c>
      <c r="D215" s="13" t="s">
        <v>34</v>
      </c>
      <c r="E215" s="14">
        <v>32874</v>
      </c>
      <c r="F215" s="15">
        <v>1171.1899999999998</v>
      </c>
      <c r="G215" s="15">
        <v>1792.1013758953541</v>
      </c>
      <c r="H215" s="15">
        <v>19290</v>
      </c>
      <c r="I215" s="15">
        <v>6882.5083357674011</v>
      </c>
      <c r="J215" s="16">
        <v>0.35679151559188188</v>
      </c>
      <c r="K215" s="16">
        <v>0.83344480999623527</v>
      </c>
      <c r="L215" s="16">
        <v>0.71577371028760528</v>
      </c>
      <c r="M215" s="15">
        <v>4926.3185275776032</v>
      </c>
      <c r="N215" s="15">
        <v>730.64831147889277</v>
      </c>
      <c r="O215" s="15">
        <v>796.35185580477992</v>
      </c>
      <c r="P215" s="15">
        <v>1434171.2900000003</v>
      </c>
      <c r="Q215" s="15">
        <v>998134.94000000018</v>
      </c>
      <c r="R215" s="17">
        <v>1330846.5866666669</v>
      </c>
      <c r="S215" s="15">
        <v>852.23997814189011</v>
      </c>
      <c r="T215" s="15">
        <v>1794015.9200000002</v>
      </c>
      <c r="U215" s="15">
        <v>1321648.44</v>
      </c>
      <c r="V215" s="15">
        <v>1762197.92</v>
      </c>
      <c r="W215" s="15">
        <v>1128.4662949649503</v>
      </c>
      <c r="X215" s="18">
        <v>1.3055000000000001</v>
      </c>
      <c r="Y215" s="18">
        <v>98683.1</v>
      </c>
      <c r="Z215" s="17">
        <v>131577.46666666667</v>
      </c>
      <c r="AA215" s="17">
        <v>100787.02923528661</v>
      </c>
      <c r="AB215" s="19">
        <f>Table1[[#This Row],[YTD-23 Annualized]]/Table1[[#This Row],[Column6]]</f>
        <v>270.15033218346889</v>
      </c>
      <c r="AC215" s="22">
        <v>40.702897999999998</v>
      </c>
      <c r="AD215" s="22">
        <v>-74.010240999999994</v>
      </c>
      <c r="AE215" s="21">
        <f>IF(OR('[1]Sales Team Input Sheet'!D$12="", '[1]Sales Team Input Sheet'!D$14="", AC215="", AD215=""), "",
     IFERROR(3959 * ACOS(MIN(1,
       SIN(RADIANS('[1]Sales Team Input Sheet'!D$12)) * SIN(RADIANS(AC215)) +
       COS(RADIANS('[1]Sales Team Input Sheet'!D$12)) * COS(RADIANS(AC215)) *
       COS(RADIANS(AD215) - RADIANS('[1]Sales Team Input Sheet'!D$14)))), ""))</f>
        <v>710.74683101984726</v>
      </c>
      <c r="AF215" s="21">
        <f t="shared" si="3"/>
        <v>435</v>
      </c>
    </row>
    <row r="216" spans="1:32" ht="15" thickBot="1" x14ac:dyDescent="0.4">
      <c r="A216" s="11" t="s">
        <v>586</v>
      </c>
      <c r="B216" s="12" t="s">
        <v>587</v>
      </c>
      <c r="C216" s="12" t="s">
        <v>200</v>
      </c>
      <c r="D216" s="13" t="s">
        <v>34</v>
      </c>
      <c r="E216" s="14">
        <v>32874</v>
      </c>
      <c r="F216" s="15">
        <v>2321.4900000000002</v>
      </c>
      <c r="G216" s="15">
        <v>2585</v>
      </c>
      <c r="H216" s="15">
        <v>27824.681499999999</v>
      </c>
      <c r="I216" s="15">
        <v>12244.704725824125</v>
      </c>
      <c r="J216" s="16">
        <v>0.44006630321443663</v>
      </c>
      <c r="K216" s="16">
        <v>0.74588575604145402</v>
      </c>
      <c r="L216" s="16">
        <v>0.74090973405076077</v>
      </c>
      <c r="M216" s="15">
        <v>9072.2209219404467</v>
      </c>
      <c r="N216" s="15">
        <v>491.03540218993464</v>
      </c>
      <c r="O216" s="15">
        <v>507.65512235676221</v>
      </c>
      <c r="P216" s="15">
        <v>1608412.0899999999</v>
      </c>
      <c r="Q216" s="15">
        <v>1264725.8500000001</v>
      </c>
      <c r="R216" s="17">
        <v>1686301.1333333335</v>
      </c>
      <c r="S216" s="15">
        <v>544.7905655419579</v>
      </c>
      <c r="T216" s="15">
        <v>2290368.63</v>
      </c>
      <c r="U216" s="15">
        <v>1776588.28</v>
      </c>
      <c r="V216" s="15">
        <v>2368784.3733333335</v>
      </c>
      <c r="W216" s="15">
        <v>765.27931630116859</v>
      </c>
      <c r="X216" s="18">
        <v>1.3055000000000001</v>
      </c>
      <c r="Y216" s="18">
        <v>108428.46000000002</v>
      </c>
      <c r="Z216" s="17">
        <v>144571.28000000003</v>
      </c>
      <c r="AA216" s="17">
        <v>110740.16085790886</v>
      </c>
      <c r="AB216" s="19">
        <f>Table1[[#This Row],[YTD-23 Annualized]]/Table1[[#This Row],[Column6]]</f>
        <v>185.875228110368</v>
      </c>
      <c r="AC216" s="22">
        <v>42.638620799999998</v>
      </c>
      <c r="AD216" s="22">
        <v>-73.7654134</v>
      </c>
      <c r="AE216" s="21">
        <f>IF(OR('[1]Sales Team Input Sheet'!D$12="", '[1]Sales Team Input Sheet'!D$14="", AC216="", AD216=""), "",
     IFERROR(3959 * ACOS(MIN(1,
       SIN(RADIANS('[1]Sales Team Input Sheet'!D$12)) * SIN(RADIANS(AC216)) +
       COS(RADIANS('[1]Sales Team Input Sheet'!D$12)) * COS(RADIANS(AC216)) *
       COS(RADIANS(AD216) - RADIANS('[1]Sales Team Input Sheet'!D$14)))), ""))</f>
        <v>709.84406245781827</v>
      </c>
      <c r="AF216" s="21">
        <f t="shared" si="3"/>
        <v>417</v>
      </c>
    </row>
    <row r="217" spans="1:32" ht="15" thickBot="1" x14ac:dyDescent="0.4">
      <c r="A217" s="11" t="s">
        <v>588</v>
      </c>
      <c r="B217" s="12" t="s">
        <v>589</v>
      </c>
      <c r="C217" s="12" t="s">
        <v>200</v>
      </c>
      <c r="D217" s="13" t="s">
        <v>34</v>
      </c>
      <c r="E217" s="14">
        <v>32874</v>
      </c>
      <c r="F217" s="15">
        <v>1667.69</v>
      </c>
      <c r="G217" s="15">
        <v>2075.5459230000001</v>
      </c>
      <c r="H217" s="15">
        <v>22340.968760579701</v>
      </c>
      <c r="I217" s="15">
        <v>8539.4405846774043</v>
      </c>
      <c r="J217" s="16">
        <v>0.38223233182909766</v>
      </c>
      <c r="K217" s="16">
        <v>0.78461194117729904</v>
      </c>
      <c r="L217" s="16">
        <v>0.79360941941853458</v>
      </c>
      <c r="M217" s="15">
        <v>6776.980484564906</v>
      </c>
      <c r="N217" s="15">
        <v>607.52941575840964</v>
      </c>
      <c r="O217" s="15">
        <v>673.81256708381056</v>
      </c>
      <c r="P217" s="15">
        <v>1438862.31</v>
      </c>
      <c r="Q217" s="15">
        <v>1203329.3699999999</v>
      </c>
      <c r="R217" s="17">
        <v>1604439.1599999997</v>
      </c>
      <c r="S217" s="15">
        <v>721.55458748328522</v>
      </c>
      <c r="T217" s="15">
        <v>1964419.0099999995</v>
      </c>
      <c r="U217" s="15">
        <v>1593437</v>
      </c>
      <c r="V217" s="15">
        <v>2124582.666666667</v>
      </c>
      <c r="W217" s="15">
        <v>955.47553801965614</v>
      </c>
      <c r="X217" s="18">
        <v>2.3055000000000003</v>
      </c>
      <c r="Y217" s="18">
        <v>115484.73</v>
      </c>
      <c r="Z217" s="17">
        <v>153979.63999999998</v>
      </c>
      <c r="AA217" s="17">
        <v>66787.959227933185</v>
      </c>
      <c r="AB217" s="19">
        <f>Table1[[#This Row],[YTD-23 Annualized]]/Table1[[#This Row],[Column6]]</f>
        <v>236.74838132620172</v>
      </c>
      <c r="AC217" s="22">
        <v>43.802652999999999</v>
      </c>
      <c r="AD217" s="22">
        <v>-73.487678000000002</v>
      </c>
      <c r="AE217" s="21">
        <f>IF(OR('[1]Sales Team Input Sheet'!D$12="", '[1]Sales Team Input Sheet'!D$14="", AC217="", AD217=""), "",
     IFERROR(3959 * ACOS(MIN(1,
       SIN(RADIANS('[1]Sales Team Input Sheet'!D$12)) * SIN(RADIANS(AC217)) +
       COS(RADIANS('[1]Sales Team Input Sheet'!D$12)) * COS(RADIANS(AC217)) *
       COS(RADIANS(AD217) - RADIANS('[1]Sales Team Input Sheet'!D$14)))), ""))</f>
        <v>727.42979417370839</v>
      </c>
      <c r="AF217" s="21">
        <f t="shared" si="3"/>
        <v>473</v>
      </c>
    </row>
    <row r="218" spans="1:32" ht="15" thickBot="1" x14ac:dyDescent="0.4">
      <c r="A218" s="11" t="s">
        <v>590</v>
      </c>
      <c r="B218" s="12" t="s">
        <v>591</v>
      </c>
      <c r="C218" s="12" t="s">
        <v>200</v>
      </c>
      <c r="D218" s="13" t="s">
        <v>34</v>
      </c>
      <c r="E218" s="14">
        <v>32874</v>
      </c>
      <c r="F218" s="15">
        <v>2216.41</v>
      </c>
      <c r="G218" s="15">
        <v>2325.3620900000001</v>
      </c>
      <c r="H218" s="15">
        <v>25029.965000551001</v>
      </c>
      <c r="I218" s="15">
        <v>10547.858964834782</v>
      </c>
      <c r="J218" s="16">
        <v>0.42140925744812607</v>
      </c>
      <c r="K218" s="16">
        <v>0.73885010544794494</v>
      </c>
      <c r="L218" s="16">
        <v>0.84466595855074933</v>
      </c>
      <c r="M218" s="15">
        <v>8909.4174031902876</v>
      </c>
      <c r="N218" s="15">
        <v>773.24911511685139</v>
      </c>
      <c r="O218" s="15">
        <v>792.12113733469891</v>
      </c>
      <c r="P218" s="15">
        <v>2105650.5999999996</v>
      </c>
      <c r="Q218" s="15">
        <v>1875491.7700000003</v>
      </c>
      <c r="R218" s="17">
        <v>2500655.6933333334</v>
      </c>
      <c r="S218" s="15">
        <v>846.18449203892794</v>
      </c>
      <c r="T218" s="15">
        <v>2707501.3800000004</v>
      </c>
      <c r="U218" s="15">
        <v>2414825.6199999996</v>
      </c>
      <c r="V218" s="15">
        <v>3219767.4933333332</v>
      </c>
      <c r="W218" s="15">
        <v>1089.5211716243837</v>
      </c>
      <c r="X218" s="18">
        <v>2.3055000000000003</v>
      </c>
      <c r="Y218" s="18">
        <v>115959.48</v>
      </c>
      <c r="Z218" s="17">
        <v>154612.63999999998</v>
      </c>
      <c r="AA218" s="17">
        <v>67062.520060724346</v>
      </c>
      <c r="AB218" s="19">
        <f>Table1[[#This Row],[YTD-23 Annualized]]/Table1[[#This Row],[Column6]]</f>
        <v>280.67555712878573</v>
      </c>
      <c r="AC218" s="22">
        <v>40.7622</v>
      </c>
      <c r="AD218" s="22">
        <v>-73.972800000000007</v>
      </c>
      <c r="AE218" s="21">
        <f>IF(OR('[1]Sales Team Input Sheet'!D$12="", '[1]Sales Team Input Sheet'!D$14="", AC218="", AD218=""), "",
     IFERROR(3959 * ACOS(MIN(1,
       SIN(RADIANS('[1]Sales Team Input Sheet'!D$12)) * SIN(RADIANS(AC218)) +
       COS(RADIANS('[1]Sales Team Input Sheet'!D$12)) * COS(RADIANS(AC218)) *
       COS(RADIANS(AD218) - RADIANS('[1]Sales Team Input Sheet'!D$14)))), ""))</f>
        <v>711.89664167751607</v>
      </c>
      <c r="AF218" s="21">
        <f t="shared" si="3"/>
        <v>455</v>
      </c>
    </row>
    <row r="219" spans="1:32" ht="15" thickBot="1" x14ac:dyDescent="0.4">
      <c r="A219" s="11" t="s">
        <v>592</v>
      </c>
      <c r="B219" s="12" t="s">
        <v>593</v>
      </c>
      <c r="C219" s="12" t="s">
        <v>200</v>
      </c>
      <c r="D219" s="13" t="s">
        <v>34</v>
      </c>
      <c r="E219" s="14">
        <v>32874</v>
      </c>
      <c r="F219" s="15">
        <v>2293.0299999999997</v>
      </c>
      <c r="G219" s="15">
        <v>3440.3258021400002</v>
      </c>
      <c r="H219" s="15">
        <v>37031.322901654748</v>
      </c>
      <c r="I219" s="15">
        <v>13962.540661227644</v>
      </c>
      <c r="J219" s="16">
        <v>0.37704676925284042</v>
      </c>
      <c r="K219" s="16">
        <v>0.7203374409093467</v>
      </c>
      <c r="L219" s="16">
        <v>0.66616381509971301</v>
      </c>
      <c r="M219" s="15">
        <v>9301.3393553682781</v>
      </c>
      <c r="N219" s="15">
        <v>470.33567014250849</v>
      </c>
      <c r="O219" s="15">
        <v>503.95029720500821</v>
      </c>
      <c r="P219" s="15">
        <v>1691598.2199999997</v>
      </c>
      <c r="Q219" s="15">
        <v>1241483.31</v>
      </c>
      <c r="R219" s="17">
        <v>1655311.08</v>
      </c>
      <c r="S219" s="15">
        <v>541.41607828942495</v>
      </c>
      <c r="T219" s="15">
        <v>2412803.3400000003</v>
      </c>
      <c r="U219" s="15">
        <v>1873593.56</v>
      </c>
      <c r="V219" s="15">
        <v>2498124.7466666666</v>
      </c>
      <c r="W219" s="15">
        <v>817.08200939368442</v>
      </c>
      <c r="X219" s="18">
        <v>2.298</v>
      </c>
      <c r="Y219" s="18">
        <v>114266.78</v>
      </c>
      <c r="Z219" s="17">
        <v>152355.70666666667</v>
      </c>
      <c r="AA219" s="17">
        <v>66299.263127357117</v>
      </c>
      <c r="AB219" s="19">
        <f>Table1[[#This Row],[YTD-23 Annualized]]/Table1[[#This Row],[Column6]]</f>
        <v>177.96480880408211</v>
      </c>
      <c r="AC219" s="22">
        <v>40.706791099999997</v>
      </c>
      <c r="AD219" s="22">
        <v>-74.008937599999996</v>
      </c>
      <c r="AE219" s="21">
        <f>IF(OR('[1]Sales Team Input Sheet'!D$12="", '[1]Sales Team Input Sheet'!D$14="", AC219="", AD219=""), "",
     IFERROR(3959 * ACOS(MIN(1,
       SIN(RADIANS('[1]Sales Team Input Sheet'!D$12)) * SIN(RADIANS(AC219)) +
       COS(RADIANS('[1]Sales Team Input Sheet'!D$12)) * COS(RADIANS(AC219)) *
       COS(RADIANS(AD219) - RADIANS('[1]Sales Team Input Sheet'!D$14)))), ""))</f>
        <v>710.76224553203349</v>
      </c>
      <c r="AF219" s="21">
        <f t="shared" si="3"/>
        <v>436</v>
      </c>
    </row>
    <row r="220" spans="1:32" ht="15" thickBot="1" x14ac:dyDescent="0.4">
      <c r="A220" s="11" t="s">
        <v>594</v>
      </c>
      <c r="B220" s="12" t="s">
        <v>595</v>
      </c>
      <c r="C220" s="12" t="s">
        <v>200</v>
      </c>
      <c r="D220" s="13" t="s">
        <v>132</v>
      </c>
      <c r="E220" s="14">
        <v>32874</v>
      </c>
      <c r="F220" s="15">
        <v>1749.43</v>
      </c>
      <c r="G220" s="15">
        <v>2816.8189600000001</v>
      </c>
      <c r="H220" s="15">
        <v>30319.957603544</v>
      </c>
      <c r="I220" s="15">
        <v>12241.148389251837</v>
      </c>
      <c r="J220" s="16">
        <v>0.40373237157234709</v>
      </c>
      <c r="K220" s="16">
        <v>0.44570719327724662</v>
      </c>
      <c r="L220" s="16">
        <v>0.57347163638372001</v>
      </c>
      <c r="M220" s="15">
        <v>7019.9513980001884</v>
      </c>
      <c r="N220" s="15">
        <v>357.73329396317934</v>
      </c>
      <c r="O220" s="15">
        <v>344.91502375059309</v>
      </c>
      <c r="P220" s="15">
        <v>663638.59000000008</v>
      </c>
      <c r="Q220" s="15">
        <v>643086.27</v>
      </c>
      <c r="R220" s="17">
        <v>857448.36</v>
      </c>
      <c r="S220" s="15">
        <v>367.5976003612605</v>
      </c>
      <c r="T220" s="15">
        <v>1260439.23</v>
      </c>
      <c r="U220" s="15">
        <v>1280013.0900000001</v>
      </c>
      <c r="V220" s="15">
        <v>1706684.12</v>
      </c>
      <c r="W220" s="15">
        <v>731.67436822279251</v>
      </c>
      <c r="X220" s="18">
        <v>2.2476000000000003</v>
      </c>
      <c r="Y220" s="18">
        <v>163414.81000000003</v>
      </c>
      <c r="Z220" s="17">
        <v>217886.41333333336</v>
      </c>
      <c r="AA220" s="17">
        <v>96941.810523818</v>
      </c>
      <c r="AB220" s="19">
        <f>Table1[[#This Row],[YTD-23 Annualized]]/Table1[[#This Row],[Column6]]</f>
        <v>122.14448667611373</v>
      </c>
      <c r="AC220" s="22">
        <v>40.702897999999998</v>
      </c>
      <c r="AD220" s="22">
        <v>-74.010240999999994</v>
      </c>
      <c r="AE220" s="21">
        <f>IF(OR('[1]Sales Team Input Sheet'!D$12="", '[1]Sales Team Input Sheet'!D$14="", AC220="", AD220=""), "",
     IFERROR(3959 * ACOS(MIN(1,
       SIN(RADIANS('[1]Sales Team Input Sheet'!D$12)) * SIN(RADIANS(AC220)) +
       COS(RADIANS('[1]Sales Team Input Sheet'!D$12)) * COS(RADIANS(AC220)) *
       COS(RADIANS(AD220) - RADIANS('[1]Sales Team Input Sheet'!D$14)))), ""))</f>
        <v>710.74683101984726</v>
      </c>
      <c r="AF220" s="21">
        <f t="shared" si="3"/>
        <v>435</v>
      </c>
    </row>
    <row r="221" spans="1:32" ht="15" thickBot="1" x14ac:dyDescent="0.4">
      <c r="A221" s="11" t="s">
        <v>596</v>
      </c>
      <c r="B221" s="12" t="s">
        <v>597</v>
      </c>
      <c r="C221" s="12" t="s">
        <v>200</v>
      </c>
      <c r="D221" s="13" t="s">
        <v>34</v>
      </c>
      <c r="E221" s="14">
        <v>32874</v>
      </c>
      <c r="F221" s="15">
        <v>2082.64</v>
      </c>
      <c r="G221" s="15">
        <v>2227.4423280000001</v>
      </c>
      <c r="H221" s="15">
        <v>23975.9664743592</v>
      </c>
      <c r="I221" s="15">
        <v>12318.967155923401</v>
      </c>
      <c r="J221" s="16">
        <v>0.51380482071902156</v>
      </c>
      <c r="K221" s="16">
        <v>0.6476512786608819</v>
      </c>
      <c r="L221" s="16">
        <v>0.65734344267794687</v>
      </c>
      <c r="M221" s="15">
        <v>8097.7922805112448</v>
      </c>
      <c r="N221" s="15">
        <v>529.23548251815714</v>
      </c>
      <c r="O221" s="15">
        <v>572.68924538086264</v>
      </c>
      <c r="P221" s="15">
        <v>1558139.6699999997</v>
      </c>
      <c r="Q221" s="15">
        <v>1293573.31</v>
      </c>
      <c r="R221" s="17">
        <v>1724764.4133333333</v>
      </c>
      <c r="S221" s="15">
        <v>621.12189816771024</v>
      </c>
      <c r="T221" s="15">
        <v>1964464.4</v>
      </c>
      <c r="U221" s="15">
        <v>1659117.9100000001</v>
      </c>
      <c r="V221" s="15">
        <v>2212157.2133333334</v>
      </c>
      <c r="W221" s="15">
        <v>796.64171916413784</v>
      </c>
      <c r="X221" s="18">
        <v>1.2976000000000001</v>
      </c>
      <c r="Y221" s="18">
        <v>99031.359999999986</v>
      </c>
      <c r="Z221" s="17">
        <v>132041.8133333333</v>
      </c>
      <c r="AA221" s="17">
        <v>101758.48746403614</v>
      </c>
      <c r="AB221" s="19">
        <f>Table1[[#This Row],[YTD-23 Annualized]]/Table1[[#This Row],[Column6]]</f>
        <v>212.99193083580087</v>
      </c>
      <c r="AC221" s="22">
        <v>40.708651699999997</v>
      </c>
      <c r="AD221" s="22">
        <v>-74.010158000000004</v>
      </c>
      <c r="AE221" s="21">
        <f>IF(OR('[1]Sales Team Input Sheet'!D$12="", '[1]Sales Team Input Sheet'!D$14="", AC221="", AD221=""), "",
     IFERROR(3959 * ACOS(MIN(1,
       SIN(RADIANS('[1]Sales Team Input Sheet'!D$12)) * SIN(RADIANS(AC221)) +
       COS(RADIANS('[1]Sales Team Input Sheet'!D$12)) * COS(RADIANS(AC221)) *
       COS(RADIANS(AD221) - RADIANS('[1]Sales Team Input Sheet'!D$14)))), ""))</f>
        <v>710.67488260822336</v>
      </c>
      <c r="AF221" s="21">
        <f t="shared" si="3"/>
        <v>420</v>
      </c>
    </row>
    <row r="222" spans="1:32" ht="15" thickBot="1" x14ac:dyDescent="0.4">
      <c r="A222" s="11" t="s">
        <v>598</v>
      </c>
      <c r="B222" s="12" t="s">
        <v>599</v>
      </c>
      <c r="C222" s="12" t="s">
        <v>200</v>
      </c>
      <c r="D222" s="13" t="s">
        <v>34</v>
      </c>
      <c r="E222" s="14">
        <v>32874</v>
      </c>
      <c r="F222" s="15">
        <v>994.51</v>
      </c>
      <c r="G222" s="15">
        <v>1094.39734</v>
      </c>
      <c r="H222" s="15">
        <v>11779.983528025999</v>
      </c>
      <c r="I222" s="15">
        <v>5948.8422247618</v>
      </c>
      <c r="J222" s="16">
        <v>0.50499580161625757</v>
      </c>
      <c r="K222" s="16">
        <v>0.87863507408283203</v>
      </c>
      <c r="L222" s="16">
        <v>0.80116504571759506</v>
      </c>
      <c r="M222" s="15">
        <v>4766.0044529680472</v>
      </c>
      <c r="N222" s="15">
        <v>400.04510378409606</v>
      </c>
      <c r="O222" s="15">
        <v>416.85079084172111</v>
      </c>
      <c r="P222" s="15">
        <v>627691.46</v>
      </c>
      <c r="Q222" s="15">
        <v>445730.05999999994</v>
      </c>
      <c r="R222" s="17">
        <v>594306.74666666659</v>
      </c>
      <c r="S222" s="15">
        <v>448.19062653970292</v>
      </c>
      <c r="T222" s="15">
        <v>839858.91999999993</v>
      </c>
      <c r="U222" s="15">
        <v>616518.04</v>
      </c>
      <c r="V222" s="15">
        <v>822024.05333333346</v>
      </c>
      <c r="W222" s="15">
        <v>619.92140853284548</v>
      </c>
      <c r="X222" s="18">
        <v>2.0769000000000002</v>
      </c>
      <c r="Y222" s="18">
        <v>87753.319999999978</v>
      </c>
      <c r="Z222" s="17">
        <v>117004.42666666664</v>
      </c>
      <c r="AA222" s="17">
        <v>56336.090647920762</v>
      </c>
      <c r="AB222" s="19">
        <f>Table1[[#This Row],[YTD-23 Annualized]]/Table1[[#This Row],[Column6]]</f>
        <v>124.69706072065456</v>
      </c>
      <c r="AC222" s="22">
        <v>40.826210099999997</v>
      </c>
      <c r="AD222" s="22">
        <v>-73.502067999999994</v>
      </c>
      <c r="AE222" s="21">
        <f>IF(OR('[1]Sales Team Input Sheet'!D$12="", '[1]Sales Team Input Sheet'!D$14="", AC222="", AD222=""), "",
     IFERROR(3959 * ACOS(MIN(1,
       SIN(RADIANS('[1]Sales Team Input Sheet'!D$12)) * SIN(RADIANS(AC222)) +
       COS(RADIANS('[1]Sales Team Input Sheet'!D$12)) * COS(RADIANS(AC222)) *
       COS(RADIANS(AD222) - RADIANS('[1]Sales Team Input Sheet'!D$14)))), ""))</f>
        <v>735.29561529042542</v>
      </c>
      <c r="AF222" s="21">
        <f t="shared" si="3"/>
        <v>483</v>
      </c>
    </row>
    <row r="223" spans="1:32" ht="15" thickBot="1" x14ac:dyDescent="0.4">
      <c r="A223" s="11" t="s">
        <v>600</v>
      </c>
      <c r="B223" s="12" t="s">
        <v>601</v>
      </c>
      <c r="C223" s="12" t="s">
        <v>236</v>
      </c>
      <c r="D223" s="13" t="s">
        <v>34</v>
      </c>
      <c r="E223" s="14">
        <v>32874</v>
      </c>
      <c r="F223" s="15">
        <v>1660.05</v>
      </c>
      <c r="G223" s="15">
        <v>1880.0970337799999</v>
      </c>
      <c r="H223" s="15">
        <v>20237.176461904539</v>
      </c>
      <c r="I223" s="15">
        <v>12179.694966209632</v>
      </c>
      <c r="J223" s="16">
        <v>0.60184754474702995</v>
      </c>
      <c r="K223" s="16">
        <v>0.70025653585288306</v>
      </c>
      <c r="L223" s="16">
        <v>0.67219460755348492</v>
      </c>
      <c r="M223" s="15">
        <v>8187.1252779324404</v>
      </c>
      <c r="N223" s="15">
        <v>372.38030831688945</v>
      </c>
      <c r="O223" s="15">
        <v>354.48387096774201</v>
      </c>
      <c r="P223" s="15">
        <v>951110.17999999993</v>
      </c>
      <c r="Q223" s="15">
        <v>650960.32000000007</v>
      </c>
      <c r="R223" s="17">
        <v>867947.09333333338</v>
      </c>
      <c r="S223" s="15">
        <v>392.13295985060694</v>
      </c>
      <c r="T223" s="15">
        <v>1206593.94</v>
      </c>
      <c r="U223" s="15">
        <v>853390.51000000013</v>
      </c>
      <c r="V223" s="15">
        <v>1137854.0133333337</v>
      </c>
      <c r="W223" s="15">
        <v>514.07518448239534</v>
      </c>
      <c r="X223" s="18">
        <v>1.3269</v>
      </c>
      <c r="Y223" s="18">
        <v>134288.64000000001</v>
      </c>
      <c r="Z223" s="17">
        <v>179051.52000000002</v>
      </c>
      <c r="AA223" s="17">
        <v>134939.724169116</v>
      </c>
      <c r="AB223" s="19">
        <f>Table1[[#This Row],[YTD-23 Annualized]]/Table1[[#This Row],[Column6]]</f>
        <v>106.01365728124328</v>
      </c>
      <c r="AC223" s="22">
        <v>40.758792</v>
      </c>
      <c r="AD223" s="22">
        <v>-73.422040999999993</v>
      </c>
      <c r="AE223" s="21">
        <f>IF(OR('[1]Sales Team Input Sheet'!D$12="", '[1]Sales Team Input Sheet'!D$14="", AC223="", AD223=""), "",
     IFERROR(3959 * ACOS(MIN(1,
       SIN(RADIANS('[1]Sales Team Input Sheet'!D$12)) * SIN(RADIANS(AC223)) +
       COS(RADIANS('[1]Sales Team Input Sheet'!D$12)) * COS(RADIANS(AC223)) *
       COS(RADIANS(AD223) - RADIANS('[1]Sales Team Input Sheet'!D$14)))), ""))</f>
        <v>740.26278593867062</v>
      </c>
      <c r="AF223" s="21">
        <f t="shared" si="3"/>
        <v>487</v>
      </c>
    </row>
    <row r="224" spans="1:32" ht="15" thickBot="1" x14ac:dyDescent="0.4">
      <c r="A224" s="11" t="s">
        <v>602</v>
      </c>
      <c r="B224" s="12" t="s">
        <v>603</v>
      </c>
      <c r="C224" s="12" t="s">
        <v>604</v>
      </c>
      <c r="D224" s="13" t="s">
        <v>34</v>
      </c>
      <c r="E224" s="14">
        <v>32874</v>
      </c>
      <c r="F224" s="15">
        <v>2141.16</v>
      </c>
      <c r="G224" s="15">
        <v>2110.4804020847464</v>
      </c>
      <c r="H224" s="15">
        <v>22717</v>
      </c>
      <c r="I224" s="15">
        <v>11691.864688453599</v>
      </c>
      <c r="J224" s="16">
        <v>0.51467467924697796</v>
      </c>
      <c r="K224" s="16">
        <v>0.84837192053618149</v>
      </c>
      <c r="L224" s="16">
        <v>0.8757616784088853</v>
      </c>
      <c r="M224" s="15">
        <v>10239.287043289703</v>
      </c>
      <c r="N224" s="15">
        <v>383.08867388087845</v>
      </c>
      <c r="O224" s="15">
        <v>409.30659081992934</v>
      </c>
      <c r="P224" s="15">
        <v>1134651.8500000001</v>
      </c>
      <c r="Q224" s="15">
        <v>939210.87</v>
      </c>
      <c r="R224" s="17">
        <v>1252281.1600000001</v>
      </c>
      <c r="S224" s="15">
        <v>438.64581348427959</v>
      </c>
      <c r="T224" s="15">
        <v>1450766.38</v>
      </c>
      <c r="U224" s="15">
        <v>1214744.1399999997</v>
      </c>
      <c r="V224" s="15">
        <v>1619658.853333333</v>
      </c>
      <c r="W224" s="15">
        <v>567.32992396644806</v>
      </c>
      <c r="X224" s="18">
        <v>2.3269000000000002</v>
      </c>
      <c r="Y224" s="18">
        <v>126255.76000000001</v>
      </c>
      <c r="Z224" s="17">
        <v>168341.01333333334</v>
      </c>
      <c r="AA224" s="17">
        <v>72345.615769192198</v>
      </c>
      <c r="AB224" s="19">
        <f>Table1[[#This Row],[YTD-23 Annualized]]/Table1[[#This Row],[Column6]]</f>
        <v>122.30159724066728</v>
      </c>
      <c r="AC224" s="22">
        <v>40.760461800000002</v>
      </c>
      <c r="AD224" s="22">
        <v>-73.692331199999998</v>
      </c>
      <c r="AE224" s="21">
        <f>IF(OR('[1]Sales Team Input Sheet'!D$12="", '[1]Sales Team Input Sheet'!D$14="", AC224="", AD224=""), "",
     IFERROR(3959 * ACOS(MIN(1,
       SIN(RADIANS('[1]Sales Team Input Sheet'!D$12)) * SIN(RADIANS(AC224)) +
       COS(RADIANS('[1]Sales Team Input Sheet'!D$12)) * COS(RADIANS(AC224)) *
       COS(RADIANS(AD224) - RADIANS('[1]Sales Team Input Sheet'!D$14)))), ""))</f>
        <v>726.34122991292361</v>
      </c>
      <c r="AF224" s="21">
        <f t="shared" si="3"/>
        <v>471</v>
      </c>
    </row>
    <row r="225" spans="1:32" ht="15" thickBot="1" x14ac:dyDescent="0.4">
      <c r="A225" s="11" t="s">
        <v>605</v>
      </c>
      <c r="B225" s="12" t="s">
        <v>606</v>
      </c>
      <c r="C225" s="12" t="s">
        <v>607</v>
      </c>
      <c r="D225" s="13" t="s">
        <v>34</v>
      </c>
      <c r="E225" s="14">
        <v>32874</v>
      </c>
      <c r="F225" s="15">
        <v>2675.12</v>
      </c>
      <c r="G225" s="15">
        <v>2229.672</v>
      </c>
      <c r="H225" s="15">
        <v>23999.966440799999</v>
      </c>
      <c r="I225" s="15">
        <v>15463.197383984469</v>
      </c>
      <c r="J225" s="16">
        <v>0.64430079192515022</v>
      </c>
      <c r="K225" s="16">
        <v>0.79154570440292238</v>
      </c>
      <c r="L225" s="16">
        <v>0.80677292884365492</v>
      </c>
      <c r="M225" s="15">
        <v>12475.289042764693</v>
      </c>
      <c r="N225" s="15">
        <v>245.47714061003961</v>
      </c>
      <c r="O225" s="15">
        <v>261.3435621579593</v>
      </c>
      <c r="P225" s="15">
        <v>942458.54999999993</v>
      </c>
      <c r="Q225" s="15">
        <v>759691.14000000013</v>
      </c>
      <c r="R225" s="17">
        <v>1012921.5200000001</v>
      </c>
      <c r="S225" s="15">
        <v>283.98394838362395</v>
      </c>
      <c r="T225" s="15">
        <v>1276377.3900000001</v>
      </c>
      <c r="U225" s="15">
        <v>1035798.1400000001</v>
      </c>
      <c r="V225" s="15">
        <v>1381064.186666667</v>
      </c>
      <c r="W225" s="15">
        <v>387.19688836388656</v>
      </c>
      <c r="X225" s="18">
        <v>2.3269000000000002</v>
      </c>
      <c r="Y225" s="18">
        <v>110423.96</v>
      </c>
      <c r="Z225" s="17">
        <v>147231.94666666666</v>
      </c>
      <c r="AA225" s="17">
        <v>63273.86078760009</v>
      </c>
      <c r="AB225" s="19">
        <f>Table1[[#This Row],[YTD-23 Annualized]]/Table1[[#This Row],[Column6]]</f>
        <v>81.194232576716558</v>
      </c>
      <c r="AC225" s="22">
        <v>40.769409099999997</v>
      </c>
      <c r="AD225" s="22">
        <v>-73.114866399999997</v>
      </c>
      <c r="AE225" s="21">
        <f>IF(OR('[1]Sales Team Input Sheet'!D$12="", '[1]Sales Team Input Sheet'!D$14="", AC225="", AD225=""), "",
     IFERROR(3959 * ACOS(MIN(1,
       SIN(RADIANS('[1]Sales Team Input Sheet'!D$12)) * SIN(RADIANS(AC225)) +
       COS(RADIANS('[1]Sales Team Input Sheet'!D$12)) * COS(RADIANS(AC225)) *
       COS(RADIANS(AD225) - RADIANS('[1]Sales Team Input Sheet'!D$14)))), ""))</f>
        <v>755.92549312728784</v>
      </c>
      <c r="AF225" s="21">
        <f t="shared" si="3"/>
        <v>494</v>
      </c>
    </row>
    <row r="226" spans="1:32" ht="15" thickBot="1" x14ac:dyDescent="0.4">
      <c r="A226" s="11" t="s">
        <v>608</v>
      </c>
      <c r="B226" s="12" t="s">
        <v>609</v>
      </c>
      <c r="C226" s="12" t="s">
        <v>610</v>
      </c>
      <c r="D226" s="13" t="s">
        <v>34</v>
      </c>
      <c r="E226" s="14">
        <v>32874</v>
      </c>
      <c r="F226" s="15">
        <v>2512.4499999999998</v>
      </c>
      <c r="G226" s="15">
        <v>2917.6187150000001</v>
      </c>
      <c r="H226" s="15">
        <v>31404.956086388498</v>
      </c>
      <c r="I226" s="15">
        <v>15930.607765198953</v>
      </c>
      <c r="J226" s="16">
        <v>0.50726413122110936</v>
      </c>
      <c r="K226" s="16">
        <v>0.76245689358176338</v>
      </c>
      <c r="L226" s="16">
        <v>0.73683245391907992</v>
      </c>
      <c r="M226" s="15">
        <v>11738.188812053892</v>
      </c>
      <c r="N226" s="15">
        <v>391.85020610391342</v>
      </c>
      <c r="O226" s="15">
        <v>388.90657724531826</v>
      </c>
      <c r="P226" s="15">
        <v>1525885.5300000003</v>
      </c>
      <c r="Q226" s="15">
        <v>1100662.0599999998</v>
      </c>
      <c r="R226" s="17">
        <v>1467549.4133333331</v>
      </c>
      <c r="S226" s="15">
        <v>438.08316981432461</v>
      </c>
      <c r="T226" s="15">
        <v>1910966.2300000002</v>
      </c>
      <c r="U226" s="15">
        <v>1454635.1799999997</v>
      </c>
      <c r="V226" s="15">
        <v>1939513.573333333</v>
      </c>
      <c r="W226" s="15">
        <v>578.97079742880442</v>
      </c>
      <c r="X226" s="18">
        <v>2.3269000000000002</v>
      </c>
      <c r="Y226" s="18">
        <v>110048.34</v>
      </c>
      <c r="Z226" s="17">
        <v>146731.12</v>
      </c>
      <c r="AA226" s="17">
        <v>63058.627358287842</v>
      </c>
      <c r="AB226" s="19">
        <f>Table1[[#This Row],[YTD-23 Annualized]]/Table1[[#This Row],[Column6]]</f>
        <v>125.02349696627076</v>
      </c>
      <c r="AC226" s="22">
        <v>40.717528999999999</v>
      </c>
      <c r="AD226" s="22">
        <v>-73.594155000000001</v>
      </c>
      <c r="AE226" s="21">
        <f>IF(OR('[1]Sales Team Input Sheet'!D$12="", '[1]Sales Team Input Sheet'!D$14="", AC226="", AD226=""), "",
     IFERROR(3959 * ACOS(MIN(1,
       SIN(RADIANS('[1]Sales Team Input Sheet'!D$12)) * SIN(RADIANS(AC226)) +
       COS(RADIANS('[1]Sales Team Input Sheet'!D$12)) * COS(RADIANS(AC226)) *
       COS(RADIANS(AD226) - RADIANS('[1]Sales Team Input Sheet'!D$14)))), ""))</f>
        <v>731.94695629747446</v>
      </c>
      <c r="AF226" s="21">
        <f t="shared" si="3"/>
        <v>479</v>
      </c>
    </row>
    <row r="227" spans="1:32" ht="15" thickBot="1" x14ac:dyDescent="0.4">
      <c r="A227" s="11" t="s">
        <v>611</v>
      </c>
      <c r="B227" s="12" t="s">
        <v>612</v>
      </c>
      <c r="C227" s="12" t="s">
        <v>613</v>
      </c>
      <c r="D227" s="13" t="s">
        <v>34</v>
      </c>
      <c r="E227" s="14">
        <v>32874</v>
      </c>
      <c r="F227" s="15">
        <v>1658.69</v>
      </c>
      <c r="G227" s="15">
        <v>2030.209259</v>
      </c>
      <c r="H227" s="15">
        <v>21852.9694429501</v>
      </c>
      <c r="I227" s="15">
        <v>10471.797882156103</v>
      </c>
      <c r="J227" s="16">
        <v>0.47919336131842566</v>
      </c>
      <c r="K227" s="16">
        <v>0.80987219893685536</v>
      </c>
      <c r="L227" s="16">
        <v>0.77724194159787818</v>
      </c>
      <c r="M227" s="15">
        <v>8139.1205179475573</v>
      </c>
      <c r="N227" s="15">
        <v>325.53997695901865</v>
      </c>
      <c r="O227" s="15">
        <v>397.14598870192737</v>
      </c>
      <c r="P227" s="15">
        <v>847099.39999999991</v>
      </c>
      <c r="Q227" s="15">
        <v>732657.98</v>
      </c>
      <c r="R227" s="17">
        <v>976877.30666666664</v>
      </c>
      <c r="S227" s="15">
        <v>441.70880634717759</v>
      </c>
      <c r="T227" s="15">
        <v>1149611.05</v>
      </c>
      <c r="U227" s="15">
        <v>1103075.57</v>
      </c>
      <c r="V227" s="15">
        <v>1470767.4266666668</v>
      </c>
      <c r="W227" s="15">
        <v>665.02816680633521</v>
      </c>
      <c r="X227" s="18">
        <v>2.0434000000000001</v>
      </c>
      <c r="Y227" s="18">
        <v>113918.87</v>
      </c>
      <c r="Z227" s="17">
        <v>151891.82666666666</v>
      </c>
      <c r="AA227" s="17">
        <v>74332.889628397112</v>
      </c>
      <c r="AB227" s="19">
        <f>Table1[[#This Row],[YTD-23 Annualized]]/Table1[[#This Row],[Column6]]</f>
        <v>120.02246489808776</v>
      </c>
      <c r="AC227" s="22">
        <v>40.910106599999999</v>
      </c>
      <c r="AD227" s="22">
        <v>-74.092812899999998</v>
      </c>
      <c r="AE227" s="21">
        <f>IF(OR('[1]Sales Team Input Sheet'!D$12="", '[1]Sales Team Input Sheet'!D$14="", AC227="", AD227=""), "",
     IFERROR(3959 * ACOS(MIN(1,
       SIN(RADIANS('[1]Sales Team Input Sheet'!D$12)) * SIN(RADIANS(AC227)) +
       COS(RADIANS('[1]Sales Team Input Sheet'!D$12)) * COS(RADIANS(AC227)) *
       COS(RADIANS(AD227) - RADIANS('[1]Sales Team Input Sheet'!D$14)))), ""))</f>
        <v>703.88910689505815</v>
      </c>
      <c r="AF227" s="21">
        <f t="shared" si="3"/>
        <v>409</v>
      </c>
    </row>
    <row r="228" spans="1:32" ht="15" thickBot="1" x14ac:dyDescent="0.4">
      <c r="A228" s="11" t="s">
        <v>614</v>
      </c>
      <c r="B228" s="12" t="s">
        <v>615</v>
      </c>
      <c r="C228" s="12" t="s">
        <v>616</v>
      </c>
      <c r="D228" s="13" t="s">
        <v>34</v>
      </c>
      <c r="E228" s="14">
        <v>32874</v>
      </c>
      <c r="F228" s="15">
        <v>1021.14</v>
      </c>
      <c r="G228" s="15">
        <v>1092.0747650000001</v>
      </c>
      <c r="H228" s="15">
        <v>11754.9835629835</v>
      </c>
      <c r="I228" s="15">
        <v>5870.3173461345013</v>
      </c>
      <c r="J228" s="16">
        <v>0.49938966861852185</v>
      </c>
      <c r="K228" s="16">
        <v>0.89560623072406664</v>
      </c>
      <c r="L228" s="16">
        <v>0.83476822830370201</v>
      </c>
      <c r="M228" s="15">
        <v>4900.3544106131876</v>
      </c>
      <c r="N228" s="15">
        <v>533.85032111255043</v>
      </c>
      <c r="O228" s="15">
        <v>567.32567522572822</v>
      </c>
      <c r="P228" s="15">
        <v>847232.74000000011</v>
      </c>
      <c r="Q228" s="15">
        <v>625486.24</v>
      </c>
      <c r="R228" s="17">
        <v>833981.65333333332</v>
      </c>
      <c r="S228" s="15">
        <v>612.53720351763718</v>
      </c>
      <c r="T228" s="15">
        <v>1557094.9400000002</v>
      </c>
      <c r="U228" s="15">
        <v>1283458.26</v>
      </c>
      <c r="V228" s="15">
        <v>1711277.68</v>
      </c>
      <c r="W228" s="15">
        <v>1256.8876549738527</v>
      </c>
      <c r="X228" s="18">
        <v>2.0434000000000001</v>
      </c>
      <c r="Y228" s="18">
        <v>96516.130000000019</v>
      </c>
      <c r="Z228" s="17">
        <v>128688.17333333337</v>
      </c>
      <c r="AA228" s="17">
        <v>62977.475449414385</v>
      </c>
      <c r="AB228" s="19">
        <f>Table1[[#This Row],[YTD-23 Annualized]]/Table1[[#This Row],[Column6]]</f>
        <v>170.18802793673368</v>
      </c>
      <c r="AC228" s="22">
        <v>40.748567999999999</v>
      </c>
      <c r="AD228" s="22">
        <v>-74.180218999999994</v>
      </c>
      <c r="AE228" s="21">
        <f>IF(OR('[1]Sales Team Input Sheet'!D$12="", '[1]Sales Team Input Sheet'!D$14="", AC228="", AD228=""), "",
     IFERROR(3959 * ACOS(MIN(1,
       SIN(RADIANS('[1]Sales Team Input Sheet'!D$12)) * SIN(RADIANS(AC228)) +
       COS(RADIANS('[1]Sales Team Input Sheet'!D$12)) * COS(RADIANS(AC228)) *
       COS(RADIANS(AD228) - RADIANS('[1]Sales Team Input Sheet'!D$14)))), ""))</f>
        <v>701.40840865639689</v>
      </c>
      <c r="AF228" s="21">
        <f t="shared" si="3"/>
        <v>404</v>
      </c>
    </row>
    <row r="229" spans="1:32" ht="15" thickBot="1" x14ac:dyDescent="0.4">
      <c r="A229" s="11" t="s">
        <v>617</v>
      </c>
      <c r="B229" s="12" t="s">
        <v>618</v>
      </c>
      <c r="C229" s="12" t="s">
        <v>619</v>
      </c>
      <c r="D229" s="13" t="s">
        <v>34</v>
      </c>
      <c r="E229" s="14">
        <v>32874</v>
      </c>
      <c r="F229" s="15">
        <v>1181.4499999999998</v>
      </c>
      <c r="G229" s="15">
        <v>1160.822985</v>
      </c>
      <c r="H229" s="15">
        <v>12494.9825282415</v>
      </c>
      <c r="I229" s="15">
        <v>6602.5065960391994</v>
      </c>
      <c r="J229" s="16">
        <v>0.52841263131949434</v>
      </c>
      <c r="K229" s="16">
        <v>0.82619828397084794</v>
      </c>
      <c r="L229" s="16">
        <v>0.852990805373119</v>
      </c>
      <c r="M229" s="15">
        <v>5631.8774188368061</v>
      </c>
      <c r="N229" s="15">
        <v>281.08467990176285</v>
      </c>
      <c r="O229" s="15">
        <v>274.51781285708245</v>
      </c>
      <c r="P229" s="15">
        <v>477703.9</v>
      </c>
      <c r="Q229" s="15">
        <v>363640.23</v>
      </c>
      <c r="R229" s="17">
        <v>484853.64</v>
      </c>
      <c r="S229" s="15">
        <v>307.79146811121927</v>
      </c>
      <c r="T229" s="15">
        <v>716704.96</v>
      </c>
      <c r="U229" s="15">
        <v>578499.73</v>
      </c>
      <c r="V229" s="15">
        <v>771332.97333333327</v>
      </c>
      <c r="W229" s="15">
        <v>489.65231706800967</v>
      </c>
      <c r="X229" s="18">
        <v>2.0453999999999999</v>
      </c>
      <c r="Y229" s="18">
        <v>72591.75</v>
      </c>
      <c r="Z229" s="17">
        <v>96789</v>
      </c>
      <c r="AA229" s="17">
        <v>47320.328542094459</v>
      </c>
      <c r="AB229" s="19">
        <f>Table1[[#This Row],[YTD-23 Annualized]]/Table1[[#This Row],[Column6]]</f>
        <v>86.090943382098772</v>
      </c>
      <c r="AC229" s="22">
        <v>40.5931225</v>
      </c>
      <c r="AD229" s="22">
        <v>-74.604954000000006</v>
      </c>
      <c r="AE229" s="21">
        <f>IF(OR('[1]Sales Team Input Sheet'!D$12="", '[1]Sales Team Input Sheet'!D$14="", AC229="", AD229=""), "",
     IFERROR(3959 * ACOS(MIN(1,
       SIN(RADIANS('[1]Sales Team Input Sheet'!D$12)) * SIN(RADIANS(AC229)) +
       COS(RADIANS('[1]Sales Team Input Sheet'!D$12)) * COS(RADIANS(AC229)) *
       COS(RADIANS(AD229) - RADIANS('[1]Sales Team Input Sheet'!D$14)))), ""))</f>
        <v>681.68814342406176</v>
      </c>
      <c r="AF229" s="21">
        <f t="shared" si="3"/>
        <v>376</v>
      </c>
    </row>
    <row r="230" spans="1:32" ht="15" thickBot="1" x14ac:dyDescent="0.4">
      <c r="A230" s="11" t="s">
        <v>620</v>
      </c>
      <c r="B230" s="12" t="s">
        <v>621</v>
      </c>
      <c r="C230" s="12" t="s">
        <v>622</v>
      </c>
      <c r="D230" s="13" t="s">
        <v>34</v>
      </c>
      <c r="E230" s="14">
        <v>32874</v>
      </c>
      <c r="F230" s="15">
        <v>601.15</v>
      </c>
      <c r="G230" s="15">
        <v>780.38519999999994</v>
      </c>
      <c r="H230" s="15">
        <v>8399.9882542799987</v>
      </c>
      <c r="I230" s="15">
        <v>4551.067786451822</v>
      </c>
      <c r="J230" s="16">
        <v>0.54179454169271513</v>
      </c>
      <c r="K230" s="16">
        <v>0.80312965193622066</v>
      </c>
      <c r="L230" s="16">
        <v>0.61018583971853935</v>
      </c>
      <c r="M230" s="15">
        <v>2776.997118892099</v>
      </c>
      <c r="N230" s="15">
        <v>454.88680736551908</v>
      </c>
      <c r="O230" s="15">
        <v>507.08909589952589</v>
      </c>
      <c r="P230" s="15">
        <v>555727.4</v>
      </c>
      <c r="Q230" s="15">
        <v>343114.03</v>
      </c>
      <c r="R230" s="17">
        <v>457485.37333333341</v>
      </c>
      <c r="S230" s="15">
        <v>570.7627547201198</v>
      </c>
      <c r="T230" s="15">
        <v>694087.14000000013</v>
      </c>
      <c r="U230" s="15">
        <v>438795.08999999997</v>
      </c>
      <c r="V230" s="15">
        <v>585060.11999999988</v>
      </c>
      <c r="W230" s="15">
        <v>729.92612492722265</v>
      </c>
      <c r="X230" s="18">
        <v>1.0454000000000001</v>
      </c>
      <c r="Y230" s="18">
        <v>69298.959999999992</v>
      </c>
      <c r="Z230" s="17">
        <v>92398.613333333327</v>
      </c>
      <c r="AA230" s="17">
        <v>88385.893756775695</v>
      </c>
      <c r="AB230" s="19">
        <f>Table1[[#This Row],[YTD-23 Annualized]]/Table1[[#This Row],[Column6]]</f>
        <v>164.74103275838118</v>
      </c>
      <c r="AC230" s="22">
        <v>40.674147599999998</v>
      </c>
      <c r="AD230" s="22">
        <v>-74.680950300000006</v>
      </c>
      <c r="AE230" s="21">
        <f>IF(OR('[1]Sales Team Input Sheet'!D$12="", '[1]Sales Team Input Sheet'!D$14="", AC230="", AD230=""), "",
     IFERROR(3959 * ACOS(MIN(1,
       SIN(RADIANS('[1]Sales Team Input Sheet'!D$12)) * SIN(RADIANS(AC230)) +
       COS(RADIANS('[1]Sales Team Input Sheet'!D$12)) * COS(RADIANS(AC230)) *
       COS(RADIANS(AD230) - RADIANS('[1]Sales Team Input Sheet'!D$14)))), ""))</f>
        <v>676.66125451816401</v>
      </c>
      <c r="AF230" s="21">
        <f t="shared" si="3"/>
        <v>371</v>
      </c>
    </row>
    <row r="231" spans="1:32" ht="15" thickBot="1" x14ac:dyDescent="0.4">
      <c r="A231" s="11" t="s">
        <v>623</v>
      </c>
      <c r="B231" s="12" t="s">
        <v>624</v>
      </c>
      <c r="C231" s="12" t="s">
        <v>625</v>
      </c>
      <c r="D231" s="13" t="s">
        <v>34</v>
      </c>
      <c r="E231" s="14">
        <v>32874</v>
      </c>
      <c r="F231" s="15">
        <v>1253.99</v>
      </c>
      <c r="G231" s="15">
        <v>1427.175886</v>
      </c>
      <c r="H231" s="15">
        <v>15361.978519315398</v>
      </c>
      <c r="I231" s="15">
        <v>8290.2347183395377</v>
      </c>
      <c r="J231" s="16">
        <v>0.53965930937319062</v>
      </c>
      <c r="K231" s="16">
        <v>0.80263932531391979</v>
      </c>
      <c r="L231" s="16">
        <v>0.76541081975856851</v>
      </c>
      <c r="M231" s="15">
        <v>6345.4353517552127</v>
      </c>
      <c r="N231" s="15">
        <v>285.04263496136491</v>
      </c>
      <c r="O231" s="15">
        <v>310.21324731457184</v>
      </c>
      <c r="P231" s="15">
        <v>577755.61</v>
      </c>
      <c r="Q231" s="15">
        <v>459442.01</v>
      </c>
      <c r="R231" s="17">
        <v>612589.34666666668</v>
      </c>
      <c r="S231" s="15">
        <v>366.38410992113177</v>
      </c>
      <c r="T231" s="15">
        <v>753410.88</v>
      </c>
      <c r="U231" s="15">
        <v>615258.25999999989</v>
      </c>
      <c r="V231" s="15">
        <v>820344.34666666645</v>
      </c>
      <c r="W231" s="15">
        <v>490.64048357642395</v>
      </c>
      <c r="X231" s="18">
        <v>2.0453999999999999</v>
      </c>
      <c r="Y231" s="18">
        <v>88806.680000000008</v>
      </c>
      <c r="Z231" s="17">
        <v>118408.90666666668</v>
      </c>
      <c r="AA231" s="17">
        <v>57890.342557283017</v>
      </c>
      <c r="AB231" s="19">
        <f>Table1[[#This Row],[YTD-23 Annualized]]/Table1[[#This Row],[Column6]]</f>
        <v>96.540160400061154</v>
      </c>
      <c r="AC231" s="22">
        <v>40.422179999999997</v>
      </c>
      <c r="AD231" s="22">
        <v>-74.389831999999998</v>
      </c>
      <c r="AE231" s="21">
        <f>IF(OR('[1]Sales Team Input Sheet'!D$12="", '[1]Sales Team Input Sheet'!D$14="", AC231="", AD231=""), "",
     IFERROR(3959 * ACOS(MIN(1,
       SIN(RADIANS('[1]Sales Team Input Sheet'!D$12)) * SIN(RADIANS(AC231)) +
       COS(RADIANS('[1]Sales Team Input Sheet'!D$12)) * COS(RADIANS(AC231)) *
       COS(RADIANS(AD231) - RADIANS('[1]Sales Team Input Sheet'!D$14)))), ""))</f>
        <v>695.23673215739359</v>
      </c>
      <c r="AF231" s="21">
        <f t="shared" si="3"/>
        <v>393</v>
      </c>
    </row>
    <row r="232" spans="1:32" ht="15" thickBot="1" x14ac:dyDescent="0.4">
      <c r="A232" s="11" t="s">
        <v>626</v>
      </c>
      <c r="B232" s="12" t="s">
        <v>627</v>
      </c>
      <c r="C232" s="12" t="s">
        <v>628</v>
      </c>
      <c r="D232" s="13" t="s">
        <v>34</v>
      </c>
      <c r="E232" s="14">
        <v>32874</v>
      </c>
      <c r="F232" s="15">
        <v>1850.14</v>
      </c>
      <c r="G232" s="15">
        <v>2005.2183520000001</v>
      </c>
      <c r="H232" s="15">
        <v>21583.969819092799</v>
      </c>
      <c r="I232" s="15">
        <v>12816.933658725955</v>
      </c>
      <c r="J232" s="16">
        <v>0.59381725262552587</v>
      </c>
      <c r="K232" s="16">
        <v>0.76698179072067296</v>
      </c>
      <c r="L232" s="16">
        <v>0.69080802008633768</v>
      </c>
      <c r="M232" s="15">
        <v>8854.0405643624163</v>
      </c>
      <c r="N232" s="15">
        <v>275.1544437390599</v>
      </c>
      <c r="O232" s="15">
        <v>295.82000281059811</v>
      </c>
      <c r="P232" s="15">
        <v>843203.23999999987</v>
      </c>
      <c r="Q232" s="15">
        <v>612715.13</v>
      </c>
      <c r="R232" s="17">
        <v>816953.5066666666</v>
      </c>
      <c r="S232" s="15">
        <v>331.17230587955504</v>
      </c>
      <c r="T232" s="15">
        <v>1217105.55</v>
      </c>
      <c r="U232" s="15">
        <v>876937.66000000015</v>
      </c>
      <c r="V232" s="15">
        <v>1169250.2133333336</v>
      </c>
      <c r="W232" s="15">
        <v>473.98448766039337</v>
      </c>
      <c r="X232" s="18">
        <v>1.0434000000000001</v>
      </c>
      <c r="Y232" s="18">
        <v>82722.679999999993</v>
      </c>
      <c r="Z232" s="17">
        <v>110296.90666666665</v>
      </c>
      <c r="AA232" s="17">
        <v>105709.13040700273</v>
      </c>
      <c r="AB232" s="19">
        <f>Table1[[#This Row],[YTD-23 Annualized]]/Table1[[#This Row],[Column6]]</f>
        <v>92.269004273022077</v>
      </c>
      <c r="AC232" s="22">
        <v>40.797038200000003</v>
      </c>
      <c r="AD232" s="22">
        <v>-74.480986799999997</v>
      </c>
      <c r="AE232" s="21">
        <f>IF(OR('[1]Sales Team Input Sheet'!D$12="", '[1]Sales Team Input Sheet'!D$14="", AC232="", AD232=""), "",
     IFERROR(3959 * ACOS(MIN(1,
       SIN(RADIANS('[1]Sales Team Input Sheet'!D$12)) * SIN(RADIANS(AC232)) +
       COS(RADIANS('[1]Sales Team Input Sheet'!D$12)) * COS(RADIANS(AC232)) *
       COS(RADIANS(AD232) - RADIANS('[1]Sales Team Input Sheet'!D$14)))), ""))</f>
        <v>685.32147491895466</v>
      </c>
      <c r="AF232" s="21">
        <f t="shared" si="3"/>
        <v>382</v>
      </c>
    </row>
    <row r="233" spans="1:32" ht="15" thickBot="1" x14ac:dyDescent="0.4">
      <c r="A233" s="11" t="s">
        <v>629</v>
      </c>
      <c r="B233" s="12" t="s">
        <v>630</v>
      </c>
      <c r="C233" s="12" t="s">
        <v>631</v>
      </c>
      <c r="D233" s="13" t="s">
        <v>132</v>
      </c>
      <c r="E233" s="14">
        <v>32874</v>
      </c>
      <c r="F233" s="15">
        <v>1129.24</v>
      </c>
      <c r="G233" s="15">
        <v>1214.1493069999999</v>
      </c>
      <c r="H233" s="15">
        <v>13068.981725617299</v>
      </c>
      <c r="I233" s="15">
        <v>7086.6658666493213</v>
      </c>
      <c r="J233" s="16">
        <v>0.54225080541342563</v>
      </c>
      <c r="K233" s="16">
        <v>0.830410468232195</v>
      </c>
      <c r="L233" s="16">
        <v>0.7910124607039114</v>
      </c>
      <c r="M233" s="15">
        <v>5605.641005364696</v>
      </c>
      <c r="N233" s="15">
        <v>295.12161441432175</v>
      </c>
      <c r="O233" s="15">
        <v>314.39363642804011</v>
      </c>
      <c r="P233" s="15">
        <v>511613.83</v>
      </c>
      <c r="Q233" s="15">
        <v>393501.62</v>
      </c>
      <c r="R233" s="17">
        <v>524668.82666666666</v>
      </c>
      <c r="S233" s="15">
        <v>348.46588856221882</v>
      </c>
      <c r="T233" s="15">
        <v>697457.06</v>
      </c>
      <c r="U233" s="15">
        <v>540090.86</v>
      </c>
      <c r="V233" s="15">
        <v>720121.14666666673</v>
      </c>
      <c r="W233" s="15">
        <v>478.278187099288</v>
      </c>
      <c r="X233" s="18">
        <v>2.0434000000000001</v>
      </c>
      <c r="Y233" s="18">
        <v>66461.219999999987</v>
      </c>
      <c r="Z233" s="17">
        <v>88614.959999999977</v>
      </c>
      <c r="AA233" s="17">
        <v>43366.428501517068</v>
      </c>
      <c r="AB233" s="19">
        <f>Table1[[#This Row],[YTD-23 Annualized]]/Table1[[#This Row],[Column6]]</f>
        <v>93.596579974448858</v>
      </c>
      <c r="AC233" s="22">
        <v>41.088707200000002</v>
      </c>
      <c r="AD233" s="22">
        <v>-74.143755200000001</v>
      </c>
      <c r="AE233" s="21">
        <f>IF(OR('[1]Sales Team Input Sheet'!D$12="", '[1]Sales Team Input Sheet'!D$14="", AC233="", AD233=""), "",
     IFERROR(3959 * ACOS(MIN(1,
       SIN(RADIANS('[1]Sales Team Input Sheet'!D$12)) * SIN(RADIANS(AC233)) +
       COS(RADIANS('[1]Sales Team Input Sheet'!D$12)) * COS(RADIANS(AC233)) *
       COS(RADIANS(AD233) - RADIANS('[1]Sales Team Input Sheet'!D$14)))), ""))</f>
        <v>699.24058165712631</v>
      </c>
      <c r="AF233" s="21">
        <f t="shared" si="3"/>
        <v>402</v>
      </c>
    </row>
    <row r="234" spans="1:32" ht="15" thickBot="1" x14ac:dyDescent="0.4">
      <c r="A234" s="11" t="s">
        <v>632</v>
      </c>
      <c r="B234" s="12" t="s">
        <v>633</v>
      </c>
      <c r="C234" s="12" t="s">
        <v>634</v>
      </c>
      <c r="D234" s="13" t="s">
        <v>34</v>
      </c>
      <c r="E234" s="14">
        <v>42278</v>
      </c>
      <c r="F234" s="15">
        <v>4109.8599999999997</v>
      </c>
      <c r="G234" s="15">
        <v>3233.0243999999998</v>
      </c>
      <c r="H234" s="15">
        <v>34799.951339159998</v>
      </c>
      <c r="I234" s="15">
        <v>21500.979149050105</v>
      </c>
      <c r="J234" s="16">
        <v>0.61784509235377272</v>
      </c>
      <c r="K234" s="16">
        <v>0.91024549153230983</v>
      </c>
      <c r="L234" s="16">
        <v>0.88986564813086066</v>
      </c>
      <c r="M234" s="15">
        <v>19132.98274591759</v>
      </c>
      <c r="N234" s="15">
        <v>313.29322913034861</v>
      </c>
      <c r="O234" s="15">
        <v>345.10868010102536</v>
      </c>
      <c r="P234" s="15">
        <v>1959178.5899999999</v>
      </c>
      <c r="Q234" s="15">
        <v>1584144.3399999999</v>
      </c>
      <c r="R234" s="17">
        <v>2112192.4533333331</v>
      </c>
      <c r="S234" s="15">
        <v>385.44970874920313</v>
      </c>
      <c r="T234" s="15">
        <v>2418796.9500000002</v>
      </c>
      <c r="U234" s="15">
        <v>1992167.77</v>
      </c>
      <c r="V234" s="15">
        <v>2656223.6933333334</v>
      </c>
      <c r="W234" s="15">
        <v>484.72886424355096</v>
      </c>
      <c r="X234" s="18">
        <v>2.5453999999999999</v>
      </c>
      <c r="Y234" s="18">
        <v>124455.91</v>
      </c>
      <c r="Z234" s="17">
        <v>165941.21333333335</v>
      </c>
      <c r="AA234" s="17">
        <v>65192.58793640817</v>
      </c>
      <c r="AB234" s="19">
        <f>Table1[[#This Row],[YTD-23 Annualized]]/Table1[[#This Row],[Column6]]</f>
        <v>110.39535661443129</v>
      </c>
      <c r="AC234" s="22">
        <v>40.582366</v>
      </c>
      <c r="AD234" s="22">
        <v>-74.334843000000006</v>
      </c>
      <c r="AE234" s="21">
        <f>IF(OR('[1]Sales Team Input Sheet'!D$12="", '[1]Sales Team Input Sheet'!D$14="", AC234="", AD234=""), "",
     IFERROR(3959 * ACOS(MIN(1,
       SIN(RADIANS('[1]Sales Team Input Sheet'!D$12)) * SIN(RADIANS(AC234)) +
       COS(RADIANS('[1]Sales Team Input Sheet'!D$12)) * COS(RADIANS(AC234)) *
       COS(RADIANS(AD234) - RADIANS('[1]Sales Team Input Sheet'!D$14)))), ""))</f>
        <v>695.71473484360456</v>
      </c>
      <c r="AF234" s="21">
        <f t="shared" si="3"/>
        <v>394</v>
      </c>
    </row>
    <row r="235" spans="1:32" ht="15" thickBot="1" x14ac:dyDescent="0.4">
      <c r="A235" s="11" t="s">
        <v>635</v>
      </c>
      <c r="B235" s="12" t="s">
        <v>636</v>
      </c>
      <c r="C235" s="12" t="s">
        <v>637</v>
      </c>
      <c r="D235" s="13" t="s">
        <v>34</v>
      </c>
      <c r="E235" s="14">
        <v>32874</v>
      </c>
      <c r="F235" s="15">
        <v>1584.5</v>
      </c>
      <c r="G235" s="15">
        <v>1840.5013329999999</v>
      </c>
      <c r="H235" s="15">
        <v>19810.972298278699</v>
      </c>
      <c r="I235" s="15">
        <v>10374.684343873982</v>
      </c>
      <c r="J235" s="16">
        <v>0.52368375401622258</v>
      </c>
      <c r="K235" s="16">
        <v>0.68689052017572794</v>
      </c>
      <c r="L235" s="16">
        <v>0.73431453553802284</v>
      </c>
      <c r="M235" s="15">
        <v>7618.2815153254205</v>
      </c>
      <c r="N235" s="15">
        <v>362.53132390116622</v>
      </c>
      <c r="O235" s="15">
        <v>340.55412432944149</v>
      </c>
      <c r="P235" s="15">
        <v>796309.12000000011</v>
      </c>
      <c r="Q235" s="15">
        <v>601510.69999999995</v>
      </c>
      <c r="R235" s="17">
        <v>802014.2666666666</v>
      </c>
      <c r="S235" s="15">
        <v>379.6217734301041</v>
      </c>
      <c r="T235" s="15">
        <v>1023893.0700000002</v>
      </c>
      <c r="U235" s="15">
        <v>730624.6</v>
      </c>
      <c r="V235" s="15">
        <v>974166.1333333333</v>
      </c>
      <c r="W235" s="15">
        <v>461.10735247712216</v>
      </c>
      <c r="X235" s="18">
        <v>2.0434000000000001</v>
      </c>
      <c r="Y235" s="18">
        <v>101624.18999999999</v>
      </c>
      <c r="Z235" s="17">
        <v>135498.91999999998</v>
      </c>
      <c r="AA235" s="17">
        <v>66310.521679553669</v>
      </c>
      <c r="AB235" s="19">
        <f>Table1[[#This Row],[YTD-23 Annualized]]/Table1[[#This Row],[Column6]]</f>
        <v>105.27495801425604</v>
      </c>
      <c r="AC235" s="22">
        <v>40.864654199999997</v>
      </c>
      <c r="AD235" s="22">
        <v>-74.415776800000003</v>
      </c>
      <c r="AE235" s="21">
        <f>IF(OR('[1]Sales Team Input Sheet'!D$12="", '[1]Sales Team Input Sheet'!D$14="", AC235="", AD235=""), "",
     IFERROR(3959 * ACOS(MIN(1,
       SIN(RADIANS('[1]Sales Team Input Sheet'!D$12)) * SIN(RADIANS(AC235)) +
       COS(RADIANS('[1]Sales Team Input Sheet'!D$12)) * COS(RADIANS(AC235)) *
       COS(RADIANS(AD235) - RADIANS('[1]Sales Team Input Sheet'!D$14)))), ""))</f>
        <v>687.82920267165673</v>
      </c>
      <c r="AF235" s="21">
        <f t="shared" si="3"/>
        <v>383</v>
      </c>
    </row>
    <row r="236" spans="1:32" ht="15" thickBot="1" x14ac:dyDescent="0.4">
      <c r="A236" s="11" t="s">
        <v>638</v>
      </c>
      <c r="B236" s="12" t="s">
        <v>639</v>
      </c>
      <c r="C236" s="12" t="s">
        <v>640</v>
      </c>
      <c r="D236" s="13" t="s">
        <v>34</v>
      </c>
      <c r="E236" s="14">
        <v>32874</v>
      </c>
      <c r="F236" s="15">
        <v>1346.92</v>
      </c>
      <c r="G236" s="15">
        <v>1894.7566850000001</v>
      </c>
      <c r="H236" s="15">
        <v>20394.971481671499</v>
      </c>
      <c r="I236" s="15">
        <v>9745.2344059433435</v>
      </c>
      <c r="J236" s="16">
        <v>0.47782535095482559</v>
      </c>
      <c r="K236" s="16">
        <v>0.73015290155117452</v>
      </c>
      <c r="L236" s="16">
        <v>0.67446171970076252</v>
      </c>
      <c r="M236" s="15">
        <v>6572.7875563195867</v>
      </c>
      <c r="N236" s="15">
        <v>475.58352734393077</v>
      </c>
      <c r="O236" s="15">
        <v>504.72553678020967</v>
      </c>
      <c r="P236" s="15">
        <v>986415.79000000015</v>
      </c>
      <c r="Q236" s="15">
        <v>731500.84</v>
      </c>
      <c r="R236" s="17">
        <v>975334.45333333325</v>
      </c>
      <c r="S236" s="15">
        <v>543.09152733644157</v>
      </c>
      <c r="T236" s="15">
        <v>1278389.3199999998</v>
      </c>
      <c r="U236" s="15">
        <v>963995.42999999993</v>
      </c>
      <c r="V236" s="15">
        <v>1285327.24</v>
      </c>
      <c r="W236" s="15">
        <v>715.7035532919549</v>
      </c>
      <c r="X236" s="18">
        <v>1.0434000000000001</v>
      </c>
      <c r="Y236" s="18">
        <v>68906.34</v>
      </c>
      <c r="Z236" s="17">
        <v>91875.12</v>
      </c>
      <c r="AA236" s="17">
        <v>88053.594019551456</v>
      </c>
      <c r="AB236" s="19">
        <f>Table1[[#This Row],[YTD-23 Annualized]]/Table1[[#This Row],[Column6]]</f>
        <v>148.38977298080647</v>
      </c>
      <c r="AC236" s="22">
        <v>40.741637099999998</v>
      </c>
      <c r="AD236" s="22">
        <v>-74.367241399999997</v>
      </c>
      <c r="AE236" s="21">
        <f>IF(OR('[1]Sales Team Input Sheet'!D$12="", '[1]Sales Team Input Sheet'!D$14="", AC236="", AD236=""), "",
     IFERROR(3959 * ACOS(MIN(1,
       SIN(RADIANS('[1]Sales Team Input Sheet'!D$12)) * SIN(RADIANS(AC236)) +
       COS(RADIANS('[1]Sales Team Input Sheet'!D$12)) * COS(RADIANS(AC236)) *
       COS(RADIANS(AD236) - RADIANS('[1]Sales Team Input Sheet'!D$14)))), ""))</f>
        <v>691.88409400049284</v>
      </c>
      <c r="AF236" s="21">
        <f t="shared" si="3"/>
        <v>386</v>
      </c>
    </row>
    <row r="237" spans="1:32" ht="15" thickBot="1" x14ac:dyDescent="0.4">
      <c r="A237" s="11" t="s">
        <v>641</v>
      </c>
      <c r="B237" s="12" t="s">
        <v>642</v>
      </c>
      <c r="C237" s="12" t="s">
        <v>643</v>
      </c>
      <c r="D237" s="13" t="s">
        <v>34</v>
      </c>
      <c r="E237" s="14">
        <v>32874</v>
      </c>
      <c r="F237" s="15">
        <v>1281.98</v>
      </c>
      <c r="G237" s="15">
        <v>1293.023954</v>
      </c>
      <c r="H237" s="15">
        <v>13917.980538460599</v>
      </c>
      <c r="I237" s="15">
        <v>6789.9288026115082</v>
      </c>
      <c r="J237" s="16">
        <v>0.48785301745812826</v>
      </c>
      <c r="K237" s="16">
        <v>0.82137044322917241</v>
      </c>
      <c r="L237" s="16">
        <v>0.92675806983558584</v>
      </c>
      <c r="M237" s="15">
        <v>6292.6213114292914</v>
      </c>
      <c r="N237" s="15">
        <v>296.73008418608993</v>
      </c>
      <c r="O237" s="15">
        <v>319.34222062746693</v>
      </c>
      <c r="P237" s="15">
        <v>517129.44</v>
      </c>
      <c r="Q237" s="15">
        <v>477579.73000000004</v>
      </c>
      <c r="R237" s="17">
        <v>636772.97333333339</v>
      </c>
      <c r="S237" s="15">
        <v>372.53290222936397</v>
      </c>
      <c r="T237" s="15">
        <v>750661.36999999988</v>
      </c>
      <c r="U237" s="15">
        <v>660004.44000000006</v>
      </c>
      <c r="V237" s="15">
        <v>880005.92000000016</v>
      </c>
      <c r="W237" s="15">
        <v>514.83208786408534</v>
      </c>
      <c r="X237" s="18">
        <v>2.2953999999999999</v>
      </c>
      <c r="Y237" s="18">
        <v>108194.33999999998</v>
      </c>
      <c r="Z237" s="17">
        <v>144259.11999999997</v>
      </c>
      <c r="AA237" s="17">
        <v>62847.050622985087</v>
      </c>
      <c r="AB237" s="19">
        <f>Table1[[#This Row],[YTD-23 Annualized]]/Table1[[#This Row],[Column6]]</f>
        <v>101.19359513606234</v>
      </c>
      <c r="AC237" s="22">
        <v>40.2601096</v>
      </c>
      <c r="AD237" s="22">
        <v>-74.2737573</v>
      </c>
      <c r="AE237" s="21">
        <f>IF(OR('[1]Sales Team Input Sheet'!D$12="", '[1]Sales Team Input Sheet'!D$14="", AC237="", AD237=""), "",
     IFERROR(3959 * ACOS(MIN(1,
       SIN(RADIANS('[1]Sales Team Input Sheet'!D$12)) * SIN(RADIANS(AC237)) +
       COS(RADIANS('[1]Sales Team Input Sheet'!D$12)) * COS(RADIANS(AC237)) *
       COS(RADIANS(AD237) - RADIANS('[1]Sales Team Input Sheet'!D$14)))), ""))</f>
        <v>703.73026467471595</v>
      </c>
      <c r="AF237" s="21">
        <f t="shared" si="3"/>
        <v>408</v>
      </c>
    </row>
    <row r="238" spans="1:32" ht="15" thickBot="1" x14ac:dyDescent="0.4">
      <c r="A238" s="11" t="s">
        <v>644</v>
      </c>
      <c r="B238" s="12" t="s">
        <v>645</v>
      </c>
      <c r="C238" s="12" t="s">
        <v>646</v>
      </c>
      <c r="D238" s="13" t="s">
        <v>34</v>
      </c>
      <c r="E238" s="14">
        <v>32874</v>
      </c>
      <c r="F238" s="15">
        <v>1666.1700000000003</v>
      </c>
      <c r="G238" s="15">
        <v>1637.8798899999999</v>
      </c>
      <c r="H238" s="15">
        <v>17629.975347970998</v>
      </c>
      <c r="I238" s="15">
        <v>9093.5025314239701</v>
      </c>
      <c r="J238" s="16">
        <v>0.5157978018653625</v>
      </c>
      <c r="K238" s="16">
        <v>0.85420490676605665</v>
      </c>
      <c r="L238" s="16">
        <v>0.90201360144197762</v>
      </c>
      <c r="M238" s="15">
        <v>8202.462968091475</v>
      </c>
      <c r="N238" s="15">
        <v>323.68168343063917</v>
      </c>
      <c r="O238" s="15">
        <v>360.00520355065811</v>
      </c>
      <c r="P238" s="15">
        <v>758861.17</v>
      </c>
      <c r="Q238" s="15">
        <v>672398.98</v>
      </c>
      <c r="R238" s="17">
        <v>896531.97333333339</v>
      </c>
      <c r="S238" s="15">
        <v>403.55964877533495</v>
      </c>
      <c r="T238" s="15">
        <v>1040377.19</v>
      </c>
      <c r="U238" s="15">
        <v>871885.06</v>
      </c>
      <c r="V238" s="15">
        <v>1162513.4133333333</v>
      </c>
      <c r="W238" s="15">
        <v>523.28697551870448</v>
      </c>
      <c r="X238" s="18">
        <v>1.2954000000000001</v>
      </c>
      <c r="Y238" s="18">
        <v>181251.73</v>
      </c>
      <c r="Z238" s="17">
        <v>241668.97333333333</v>
      </c>
      <c r="AA238" s="17">
        <v>186559.34331737942</v>
      </c>
      <c r="AB238" s="19">
        <f>Table1[[#This Row],[YTD-23 Annualized]]/Table1[[#This Row],[Column6]]</f>
        <v>109.30033781572023</v>
      </c>
      <c r="AC238" s="22">
        <v>40.342162999999999</v>
      </c>
      <c r="AD238" s="22">
        <v>-74.075649999999996</v>
      </c>
      <c r="AE238" s="21">
        <f>IF(OR('[1]Sales Team Input Sheet'!D$12="", '[1]Sales Team Input Sheet'!D$14="", AC238="", AD238=""), "",
     IFERROR(3959 * ACOS(MIN(1,
       SIN(RADIANS('[1]Sales Team Input Sheet'!D$12)) * SIN(RADIANS(AC238)) +
       COS(RADIANS('[1]Sales Team Input Sheet'!D$12)) * COS(RADIANS(AC238)) *
       COS(RADIANS(AD238) - RADIANS('[1]Sales Team Input Sheet'!D$14)))), ""))</f>
        <v>712.58909815004654</v>
      </c>
      <c r="AF238" s="21">
        <f t="shared" si="3"/>
        <v>456</v>
      </c>
    </row>
    <row r="239" spans="1:32" ht="15" thickBot="1" x14ac:dyDescent="0.4">
      <c r="A239" s="11" t="s">
        <v>647</v>
      </c>
      <c r="B239" s="12" t="s">
        <v>648</v>
      </c>
      <c r="C239" s="12" t="s">
        <v>649</v>
      </c>
      <c r="D239" s="13" t="s">
        <v>34</v>
      </c>
      <c r="E239" s="14">
        <v>32874</v>
      </c>
      <c r="F239" s="15">
        <v>1801.28</v>
      </c>
      <c r="G239" s="15">
        <v>2141</v>
      </c>
      <c r="H239" s="15">
        <v>23045.509899999997</v>
      </c>
      <c r="I239" s="15">
        <v>12314.587988092791</v>
      </c>
      <c r="J239" s="16">
        <v>0.5343595364792858</v>
      </c>
      <c r="K239" s="16">
        <v>0.72081053080831248</v>
      </c>
      <c r="L239" s="16">
        <v>0.69498692290678143</v>
      </c>
      <c r="M239" s="15">
        <v>8558.477612709421</v>
      </c>
      <c r="N239" s="15">
        <v>441.35941575378183</v>
      </c>
      <c r="O239" s="15">
        <v>464.42682980991299</v>
      </c>
      <c r="P239" s="15">
        <v>1186176.6000000001</v>
      </c>
      <c r="Q239" s="15">
        <v>900883.61</v>
      </c>
      <c r="R239" s="17">
        <v>1201178.1466666665</v>
      </c>
      <c r="S239" s="15">
        <v>500.13524271629063</v>
      </c>
      <c r="T239" s="15">
        <v>1573700.5200000003</v>
      </c>
      <c r="U239" s="15">
        <v>1222085.27</v>
      </c>
      <c r="V239" s="15">
        <v>1629447.0266666666</v>
      </c>
      <c r="W239" s="15">
        <v>678.45380507194886</v>
      </c>
      <c r="X239" s="18">
        <v>2.0625</v>
      </c>
      <c r="Y239" s="18">
        <v>159153.99000000002</v>
      </c>
      <c r="Z239" s="17">
        <v>212205.32</v>
      </c>
      <c r="AA239" s="17">
        <v>102887.42787878789</v>
      </c>
      <c r="AB239" s="19">
        <f>Table1[[#This Row],[YTD-23 Annualized]]/Table1[[#This Row],[Column6]]</f>
        <v>140.34951086194411</v>
      </c>
      <c r="AC239" s="22">
        <v>41.033308900000002</v>
      </c>
      <c r="AD239" s="22">
        <v>-73.775205799999995</v>
      </c>
      <c r="AE239" s="21">
        <f>IF(OR('[1]Sales Team Input Sheet'!D$12="", '[1]Sales Team Input Sheet'!D$14="", AC239="", AD239=""), "",
     IFERROR(3959 * ACOS(MIN(1,
       SIN(RADIANS('[1]Sales Team Input Sheet'!D$12)) * SIN(RADIANS(AC239)) +
       COS(RADIANS('[1]Sales Team Input Sheet'!D$12)) * COS(RADIANS(AC239)) *
       COS(RADIANS(AD239) - RADIANS('[1]Sales Team Input Sheet'!D$14)))), ""))</f>
        <v>718.80606876847639</v>
      </c>
      <c r="AF239" s="21">
        <f t="shared" si="3"/>
        <v>465</v>
      </c>
    </row>
    <row r="240" spans="1:32" ht="15" thickBot="1" x14ac:dyDescent="0.4">
      <c r="A240" s="11" t="s">
        <v>650</v>
      </c>
      <c r="B240" s="12" t="s">
        <v>651</v>
      </c>
      <c r="C240" s="12" t="s">
        <v>649</v>
      </c>
      <c r="D240" s="13" t="s">
        <v>34</v>
      </c>
      <c r="E240" s="14">
        <v>32874</v>
      </c>
      <c r="F240" s="15">
        <v>1712.38</v>
      </c>
      <c r="G240" s="15">
        <v>1908.0418139999999</v>
      </c>
      <c r="H240" s="15">
        <v>20537.971281714599</v>
      </c>
      <c r="I240" s="15">
        <v>11545.384588490775</v>
      </c>
      <c r="J240" s="16">
        <v>0.56214824873038371</v>
      </c>
      <c r="K240" s="16">
        <v>0.73346444760226981</v>
      </c>
      <c r="L240" s="16">
        <v>0.7321554582261226</v>
      </c>
      <c r="M240" s="15">
        <v>8453.016343783278</v>
      </c>
      <c r="N240" s="15">
        <v>415.8691370483304</v>
      </c>
      <c r="O240" s="15">
        <v>411.96890293042435</v>
      </c>
      <c r="P240" s="15">
        <v>1028204.3299999998</v>
      </c>
      <c r="Q240" s="15">
        <v>765158.09000000008</v>
      </c>
      <c r="R240" s="17">
        <v>1020210.7866666669</v>
      </c>
      <c r="S240" s="15">
        <v>446.83895513846227</v>
      </c>
      <c r="T240" s="15">
        <v>1252608.6399999999</v>
      </c>
      <c r="U240" s="15">
        <v>985048.02999999991</v>
      </c>
      <c r="V240" s="15">
        <v>1313397.3733333333</v>
      </c>
      <c r="W240" s="15">
        <v>575.25083801492667</v>
      </c>
      <c r="X240" s="18">
        <v>2.0625</v>
      </c>
      <c r="Y240" s="18">
        <v>106160.22</v>
      </c>
      <c r="Z240" s="17">
        <v>141546.96</v>
      </c>
      <c r="AA240" s="17">
        <v>68628.829090909087</v>
      </c>
      <c r="AB240" s="19">
        <f>Table1[[#This Row],[YTD-23 Annualized]]/Table1[[#This Row],[Column6]]</f>
        <v>120.69192169691887</v>
      </c>
      <c r="AC240" s="22">
        <v>41.076215300000001</v>
      </c>
      <c r="AD240" s="22">
        <v>-73.864935299999999</v>
      </c>
      <c r="AE240" s="21">
        <f>IF(OR('[1]Sales Team Input Sheet'!D$12="", '[1]Sales Team Input Sheet'!D$14="", AC240="", AD240=""), "",
     IFERROR(3959 * ACOS(MIN(1,
       SIN(RADIANS('[1]Sales Team Input Sheet'!D$12)) * SIN(RADIANS(AC240)) +
       COS(RADIANS('[1]Sales Team Input Sheet'!D$12)) * COS(RADIANS(AC240)) *
       COS(RADIANS(AD240) - RADIANS('[1]Sales Team Input Sheet'!D$14)))), ""))</f>
        <v>713.71864712953425</v>
      </c>
      <c r="AF240" s="21">
        <f t="shared" si="3"/>
        <v>458</v>
      </c>
    </row>
    <row r="241" spans="1:32" ht="15" thickBot="1" x14ac:dyDescent="0.4">
      <c r="A241" s="11" t="s">
        <v>652</v>
      </c>
      <c r="B241" s="12" t="s">
        <v>653</v>
      </c>
      <c r="C241" s="12" t="s">
        <v>108</v>
      </c>
      <c r="D241" s="13" t="s">
        <v>34</v>
      </c>
      <c r="E241" s="14">
        <v>32874</v>
      </c>
      <c r="F241" s="15">
        <v>3823.25</v>
      </c>
      <c r="G241" s="15">
        <v>3608.3525199999999</v>
      </c>
      <c r="H241" s="15">
        <v>38839.945690027998</v>
      </c>
      <c r="I241" s="15">
        <v>20156.367272581279</v>
      </c>
      <c r="J241" s="16">
        <v>0.51895971826130405</v>
      </c>
      <c r="K241" s="16">
        <v>0.73773896255935201</v>
      </c>
      <c r="L241" s="16">
        <v>0.76437390701069652</v>
      </c>
      <c r="M241" s="15">
        <v>15407.001203285488</v>
      </c>
      <c r="N241" s="15">
        <v>381.65273305928139</v>
      </c>
      <c r="O241" s="15">
        <v>454.25948080821286</v>
      </c>
      <c r="P241" s="15">
        <v>2001674.3600000003</v>
      </c>
      <c r="Q241" s="15">
        <v>1882676.1199999999</v>
      </c>
      <c r="R241" s="17">
        <v>2510234.8266666667</v>
      </c>
      <c r="S241" s="15">
        <v>492.42820113777543</v>
      </c>
      <c r="T241" s="15">
        <v>2489230.7200000002</v>
      </c>
      <c r="U241" s="15">
        <v>2289291.3199999998</v>
      </c>
      <c r="V241" s="15">
        <v>3052388.4266666663</v>
      </c>
      <c r="W241" s="15">
        <v>598.78148695481593</v>
      </c>
      <c r="X241" s="18">
        <v>2.4024999999999999</v>
      </c>
      <c r="Y241" s="18">
        <v>142015.41999999998</v>
      </c>
      <c r="Z241" s="17">
        <v>189353.89333333331</v>
      </c>
      <c r="AA241" s="17">
        <v>78815.356226153308</v>
      </c>
      <c r="AB241" s="19">
        <f>Table1[[#This Row],[YTD-23 Annualized]]/Table1[[#This Row],[Column6]]</f>
        <v>162.92819047300185</v>
      </c>
      <c r="AC241" s="22">
        <v>42.363577399999997</v>
      </c>
      <c r="AD241" s="22">
        <v>-71.079096199999995</v>
      </c>
      <c r="AE241" s="21">
        <f>IF(OR('[1]Sales Team Input Sheet'!D$12="", '[1]Sales Team Input Sheet'!D$14="", AC241="", AD241=""), "",
     IFERROR(3959 * ACOS(MIN(1,
       SIN(RADIANS('[1]Sales Team Input Sheet'!D$12)) * SIN(RADIANS(AC241)) +
       COS(RADIANS('[1]Sales Team Input Sheet'!D$12)) * COS(RADIANS(AC241)) *
       COS(RADIANS(AD241) - RADIANS('[1]Sales Team Input Sheet'!D$14)))), ""))</f>
        <v>847.25465672096823</v>
      </c>
      <c r="AF241" s="21">
        <f t="shared" si="3"/>
        <v>589</v>
      </c>
    </row>
    <row r="242" spans="1:32" ht="15" thickBot="1" x14ac:dyDescent="0.4">
      <c r="A242" s="11" t="s">
        <v>654</v>
      </c>
      <c r="B242" s="12" t="s">
        <v>655</v>
      </c>
      <c r="C242" s="12" t="s">
        <v>656</v>
      </c>
      <c r="D242" s="13" t="s">
        <v>34</v>
      </c>
      <c r="E242" s="14">
        <v>32874</v>
      </c>
      <c r="F242" s="15">
        <v>1626.19</v>
      </c>
      <c r="G242" s="15">
        <v>1712.016484</v>
      </c>
      <c r="H242" s="15">
        <v>18427.974232127599</v>
      </c>
      <c r="I242" s="15">
        <v>8039.8224296799499</v>
      </c>
      <c r="J242" s="16">
        <v>0.43628357237786919</v>
      </c>
      <c r="K242" s="16">
        <v>0.92239859079117459</v>
      </c>
      <c r="L242" s="16">
        <v>0.83226912692926036</v>
      </c>
      <c r="M242" s="15">
        <v>6691.2959942160169</v>
      </c>
      <c r="N242" s="15">
        <v>651.07941994355963</v>
      </c>
      <c r="O242" s="15">
        <v>798.11676987313888</v>
      </c>
      <c r="P242" s="15">
        <v>1689574.11</v>
      </c>
      <c r="Q242" s="15">
        <v>1385584.7699999998</v>
      </c>
      <c r="R242" s="17">
        <v>1847446.3599999999</v>
      </c>
      <c r="S242" s="15">
        <v>852.04359269212068</v>
      </c>
      <c r="T242" s="15">
        <v>2079284.4899999998</v>
      </c>
      <c r="U242" s="15">
        <v>2284354.4999999995</v>
      </c>
      <c r="V242" s="15">
        <v>3045805.9999999995</v>
      </c>
      <c r="W242" s="15">
        <v>1404.7279223214996</v>
      </c>
      <c r="X242" s="18">
        <v>0.98750000000000004</v>
      </c>
      <c r="Y242" s="18">
        <v>83519.990000000005</v>
      </c>
      <c r="Z242" s="17">
        <v>111359.98666666666</v>
      </c>
      <c r="AA242" s="17">
        <v>112769.60675105485</v>
      </c>
      <c r="AB242" s="19">
        <f>Table1[[#This Row],[YTD-23 Annualized]]/Table1[[#This Row],[Column6]]</f>
        <v>276.09694169813139</v>
      </c>
      <c r="AC242" s="22">
        <v>42.366669899999998</v>
      </c>
      <c r="AD242" s="22">
        <v>-71.090797899999998</v>
      </c>
      <c r="AE242" s="21">
        <f>IF(OR('[1]Sales Team Input Sheet'!D$12="", '[1]Sales Team Input Sheet'!D$14="", AC242="", AD242=""), "",
     IFERROR(3959 * ACOS(MIN(1,
       SIN(RADIANS('[1]Sales Team Input Sheet'!D$12)) * SIN(RADIANS(AC242)) +
       COS(RADIANS('[1]Sales Team Input Sheet'!D$12)) * COS(RADIANS(AC242)) *
       COS(RADIANS(AD242) - RADIANS('[1]Sales Team Input Sheet'!D$14)))), ""))</f>
        <v>846.64579146331732</v>
      </c>
      <c r="AF242" s="21">
        <f t="shared" si="3"/>
        <v>585</v>
      </c>
    </row>
    <row r="243" spans="1:32" ht="15" thickBot="1" x14ac:dyDescent="0.4">
      <c r="A243" s="11" t="s">
        <v>657</v>
      </c>
      <c r="B243" s="12" t="s">
        <v>658</v>
      </c>
      <c r="C243" s="12" t="s">
        <v>659</v>
      </c>
      <c r="D243" s="13" t="s">
        <v>34</v>
      </c>
      <c r="E243" s="14">
        <v>32874</v>
      </c>
      <c r="F243" s="15">
        <v>1541.35</v>
      </c>
      <c r="G243" s="15">
        <v>1654.6953329999999</v>
      </c>
      <c r="H243" s="15">
        <v>17810.975094878697</v>
      </c>
      <c r="I243" s="15">
        <v>9978.4424478864967</v>
      </c>
      <c r="J243" s="16">
        <v>0.56024122175970381</v>
      </c>
      <c r="K243" s="16">
        <v>0.83895161953290509</v>
      </c>
      <c r="L243" s="16">
        <v>0.77348382574261643</v>
      </c>
      <c r="M243" s="15">
        <v>7718.1638395437658</v>
      </c>
      <c r="N243" s="15">
        <v>321.90068076444646</v>
      </c>
      <c r="O243" s="15">
        <v>357.00093424595326</v>
      </c>
      <c r="P243" s="15">
        <v>803233.61</v>
      </c>
      <c r="Q243" s="15">
        <v>614371.93999999994</v>
      </c>
      <c r="R243" s="17">
        <v>819162.58666666655</v>
      </c>
      <c r="S243" s="15">
        <v>398.59340188795534</v>
      </c>
      <c r="T243" s="15">
        <v>1028277.2999999999</v>
      </c>
      <c r="U243" s="15">
        <v>785865.0399999998</v>
      </c>
      <c r="V243" s="15">
        <v>1047820.053333333</v>
      </c>
      <c r="W243" s="15">
        <v>509.85502319395323</v>
      </c>
      <c r="X243" s="18">
        <v>1.2976000000000001</v>
      </c>
      <c r="Y243" s="18">
        <v>112700.23</v>
      </c>
      <c r="Z243" s="17">
        <v>150266.97333333333</v>
      </c>
      <c r="AA243" s="17">
        <v>115803.77106452937</v>
      </c>
      <c r="AB243" s="19">
        <f>Table1[[#This Row],[YTD-23 Annualized]]/Table1[[#This Row],[Column6]]</f>
        <v>106.13438684337241</v>
      </c>
      <c r="AC243" s="22">
        <v>42.277317699999998</v>
      </c>
      <c r="AD243" s="22">
        <v>-71.416590499999998</v>
      </c>
      <c r="AE243" s="21">
        <f>IF(OR('[1]Sales Team Input Sheet'!D$12="", '[1]Sales Team Input Sheet'!D$14="", AC243="", AD243=""), "",
     IFERROR(3959 * ACOS(MIN(1,
       SIN(RADIANS('[1]Sales Team Input Sheet'!D$12)) * SIN(RADIANS(AC243)) +
       COS(RADIANS('[1]Sales Team Input Sheet'!D$12)) * COS(RADIANS(AC243)) *
       COS(RADIANS(AD243) - RADIANS('[1]Sales Team Input Sheet'!D$14)))), ""))</f>
        <v>830.4049990758557</v>
      </c>
      <c r="AF243" s="21">
        <f t="shared" si="3"/>
        <v>571</v>
      </c>
    </row>
    <row r="244" spans="1:32" ht="15" thickBot="1" x14ac:dyDescent="0.4">
      <c r="A244" s="11" t="s">
        <v>660</v>
      </c>
      <c r="B244" s="12" t="s">
        <v>661</v>
      </c>
      <c r="C244" s="12" t="s">
        <v>135</v>
      </c>
      <c r="D244" s="13" t="s">
        <v>34</v>
      </c>
      <c r="E244" s="14">
        <v>38200</v>
      </c>
      <c r="F244" s="15">
        <v>1612.39</v>
      </c>
      <c r="G244" s="15">
        <v>1597.7457939999999</v>
      </c>
      <c r="H244" s="15">
        <v>17197.975952036599</v>
      </c>
      <c r="I244" s="15">
        <v>10221.413174736399</v>
      </c>
      <c r="J244" s="16">
        <v>0.59433814788687211</v>
      </c>
      <c r="K244" s="16">
        <v>0.74854196987611255</v>
      </c>
      <c r="L244" s="16">
        <v>0.75757975745824691</v>
      </c>
      <c r="M244" s="15">
        <v>7743.5357137973315</v>
      </c>
      <c r="N244" s="15">
        <v>312.52359262619365</v>
      </c>
      <c r="O244" s="15">
        <v>294.37678849409883</v>
      </c>
      <c r="P244" s="15">
        <v>752315.44000000006</v>
      </c>
      <c r="Q244" s="15">
        <v>533104.27</v>
      </c>
      <c r="R244" s="17">
        <v>710805.69333333336</v>
      </c>
      <c r="S244" s="15">
        <v>330.62985381948533</v>
      </c>
      <c r="T244" s="15">
        <v>938607.0299999998</v>
      </c>
      <c r="U244" s="15">
        <v>685591.49</v>
      </c>
      <c r="V244" s="15">
        <v>914121.98666666658</v>
      </c>
      <c r="W244" s="15">
        <v>425.20202308374519</v>
      </c>
      <c r="X244" s="18">
        <v>1.5588</v>
      </c>
      <c r="Y244" s="18">
        <v>127803.69</v>
      </c>
      <c r="Z244" s="17">
        <v>170404.91999999998</v>
      </c>
      <c r="AA244" s="17">
        <v>109318.01385681292</v>
      </c>
      <c r="AB244" s="19">
        <f>Table1[[#This Row],[YTD-23 Annualized]]/Table1[[#This Row],[Column6]]</f>
        <v>91.793428687470112</v>
      </c>
      <c r="AC244" s="22">
        <v>39.655000999999999</v>
      </c>
      <c r="AD244" s="22">
        <v>-104.98759200000001</v>
      </c>
      <c r="AE244" s="21">
        <f>IF(OR('[1]Sales Team Input Sheet'!D$12="", '[1]Sales Team Input Sheet'!D$14="", AC244="", AD244=""), "",
     IFERROR(3959 * ACOS(MIN(1,
       SIN(RADIANS('[1]Sales Team Input Sheet'!D$12)) * SIN(RADIANS(AC244)) +
       COS(RADIANS('[1]Sales Team Input Sheet'!D$12)) * COS(RADIANS(AC244)) *
       COS(RADIANS(AD244) - RADIANS('[1]Sales Team Input Sheet'!D$14)))), ""))</f>
        <v>919.92105244931679</v>
      </c>
      <c r="AF244" s="21">
        <f t="shared" si="3"/>
        <v>634</v>
      </c>
    </row>
    <row r="245" spans="1:32" ht="15" thickBot="1" x14ac:dyDescent="0.4">
      <c r="A245" s="11" t="s">
        <v>662</v>
      </c>
      <c r="B245" s="12" t="s">
        <v>663</v>
      </c>
      <c r="C245" s="12" t="s">
        <v>155</v>
      </c>
      <c r="D245" s="13" t="s">
        <v>34</v>
      </c>
      <c r="E245" s="14">
        <v>38200</v>
      </c>
      <c r="F245" s="15">
        <v>1214.56</v>
      </c>
      <c r="G245" s="15">
        <v>1378.8663260000001</v>
      </c>
      <c r="H245" s="15">
        <v>14841.9792464314</v>
      </c>
      <c r="I245" s="15">
        <v>8206.7411051464987</v>
      </c>
      <c r="J245" s="16">
        <v>0.55294115217953321</v>
      </c>
      <c r="K245" s="16">
        <v>0.81492413076349024</v>
      </c>
      <c r="L245" s="16">
        <v>0.71155362682633072</v>
      </c>
      <c r="M245" s="15">
        <v>5839.5363977917204</v>
      </c>
      <c r="N245" s="15">
        <v>291.80200003239793</v>
      </c>
      <c r="O245" s="15">
        <v>333.20153800553283</v>
      </c>
      <c r="P245" s="15">
        <v>610288.75</v>
      </c>
      <c r="Q245" s="15">
        <v>455592.22000000003</v>
      </c>
      <c r="R245" s="17">
        <v>607456.29333333345</v>
      </c>
      <c r="S245" s="15">
        <v>375.10886246871297</v>
      </c>
      <c r="T245" s="15">
        <v>955790.89</v>
      </c>
      <c r="U245" s="15">
        <v>744104.78</v>
      </c>
      <c r="V245" s="15">
        <v>992139.70666666667</v>
      </c>
      <c r="W245" s="15">
        <v>612.65378408641811</v>
      </c>
      <c r="X245" s="18">
        <v>1.0588</v>
      </c>
      <c r="Y245" s="18">
        <v>76979.38</v>
      </c>
      <c r="Z245" s="17">
        <v>102639.17333333334</v>
      </c>
      <c r="AA245" s="17">
        <v>96939.151240397943</v>
      </c>
      <c r="AB245" s="19">
        <f>Table1[[#This Row],[YTD-23 Annualized]]/Table1[[#This Row],[Column6]]</f>
        <v>104.02474647868436</v>
      </c>
      <c r="AC245" s="22">
        <v>32.814565999999999</v>
      </c>
      <c r="AD245" s="22">
        <v>-96.798426000000006</v>
      </c>
      <c r="AE245" s="21">
        <f>IF(OR('[1]Sales Team Input Sheet'!D$12="", '[1]Sales Team Input Sheet'!D$14="", AC245="", AD245=""), "",
     IFERROR(3959 * ACOS(MIN(1,
       SIN(RADIANS('[1]Sales Team Input Sheet'!D$12)) * SIN(RADIANS(AC245)) +
       COS(RADIANS('[1]Sales Team Input Sheet'!D$12)) * COS(RADIANS(AC245)) *
       COS(RADIANS(AD245) - RADIANS('[1]Sales Team Input Sheet'!D$14)))), ""))</f>
        <v>803.17850407580363</v>
      </c>
      <c r="AF245" s="21">
        <f t="shared" si="3"/>
        <v>538</v>
      </c>
    </row>
    <row r="246" spans="1:32" ht="15" thickBot="1" x14ac:dyDescent="0.4">
      <c r="A246" s="11" t="s">
        <v>664</v>
      </c>
      <c r="B246" s="12" t="s">
        <v>665</v>
      </c>
      <c r="C246" s="12" t="s">
        <v>666</v>
      </c>
      <c r="D246" s="13" t="s">
        <v>34</v>
      </c>
      <c r="E246" s="14">
        <v>38596</v>
      </c>
      <c r="F246" s="15">
        <v>1328.5</v>
      </c>
      <c r="G246" s="15">
        <v>1658.7830650000001</v>
      </c>
      <c r="H246" s="15">
        <v>17854.975033353501</v>
      </c>
      <c r="I246" s="15">
        <v>7508.9927508630972</v>
      </c>
      <c r="J246" s="16">
        <v>0.42055464859716279</v>
      </c>
      <c r="K246" s="16">
        <v>0.78550051139973431</v>
      </c>
      <c r="L246" s="16">
        <v>0.81921593159902961</v>
      </c>
      <c r="M246" s="15">
        <v>6151.4864917686727</v>
      </c>
      <c r="N246" s="15">
        <v>699.44800719030479</v>
      </c>
      <c r="O246" s="15">
        <v>681.22430560782857</v>
      </c>
      <c r="P246" s="15">
        <v>1273412.5099999998</v>
      </c>
      <c r="Q246" s="15">
        <v>983774.87000000011</v>
      </c>
      <c r="R246" s="17">
        <v>1311699.8266666667</v>
      </c>
      <c r="S246" s="15">
        <v>740.51552126458421</v>
      </c>
      <c r="T246" s="15">
        <v>1591903.5000000002</v>
      </c>
      <c r="U246" s="15">
        <v>1252645.6300000001</v>
      </c>
      <c r="V246" s="15">
        <v>1670194.1733333333</v>
      </c>
      <c r="W246" s="15">
        <v>942.90224313135104</v>
      </c>
      <c r="X246" s="18">
        <v>1.2934000000000001</v>
      </c>
      <c r="Y246" s="18">
        <v>116720.6</v>
      </c>
      <c r="Z246" s="17">
        <v>155627.46666666667</v>
      </c>
      <c r="AA246" s="17">
        <v>120324.313179733</v>
      </c>
      <c r="AB246" s="19">
        <f>Table1[[#This Row],[YTD-23 Annualized]]/Table1[[#This Row],[Column6]]</f>
        <v>213.2329849739339</v>
      </c>
      <c r="AC246" s="22">
        <v>40.706313999999999</v>
      </c>
      <c r="AD246" s="22">
        <v>-74.056995000000001</v>
      </c>
      <c r="AE246" s="21">
        <f>IF(OR('[1]Sales Team Input Sheet'!D$12="", '[1]Sales Team Input Sheet'!D$14="", AC246="", AD246=""), "",
     IFERROR(3959 * ACOS(MIN(1,
       SIN(RADIANS('[1]Sales Team Input Sheet'!D$12)) * SIN(RADIANS(AC246)) +
       COS(RADIANS('[1]Sales Team Input Sheet'!D$12)) * COS(RADIANS(AC246)) *
       COS(RADIANS(AD246) - RADIANS('[1]Sales Team Input Sheet'!D$14)))), ""))</f>
        <v>708.29799507888879</v>
      </c>
      <c r="AF246" s="21">
        <f t="shared" si="3"/>
        <v>414</v>
      </c>
    </row>
    <row r="247" spans="1:32" ht="15" thickBot="1" x14ac:dyDescent="0.4">
      <c r="A247" s="11" t="s">
        <v>667</v>
      </c>
      <c r="B247" s="12" t="s">
        <v>668</v>
      </c>
      <c r="C247" s="12" t="s">
        <v>669</v>
      </c>
      <c r="D247" s="13" t="s">
        <v>34</v>
      </c>
      <c r="E247" s="14">
        <v>32874</v>
      </c>
      <c r="F247" s="15">
        <v>1213.4299999999998</v>
      </c>
      <c r="G247" s="15">
        <v>1774.65106188</v>
      </c>
      <c r="H247" s="15">
        <v>19102.166564970132</v>
      </c>
      <c r="I247" s="15">
        <v>9651.0043554546519</v>
      </c>
      <c r="J247" s="16">
        <v>0.50523087643643638</v>
      </c>
      <c r="K247" s="16">
        <v>0.73081688087753693</v>
      </c>
      <c r="L247" s="16">
        <v>0.6233594447900116</v>
      </c>
      <c r="M247" s="15">
        <v>6016.0447166821959</v>
      </c>
      <c r="N247" s="15">
        <v>430.25267149614098</v>
      </c>
      <c r="O247" s="15">
        <v>432.84928673265046</v>
      </c>
      <c r="P247" s="15">
        <v>898932.75000000012</v>
      </c>
      <c r="Q247" s="15">
        <v>567795.78</v>
      </c>
      <c r="R247" s="17">
        <v>757061.04</v>
      </c>
      <c r="S247" s="15">
        <v>467.92627510445607</v>
      </c>
      <c r="T247" s="15">
        <v>1102649.22</v>
      </c>
      <c r="U247" s="15">
        <v>751304.15999999992</v>
      </c>
      <c r="V247" s="15">
        <v>1001738.8799999999</v>
      </c>
      <c r="W247" s="15">
        <v>619.15739680080435</v>
      </c>
      <c r="X247" s="18">
        <v>1.0625</v>
      </c>
      <c r="Y247" s="18">
        <v>85403.85</v>
      </c>
      <c r="Z247" s="17">
        <v>113871.80000000002</v>
      </c>
      <c r="AA247" s="17">
        <v>107173.45882352942</v>
      </c>
      <c r="AB247" s="19">
        <f>Table1[[#This Row],[YTD-23 Annualized]]/Table1[[#This Row],[Column6]]</f>
        <v>125.84032793185646</v>
      </c>
      <c r="AC247" s="22">
        <v>40.986150600000002</v>
      </c>
      <c r="AD247" s="22">
        <v>-73.682041400000003</v>
      </c>
      <c r="AE247" s="21">
        <f>IF(OR('[1]Sales Team Input Sheet'!D$12="", '[1]Sales Team Input Sheet'!D$14="", AC247="", AD247=""), "",
     IFERROR(3959 * ACOS(MIN(1,
       SIN(RADIANS('[1]Sales Team Input Sheet'!D$12)) * SIN(RADIANS(AC247)) +
       COS(RADIANS('[1]Sales Team Input Sheet'!D$12)) * COS(RADIANS(AC247)) *
       COS(RADIANS(AD247) - RADIANS('[1]Sales Team Input Sheet'!D$14)))), ""))</f>
        <v>724.13045522024845</v>
      </c>
      <c r="AF247" s="21">
        <f t="shared" si="3"/>
        <v>469</v>
      </c>
    </row>
    <row r="248" spans="1:32" ht="15" thickBot="1" x14ac:dyDescent="0.4">
      <c r="A248" s="11" t="s">
        <v>670</v>
      </c>
      <c r="B248" s="12" t="s">
        <v>671</v>
      </c>
      <c r="C248" s="12" t="s">
        <v>424</v>
      </c>
      <c r="D248" s="13" t="s">
        <v>132</v>
      </c>
      <c r="E248" s="14">
        <v>32874</v>
      </c>
      <c r="F248" s="15">
        <v>1585.25</v>
      </c>
      <c r="G248" s="15">
        <v>2360.851036</v>
      </c>
      <c r="H248" s="15">
        <v>25411.964466400401</v>
      </c>
      <c r="I248" s="15">
        <v>13804.20870157438</v>
      </c>
      <c r="J248" s="16">
        <v>0.54321690555746882</v>
      </c>
      <c r="K248" s="16">
        <v>0.76284265220329872</v>
      </c>
      <c r="L248" s="16">
        <v>0.56490027440624513</v>
      </c>
      <c r="M248" s="15">
        <v>7798.0012834804438</v>
      </c>
      <c r="N248" s="15">
        <v>315.04210544410637</v>
      </c>
      <c r="O248" s="15">
        <v>343.5305346159912</v>
      </c>
      <c r="P248" s="15">
        <v>1039309.98</v>
      </c>
      <c r="Q248" s="15">
        <v>614385.95000000007</v>
      </c>
      <c r="R248" s="17">
        <v>819181.26666666684</v>
      </c>
      <c r="S248" s="15">
        <v>387.56407506702419</v>
      </c>
      <c r="T248" s="15">
        <v>1383576.1300000001</v>
      </c>
      <c r="U248" s="15">
        <v>853699.01</v>
      </c>
      <c r="V248" s="15">
        <v>1138265.3466666667</v>
      </c>
      <c r="W248" s="15">
        <v>538.52642170004731</v>
      </c>
      <c r="X248" s="18">
        <v>2.34</v>
      </c>
      <c r="Y248" s="18">
        <v>123360.11</v>
      </c>
      <c r="Z248" s="17">
        <v>164480.14666666667</v>
      </c>
      <c r="AA248" s="17">
        <v>70290.660968660974</v>
      </c>
      <c r="AB248" s="19">
        <f>Table1[[#This Row],[YTD-23 Annualized]]/Table1[[#This Row],[Column6]]</f>
        <v>105.05015796830514</v>
      </c>
      <c r="AC248" s="22">
        <v>39.749202799999999</v>
      </c>
      <c r="AD248" s="22">
        <v>-104.99135920000001</v>
      </c>
      <c r="AE248" s="21">
        <f>IF(OR('[1]Sales Team Input Sheet'!D$12="", '[1]Sales Team Input Sheet'!D$14="", AC248="", AD248=""), "",
     IFERROR(3959 * ACOS(MIN(1,
       SIN(RADIANS('[1]Sales Team Input Sheet'!D$12)) * SIN(RADIANS(AC248)) +
       COS(RADIANS('[1]Sales Team Input Sheet'!D$12)) * COS(RADIANS(AC248)) *
       COS(RADIANS(AD248) - RADIANS('[1]Sales Team Input Sheet'!D$14)))), ""))</f>
        <v>918.42358102978733</v>
      </c>
      <c r="AF248" s="21">
        <f t="shared" si="3"/>
        <v>627</v>
      </c>
    </row>
    <row r="249" spans="1:32" ht="15" thickBot="1" x14ac:dyDescent="0.4">
      <c r="A249" s="11" t="s">
        <v>672</v>
      </c>
      <c r="B249" s="12" t="s">
        <v>673</v>
      </c>
      <c r="C249" s="12" t="s">
        <v>424</v>
      </c>
      <c r="D249" s="13" t="s">
        <v>34</v>
      </c>
      <c r="E249" s="14">
        <v>32874</v>
      </c>
      <c r="F249" s="15">
        <v>1710.15</v>
      </c>
      <c r="G249" s="15">
        <v>1588.1767849999999</v>
      </c>
      <c r="H249" s="15">
        <v>17094.976096061499</v>
      </c>
      <c r="I249" s="15">
        <v>10160.779851556945</v>
      </c>
      <c r="J249" s="16">
        <v>0.59437227606874987</v>
      </c>
      <c r="K249" s="16">
        <v>0.7581204538595504</v>
      </c>
      <c r="L249" s="16">
        <v>0.79238497944278607</v>
      </c>
      <c r="M249" s="15">
        <v>8051.2493337986261</v>
      </c>
      <c r="N249" s="15">
        <v>269.51868285196042</v>
      </c>
      <c r="O249" s="15">
        <v>277.85473204104903</v>
      </c>
      <c r="P249" s="15">
        <v>646777.12000000011</v>
      </c>
      <c r="Q249" s="15">
        <v>533290.27</v>
      </c>
      <c r="R249" s="17">
        <v>711053.69333333336</v>
      </c>
      <c r="S249" s="15">
        <v>311.83830073385377</v>
      </c>
      <c r="T249" s="15">
        <v>884636.67</v>
      </c>
      <c r="U249" s="15">
        <v>755849.6</v>
      </c>
      <c r="V249" s="15">
        <v>1007799.4666666666</v>
      </c>
      <c r="W249" s="15">
        <v>441.97853989416126</v>
      </c>
      <c r="X249" s="18">
        <v>2.0587999999999997</v>
      </c>
      <c r="Y249" s="18">
        <v>103258.97000000002</v>
      </c>
      <c r="Z249" s="17">
        <v>137678.62666666668</v>
      </c>
      <c r="AA249" s="17">
        <v>66873.240075124675</v>
      </c>
      <c r="AB249" s="19">
        <f>Table1[[#This Row],[YTD-23 Annualized]]/Table1[[#This Row],[Column6]]</f>
        <v>88.31594499854522</v>
      </c>
      <c r="AC249" s="22">
        <v>39.633403999999999</v>
      </c>
      <c r="AD249" s="22">
        <v>-104.893186</v>
      </c>
      <c r="AE249" s="21">
        <f>IF(OR('[1]Sales Team Input Sheet'!D$12="", '[1]Sales Team Input Sheet'!D$14="", AC249="", AD249=""), "",
     IFERROR(3959 * ACOS(MIN(1,
       SIN(RADIANS('[1]Sales Team Input Sheet'!D$12)) * SIN(RADIANS(AC249)) +
       COS(RADIANS('[1]Sales Team Input Sheet'!D$12)) * COS(RADIANS(AC249)) *
       COS(RADIANS(AD249) - RADIANS('[1]Sales Team Input Sheet'!D$14)))), ""))</f>
        <v>915.47000984756835</v>
      </c>
      <c r="AF249" s="21">
        <f t="shared" si="3"/>
        <v>622</v>
      </c>
    </row>
    <row r="250" spans="1:32" ht="15" thickBot="1" x14ac:dyDescent="0.4">
      <c r="A250" s="11" t="s">
        <v>674</v>
      </c>
      <c r="B250" s="12" t="s">
        <v>675</v>
      </c>
      <c r="C250" s="12" t="s">
        <v>676</v>
      </c>
      <c r="D250" s="13" t="s">
        <v>34</v>
      </c>
      <c r="E250" s="14">
        <v>38596</v>
      </c>
      <c r="F250" s="15">
        <v>1611.34</v>
      </c>
      <c r="G250" s="15">
        <v>1533.1782089999999</v>
      </c>
      <c r="H250" s="15">
        <v>16502.976923855098</v>
      </c>
      <c r="I250" s="15">
        <v>9925.0823402588594</v>
      </c>
      <c r="J250" s="16">
        <v>0.60141163537059339</v>
      </c>
      <c r="K250" s="16">
        <v>0.85338685000076786</v>
      </c>
      <c r="L250" s="16">
        <v>0.7862864669507782</v>
      </c>
      <c r="M250" s="15">
        <v>7803.9579275177002</v>
      </c>
      <c r="N250" s="15">
        <v>276.06103588148943</v>
      </c>
      <c r="O250" s="15">
        <v>304.87161617039231</v>
      </c>
      <c r="P250" s="15">
        <v>711516.94999999984</v>
      </c>
      <c r="Q250" s="15">
        <v>547762.65</v>
      </c>
      <c r="R250" s="17">
        <v>730350.20000000007</v>
      </c>
      <c r="S250" s="15">
        <v>339.94231509178701</v>
      </c>
      <c r="T250" s="15">
        <v>1042842.1099999999</v>
      </c>
      <c r="U250" s="15">
        <v>823460.42999999993</v>
      </c>
      <c r="V250" s="15">
        <v>1097947.24</v>
      </c>
      <c r="W250" s="15">
        <v>511.04076731167856</v>
      </c>
      <c r="X250" s="18">
        <v>1.25881</v>
      </c>
      <c r="Y250" s="18">
        <v>79301.119999999995</v>
      </c>
      <c r="Z250" s="17">
        <v>105734.82666666666</v>
      </c>
      <c r="AA250" s="17">
        <v>83995.858522466981</v>
      </c>
      <c r="AB250" s="19">
        <f>Table1[[#This Row],[YTD-23 Annualized]]/Table1[[#This Row],[Column6]]</f>
        <v>93.587152414635256</v>
      </c>
      <c r="AC250" s="22">
        <v>42.856034999999999</v>
      </c>
      <c r="AD250" s="22">
        <v>-78.830338999999995</v>
      </c>
      <c r="AE250" s="21">
        <f>IF(OR('[1]Sales Team Input Sheet'!D$12="", '[1]Sales Team Input Sheet'!D$14="", AC250="", AD250=""), "",
     IFERROR(3959 * ACOS(MIN(1,
       SIN(RADIANS('[1]Sales Team Input Sheet'!D$12)) * SIN(RADIANS(AC250)) +
       COS(RADIANS('[1]Sales Team Input Sheet'!D$12)) * COS(RADIANS(AC250)) *
       COS(RADIANS(AD250) - RADIANS('[1]Sales Team Input Sheet'!D$14)))), ""))</f>
        <v>453.71621678755184</v>
      </c>
      <c r="AF250" s="21">
        <f t="shared" si="3"/>
        <v>178</v>
      </c>
    </row>
    <row r="251" spans="1:32" ht="15" thickBot="1" x14ac:dyDescent="0.4">
      <c r="A251" s="11" t="s">
        <v>677</v>
      </c>
      <c r="B251" s="12" t="s">
        <v>678</v>
      </c>
      <c r="C251" s="12" t="s">
        <v>200</v>
      </c>
      <c r="D251" s="13" t="s">
        <v>34</v>
      </c>
      <c r="E251" s="14">
        <v>32874</v>
      </c>
      <c r="F251" s="15">
        <v>1371.11</v>
      </c>
      <c r="G251" s="15">
        <v>2217.6875129999999</v>
      </c>
      <c r="H251" s="15">
        <v>23870.966621180698</v>
      </c>
      <c r="I251" s="15">
        <v>10564.875305087771</v>
      </c>
      <c r="J251" s="16">
        <v>0.44258263491154826</v>
      </c>
      <c r="K251" s="16">
        <v>0.60779113970557297</v>
      </c>
      <c r="L251" s="16">
        <v>0.57614818816097868</v>
      </c>
      <c r="M251" s="15">
        <v>6086.9337651729857</v>
      </c>
      <c r="N251" s="15">
        <v>540.72710196779963</v>
      </c>
      <c r="O251" s="15">
        <v>575.35405620263873</v>
      </c>
      <c r="P251" s="15">
        <v>1102268.1600000001</v>
      </c>
      <c r="Q251" s="15">
        <v>844954.52</v>
      </c>
      <c r="R251" s="17">
        <v>1126606.0266666668</v>
      </c>
      <c r="S251" s="15">
        <v>616.25582192530146</v>
      </c>
      <c r="T251" s="15">
        <v>1497186.42</v>
      </c>
      <c r="U251" s="15">
        <v>1147266.58</v>
      </c>
      <c r="V251" s="15">
        <v>1529688.7733333334</v>
      </c>
      <c r="W251" s="15">
        <v>836.74291632327106</v>
      </c>
      <c r="X251" s="18">
        <v>2.3054999999999999</v>
      </c>
      <c r="Y251" s="18">
        <v>111458.48000000001</v>
      </c>
      <c r="Z251" s="17">
        <v>148611.30666666667</v>
      </c>
      <c r="AA251" s="17">
        <v>64459.469384804455</v>
      </c>
      <c r="AB251" s="19">
        <f>Table1[[#This Row],[YTD-23 Annualized]]/Table1[[#This Row],[Column6]]</f>
        <v>185.08596776798501</v>
      </c>
      <c r="AC251" s="22">
        <v>42.6370589</v>
      </c>
      <c r="AD251" s="22">
        <v>-73.740551600000003</v>
      </c>
      <c r="AE251" s="21">
        <f>IF(OR('[1]Sales Team Input Sheet'!D$12="", '[1]Sales Team Input Sheet'!D$14="", AC251="", AD251=""), "",
     IFERROR(3959 * ACOS(MIN(1,
       SIN(RADIANS('[1]Sales Team Input Sheet'!D$12)) * SIN(RADIANS(AC251)) +
       COS(RADIANS('[1]Sales Team Input Sheet'!D$12)) * COS(RADIANS(AC251)) *
       COS(RADIANS(AD251) - RADIANS('[1]Sales Team Input Sheet'!D$14)))), ""))</f>
        <v>711.10873165038481</v>
      </c>
      <c r="AF251" s="21">
        <f t="shared" si="3"/>
        <v>441</v>
      </c>
    </row>
    <row r="252" spans="1:32" ht="15" thickBot="1" x14ac:dyDescent="0.4">
      <c r="A252" s="11" t="s">
        <v>679</v>
      </c>
      <c r="B252" s="12" t="s">
        <v>680</v>
      </c>
      <c r="C252" s="12" t="s">
        <v>681</v>
      </c>
      <c r="D252" s="13" t="s">
        <v>34</v>
      </c>
      <c r="E252" s="14">
        <v>38657</v>
      </c>
      <c r="F252" s="15">
        <v>1987.46</v>
      </c>
      <c r="G252" s="15">
        <v>2100.1652180000001</v>
      </c>
      <c r="H252" s="15">
        <v>22605.968390030201</v>
      </c>
      <c r="I252" s="15">
        <v>13357.203037719099</v>
      </c>
      <c r="J252" s="16">
        <v>0.59087064120685762</v>
      </c>
      <c r="K252" s="16">
        <v>0.72334272484227158</v>
      </c>
      <c r="L252" s="16">
        <v>0.73240381021752932</v>
      </c>
      <c r="M252" s="15">
        <v>9782.8663986746251</v>
      </c>
      <c r="N252" s="15">
        <v>341.08326062522616</v>
      </c>
      <c r="O252" s="15">
        <v>378.43867549535588</v>
      </c>
      <c r="P252" s="15">
        <v>1042038.7</v>
      </c>
      <c r="Q252" s="15">
        <v>869529.34</v>
      </c>
      <c r="R252" s="17">
        <v>1159372.4533333331</v>
      </c>
      <c r="S252" s="15">
        <v>437.50784418302754</v>
      </c>
      <c r="T252" s="15">
        <v>1278883.4300000002</v>
      </c>
      <c r="U252" s="15">
        <v>1112280.78</v>
      </c>
      <c r="V252" s="15">
        <v>1483041.04</v>
      </c>
      <c r="W252" s="15">
        <v>559.64939168587046</v>
      </c>
      <c r="X252" s="18">
        <v>1.0385</v>
      </c>
      <c r="Y252" s="18">
        <v>43560.56</v>
      </c>
      <c r="Z252" s="17">
        <v>58080.746666666659</v>
      </c>
      <c r="AA252" s="17">
        <v>55927.536510993414</v>
      </c>
      <c r="AB252" s="19">
        <f>Table1[[#This Row],[YTD-23 Annualized]]/Table1[[#This Row],[Column6]]</f>
        <v>118.51050664357473</v>
      </c>
      <c r="AC252" s="22">
        <v>40.070771000000001</v>
      </c>
      <c r="AD252" s="22">
        <v>-75.312229900000006</v>
      </c>
      <c r="AE252" s="21">
        <f>IF(OR('[1]Sales Team Input Sheet'!D$12="", '[1]Sales Team Input Sheet'!D$14="", AC252="", AD252=""), "",
     IFERROR(3959 * ACOS(MIN(1,
       SIN(RADIANS('[1]Sales Team Input Sheet'!D$12)) * SIN(RADIANS(AC252)) +
       COS(RADIANS('[1]Sales Team Input Sheet'!D$12)) * COS(RADIANS(AC252)) *
       COS(RADIANS(AD252) - RADIANS('[1]Sales Team Input Sheet'!D$14)))), ""))</f>
        <v>653.81219831262968</v>
      </c>
      <c r="AF252" s="21">
        <f t="shared" si="3"/>
        <v>354</v>
      </c>
    </row>
    <row r="253" spans="1:32" ht="15" thickBot="1" x14ac:dyDescent="0.4">
      <c r="A253" s="11" t="s">
        <v>682</v>
      </c>
      <c r="B253" s="12" t="s">
        <v>683</v>
      </c>
      <c r="C253" s="12" t="s">
        <v>684</v>
      </c>
      <c r="D253" s="13" t="s">
        <v>34</v>
      </c>
      <c r="E253" s="14">
        <v>38657</v>
      </c>
      <c r="F253" s="15">
        <v>1246.1599999999999</v>
      </c>
      <c r="G253" s="15">
        <v>1455.8829129999999</v>
      </c>
      <c r="H253" s="15">
        <v>15670.978087240699</v>
      </c>
      <c r="I253" s="15">
        <v>8550.573734992975</v>
      </c>
      <c r="J253" s="16">
        <v>0.54563114614746655</v>
      </c>
      <c r="K253" s="16">
        <v>0.64470162608863391</v>
      </c>
      <c r="L253" s="16">
        <v>0.74050539764660805</v>
      </c>
      <c r="M253" s="15">
        <v>6331.7460037376159</v>
      </c>
      <c r="N253" s="15">
        <v>311.45274313867395</v>
      </c>
      <c r="O253" s="15">
        <v>303.72725011234513</v>
      </c>
      <c r="P253" s="15">
        <v>524107.25000000006</v>
      </c>
      <c r="Q253" s="15">
        <v>441544.49999999994</v>
      </c>
      <c r="R253" s="17">
        <v>588725.99999999988</v>
      </c>
      <c r="S253" s="15">
        <v>354.32408358477244</v>
      </c>
      <c r="T253" s="15">
        <v>709046.81</v>
      </c>
      <c r="U253" s="15">
        <v>609593.73</v>
      </c>
      <c r="V253" s="15">
        <v>812791.6399999999</v>
      </c>
      <c r="W253" s="15">
        <v>489.17773801117028</v>
      </c>
      <c r="X253" s="18">
        <v>1.6635</v>
      </c>
      <c r="Y253" s="18">
        <v>126990.45999999999</v>
      </c>
      <c r="Z253" s="17">
        <v>169320.61333333331</v>
      </c>
      <c r="AA253" s="17">
        <v>101785.76094579701</v>
      </c>
      <c r="AB253" s="19">
        <f>Table1[[#This Row],[YTD-23 Annualized]]/Table1[[#This Row],[Column6]]</f>
        <v>92.980040521599605</v>
      </c>
      <c r="AC253" s="22">
        <v>40.232934700000001</v>
      </c>
      <c r="AD253" s="22">
        <v>-74.883917400000001</v>
      </c>
      <c r="AE253" s="21">
        <f>IF(OR('[1]Sales Team Input Sheet'!D$12="", '[1]Sales Team Input Sheet'!D$14="", AC253="", AD253=""), "",
     IFERROR(3959 * ACOS(MIN(1,
       SIN(RADIANS('[1]Sales Team Input Sheet'!D$12)) * SIN(RADIANS(AC253)) +
       COS(RADIANS('[1]Sales Team Input Sheet'!D$12)) * COS(RADIANS(AC253)) *
       COS(RADIANS(AD253) - RADIANS('[1]Sales Team Input Sheet'!D$14)))), ""))</f>
        <v>672.91349556938883</v>
      </c>
      <c r="AF253" s="21">
        <f t="shared" si="3"/>
        <v>369</v>
      </c>
    </row>
    <row r="254" spans="1:32" ht="15" thickBot="1" x14ac:dyDescent="0.4">
      <c r="A254" s="11" t="s">
        <v>685</v>
      </c>
      <c r="B254" s="12" t="s">
        <v>686</v>
      </c>
      <c r="C254" s="12" t="s">
        <v>687</v>
      </c>
      <c r="D254" s="13" t="s">
        <v>34</v>
      </c>
      <c r="E254" s="14">
        <v>38657</v>
      </c>
      <c r="F254" s="15">
        <v>1888.71</v>
      </c>
      <c r="G254" s="15">
        <v>2171.14311</v>
      </c>
      <c r="H254" s="15">
        <v>23369.967321729</v>
      </c>
      <c r="I254" s="15">
        <v>13368.192053923698</v>
      </c>
      <c r="J254" s="16">
        <v>0.5720244221948132</v>
      </c>
      <c r="K254" s="16">
        <v>0.65376674453160322</v>
      </c>
      <c r="L254" s="16">
        <v>0.70421451490465869</v>
      </c>
      <c r="M254" s="15">
        <v>9414.0748824061902</v>
      </c>
      <c r="N254" s="15">
        <v>370.91312513461122</v>
      </c>
      <c r="O254" s="15">
        <v>350.82939678404836</v>
      </c>
      <c r="P254" s="15">
        <v>971716.2899999998</v>
      </c>
      <c r="Q254" s="15">
        <v>743740.17999999993</v>
      </c>
      <c r="R254" s="17">
        <v>991653.57333333325</v>
      </c>
      <c r="S254" s="15">
        <v>393.78209465719982</v>
      </c>
      <c r="T254" s="15">
        <v>1289955.7399999998</v>
      </c>
      <c r="U254" s="15">
        <v>1033947.5000000001</v>
      </c>
      <c r="V254" s="15">
        <v>1378596.6666666667</v>
      </c>
      <c r="W254" s="15">
        <v>547.43581598021933</v>
      </c>
      <c r="X254" s="18">
        <v>2.0385</v>
      </c>
      <c r="Y254" s="18">
        <v>102175.09999999999</v>
      </c>
      <c r="Z254" s="17">
        <v>136233.46666666667</v>
      </c>
      <c r="AA254" s="17">
        <v>66830.251001553435</v>
      </c>
      <c r="AB254" s="19">
        <f>Table1[[#This Row],[YTD-23 Annualized]]/Table1[[#This Row],[Column6]]</f>
        <v>105.3373364584786</v>
      </c>
      <c r="AC254" s="22">
        <v>40.088225000000001</v>
      </c>
      <c r="AD254" s="22">
        <v>-75.389539900000003</v>
      </c>
      <c r="AE254" s="21">
        <f>IF(OR('[1]Sales Team Input Sheet'!D$12="", '[1]Sales Team Input Sheet'!D$14="", AC254="", AD254=""), "",
     IFERROR(3959 * ACOS(MIN(1,
       SIN(RADIANS('[1]Sales Team Input Sheet'!D$12)) * SIN(RADIANS(AC254)) +
       COS(RADIANS('[1]Sales Team Input Sheet'!D$12)) * COS(RADIANS(AC254)) *
       COS(RADIANS(AD254) - RADIANS('[1]Sales Team Input Sheet'!D$14)))), ""))</f>
        <v>649.55189948544296</v>
      </c>
      <c r="AF254" s="21">
        <f t="shared" si="3"/>
        <v>345</v>
      </c>
    </row>
    <row r="255" spans="1:32" ht="15" thickBot="1" x14ac:dyDescent="0.4">
      <c r="A255" s="11" t="s">
        <v>688</v>
      </c>
      <c r="B255" s="12" t="s">
        <v>689</v>
      </c>
      <c r="C255" s="12" t="s">
        <v>690</v>
      </c>
      <c r="D255" s="13" t="s">
        <v>34</v>
      </c>
      <c r="E255" s="14">
        <v>38657</v>
      </c>
      <c r="F255" s="15">
        <v>1869.11</v>
      </c>
      <c r="G255" s="15">
        <v>1781.1363160000001</v>
      </c>
      <c r="H255" s="15">
        <v>19171.9731917924</v>
      </c>
      <c r="I255" s="15">
        <v>11445.9789360252</v>
      </c>
      <c r="J255" s="16">
        <v>0.59701621849363273</v>
      </c>
      <c r="K255" s="16">
        <v>0.80682845362154132</v>
      </c>
      <c r="L255" s="16">
        <v>0.82004554435474797</v>
      </c>
      <c r="M255" s="15">
        <v>9386.2240272657637</v>
      </c>
      <c r="N255" s="15">
        <v>281.51077771748214</v>
      </c>
      <c r="O255" s="15">
        <v>316.3769762079279</v>
      </c>
      <c r="P255" s="15">
        <v>798064.28000000014</v>
      </c>
      <c r="Q255" s="15">
        <v>683829.52000000014</v>
      </c>
      <c r="R255" s="17">
        <v>911772.69333333359</v>
      </c>
      <c r="S255" s="15">
        <v>365.85836039612445</v>
      </c>
      <c r="T255" s="15">
        <v>1333118.6800000002</v>
      </c>
      <c r="U255" s="15">
        <v>1190751.74</v>
      </c>
      <c r="V255" s="15">
        <v>1587668.9866666668</v>
      </c>
      <c r="W255" s="15">
        <v>637.06884025017268</v>
      </c>
      <c r="X255" s="18">
        <v>2.5453999999999999</v>
      </c>
      <c r="Y255" s="18">
        <v>110999.4</v>
      </c>
      <c r="Z255" s="17">
        <v>147999.20000000001</v>
      </c>
      <c r="AA255" s="17">
        <v>58143.788795474196</v>
      </c>
      <c r="AB255" s="19">
        <f>Table1[[#This Row],[YTD-23 Annualized]]/Table1[[#This Row],[Column6]]</f>
        <v>97.139455726259271</v>
      </c>
      <c r="AC255" s="22">
        <v>39.960197999999998</v>
      </c>
      <c r="AD255" s="22">
        <v>-74.929625000000001</v>
      </c>
      <c r="AE255" s="21">
        <f>IF(OR('[1]Sales Team Input Sheet'!D$12="", '[1]Sales Team Input Sheet'!D$14="", AC255="", AD255=""), "",
     IFERROR(3959 * ACOS(MIN(1,
       SIN(RADIANS('[1]Sales Team Input Sheet'!D$12)) * SIN(RADIANS(AC255)) +
       COS(RADIANS('[1]Sales Team Input Sheet'!D$12)) * COS(RADIANS(AC255)) *
       COS(RADIANS(AD255) - RADIANS('[1]Sales Team Input Sheet'!D$14)))), ""))</f>
        <v>675.35665004963641</v>
      </c>
      <c r="AF255" s="21">
        <f t="shared" si="3"/>
        <v>370</v>
      </c>
    </row>
    <row r="256" spans="1:32" ht="15" thickBot="1" x14ac:dyDescent="0.4">
      <c r="A256" s="11" t="s">
        <v>691</v>
      </c>
      <c r="B256" s="12" t="s">
        <v>692</v>
      </c>
      <c r="C256" s="12" t="s">
        <v>146</v>
      </c>
      <c r="D256" s="13" t="s">
        <v>34</v>
      </c>
      <c r="E256" s="14">
        <v>38657</v>
      </c>
      <c r="F256" s="15">
        <v>1868.31</v>
      </c>
      <c r="G256" s="15">
        <v>2160.3663620000002</v>
      </c>
      <c r="H256" s="15">
        <v>23253.967483931803</v>
      </c>
      <c r="I256" s="15">
        <v>13349.267602651034</v>
      </c>
      <c r="J256" s="16">
        <v>0.57406408656394692</v>
      </c>
      <c r="K256" s="16">
        <v>0.7953898820362334</v>
      </c>
      <c r="L256" s="16">
        <v>0.6766983287653715</v>
      </c>
      <c r="M256" s="15">
        <v>9033.4270769556715</v>
      </c>
      <c r="N256" s="15">
        <v>333.07794990392301</v>
      </c>
      <c r="O256" s="15">
        <v>363.43965937130343</v>
      </c>
      <c r="P256" s="15">
        <v>1107830.5</v>
      </c>
      <c r="Q256" s="15">
        <v>764822.21000000008</v>
      </c>
      <c r="R256" s="17">
        <v>1019762.9466666668</v>
      </c>
      <c r="S256" s="15">
        <v>409.36579582617452</v>
      </c>
      <c r="T256" s="15">
        <v>1445357.3699999999</v>
      </c>
      <c r="U256" s="15">
        <v>1031875.36</v>
      </c>
      <c r="V256" s="15">
        <v>1375833.8133333332</v>
      </c>
      <c r="W256" s="15">
        <v>552.30414652814568</v>
      </c>
      <c r="X256" s="18">
        <v>1.3154000000000001</v>
      </c>
      <c r="Y256" s="18">
        <v>95130.99</v>
      </c>
      <c r="Z256" s="17">
        <v>126841.32</v>
      </c>
      <c r="AA256" s="17">
        <v>96427.945871978096</v>
      </c>
      <c r="AB256" s="19">
        <f>Table1[[#This Row],[YTD-23 Annualized]]/Table1[[#This Row],[Column6]]</f>
        <v>112.88771559003209</v>
      </c>
      <c r="AC256" s="22">
        <v>40.353329000000002</v>
      </c>
      <c r="AD256" s="22">
        <v>-74.614223899999999</v>
      </c>
      <c r="AE256" s="21">
        <f>IF(OR('[1]Sales Team Input Sheet'!D$12="", '[1]Sales Team Input Sheet'!D$14="", AC256="", AD256=""), "",
     IFERROR(3959 * ACOS(MIN(1,
       SIN(RADIANS('[1]Sales Team Input Sheet'!D$12)) * SIN(RADIANS(AC256)) +
       COS(RADIANS('[1]Sales Team Input Sheet'!D$12)) * COS(RADIANS(AC256)) *
       COS(RADIANS(AD256) - RADIANS('[1]Sales Team Input Sheet'!D$14)))), ""))</f>
        <v>684.78812001803146</v>
      </c>
      <c r="AF256" s="21">
        <f t="shared" si="3"/>
        <v>381</v>
      </c>
    </row>
    <row r="257" spans="1:32" ht="15" thickBot="1" x14ac:dyDescent="0.4">
      <c r="A257" s="11" t="s">
        <v>693</v>
      </c>
      <c r="B257" s="12" t="s">
        <v>694</v>
      </c>
      <c r="C257" s="12" t="s">
        <v>164</v>
      </c>
      <c r="D257" s="13" t="s">
        <v>34</v>
      </c>
      <c r="E257" s="14">
        <v>38687</v>
      </c>
      <c r="F257" s="15">
        <v>2005.4299999999998</v>
      </c>
      <c r="G257" s="15">
        <v>1721.957105</v>
      </c>
      <c r="H257" s="15">
        <v>18534.9740825095</v>
      </c>
      <c r="I257" s="15">
        <v>11383.98973351789</v>
      </c>
      <c r="J257" s="16">
        <v>0.6141896763837601</v>
      </c>
      <c r="K257" s="16">
        <v>0.84113196664542333</v>
      </c>
      <c r="L257" s="16">
        <v>0.83182755551679122</v>
      </c>
      <c r="M257" s="15">
        <v>9469.5163520604365</v>
      </c>
      <c r="N257" s="15">
        <v>291.20548413667314</v>
      </c>
      <c r="O257" s="15">
        <v>322.98377405344502</v>
      </c>
      <c r="P257" s="15">
        <v>891730.34999999986</v>
      </c>
      <c r="Q257" s="15">
        <v>725579.20000000007</v>
      </c>
      <c r="R257" s="17">
        <v>967438.93333333335</v>
      </c>
      <c r="S257" s="15">
        <v>361.80729319896489</v>
      </c>
      <c r="T257" s="15">
        <v>1219203.04</v>
      </c>
      <c r="U257" s="15">
        <v>1095391.0600000003</v>
      </c>
      <c r="V257" s="15">
        <v>1460521.4133333336</v>
      </c>
      <c r="W257" s="15">
        <v>546.21256289174903</v>
      </c>
      <c r="X257" s="18">
        <v>2.2999999999999998</v>
      </c>
      <c r="Y257" s="18">
        <v>78033.259999999995</v>
      </c>
      <c r="Z257" s="17">
        <v>104044.34666666666</v>
      </c>
      <c r="AA257" s="17">
        <v>45236.672463768118</v>
      </c>
      <c r="AB257" s="19">
        <f>Table1[[#This Row],[YTD-23 Annualized]]/Table1[[#This Row],[Column6]]</f>
        <v>102.16349994715749</v>
      </c>
      <c r="AC257" s="22">
        <v>36.034576999999999</v>
      </c>
      <c r="AD257" s="22">
        <v>-114.968557</v>
      </c>
      <c r="AE257" s="21">
        <f>IF(OR('[1]Sales Team Input Sheet'!D$12="", '[1]Sales Team Input Sheet'!D$14="", AC257="", AD257=""), "",
     IFERROR(3959 * ACOS(MIN(1,
       SIN(RADIANS('[1]Sales Team Input Sheet'!D$12)) * SIN(RADIANS(AC257)) +
       COS(RADIANS('[1]Sales Team Input Sheet'!D$12)) * COS(RADIANS(AC257)) *
       COS(RADIANS(AD257) - RADIANS('[1]Sales Team Input Sheet'!D$14)))), ""))</f>
        <v>1516.5542140952145</v>
      </c>
      <c r="AF257" s="21">
        <f t="shared" si="3"/>
        <v>812</v>
      </c>
    </row>
    <row r="258" spans="1:32" ht="15" thickBot="1" x14ac:dyDescent="0.4">
      <c r="A258" s="11" t="s">
        <v>695</v>
      </c>
      <c r="B258" s="12" t="s">
        <v>696</v>
      </c>
      <c r="C258" s="12" t="s">
        <v>37</v>
      </c>
      <c r="D258" s="13" t="s">
        <v>34</v>
      </c>
      <c r="E258" s="14">
        <v>38687</v>
      </c>
      <c r="F258" s="15">
        <v>2024.83</v>
      </c>
      <c r="G258" s="15">
        <v>1541.818188</v>
      </c>
      <c r="H258" s="15">
        <v>16595.976793813199</v>
      </c>
      <c r="I258" s="15">
        <v>8734.4503822469178</v>
      </c>
      <c r="J258" s="16">
        <v>0.52629926462074994</v>
      </c>
      <c r="K258" s="16">
        <v>0.9763442625253127</v>
      </c>
      <c r="L258" s="16">
        <v>0.94917316571813792</v>
      </c>
      <c r="M258" s="15">
        <v>8290.505920125308</v>
      </c>
      <c r="N258" s="15">
        <v>311.76143007833303</v>
      </c>
      <c r="O258" s="15">
        <v>353.64109085701023</v>
      </c>
      <c r="P258" s="15">
        <v>974958.61999999976</v>
      </c>
      <c r="Q258" s="15">
        <v>806725.2</v>
      </c>
      <c r="R258" s="17">
        <v>1075633.6000000001</v>
      </c>
      <c r="S258" s="15">
        <v>398.41626210595456</v>
      </c>
      <c r="T258" s="15">
        <v>1510714.5599999998</v>
      </c>
      <c r="U258" s="15">
        <v>1199062.29</v>
      </c>
      <c r="V258" s="15">
        <v>1598749.7200000002</v>
      </c>
      <c r="W258" s="15">
        <v>592.17923973864481</v>
      </c>
      <c r="X258" s="18">
        <v>2.173</v>
      </c>
      <c r="Y258" s="18">
        <v>94942.71</v>
      </c>
      <c r="Z258" s="17">
        <v>126590.28</v>
      </c>
      <c r="AA258" s="17">
        <v>58255.996318453748</v>
      </c>
      <c r="AB258" s="19">
        <f>Table1[[#This Row],[YTD-23 Annualized]]/Table1[[#This Row],[Column6]]</f>
        <v>129.74281791282314</v>
      </c>
      <c r="AC258" s="22">
        <v>25.765906000000001</v>
      </c>
      <c r="AD258" s="22">
        <v>-80.18947</v>
      </c>
      <c r="AE258" s="21">
        <f>IF(OR('[1]Sales Team Input Sheet'!D$12="", '[1]Sales Team Input Sheet'!D$14="", AC258="", AD258=""), "",
     IFERROR(3959 * ACOS(MIN(1,
       SIN(RADIANS('[1]Sales Team Input Sheet'!D$12)) * SIN(RADIANS(AC258)) +
       COS(RADIANS('[1]Sales Team Input Sheet'!D$12)) * COS(RADIANS(AC258)) *
       COS(RADIANS(AD258) - RADIANS('[1]Sales Team Input Sheet'!D$14)))), ""))</f>
        <v>1191.5695326066632</v>
      </c>
      <c r="AF258" s="21">
        <f t="shared" ref="AF258:AF321" si="4">IF(ISNUMBER(AE258), _xlfn.RANK.EQ(AE258, AE$3:AE$1029, 1) + COUNTIF(AE$2:AE$1029, AE258) - 1, "")</f>
        <v>760</v>
      </c>
    </row>
    <row r="259" spans="1:32" ht="15" thickBot="1" x14ac:dyDescent="0.4">
      <c r="A259" s="11" t="s">
        <v>697</v>
      </c>
      <c r="B259" s="12" t="s">
        <v>698</v>
      </c>
      <c r="C259" s="12" t="s">
        <v>519</v>
      </c>
      <c r="D259" s="13" t="s">
        <v>34</v>
      </c>
      <c r="E259" s="14">
        <v>38687</v>
      </c>
      <c r="F259" s="15">
        <v>2269.0100000000002</v>
      </c>
      <c r="G259" s="15">
        <v>1544.419472</v>
      </c>
      <c r="H259" s="15">
        <v>16623.976754660798</v>
      </c>
      <c r="I259" s="15">
        <v>9537.1338902863226</v>
      </c>
      <c r="J259" s="16">
        <v>0.5736974991626137</v>
      </c>
      <c r="K259" s="16">
        <v>0.96828965513314724</v>
      </c>
      <c r="L259" s="16">
        <v>0.95333227209970095</v>
      </c>
      <c r="M259" s="15">
        <v>9092.057520945722</v>
      </c>
      <c r="N259" s="15">
        <v>323.21804854657131</v>
      </c>
      <c r="O259" s="15">
        <v>387.09728031167776</v>
      </c>
      <c r="P259" s="15">
        <v>1108287.1499999999</v>
      </c>
      <c r="Q259" s="15">
        <v>979895.53</v>
      </c>
      <c r="R259" s="17">
        <v>1306527.3733333333</v>
      </c>
      <c r="S259" s="15">
        <v>431.86038404414256</v>
      </c>
      <c r="T259" s="15">
        <v>1823192.99</v>
      </c>
      <c r="U259" s="15">
        <v>1616974.9599999997</v>
      </c>
      <c r="V259" s="15">
        <v>2155966.6133333328</v>
      </c>
      <c r="W259" s="15">
        <v>712.63456749860052</v>
      </c>
      <c r="X259" s="18">
        <v>0.38</v>
      </c>
      <c r="Y259" s="18">
        <v>126958.3</v>
      </c>
      <c r="Z259" s="17">
        <v>169277.73333333334</v>
      </c>
      <c r="AA259" s="17">
        <v>445467.71929824562</v>
      </c>
      <c r="AB259" s="19">
        <f>Table1[[#This Row],[YTD-23 Annualized]]/Table1[[#This Row],[Column6]]</f>
        <v>143.69985785103492</v>
      </c>
      <c r="AC259" s="22">
        <v>26.368852</v>
      </c>
      <c r="AD259" s="22">
        <v>-80.143563999999998</v>
      </c>
      <c r="AE259" s="21">
        <f>IF(OR('[1]Sales Team Input Sheet'!D$12="", '[1]Sales Team Input Sheet'!D$14="", AC259="", AD259=""), "",
     IFERROR(3959 * ACOS(MIN(1,
       SIN(RADIANS('[1]Sales Team Input Sheet'!D$12)) * SIN(RADIANS(AC259)) +
       COS(RADIANS('[1]Sales Team Input Sheet'!D$12)) * COS(RADIANS(AC259)) *
       COS(RADIANS(AD259) - RADIANS('[1]Sales Team Input Sheet'!D$14)))), ""))</f>
        <v>1153.2026158535837</v>
      </c>
      <c r="AF259" s="21">
        <f t="shared" si="4"/>
        <v>740</v>
      </c>
    </row>
    <row r="260" spans="1:32" ht="15" thickBot="1" x14ac:dyDescent="0.4">
      <c r="A260" s="11" t="s">
        <v>699</v>
      </c>
      <c r="B260" s="12" t="s">
        <v>700</v>
      </c>
      <c r="C260" s="12" t="s">
        <v>701</v>
      </c>
      <c r="D260" s="13" t="s">
        <v>34</v>
      </c>
      <c r="E260" s="14">
        <v>38808</v>
      </c>
      <c r="F260" s="15">
        <v>1826.0500000000002</v>
      </c>
      <c r="G260" s="15">
        <v>1276.1156080000001</v>
      </c>
      <c r="H260" s="15">
        <v>13735.980792951201</v>
      </c>
      <c r="I260" s="15">
        <v>7963.9855747301599</v>
      </c>
      <c r="J260" s="16">
        <v>0.57979009251505242</v>
      </c>
      <c r="K260" s="16">
        <v>0.93471062930701843</v>
      </c>
      <c r="L260" s="16">
        <v>0.90872617202772077</v>
      </c>
      <c r="M260" s="15">
        <v>7237.0821254085249</v>
      </c>
      <c r="N260" s="15">
        <v>336.43603069922938</v>
      </c>
      <c r="O260" s="15">
        <v>381.60388269762598</v>
      </c>
      <c r="P260" s="15">
        <v>949305.94000000018</v>
      </c>
      <c r="Q260" s="15">
        <v>779018.91</v>
      </c>
      <c r="R260" s="17">
        <v>1038691.8800000001</v>
      </c>
      <c r="S260" s="15">
        <v>426.61422743079322</v>
      </c>
      <c r="T260" s="15">
        <v>1258089.58</v>
      </c>
      <c r="U260" s="15">
        <v>1022871.15</v>
      </c>
      <c r="V260" s="15">
        <v>1363828.2000000002</v>
      </c>
      <c r="W260" s="15">
        <v>560.15506147148221</v>
      </c>
      <c r="X260" s="18">
        <v>2.39</v>
      </c>
      <c r="Y260" s="18">
        <v>146270.77999999997</v>
      </c>
      <c r="Z260" s="17">
        <v>195027.70666666661</v>
      </c>
      <c r="AA260" s="17">
        <v>81601.550906555058</v>
      </c>
      <c r="AB260" s="19">
        <f>Table1[[#This Row],[YTD-23 Annualized]]/Table1[[#This Row],[Column6]]</f>
        <v>143.5235723459981</v>
      </c>
      <c r="AC260" s="22">
        <v>30.919409000000002</v>
      </c>
      <c r="AD260" s="22">
        <v>-87.314059</v>
      </c>
      <c r="AE260" s="21">
        <f>IF(OR('[1]Sales Team Input Sheet'!D$12="", '[1]Sales Team Input Sheet'!D$14="", AC260="", AD260=""), "",
     IFERROR(3959 * ACOS(MIN(1,
       SIN(RADIANS('[1]Sales Team Input Sheet'!D$12)) * SIN(RADIANS(AC260)) +
       COS(RADIANS('[1]Sales Team Input Sheet'!D$12)) * COS(RADIANS(AC260)) *
       COS(RADIANS(AD260) - RADIANS('[1]Sales Team Input Sheet'!D$14)))), ""))</f>
        <v>757.91896005072795</v>
      </c>
      <c r="AF260" s="21">
        <f t="shared" si="4"/>
        <v>500</v>
      </c>
    </row>
    <row r="261" spans="1:32" ht="15" thickBot="1" x14ac:dyDescent="0.4">
      <c r="A261" s="11" t="s">
        <v>702</v>
      </c>
      <c r="B261" s="12" t="s">
        <v>703</v>
      </c>
      <c r="C261" s="12" t="s">
        <v>37</v>
      </c>
      <c r="D261" s="13" t="s">
        <v>34</v>
      </c>
      <c r="E261" s="14">
        <v>38808</v>
      </c>
      <c r="F261" s="15">
        <v>1835.86</v>
      </c>
      <c r="G261" s="15">
        <v>1445.3848740000001</v>
      </c>
      <c r="H261" s="15">
        <v>15557.9782452486</v>
      </c>
      <c r="I261" s="15">
        <v>8385.1648556083655</v>
      </c>
      <c r="J261" s="16">
        <v>0.53896237180876583</v>
      </c>
      <c r="K261" s="16">
        <v>0.93962552902273444</v>
      </c>
      <c r="L261" s="16">
        <v>0.93879868822760659</v>
      </c>
      <c r="M261" s="15">
        <v>7871.9817670173616</v>
      </c>
      <c r="N261" s="15">
        <v>363.844820125448</v>
      </c>
      <c r="O261" s="15">
        <v>434.94993082261175</v>
      </c>
      <c r="P261" s="15">
        <v>967451.12</v>
      </c>
      <c r="Q261" s="15">
        <v>899280.15000000014</v>
      </c>
      <c r="R261" s="17">
        <v>1199040.2000000002</v>
      </c>
      <c r="S261" s="15">
        <v>489.84135500528373</v>
      </c>
      <c r="T261" s="15">
        <v>1429572.9400000002</v>
      </c>
      <c r="U261" s="15">
        <v>1270782.8599999999</v>
      </c>
      <c r="V261" s="15">
        <v>1694377.1466666665</v>
      </c>
      <c r="W261" s="15">
        <v>692.20030939178366</v>
      </c>
      <c r="X261" s="18">
        <v>2.298</v>
      </c>
      <c r="Y261" s="18">
        <v>101656.52</v>
      </c>
      <c r="Z261" s="17">
        <v>135542.02666666667</v>
      </c>
      <c r="AA261" s="17">
        <v>58982.605163910652</v>
      </c>
      <c r="AB261" s="19">
        <f>Table1[[#This Row],[YTD-23 Annualized]]/Table1[[#This Row],[Column6]]</f>
        <v>152.317451372135</v>
      </c>
      <c r="AC261" s="22">
        <v>25.679597699999999</v>
      </c>
      <c r="AD261" s="22">
        <v>-80.317882100000006</v>
      </c>
      <c r="AE261" s="21">
        <f>IF(OR('[1]Sales Team Input Sheet'!D$12="", '[1]Sales Team Input Sheet'!D$14="", AC261="", AD261=""), "",
     IFERROR(3959 * ACOS(MIN(1,
       SIN(RADIANS('[1]Sales Team Input Sheet'!D$12)) * SIN(RADIANS(AC261)) +
       COS(RADIANS('[1]Sales Team Input Sheet'!D$12)) * COS(RADIANS(AC261)) *
       COS(RADIANS(AD261) - RADIANS('[1]Sales Team Input Sheet'!D$14)))), ""))</f>
        <v>1194.6437428211202</v>
      </c>
      <c r="AF261" s="21">
        <f t="shared" si="4"/>
        <v>763</v>
      </c>
    </row>
    <row r="262" spans="1:32" ht="15" thickBot="1" x14ac:dyDescent="0.4">
      <c r="A262" s="11" t="s">
        <v>704</v>
      </c>
      <c r="B262" s="12" t="s">
        <v>705</v>
      </c>
      <c r="C262" s="12" t="s">
        <v>421</v>
      </c>
      <c r="D262" s="13" t="s">
        <v>34</v>
      </c>
      <c r="E262" s="14">
        <v>39417</v>
      </c>
      <c r="F262" s="15">
        <v>1023.78</v>
      </c>
      <c r="G262" s="15">
        <v>1039.305861</v>
      </c>
      <c r="H262" s="15">
        <v>11186.9843572179</v>
      </c>
      <c r="I262" s="15">
        <v>5756.2775645658294</v>
      </c>
      <c r="J262" s="16">
        <v>0.51455131970859058</v>
      </c>
      <c r="K262" s="16">
        <v>0.86127102521639609</v>
      </c>
      <c r="L262" s="16">
        <v>0.8410782473434617</v>
      </c>
      <c r="M262" s="15">
        <v>4841.4798452275181</v>
      </c>
      <c r="N262" s="15">
        <v>326.82161415929198</v>
      </c>
      <c r="O262" s="15">
        <v>363.55094844595521</v>
      </c>
      <c r="P262" s="15">
        <v>521682.89999999997</v>
      </c>
      <c r="Q262" s="15">
        <v>418019.42</v>
      </c>
      <c r="R262" s="17">
        <v>557359.22666666668</v>
      </c>
      <c r="S262" s="15">
        <v>408.30981265506261</v>
      </c>
      <c r="T262" s="15">
        <v>727829.07000000007</v>
      </c>
      <c r="U262" s="15">
        <v>600388.31999999995</v>
      </c>
      <c r="V262" s="15">
        <v>800517.75999999989</v>
      </c>
      <c r="W262" s="15">
        <v>586.44271230147092</v>
      </c>
      <c r="X262" s="18">
        <v>1.3166</v>
      </c>
      <c r="Y262" s="18">
        <v>119728.25000000001</v>
      </c>
      <c r="Z262" s="17">
        <v>159637.66666666669</v>
      </c>
      <c r="AA262" s="17">
        <v>121249.936705656</v>
      </c>
      <c r="AB262" s="19">
        <f>Table1[[#This Row],[YTD-23 Annualized]]/Table1[[#This Row],[Column6]]</f>
        <v>115.12166620213915</v>
      </c>
      <c r="AC262" s="22">
        <v>33.502939900000001</v>
      </c>
      <c r="AD262" s="22">
        <v>-111.9293996</v>
      </c>
      <c r="AE262" s="21">
        <f>IF(OR('[1]Sales Team Input Sheet'!D$12="", '[1]Sales Team Input Sheet'!D$14="", AC262="", AD262=""), "",
     IFERROR(3959 * ACOS(MIN(1,
       SIN(RADIANS('[1]Sales Team Input Sheet'!D$12)) * SIN(RADIANS(AC262)) +
       COS(RADIANS('[1]Sales Team Input Sheet'!D$12)) * COS(RADIANS(AC262)) *
       COS(RADIANS(AD262) - RADIANS('[1]Sales Team Input Sheet'!D$14)))), ""))</f>
        <v>1443.1191137518103</v>
      </c>
      <c r="AF262" s="21">
        <f t="shared" si="4"/>
        <v>799</v>
      </c>
    </row>
    <row r="263" spans="1:32" ht="15" thickBot="1" x14ac:dyDescent="0.4">
      <c r="A263" s="11" t="s">
        <v>706</v>
      </c>
      <c r="B263" s="12" t="s">
        <v>707</v>
      </c>
      <c r="C263" s="12" t="s">
        <v>352</v>
      </c>
      <c r="D263" s="13" t="s">
        <v>34</v>
      </c>
      <c r="E263" s="14">
        <v>39417</v>
      </c>
      <c r="F263" s="15">
        <v>1904.69</v>
      </c>
      <c r="G263" s="15">
        <v>1857.038067</v>
      </c>
      <c r="H263" s="15">
        <v>19988.9720493813</v>
      </c>
      <c r="I263" s="15">
        <v>11450.054896625386</v>
      </c>
      <c r="J263" s="16">
        <v>0.57281859559055159</v>
      </c>
      <c r="K263" s="16">
        <v>0.79596047293983885</v>
      </c>
      <c r="L263" s="16">
        <v>0.83200373842177311</v>
      </c>
      <c r="M263" s="15">
        <v>9526.4884791268505</v>
      </c>
      <c r="N263" s="15">
        <v>331.88480112171885</v>
      </c>
      <c r="O263" s="15">
        <v>372.33556116743404</v>
      </c>
      <c r="P263" s="15">
        <v>891586.42000000039</v>
      </c>
      <c r="Q263" s="15">
        <v>786874.59</v>
      </c>
      <c r="R263" s="17">
        <v>1049166.1199999999</v>
      </c>
      <c r="S263" s="15">
        <v>413.12475520950915</v>
      </c>
      <c r="T263" s="15">
        <v>1034212.5700000004</v>
      </c>
      <c r="U263" s="15">
        <v>897323.96</v>
      </c>
      <c r="V263" s="15">
        <v>1196431.9466666668</v>
      </c>
      <c r="W263" s="15">
        <v>471.11286351059761</v>
      </c>
      <c r="X263" s="18">
        <v>2.3826000000000001</v>
      </c>
      <c r="Y263" s="18">
        <v>95138.76</v>
      </c>
      <c r="Z263" s="17">
        <v>126851.68</v>
      </c>
      <c r="AA263" s="17">
        <v>53240.862922857377</v>
      </c>
      <c r="AB263" s="19">
        <f>Table1[[#This Row],[YTD-23 Annualized]]/Table1[[#This Row],[Column6]]</f>
        <v>110.13146368662392</v>
      </c>
      <c r="AC263" s="22">
        <v>45.422992000000001</v>
      </c>
      <c r="AD263" s="22">
        <v>-122.678659</v>
      </c>
      <c r="AE263" s="21">
        <f>IF(OR('[1]Sales Team Input Sheet'!D$12="", '[1]Sales Team Input Sheet'!D$14="", AC263="", AD263=""), "",
     IFERROR(3959 * ACOS(MIN(1,
       SIN(RADIANS('[1]Sales Team Input Sheet'!D$12)) * SIN(RADIANS(AC263)) +
       COS(RADIANS('[1]Sales Team Input Sheet'!D$12)) * COS(RADIANS(AC263)) *
       COS(RADIANS(AD263) - RADIANS('[1]Sales Team Input Sheet'!D$14)))), ""))</f>
        <v>1755.2695717509389</v>
      </c>
      <c r="AF263" s="21">
        <f t="shared" si="4"/>
        <v>941</v>
      </c>
    </row>
    <row r="264" spans="1:32" ht="15" thickBot="1" x14ac:dyDescent="0.4">
      <c r="A264" s="11" t="s">
        <v>708</v>
      </c>
      <c r="B264" s="12" t="s">
        <v>709</v>
      </c>
      <c r="C264" s="12" t="s">
        <v>710</v>
      </c>
      <c r="D264" s="13" t="s">
        <v>34</v>
      </c>
      <c r="E264" s="14">
        <v>39569</v>
      </c>
      <c r="F264" s="15">
        <v>1259.4199999999998</v>
      </c>
      <c r="G264" s="15">
        <v>1540.703352</v>
      </c>
      <c r="H264" s="15">
        <v>16583.976810592798</v>
      </c>
      <c r="I264" s="15">
        <v>7231.9937481465322</v>
      </c>
      <c r="J264" s="16">
        <v>0.43608320433294329</v>
      </c>
      <c r="K264" s="16">
        <v>0.84175966837511385</v>
      </c>
      <c r="L264" s="16">
        <v>0.83863552568374722</v>
      </c>
      <c r="M264" s="15">
        <v>6065.00687871844</v>
      </c>
      <c r="N264" s="15">
        <v>408.56675204524083</v>
      </c>
      <c r="O264" s="15">
        <v>438.3591732702356</v>
      </c>
      <c r="P264" s="15">
        <v>744719.4</v>
      </c>
      <c r="Q264" s="15">
        <v>596915.12</v>
      </c>
      <c r="R264" s="17">
        <v>795886.82666666666</v>
      </c>
      <c r="S264" s="15">
        <v>473.96033094599107</v>
      </c>
      <c r="T264" s="15">
        <v>984205.67999999993</v>
      </c>
      <c r="U264" s="15">
        <v>784658.18</v>
      </c>
      <c r="V264" s="15">
        <v>1046210.9066666667</v>
      </c>
      <c r="W264" s="15">
        <v>623.03137952390796</v>
      </c>
      <c r="X264" s="18">
        <v>2.3269000000000002</v>
      </c>
      <c r="Y264" s="18">
        <v>95532.69</v>
      </c>
      <c r="Z264" s="17">
        <v>127376.92000000001</v>
      </c>
      <c r="AA264" s="17">
        <v>54741.037431776182</v>
      </c>
      <c r="AB264" s="19">
        <f>Table1[[#This Row],[YTD-23 Annualized]]/Table1[[#This Row],[Column6]]</f>
        <v>131.22603858197778</v>
      </c>
      <c r="AC264" s="22">
        <v>40.807299999999998</v>
      </c>
      <c r="AD264" s="22">
        <v>-73.259413800000004</v>
      </c>
      <c r="AE264" s="21">
        <f>IF(OR('[1]Sales Team Input Sheet'!D$12="", '[1]Sales Team Input Sheet'!D$14="", AC264="", AD264=""), "",
     IFERROR(3959 * ACOS(MIN(1,
       SIN(RADIANS('[1]Sales Team Input Sheet'!D$12)) * SIN(RADIANS(AC264)) +
       COS(RADIANS('[1]Sales Team Input Sheet'!D$12)) * COS(RADIANS(AC264)) *
       COS(RADIANS(AD264) - RADIANS('[1]Sales Team Input Sheet'!D$14)))), ""))</f>
        <v>748.01226751567845</v>
      </c>
      <c r="AF264" s="21">
        <f t="shared" si="4"/>
        <v>490</v>
      </c>
    </row>
    <row r="265" spans="1:32" ht="15" thickBot="1" x14ac:dyDescent="0.4">
      <c r="A265" s="11" t="s">
        <v>711</v>
      </c>
      <c r="B265" s="12" t="s">
        <v>712</v>
      </c>
      <c r="C265" s="12" t="s">
        <v>713</v>
      </c>
      <c r="D265" s="13" t="s">
        <v>34</v>
      </c>
      <c r="E265" s="14">
        <v>39539</v>
      </c>
      <c r="F265" s="15">
        <v>983.45</v>
      </c>
      <c r="G265" s="15">
        <v>1143.171415</v>
      </c>
      <c r="H265" s="15">
        <v>12304.9827939185</v>
      </c>
      <c r="I265" s="15">
        <v>6494.0037069529981</v>
      </c>
      <c r="J265" s="16">
        <v>0.52775398517115635</v>
      </c>
      <c r="K265" s="16">
        <v>0.69987984380835511</v>
      </c>
      <c r="L265" s="16">
        <v>0.7608633432641454</v>
      </c>
      <c r="M265" s="15">
        <v>4941.0493716420115</v>
      </c>
      <c r="N265" s="15">
        <v>330.02548450582077</v>
      </c>
      <c r="O265" s="15">
        <v>335.37756876302808</v>
      </c>
      <c r="P265" s="15">
        <v>443513.29</v>
      </c>
      <c r="Q265" s="15">
        <v>369102.51999999996</v>
      </c>
      <c r="R265" s="17">
        <v>492136.6933333333</v>
      </c>
      <c r="S265" s="15">
        <v>375.3139661396105</v>
      </c>
      <c r="T265" s="15">
        <v>651625.8899999999</v>
      </c>
      <c r="U265" s="15">
        <v>539127.96</v>
      </c>
      <c r="V265" s="15">
        <v>718837.27999999991</v>
      </c>
      <c r="W265" s="15">
        <v>548.20068127510285</v>
      </c>
      <c r="X265" s="18">
        <v>2.3611</v>
      </c>
      <c r="Y265" s="18">
        <v>83677.790000000008</v>
      </c>
      <c r="Z265" s="17">
        <v>111570.38666666669</v>
      </c>
      <c r="AA265" s="17">
        <v>47253.562605000501</v>
      </c>
      <c r="AB265" s="19">
        <f>Table1[[#This Row],[YTD-23 Annualized]]/Table1[[#This Row],[Column6]]</f>
        <v>99.601654692591396</v>
      </c>
      <c r="AC265" s="22">
        <v>39.292189999999998</v>
      </c>
      <c r="AD265" s="22">
        <v>-76.705948000000006</v>
      </c>
      <c r="AE265" s="21">
        <f>IF(OR('[1]Sales Team Input Sheet'!D$12="", '[1]Sales Team Input Sheet'!D$14="", AC265="", AD265=""), "",
     IFERROR(3959 * ACOS(MIN(1,
       SIN(RADIANS('[1]Sales Team Input Sheet'!D$12)) * SIN(RADIANS(AC265)) +
       COS(RADIANS('[1]Sales Team Input Sheet'!D$12)) * COS(RADIANS(AC265)) *
       COS(RADIANS(AD265) - RADIANS('[1]Sales Team Input Sheet'!D$14)))), ""))</f>
        <v>599.80612998620143</v>
      </c>
      <c r="AF265" s="21">
        <f t="shared" si="4"/>
        <v>308</v>
      </c>
    </row>
    <row r="266" spans="1:32" ht="15" thickBot="1" x14ac:dyDescent="0.4">
      <c r="A266" s="11" t="s">
        <v>714</v>
      </c>
      <c r="B266" s="12" t="s">
        <v>715</v>
      </c>
      <c r="C266" s="12" t="s">
        <v>716</v>
      </c>
      <c r="D266" s="13" t="s">
        <v>34</v>
      </c>
      <c r="E266" s="14">
        <v>39661</v>
      </c>
      <c r="F266" s="15">
        <v>2039.8700000000001</v>
      </c>
      <c r="G266" s="15">
        <v>1899.4947380000001</v>
      </c>
      <c r="H266" s="15">
        <v>20445.971410358201</v>
      </c>
      <c r="I266" s="15">
        <v>12097.016280632499</v>
      </c>
      <c r="J266" s="16">
        <v>0.59165769323652628</v>
      </c>
      <c r="K266" s="16">
        <v>0.82030852421024891</v>
      </c>
      <c r="L266" s="16">
        <v>0.83873190324166169</v>
      </c>
      <c r="M266" s="15">
        <v>10146.153488600261</v>
      </c>
      <c r="N266" s="15">
        <v>435.41697699024394</v>
      </c>
      <c r="O266" s="15">
        <v>450.95123218636473</v>
      </c>
      <c r="P266" s="15">
        <v>1300540.7899999998</v>
      </c>
      <c r="Q266" s="15">
        <v>1034875.3499999999</v>
      </c>
      <c r="R266" s="17">
        <v>1379833.7999999998</v>
      </c>
      <c r="S266" s="15">
        <v>507.32416771657006</v>
      </c>
      <c r="T266" s="15">
        <v>1864973.9299999997</v>
      </c>
      <c r="U266" s="15">
        <v>1518350.5899999999</v>
      </c>
      <c r="V266" s="15">
        <v>2024467.4533333331</v>
      </c>
      <c r="W266" s="15">
        <v>744.33693813821458</v>
      </c>
      <c r="X266" s="18">
        <v>2.5874999999999999</v>
      </c>
      <c r="Y266" s="18">
        <v>185912.49</v>
      </c>
      <c r="Z266" s="17">
        <v>247883.32</v>
      </c>
      <c r="AA266" s="17">
        <v>95800.316908212568</v>
      </c>
      <c r="AB266" s="19">
        <f>Table1[[#This Row],[YTD-23 Annualized]]/Table1[[#This Row],[Column6]]</f>
        <v>135.99575460299471</v>
      </c>
      <c r="AC266" s="22">
        <v>34.015602000000001</v>
      </c>
      <c r="AD266" s="22">
        <v>-117.30514700000001</v>
      </c>
      <c r="AE266" s="21">
        <f>IF(OR('[1]Sales Team Input Sheet'!D$12="", '[1]Sales Team Input Sheet'!D$14="", AC266="", AD266=""), "",
     IFERROR(3959 * ACOS(MIN(1,
       SIN(RADIANS('[1]Sales Team Input Sheet'!D$12)) * SIN(RADIANS(AC266)) +
       COS(RADIANS('[1]Sales Team Input Sheet'!D$12)) * COS(RADIANS(AC266)) *
       COS(RADIANS(AD266) - RADIANS('[1]Sales Team Input Sheet'!D$14)))), ""))</f>
        <v>1696.1416631683173</v>
      </c>
      <c r="AF266" s="21">
        <f t="shared" si="4"/>
        <v>838</v>
      </c>
    </row>
    <row r="267" spans="1:32" ht="15" thickBot="1" x14ac:dyDescent="0.4">
      <c r="A267" s="11" t="s">
        <v>717</v>
      </c>
      <c r="B267" s="12" t="s">
        <v>718</v>
      </c>
      <c r="C267" s="12" t="s">
        <v>719</v>
      </c>
      <c r="D267" s="13" t="s">
        <v>34</v>
      </c>
      <c r="E267" s="14">
        <v>39539</v>
      </c>
      <c r="F267" s="15">
        <v>1434.09</v>
      </c>
      <c r="G267" s="15">
        <v>1676.806247</v>
      </c>
      <c r="H267" s="15">
        <v>18048.9747620833</v>
      </c>
      <c r="I267" s="15">
        <v>9798.889454054015</v>
      </c>
      <c r="J267" s="16">
        <v>0.54290559897281276</v>
      </c>
      <c r="K267" s="16">
        <v>0.77975176381897338</v>
      </c>
      <c r="L267" s="16">
        <v>0.75165067248733741</v>
      </c>
      <c r="M267" s="15">
        <v>7365.3418477687792</v>
      </c>
      <c r="N267" s="15">
        <v>264.01293025589558</v>
      </c>
      <c r="O267" s="15">
        <v>268.87785285442334</v>
      </c>
      <c r="P267" s="15">
        <v>583499.76</v>
      </c>
      <c r="Q267" s="15">
        <v>428749.05</v>
      </c>
      <c r="R267" s="17">
        <v>571665.4</v>
      </c>
      <c r="S267" s="15">
        <v>298.96941614543022</v>
      </c>
      <c r="T267" s="15">
        <v>904149.79999999993</v>
      </c>
      <c r="U267" s="15">
        <v>620208.67999999993</v>
      </c>
      <c r="V267" s="15">
        <v>826944.90666666662</v>
      </c>
      <c r="W267" s="15">
        <v>432.47542343925414</v>
      </c>
      <c r="X267" s="18">
        <v>2</v>
      </c>
      <c r="Y267" s="18">
        <v>98760.439999999988</v>
      </c>
      <c r="Z267" s="17">
        <v>131680.58666666664</v>
      </c>
      <c r="AA267" s="17">
        <v>65840.29333333332</v>
      </c>
      <c r="AB267" s="19">
        <f>Table1[[#This Row],[YTD-23 Annualized]]/Table1[[#This Row],[Column6]]</f>
        <v>77.61559637224137</v>
      </c>
      <c r="AC267" s="22">
        <v>32.469864000000001</v>
      </c>
      <c r="AD267" s="22">
        <v>-98.662508000000003</v>
      </c>
      <c r="AE267" s="21">
        <f>IF(OR('[1]Sales Team Input Sheet'!D$12="", '[1]Sales Team Input Sheet'!D$14="", AC267="", AD267=""), "",
     IFERROR(3959 * ACOS(MIN(1,
       SIN(RADIANS('[1]Sales Team Input Sheet'!D$12)) * SIN(RADIANS(AC267)) +
       COS(RADIANS('[1]Sales Team Input Sheet'!D$12)) * COS(RADIANS(AC267)) *
       COS(RADIANS(AD267) - RADIANS('[1]Sales Team Input Sheet'!D$14)))), ""))</f>
        <v>888.73628517158909</v>
      </c>
      <c r="AF267" s="21">
        <f t="shared" si="4"/>
        <v>614</v>
      </c>
    </row>
    <row r="268" spans="1:32" ht="15" thickBot="1" x14ac:dyDescent="0.4">
      <c r="A268" s="11" t="s">
        <v>720</v>
      </c>
      <c r="B268" s="12" t="s">
        <v>721</v>
      </c>
      <c r="C268" s="12" t="s">
        <v>719</v>
      </c>
      <c r="D268" s="13" t="s">
        <v>34</v>
      </c>
      <c r="E268" s="14">
        <v>39539</v>
      </c>
      <c r="F268" s="15">
        <v>2272.17</v>
      </c>
      <c r="G268" s="15">
        <v>1843.5671319999999</v>
      </c>
      <c r="H268" s="15">
        <v>19843.972252134798</v>
      </c>
      <c r="I268" s="15">
        <v>11613.008841429099</v>
      </c>
      <c r="J268" s="16">
        <v>0.5852159383149601</v>
      </c>
      <c r="K268" s="16">
        <v>0.93217252873423073</v>
      </c>
      <c r="L268" s="16">
        <v>0.93120398283566153</v>
      </c>
      <c r="M268" s="15">
        <v>10814.080085844527</v>
      </c>
      <c r="N268" s="15">
        <v>231.67628453011281</v>
      </c>
      <c r="O268" s="15">
        <v>246.90397285414386</v>
      </c>
      <c r="P268" s="15">
        <v>782031.51</v>
      </c>
      <c r="Q268" s="15">
        <v>625397</v>
      </c>
      <c r="R268" s="17">
        <v>833862.66666666674</v>
      </c>
      <c r="S268" s="15">
        <v>275.24216937993197</v>
      </c>
      <c r="T268" s="15">
        <v>1062773.95</v>
      </c>
      <c r="U268" s="15">
        <v>885852.25</v>
      </c>
      <c r="V268" s="15">
        <v>1181136.3333333335</v>
      </c>
      <c r="W268" s="15">
        <v>389.87058626775291</v>
      </c>
      <c r="X268" s="18">
        <v>1.0588</v>
      </c>
      <c r="Y268" s="18">
        <v>131681.81999999998</v>
      </c>
      <c r="Z268" s="17">
        <v>175575.75999999998</v>
      </c>
      <c r="AA268" s="17">
        <v>165825.23611635814</v>
      </c>
      <c r="AB268" s="19">
        <f>Table1[[#This Row],[YTD-23 Annualized]]/Table1[[#This Row],[Column6]]</f>
        <v>77.108978299335959</v>
      </c>
      <c r="AC268" s="22">
        <v>29.765442</v>
      </c>
      <c r="AD268" s="22">
        <v>-95.372311999999994</v>
      </c>
      <c r="AE268" s="21">
        <f>IF(OR('[1]Sales Team Input Sheet'!D$12="", '[1]Sales Team Input Sheet'!D$14="", AC268="", AD268=""), "",
     IFERROR(3959 * ACOS(MIN(1,
       SIN(RADIANS('[1]Sales Team Input Sheet'!D$12)) * SIN(RADIANS(AC268)) +
       COS(RADIANS('[1]Sales Team Input Sheet'!D$12)) * COS(RADIANS(AC268)) *
       COS(RADIANS(AD268) - RADIANS('[1]Sales Team Input Sheet'!D$14)))), ""))</f>
        <v>942.25014081788959</v>
      </c>
      <c r="AF268" s="21">
        <f t="shared" si="4"/>
        <v>658</v>
      </c>
    </row>
    <row r="269" spans="1:32" ht="15" thickBot="1" x14ac:dyDescent="0.4">
      <c r="A269" s="11" t="s">
        <v>722</v>
      </c>
      <c r="B269" s="12" t="s">
        <v>723</v>
      </c>
      <c r="C269" s="12" t="s">
        <v>724</v>
      </c>
      <c r="D269" s="13" t="s">
        <v>34</v>
      </c>
      <c r="E269" s="14">
        <v>39539</v>
      </c>
      <c r="F269" s="15">
        <v>1137.28</v>
      </c>
      <c r="G269" s="15">
        <v>1387.4134019999999</v>
      </c>
      <c r="H269" s="15">
        <v>14933.979117787798</v>
      </c>
      <c r="I269" s="15">
        <v>7243.8229526026789</v>
      </c>
      <c r="J269" s="16">
        <v>0.4850564538405302</v>
      </c>
      <c r="K269" s="16">
        <v>0.92274690356093492</v>
      </c>
      <c r="L269" s="16">
        <v>0.78881115337593866</v>
      </c>
      <c r="M269" s="15">
        <v>5714.0083380936176</v>
      </c>
      <c r="N269" s="15">
        <v>416.26638874586854</v>
      </c>
      <c r="O269" s="15">
        <v>505.14925084411931</v>
      </c>
      <c r="P269" s="15">
        <v>862043.71</v>
      </c>
      <c r="Q269" s="15">
        <v>658755.32999999996</v>
      </c>
      <c r="R269" s="17">
        <v>878340.44</v>
      </c>
      <c r="S269" s="15">
        <v>579.23759320483964</v>
      </c>
      <c r="T269" s="15">
        <v>1188489.02</v>
      </c>
      <c r="U269" s="15">
        <v>903191.46999999986</v>
      </c>
      <c r="V269" s="15">
        <v>1204255.2933333332</v>
      </c>
      <c r="W269" s="15">
        <v>794.16807646313998</v>
      </c>
      <c r="X269" s="18">
        <v>2.0343999999999998</v>
      </c>
      <c r="Y269" s="18">
        <v>90671.290000000008</v>
      </c>
      <c r="Z269" s="17">
        <v>120895.05333333334</v>
      </c>
      <c r="AA269" s="17">
        <v>59425.409621182342</v>
      </c>
      <c r="AB269" s="19">
        <f>Table1[[#This Row],[YTD-23 Annualized]]/Table1[[#This Row],[Column6]]</f>
        <v>153.71703855319248</v>
      </c>
      <c r="AC269" s="22">
        <v>39.516973</v>
      </c>
      <c r="AD269" s="22">
        <v>-119.812625</v>
      </c>
      <c r="AE269" s="21">
        <f>IF(OR('[1]Sales Team Input Sheet'!D$12="", '[1]Sales Team Input Sheet'!D$14="", AC269="", AD269=""), "",
     IFERROR(3959 * ACOS(MIN(1,
       SIN(RADIANS('[1]Sales Team Input Sheet'!D$12)) * SIN(RADIANS(AC269)) +
       COS(RADIANS('[1]Sales Team Input Sheet'!D$12)) * COS(RADIANS(AC269)) *
       COS(RADIANS(AD269) - RADIANS('[1]Sales Team Input Sheet'!D$14)))), ""))</f>
        <v>1684.1327822743592</v>
      </c>
      <c r="AF269" s="21">
        <f t="shared" si="4"/>
        <v>832</v>
      </c>
    </row>
    <row r="270" spans="1:32" ht="15" thickBot="1" x14ac:dyDescent="0.4">
      <c r="A270" s="11" t="s">
        <v>725</v>
      </c>
      <c r="B270" s="12" t="s">
        <v>726</v>
      </c>
      <c r="C270" s="12" t="s">
        <v>727</v>
      </c>
      <c r="D270" s="13" t="s">
        <v>34</v>
      </c>
      <c r="E270" s="14">
        <v>39539</v>
      </c>
      <c r="F270" s="15">
        <v>1727.45</v>
      </c>
      <c r="G270" s="15">
        <v>2288.4795989999998</v>
      </c>
      <c r="H270" s="15">
        <v>24632.965555676095</v>
      </c>
      <c r="I270" s="15">
        <v>13178.180770823348</v>
      </c>
      <c r="J270" s="16">
        <v>0.53498149628138225</v>
      </c>
      <c r="K270" s="16">
        <v>0.73467410165458169</v>
      </c>
      <c r="L270" s="16">
        <v>0.63038793390073677</v>
      </c>
      <c r="M270" s="15">
        <v>8307.366148689749</v>
      </c>
      <c r="N270" s="15">
        <v>241.16314065517713</v>
      </c>
      <c r="O270" s="15">
        <v>247.15046455758485</v>
      </c>
      <c r="P270" s="15">
        <v>731919.67999999993</v>
      </c>
      <c r="Q270" s="15">
        <v>478120.81999999995</v>
      </c>
      <c r="R270" s="17">
        <v>637494.42666666664</v>
      </c>
      <c r="S270" s="15">
        <v>276.77838432371414</v>
      </c>
      <c r="T270" s="15">
        <v>1090849.8500000001</v>
      </c>
      <c r="U270" s="15">
        <v>746276.82000000007</v>
      </c>
      <c r="V270" s="15">
        <v>995035.76</v>
      </c>
      <c r="W270" s="15">
        <v>432.01066311615381</v>
      </c>
      <c r="X270" s="18">
        <v>2.0666800000000003</v>
      </c>
      <c r="Y270" s="18">
        <v>59089.180000000008</v>
      </c>
      <c r="Z270" s="17">
        <v>78785.573333333348</v>
      </c>
      <c r="AA270" s="17">
        <v>38121.805665769898</v>
      </c>
      <c r="AB270" s="19">
        <f>Table1[[#This Row],[YTD-23 Annualized]]/Table1[[#This Row],[Column6]]</f>
        <v>76.738452989364532</v>
      </c>
      <c r="AC270" s="22">
        <v>29.975154</v>
      </c>
      <c r="AD270" s="22">
        <v>-90.065569999999994</v>
      </c>
      <c r="AE270" s="21">
        <f>IF(OR('[1]Sales Team Input Sheet'!D$12="", '[1]Sales Team Input Sheet'!D$14="", AC270="", AD270=""), "",
     IFERROR(3959 * ACOS(MIN(1,
       SIN(RADIANS('[1]Sales Team Input Sheet'!D$12)) * SIN(RADIANS(AC270)) +
       COS(RADIANS('[1]Sales Team Input Sheet'!D$12)) * COS(RADIANS(AC270)) *
       COS(RADIANS(AD270) - RADIANS('[1]Sales Team Input Sheet'!D$14)))), ""))</f>
        <v>834.1182565387744</v>
      </c>
      <c r="AF270" s="21">
        <f t="shared" si="4"/>
        <v>578</v>
      </c>
    </row>
    <row r="271" spans="1:32" ht="15" thickBot="1" x14ac:dyDescent="0.4">
      <c r="A271" s="11" t="s">
        <v>728</v>
      </c>
      <c r="B271" s="12" t="s">
        <v>729</v>
      </c>
      <c r="C271" s="12" t="s">
        <v>476</v>
      </c>
      <c r="D271" s="13" t="s">
        <v>34</v>
      </c>
      <c r="E271" s="14">
        <v>39539</v>
      </c>
      <c r="F271" s="15">
        <v>1032.2</v>
      </c>
      <c r="G271" s="15">
        <v>1127.2850020000001</v>
      </c>
      <c r="H271" s="15">
        <v>12133.9830330278</v>
      </c>
      <c r="I271" s="15">
        <v>6808.830028693932</v>
      </c>
      <c r="J271" s="16">
        <v>0.5611372630207907</v>
      </c>
      <c r="K271" s="16">
        <v>0.78683702525033439</v>
      </c>
      <c r="L271" s="16">
        <v>0.76701356639504992</v>
      </c>
      <c r="M271" s="15">
        <v>5222.4650032862428</v>
      </c>
      <c r="N271" s="15">
        <v>285.51475152150255</v>
      </c>
      <c r="O271" s="15">
        <v>286.01263321061811</v>
      </c>
      <c r="P271" s="15">
        <v>491213.24999999988</v>
      </c>
      <c r="Q271" s="15">
        <v>343014.63</v>
      </c>
      <c r="R271" s="17">
        <v>457352.83999999997</v>
      </c>
      <c r="S271" s="15">
        <v>332.31411548149583</v>
      </c>
      <c r="T271" s="15">
        <v>626875.4</v>
      </c>
      <c r="U271" s="15">
        <v>472923.01</v>
      </c>
      <c r="V271" s="15">
        <v>630564.01333333331</v>
      </c>
      <c r="W271" s="15">
        <v>458.1699379965122</v>
      </c>
      <c r="X271" s="18">
        <v>2.1</v>
      </c>
      <c r="Y271" s="18">
        <v>87915.569999999992</v>
      </c>
      <c r="Z271" s="17">
        <v>117220.75999999998</v>
      </c>
      <c r="AA271" s="17">
        <v>55819.409523809511</v>
      </c>
      <c r="AB271" s="19">
        <f>Table1[[#This Row],[YTD-23 Annualized]]/Table1[[#This Row],[Column6]]</f>
        <v>87.574132083644429</v>
      </c>
      <c r="AC271" s="22">
        <v>40.430101000000001</v>
      </c>
      <c r="AD271" s="22">
        <v>-79.812044999999998</v>
      </c>
      <c r="AE271" s="21">
        <f>IF(OR('[1]Sales Team Input Sheet'!D$12="", '[1]Sales Team Input Sheet'!D$14="", AC271="", AD271=""), "",
     IFERROR(3959 * ACOS(MIN(1,
       SIN(RADIANS('[1]Sales Team Input Sheet'!D$12)) * SIN(RADIANS(AC271)) +
       COS(RADIANS('[1]Sales Team Input Sheet'!D$12)) * COS(RADIANS(AC271)) *
       COS(RADIANS(AD271) - RADIANS('[1]Sales Team Input Sheet'!D$14)))), ""))</f>
        <v>418.53474012128572</v>
      </c>
      <c r="AF271" s="21">
        <f t="shared" si="4"/>
        <v>162</v>
      </c>
    </row>
    <row r="272" spans="1:32" ht="15" thickBot="1" x14ac:dyDescent="0.4">
      <c r="A272" s="11" t="s">
        <v>730</v>
      </c>
      <c r="B272" s="12" t="s">
        <v>731</v>
      </c>
      <c r="C272" s="12" t="s">
        <v>424</v>
      </c>
      <c r="D272" s="13" t="s">
        <v>34</v>
      </c>
      <c r="E272" s="14">
        <v>39722</v>
      </c>
      <c r="F272" s="15">
        <v>1511.38</v>
      </c>
      <c r="G272" s="15">
        <v>1396</v>
      </c>
      <c r="H272" s="15">
        <v>15026.404399999999</v>
      </c>
      <c r="I272" s="15">
        <v>8761.9915692798968</v>
      </c>
      <c r="J272" s="16">
        <v>0.58310633309455573</v>
      </c>
      <c r="K272" s="16">
        <v>0.9360434940439456</v>
      </c>
      <c r="L272" s="16">
        <v>0.82540120424098096</v>
      </c>
      <c r="M272" s="15">
        <v>7232.1583928329492</v>
      </c>
      <c r="N272" s="15">
        <v>519.35621307480585</v>
      </c>
      <c r="O272" s="15">
        <v>592.03672802339588</v>
      </c>
      <c r="P272" s="15">
        <v>1318381.22</v>
      </c>
      <c r="Q272" s="15">
        <v>996229.16000000015</v>
      </c>
      <c r="R272" s="17">
        <v>1328305.5466666669</v>
      </c>
      <c r="S272" s="15">
        <v>659.15200677526502</v>
      </c>
      <c r="T272" s="15">
        <v>1575579.0099999998</v>
      </c>
      <c r="U272" s="15">
        <v>1189400.9600000002</v>
      </c>
      <c r="V272" s="15">
        <v>1585867.946666667</v>
      </c>
      <c r="W272" s="15">
        <v>786.96354325186257</v>
      </c>
      <c r="X272" s="18">
        <v>1.33</v>
      </c>
      <c r="Y272" s="18">
        <v>86169.05</v>
      </c>
      <c r="Z272" s="17">
        <v>114892.06666666668</v>
      </c>
      <c r="AA272" s="17">
        <v>86385.012531328321</v>
      </c>
      <c r="AB272" s="19">
        <f>Table1[[#This Row],[YTD-23 Annualized]]/Table1[[#This Row],[Column6]]</f>
        <v>183.66654524367362</v>
      </c>
      <c r="AC272" s="22">
        <v>39.581826</v>
      </c>
      <c r="AD272" s="22">
        <v>-104.8088879</v>
      </c>
      <c r="AE272" s="21">
        <f>IF(OR('[1]Sales Team Input Sheet'!D$12="", '[1]Sales Team Input Sheet'!D$14="", AC272="", AD272=""), "",
     IFERROR(3959 * ACOS(MIN(1,
       SIN(RADIANS('[1]Sales Team Input Sheet'!D$12)) * SIN(RADIANS(AC272)) +
       COS(RADIANS('[1]Sales Team Input Sheet'!D$12)) * COS(RADIANS(AC272)) *
       COS(RADIANS(AD272) - RADIANS('[1]Sales Team Input Sheet'!D$14)))), ""))</f>
        <v>912.09594393656732</v>
      </c>
      <c r="AF272" s="21">
        <f t="shared" si="4"/>
        <v>619</v>
      </c>
    </row>
    <row r="273" spans="1:32" ht="15" thickBot="1" x14ac:dyDescent="0.4">
      <c r="A273" s="11" t="s">
        <v>732</v>
      </c>
      <c r="B273" s="12" t="s">
        <v>733</v>
      </c>
      <c r="C273" s="12" t="s">
        <v>734</v>
      </c>
      <c r="D273" s="13" t="s">
        <v>132</v>
      </c>
      <c r="E273" s="14">
        <v>40238</v>
      </c>
      <c r="F273" s="15">
        <v>1792.48</v>
      </c>
      <c r="G273" s="15">
        <v>3702.5561619999999</v>
      </c>
      <c r="H273" s="15">
        <v>39853.944272151799</v>
      </c>
      <c r="I273" s="15">
        <v>13973.417633764633</v>
      </c>
      <c r="J273" s="16">
        <v>0.35061567653991649</v>
      </c>
      <c r="K273" s="16">
        <v>0.60661965848199129</v>
      </c>
      <c r="L273" s="16">
        <v>0.53979923674858066</v>
      </c>
      <c r="M273" s="15">
        <v>7542.840173475307</v>
      </c>
      <c r="N273" s="15">
        <v>451.03510293006087</v>
      </c>
      <c r="O273" s="15">
        <v>511.03905761849506</v>
      </c>
      <c r="P273" s="15">
        <v>1307248.8499999996</v>
      </c>
      <c r="Q273" s="15">
        <v>986278.33999999985</v>
      </c>
      <c r="R273" s="17">
        <v>1315037.7866666664</v>
      </c>
      <c r="S273" s="15">
        <v>550.23115460144595</v>
      </c>
      <c r="T273" s="15">
        <v>1673700.64</v>
      </c>
      <c r="U273" s="15">
        <v>1282181.32</v>
      </c>
      <c r="V273" s="15">
        <v>1709575.0933333333</v>
      </c>
      <c r="W273" s="15">
        <v>715.31136749085067</v>
      </c>
      <c r="X273" s="18">
        <v>2.3855</v>
      </c>
      <c r="Y273" s="18">
        <v>132526.76999999999</v>
      </c>
      <c r="Z273" s="17">
        <v>176702.36</v>
      </c>
      <c r="AA273" s="17">
        <v>74073.510794382732</v>
      </c>
      <c r="AB273" s="19">
        <f>Table1[[#This Row],[YTD-23 Annualized]]/Table1[[#This Row],[Column6]]</f>
        <v>174.34252303145018</v>
      </c>
      <c r="AC273" s="22">
        <v>40.756999800000003</v>
      </c>
      <c r="AD273" s="22">
        <v>-73.986844700000006</v>
      </c>
      <c r="AE273" s="21">
        <f>IF(OR('[1]Sales Team Input Sheet'!D$12="", '[1]Sales Team Input Sheet'!D$14="", AC273="", AD273=""), "",
     IFERROR(3959 * ACOS(MIN(1,
       SIN(RADIANS('[1]Sales Team Input Sheet'!D$12)) * SIN(RADIANS(AC273)) +
       COS(RADIANS('[1]Sales Team Input Sheet'!D$12)) * COS(RADIANS(AC273)) *
       COS(RADIANS(AD273) - RADIANS('[1]Sales Team Input Sheet'!D$14)))), ""))</f>
        <v>711.2415479176093</v>
      </c>
      <c r="AF273" s="21">
        <f t="shared" si="4"/>
        <v>442</v>
      </c>
    </row>
    <row r="274" spans="1:32" ht="15" thickBot="1" x14ac:dyDescent="0.4">
      <c r="A274" s="11" t="s">
        <v>735</v>
      </c>
      <c r="B274" s="12" t="s">
        <v>736</v>
      </c>
      <c r="C274" s="12" t="s">
        <v>200</v>
      </c>
      <c r="D274" s="13" t="s">
        <v>132</v>
      </c>
      <c r="E274" s="14">
        <v>39814</v>
      </c>
      <c r="F274" s="15">
        <v>832.06</v>
      </c>
      <c r="G274" s="15">
        <v>2078.2401100000002</v>
      </c>
      <c r="H274" s="15">
        <v>22369.968720029003</v>
      </c>
      <c r="I274" s="15">
        <v>9127.8617624920917</v>
      </c>
      <c r="J274" s="16">
        <v>0.40804088180594728</v>
      </c>
      <c r="K274" s="16">
        <v>0.51791073254198972</v>
      </c>
      <c r="L274" s="16">
        <v>0.40388399886741444</v>
      </c>
      <c r="M274" s="15">
        <v>3686.5973097442711</v>
      </c>
      <c r="N274" s="15">
        <v>491.16734129043414</v>
      </c>
      <c r="O274" s="15">
        <v>527.72334927769646</v>
      </c>
      <c r="P274" s="15">
        <v>761402.66</v>
      </c>
      <c r="Q274" s="15">
        <v>469514.5</v>
      </c>
      <c r="R274" s="17">
        <v>626019.33333333337</v>
      </c>
      <c r="S274" s="15">
        <v>564.2796192582266</v>
      </c>
      <c r="T274" s="15">
        <v>988727.1100000001</v>
      </c>
      <c r="U274" s="15">
        <v>671250.16</v>
      </c>
      <c r="V274" s="15">
        <v>895000.21333333338</v>
      </c>
      <c r="W274" s="15">
        <v>806.73287984039632</v>
      </c>
      <c r="X274" s="18">
        <v>1.0476000000000001</v>
      </c>
      <c r="Y274" s="18">
        <v>73253.689999999988</v>
      </c>
      <c r="Z274" s="17">
        <v>97671.586666666655</v>
      </c>
      <c r="AA274" s="17">
        <v>93233.664248440866</v>
      </c>
      <c r="AB274" s="19">
        <f>Table1[[#This Row],[YTD-23 Annualized]]/Table1[[#This Row],[Column6]]</f>
        <v>169.80952372494369</v>
      </c>
      <c r="AC274" s="22">
        <v>40.712991000000002</v>
      </c>
      <c r="AD274" s="22">
        <v>-74.009596999999999</v>
      </c>
      <c r="AE274" s="21">
        <f>IF(OR('[1]Sales Team Input Sheet'!D$12="", '[1]Sales Team Input Sheet'!D$14="", AC274="", AD274=""), "",
     IFERROR(3959 * ACOS(MIN(1,
       SIN(RADIANS('[1]Sales Team Input Sheet'!D$12)) * SIN(RADIANS(AC274)) +
       COS(RADIANS('[1]Sales Team Input Sheet'!D$12)) * COS(RADIANS(AC274)) *
       COS(RADIANS(AD274) - RADIANS('[1]Sales Team Input Sheet'!D$14)))), ""))</f>
        <v>710.64638432756976</v>
      </c>
      <c r="AF274" s="21">
        <f t="shared" si="4"/>
        <v>419</v>
      </c>
    </row>
    <row r="275" spans="1:32" ht="15" thickBot="1" x14ac:dyDescent="0.4">
      <c r="A275" s="11" t="s">
        <v>737</v>
      </c>
      <c r="B275" s="12" t="s">
        <v>738</v>
      </c>
      <c r="C275" s="12" t="s">
        <v>739</v>
      </c>
      <c r="D275" s="13" t="s">
        <v>132</v>
      </c>
      <c r="E275" s="14">
        <v>39814</v>
      </c>
      <c r="F275" s="15">
        <v>1256.75</v>
      </c>
      <c r="G275" s="15">
        <v>2551.7925199800002</v>
      </c>
      <c r="H275" s="15">
        <v>27467.239505812722</v>
      </c>
      <c r="I275" s="15">
        <v>6855.9632666993975</v>
      </c>
      <c r="J275" s="16">
        <v>0.24960510739524852</v>
      </c>
      <c r="K275" s="16">
        <v>0.91924159751932244</v>
      </c>
      <c r="L275" s="16">
        <v>0.91449701928729044</v>
      </c>
      <c r="M275" s="15">
        <v>6269.7579717397539</v>
      </c>
      <c r="N275" s="15">
        <v>463.66722929803819</v>
      </c>
      <c r="O275" s="15">
        <v>531.26986274119747</v>
      </c>
      <c r="P275" s="15">
        <v>872370.02999999991</v>
      </c>
      <c r="Q275" s="15">
        <v>747241.58000000007</v>
      </c>
      <c r="R275" s="17">
        <v>996322.10666666669</v>
      </c>
      <c r="S275" s="15">
        <v>594.58251840063667</v>
      </c>
      <c r="T275" s="15">
        <v>1168566.52</v>
      </c>
      <c r="U275" s="15">
        <v>961733.73</v>
      </c>
      <c r="V275" s="15">
        <v>1282311.6399999999</v>
      </c>
      <c r="W275" s="15">
        <v>765.25460911080165</v>
      </c>
      <c r="X275" s="18">
        <v>1.4233</v>
      </c>
      <c r="Y275" s="18">
        <v>100163.77</v>
      </c>
      <c r="Z275" s="17">
        <v>133551.69333333333</v>
      </c>
      <c r="AA275" s="17">
        <v>93832.426988922452</v>
      </c>
      <c r="AB275" s="19">
        <f>Table1[[#This Row],[YTD-23 Annualized]]/Table1[[#This Row],[Column6]]</f>
        <v>158.90918136832065</v>
      </c>
      <c r="AC275" s="22">
        <v>30.3919997</v>
      </c>
      <c r="AD275" s="22">
        <v>-86.324154300000004</v>
      </c>
      <c r="AE275" s="21">
        <f>IF(OR('[1]Sales Team Input Sheet'!D$12="", '[1]Sales Team Input Sheet'!D$14="", AC275="", AD275=""), "",
     IFERROR(3959 * ACOS(MIN(1,
       SIN(RADIANS('[1]Sales Team Input Sheet'!D$12)) * SIN(RADIANS(AC275)) +
       COS(RADIANS('[1]Sales Team Input Sheet'!D$12)) * COS(RADIANS(AC275)) *
       COS(RADIANS(AD275) - RADIANS('[1]Sales Team Input Sheet'!D$14)))), ""))</f>
        <v>797.44694510897932</v>
      </c>
      <c r="AF275" s="21">
        <f t="shared" si="4"/>
        <v>535</v>
      </c>
    </row>
    <row r="276" spans="1:32" ht="15" thickBot="1" x14ac:dyDescent="0.4">
      <c r="A276" s="11" t="s">
        <v>740</v>
      </c>
      <c r="B276" s="12" t="s">
        <v>741</v>
      </c>
      <c r="C276" s="12" t="s">
        <v>742</v>
      </c>
      <c r="D276" s="13" t="s">
        <v>132</v>
      </c>
      <c r="E276" s="14">
        <v>39845</v>
      </c>
      <c r="F276" s="15">
        <v>917.18000000000006</v>
      </c>
      <c r="G276" s="15">
        <v>1080.2760840000001</v>
      </c>
      <c r="H276" s="15">
        <v>11627.983740567601</v>
      </c>
      <c r="I276" s="15">
        <v>5901.4587272773215</v>
      </c>
      <c r="J276" s="16">
        <v>0.50752210004287912</v>
      </c>
      <c r="K276" s="16">
        <v>0.74535908090496461</v>
      </c>
      <c r="L276" s="16">
        <v>0.83475717525850357</v>
      </c>
      <c r="M276" s="15">
        <v>4926.2850170866614</v>
      </c>
      <c r="N276" s="15">
        <v>424.516582558815</v>
      </c>
      <c r="O276" s="15">
        <v>436.87915131162902</v>
      </c>
      <c r="P276" s="15">
        <v>548789.24</v>
      </c>
      <c r="Q276" s="15">
        <v>469722.62</v>
      </c>
      <c r="R276" s="17">
        <v>626296.82666666666</v>
      </c>
      <c r="S276" s="15">
        <v>512.13787915131161</v>
      </c>
      <c r="T276" s="15">
        <v>760827.60999999987</v>
      </c>
      <c r="U276" s="15">
        <v>650057.32999999996</v>
      </c>
      <c r="V276" s="15">
        <v>866743.10666666657</v>
      </c>
      <c r="W276" s="15">
        <v>708.75654724263495</v>
      </c>
      <c r="X276" s="18">
        <v>1.0666</v>
      </c>
      <c r="Y276" s="18">
        <v>53641.78</v>
      </c>
      <c r="Z276" s="17">
        <v>71522.373333333322</v>
      </c>
      <c r="AA276" s="17">
        <v>67056.416026001622</v>
      </c>
      <c r="AB276" s="19">
        <f>Table1[[#This Row],[YTD-23 Annualized]]/Table1[[#This Row],[Column6]]</f>
        <v>127.13369699365266</v>
      </c>
      <c r="AC276" s="22">
        <v>40.000320000000002</v>
      </c>
      <c r="AD276" s="22">
        <v>-89.250370000000004</v>
      </c>
      <c r="AE276" s="21">
        <f>IF(OR('[1]Sales Team Input Sheet'!D$12="", '[1]Sales Team Input Sheet'!D$14="", AC276="", AD276=""), "",
     IFERROR(3959 * ACOS(MIN(1,
       SIN(RADIANS('[1]Sales Team Input Sheet'!D$12)) * SIN(RADIANS(AC276)) +
       COS(RADIANS('[1]Sales Team Input Sheet'!D$12)) * COS(RADIANS(AC276)) *
       COS(RADIANS(AD276) - RADIANS('[1]Sales Team Input Sheet'!D$14)))), ""))</f>
        <v>155.44298717027101</v>
      </c>
      <c r="AF276" s="21">
        <f t="shared" si="4"/>
        <v>56</v>
      </c>
    </row>
    <row r="277" spans="1:32" ht="15" thickBot="1" x14ac:dyDescent="0.4">
      <c r="A277" s="11" t="s">
        <v>743</v>
      </c>
      <c r="B277" s="12" t="s">
        <v>744</v>
      </c>
      <c r="C277" s="12" t="s">
        <v>656</v>
      </c>
      <c r="D277" s="13" t="s">
        <v>34</v>
      </c>
      <c r="E277" s="14">
        <v>39814</v>
      </c>
      <c r="F277" s="15">
        <v>605.19999999999993</v>
      </c>
      <c r="G277" s="15">
        <v>674.84739200000001</v>
      </c>
      <c r="H277" s="15">
        <v>7263.9898427487997</v>
      </c>
      <c r="I277" s="15">
        <v>3356.7745356269243</v>
      </c>
      <c r="J277" s="16">
        <v>0.46211167805772591</v>
      </c>
      <c r="K277" s="16">
        <v>0.82029902502262164</v>
      </c>
      <c r="L277" s="16">
        <v>0.73555662168332403</v>
      </c>
      <c r="M277" s="15">
        <v>2469.0977371783488</v>
      </c>
      <c r="N277" s="15">
        <v>598.33182133459582</v>
      </c>
      <c r="O277" s="15">
        <v>626.28388962326517</v>
      </c>
      <c r="P277" s="15">
        <v>581314.40999999992</v>
      </c>
      <c r="Q277" s="15">
        <v>406867.71</v>
      </c>
      <c r="R277" s="17">
        <v>542490.28</v>
      </c>
      <c r="S277" s="15">
        <v>672.28636814276285</v>
      </c>
      <c r="T277" s="15">
        <v>873487.83</v>
      </c>
      <c r="U277" s="15">
        <v>643333.57999999996</v>
      </c>
      <c r="V277" s="15">
        <v>857778.10666666669</v>
      </c>
      <c r="W277" s="15">
        <v>1063.0098810310642</v>
      </c>
      <c r="X277" s="18">
        <v>1.2625</v>
      </c>
      <c r="Y277" s="18">
        <v>65467.459999999992</v>
      </c>
      <c r="Z277" s="17">
        <v>87289.946666666656</v>
      </c>
      <c r="AA277" s="17">
        <v>69140.551815181505</v>
      </c>
      <c r="AB277" s="19">
        <f>Table1[[#This Row],[YTD-23 Annualized]]/Table1[[#This Row],[Column6]]</f>
        <v>219.7119505767117</v>
      </c>
      <c r="AC277" s="22">
        <v>42.367001999999999</v>
      </c>
      <c r="AD277" s="22">
        <v>-71.075564999999997</v>
      </c>
      <c r="AE277" s="21">
        <f>IF(OR('[1]Sales Team Input Sheet'!D$12="", '[1]Sales Team Input Sheet'!D$14="", AC277="", AD277=""), "",
     IFERROR(3959 * ACOS(MIN(1,
       SIN(RADIANS('[1]Sales Team Input Sheet'!D$12)) * SIN(RADIANS(AC277)) +
       COS(RADIANS('[1]Sales Team Input Sheet'!D$12)) * COS(RADIANS(AC277)) *
       COS(RADIANS(AD277) - RADIANS('[1]Sales Team Input Sheet'!D$14)))), ""))</f>
        <v>847.42081332026476</v>
      </c>
      <c r="AF277" s="21">
        <f t="shared" si="4"/>
        <v>590</v>
      </c>
    </row>
    <row r="278" spans="1:32" ht="15" thickBot="1" x14ac:dyDescent="0.4">
      <c r="A278" s="11" t="s">
        <v>745</v>
      </c>
      <c r="B278" s="12" t="s">
        <v>746</v>
      </c>
      <c r="C278" s="12" t="s">
        <v>747</v>
      </c>
      <c r="D278" s="13" t="s">
        <v>132</v>
      </c>
      <c r="E278" s="14">
        <v>39873</v>
      </c>
      <c r="F278" s="15">
        <v>917.95</v>
      </c>
      <c r="G278" s="15">
        <v>1060.116133</v>
      </c>
      <c r="H278" s="15">
        <v>11410.9840439987</v>
      </c>
      <c r="I278" s="15">
        <v>6086.9940934117003</v>
      </c>
      <c r="J278" s="16">
        <v>0.53343288098040864</v>
      </c>
      <c r="K278" s="16">
        <v>0.73677929201808279</v>
      </c>
      <c r="L278" s="16">
        <v>0.78447981206561468</v>
      </c>
      <c r="M278" s="15">
        <v>4775.1239824441172</v>
      </c>
      <c r="N278" s="15">
        <v>306.41165622186668</v>
      </c>
      <c r="O278" s="15">
        <v>303.15343972983271</v>
      </c>
      <c r="P278" s="15">
        <v>391958.5</v>
      </c>
      <c r="Q278" s="15">
        <v>311028.82000000007</v>
      </c>
      <c r="R278" s="17">
        <v>414705.09333333338</v>
      </c>
      <c r="S278" s="15">
        <v>338.82980554496436</v>
      </c>
      <c r="T278" s="15">
        <v>618794.13</v>
      </c>
      <c r="U278" s="15">
        <v>541575.79</v>
      </c>
      <c r="V278" s="15">
        <v>722101.05333333334</v>
      </c>
      <c r="W278" s="15">
        <v>589.98397516204579</v>
      </c>
      <c r="X278" s="18">
        <v>2.3887999999999998</v>
      </c>
      <c r="Y278" s="18">
        <v>90891.3</v>
      </c>
      <c r="Z278" s="17">
        <v>121188.4</v>
      </c>
      <c r="AA278" s="17">
        <v>50731.915606162089</v>
      </c>
      <c r="AB278" s="19">
        <f>Table1[[#This Row],[YTD-23 Annualized]]/Table1[[#This Row],[Column6]]</f>
        <v>86.846979231954762</v>
      </c>
      <c r="AC278" s="22">
        <v>33.104872</v>
      </c>
      <c r="AD278" s="22">
        <v>-96.683346999999998</v>
      </c>
      <c r="AE278" s="21">
        <f>IF(OR('[1]Sales Team Input Sheet'!D$12="", '[1]Sales Team Input Sheet'!D$14="", AC278="", AD278=""), "",
     IFERROR(3959 * ACOS(MIN(1,
       SIN(RADIANS('[1]Sales Team Input Sheet'!D$12)) * SIN(RADIANS(AC278)) +
       COS(RADIANS('[1]Sales Team Input Sheet'!D$12)) * COS(RADIANS(AC278)) *
       COS(RADIANS(AD278) - RADIANS('[1]Sales Team Input Sheet'!D$14)))), ""))</f>
        <v>783.06827836041623</v>
      </c>
      <c r="AF278" s="21">
        <f t="shared" si="4"/>
        <v>514</v>
      </c>
    </row>
    <row r="279" spans="1:32" ht="15" thickBot="1" x14ac:dyDescent="0.4">
      <c r="A279" s="11" t="s">
        <v>748</v>
      </c>
      <c r="B279" s="12" t="s">
        <v>749</v>
      </c>
      <c r="C279" s="12" t="s">
        <v>750</v>
      </c>
      <c r="D279" s="13" t="s">
        <v>132</v>
      </c>
      <c r="E279" s="14">
        <v>40057</v>
      </c>
      <c r="F279" s="15">
        <v>959.35000000000014</v>
      </c>
      <c r="G279" s="15">
        <v>1189.1704319999999</v>
      </c>
      <c r="H279" s="15">
        <v>12800.111613004798</v>
      </c>
      <c r="I279" s="15">
        <v>6983.7747069669867</v>
      </c>
      <c r="J279" s="16">
        <v>0.54560264145443349</v>
      </c>
      <c r="K279" s="16">
        <v>0.74418522611086246</v>
      </c>
      <c r="L279" s="16">
        <v>0.68048517432427513</v>
      </c>
      <c r="M279" s="15">
        <v>4752.3551489118936</v>
      </c>
      <c r="N279" s="15">
        <v>392.58077726596088</v>
      </c>
      <c r="O279" s="15">
        <v>410.67034971595336</v>
      </c>
      <c r="P279" s="15">
        <v>690112.85000000009</v>
      </c>
      <c r="Q279" s="15">
        <v>441897.17999999993</v>
      </c>
      <c r="R279" s="17">
        <v>589196.24</v>
      </c>
      <c r="S279" s="15">
        <v>460.62144160108392</v>
      </c>
      <c r="T279" s="15">
        <v>990368.58999999985</v>
      </c>
      <c r="U279" s="15">
        <v>679086.35000000009</v>
      </c>
      <c r="V279" s="15">
        <v>905448.46666666679</v>
      </c>
      <c r="W279" s="15">
        <v>707.86089539792556</v>
      </c>
      <c r="X279" s="18">
        <v>2.0384000000000002</v>
      </c>
      <c r="Y279" s="18">
        <v>84794.609999999986</v>
      </c>
      <c r="Z279" s="17">
        <v>113059.47999999998</v>
      </c>
      <c r="AA279" s="17">
        <v>55464.815541601238</v>
      </c>
      <c r="AB279" s="19">
        <f>Table1[[#This Row],[YTD-23 Annualized]]/Table1[[#This Row],[Column6]]</f>
        <v>123.9798418968968</v>
      </c>
      <c r="AC279" s="22">
        <v>39.767817999999998</v>
      </c>
      <c r="AD279" s="22">
        <v>-84.051045000000002</v>
      </c>
      <c r="AE279" s="21">
        <f>IF(OR('[1]Sales Team Input Sheet'!D$12="", '[1]Sales Team Input Sheet'!D$14="", AC279="", AD279=""), "",
     IFERROR(3959 * ACOS(MIN(1,
       SIN(RADIANS('[1]Sales Team Input Sheet'!D$12)) * SIN(RADIANS(AC279)) +
       COS(RADIANS('[1]Sales Team Input Sheet'!D$12)) * COS(RADIANS(AC279)) *
       COS(RADIANS(AD279) - RADIANS('[1]Sales Team Input Sheet'!D$14)))), ""))</f>
        <v>237.29064043569443</v>
      </c>
      <c r="AF279" s="21">
        <f t="shared" si="4"/>
        <v>87</v>
      </c>
    </row>
    <row r="280" spans="1:32" ht="15" thickBot="1" x14ac:dyDescent="0.4">
      <c r="A280" s="11" t="s">
        <v>751</v>
      </c>
      <c r="B280" s="12" t="s">
        <v>752</v>
      </c>
      <c r="C280" s="12" t="s">
        <v>146</v>
      </c>
      <c r="D280" s="13" t="s">
        <v>34</v>
      </c>
      <c r="E280" s="14">
        <v>40057</v>
      </c>
      <c r="F280" s="15">
        <v>1239.1200000000001</v>
      </c>
      <c r="G280" s="15">
        <v>1367.9037719999999</v>
      </c>
      <c r="H280" s="15">
        <v>14723.979411430799</v>
      </c>
      <c r="I280" s="15">
        <v>8165.4791368590986</v>
      </c>
      <c r="J280" s="16">
        <v>0.55457012732033018</v>
      </c>
      <c r="K280" s="16">
        <v>0.78348081618909549</v>
      </c>
      <c r="L280" s="16">
        <v>0.78500210207152998</v>
      </c>
      <c r="M280" s="15">
        <v>6409.9182868556145</v>
      </c>
      <c r="N280" s="15">
        <v>384.50834597875576</v>
      </c>
      <c r="O280" s="15">
        <v>410.85193524436693</v>
      </c>
      <c r="P280" s="15">
        <v>701184.3600000001</v>
      </c>
      <c r="Q280" s="15">
        <v>572346.8899999999</v>
      </c>
      <c r="R280" s="17">
        <v>763129.18666666653</v>
      </c>
      <c r="S280" s="15">
        <v>461.89787106979134</v>
      </c>
      <c r="T280" s="15">
        <v>976107.87999999989</v>
      </c>
      <c r="U280" s="15">
        <v>808571.69</v>
      </c>
      <c r="V280" s="15">
        <v>1078095.5866666664</v>
      </c>
      <c r="W280" s="15">
        <v>652.53703434695569</v>
      </c>
      <c r="X280" s="18">
        <v>2.3153999999999999</v>
      </c>
      <c r="Y280" s="18">
        <v>113451.42</v>
      </c>
      <c r="Z280" s="17">
        <v>151268.56</v>
      </c>
      <c r="AA280" s="17">
        <v>65331.502116265008</v>
      </c>
      <c r="AB280" s="19">
        <f>Table1[[#This Row],[YTD-23 Annualized]]/Table1[[#This Row],[Column6]]</f>
        <v>119.05443291399891</v>
      </c>
      <c r="AC280" s="22">
        <v>40.323867499999999</v>
      </c>
      <c r="AD280" s="22">
        <v>-74.644376199999996</v>
      </c>
      <c r="AE280" s="21">
        <f>IF(OR('[1]Sales Team Input Sheet'!D$12="", '[1]Sales Team Input Sheet'!D$14="", AC280="", AD280=""), "",
     IFERROR(3959 * ACOS(MIN(1,
       SIN(RADIANS('[1]Sales Team Input Sheet'!D$12)) * SIN(RADIANS(AC280)) +
       COS(RADIANS('[1]Sales Team Input Sheet'!D$12)) * COS(RADIANS(AC280)) *
       COS(RADIANS(AD280) - RADIANS('[1]Sales Team Input Sheet'!D$14)))), ""))</f>
        <v>683.70778514327526</v>
      </c>
      <c r="AF280" s="21">
        <f t="shared" si="4"/>
        <v>380</v>
      </c>
    </row>
    <row r="281" spans="1:32" ht="15" thickBot="1" x14ac:dyDescent="0.4">
      <c r="A281" s="11" t="s">
        <v>753</v>
      </c>
      <c r="B281" s="12" t="s">
        <v>754</v>
      </c>
      <c r="C281" s="12" t="s">
        <v>108</v>
      </c>
      <c r="D281" s="13" t="s">
        <v>34</v>
      </c>
      <c r="E281" s="14">
        <v>40148</v>
      </c>
      <c r="F281" s="15">
        <v>3391.48</v>
      </c>
      <c r="G281" s="15">
        <v>3986.746439</v>
      </c>
      <c r="H281" s="15">
        <v>42912.939994752101</v>
      </c>
      <c r="I281" s="15">
        <v>23620.977078057796</v>
      </c>
      <c r="J281" s="16">
        <v>0.55043949636045553</v>
      </c>
      <c r="K281" s="16">
        <v>0.66710013261359791</v>
      </c>
      <c r="L281" s="16">
        <v>0.71219707786245212</v>
      </c>
      <c r="M281" s="15">
        <v>16822.790851248727</v>
      </c>
      <c r="N281" s="15">
        <v>416.30188516808192</v>
      </c>
      <c r="O281" s="15">
        <v>425.96283923242953</v>
      </c>
      <c r="P281" s="15">
        <v>2010982.42</v>
      </c>
      <c r="Q281" s="15">
        <v>1678356.4899999998</v>
      </c>
      <c r="R281" s="17">
        <v>2237808.6533333333</v>
      </c>
      <c r="S281" s="15">
        <v>494.8743586870628</v>
      </c>
      <c r="T281" s="15">
        <v>2438319.9300000002</v>
      </c>
      <c r="U281" s="15">
        <v>2067848.94</v>
      </c>
      <c r="V281" s="15">
        <v>2757131.92</v>
      </c>
      <c r="W281" s="15">
        <v>609.71874815714671</v>
      </c>
      <c r="X281" s="18">
        <v>2.2976000000000001</v>
      </c>
      <c r="Y281" s="18">
        <v>147140.53</v>
      </c>
      <c r="Z281" s="17">
        <v>196187.37333333332</v>
      </c>
      <c r="AA281" s="17">
        <v>85387.958449396465</v>
      </c>
      <c r="AB281" s="19">
        <f>Table1[[#This Row],[YTD-23 Annualized]]/Table1[[#This Row],[Column6]]</f>
        <v>133.02243801998077</v>
      </c>
      <c r="AC281" s="20"/>
      <c r="AD281" s="20"/>
      <c r="AE281" s="21" t="str">
        <f>IF(OR('[1]Sales Team Input Sheet'!D$12="", '[1]Sales Team Input Sheet'!D$14="", AC281="", AD281=""), "",
     IFERROR(3959 * ACOS(MIN(1,
       SIN(RADIANS('[1]Sales Team Input Sheet'!D$12)) * SIN(RADIANS(AC281)) +
       COS(RADIANS('[1]Sales Team Input Sheet'!D$12)) * COS(RADIANS(AC281)) *
       COS(RADIANS(AD281) - RADIANS('[1]Sales Team Input Sheet'!D$14)))), ""))</f>
        <v/>
      </c>
      <c r="AF281" s="21" t="str">
        <f t="shared" si="4"/>
        <v/>
      </c>
    </row>
    <row r="282" spans="1:32" ht="15" thickBot="1" x14ac:dyDescent="0.4">
      <c r="A282" s="11" t="s">
        <v>755</v>
      </c>
      <c r="B282" s="12" t="s">
        <v>756</v>
      </c>
      <c r="C282" s="12" t="s">
        <v>91</v>
      </c>
      <c r="D282" s="13" t="s">
        <v>52</v>
      </c>
      <c r="E282" s="14">
        <v>40210</v>
      </c>
      <c r="F282" s="15">
        <v>985.7399999999999</v>
      </c>
      <c r="G282" s="15">
        <v>1043.7652049999999</v>
      </c>
      <c r="H282" s="15">
        <v>11234.984290099499</v>
      </c>
      <c r="I282" s="15">
        <v>5817.9943834432024</v>
      </c>
      <c r="J282" s="16">
        <v>0.51784624109978861</v>
      </c>
      <c r="K282" s="16">
        <v>0.91178102824652052</v>
      </c>
      <c r="L282" s="16">
        <v>0.84693661680784404</v>
      </c>
      <c r="M282" s="15">
        <v>4927.4724797204253</v>
      </c>
      <c r="N282" s="15">
        <v>289.48873242405716</v>
      </c>
      <c r="O282" s="15">
        <v>336.28478097672814</v>
      </c>
      <c r="P282" s="15">
        <v>479844.83</v>
      </c>
      <c r="Q282" s="15">
        <v>386471.55</v>
      </c>
      <c r="R282" s="17">
        <v>515295.4</v>
      </c>
      <c r="S282" s="15">
        <v>392.06235924280242</v>
      </c>
      <c r="T282" s="15">
        <v>574157.66</v>
      </c>
      <c r="U282" s="15">
        <v>501033.12</v>
      </c>
      <c r="V282" s="15">
        <v>668044.15999999992</v>
      </c>
      <c r="W282" s="15">
        <v>508.28121005538981</v>
      </c>
      <c r="X282" s="18">
        <v>2.0453999999999999</v>
      </c>
      <c r="Y282" s="18">
        <v>86239.2</v>
      </c>
      <c r="Z282" s="17">
        <v>114985.60000000001</v>
      </c>
      <c r="AA282" s="17">
        <v>56216.68133372446</v>
      </c>
      <c r="AB282" s="19">
        <f>Table1[[#This Row],[YTD-23 Annualized]]/Table1[[#This Row],[Column6]]</f>
        <v>104.57600770390032</v>
      </c>
      <c r="AC282" s="22">
        <v>39.082327999999997</v>
      </c>
      <c r="AD282" s="22">
        <v>-94.596272999999997</v>
      </c>
      <c r="AE282" s="21">
        <f>IF(OR('[1]Sales Team Input Sheet'!D$12="", '[1]Sales Team Input Sheet'!D$14="", AC282="", AD282=""), "",
     IFERROR(3959 * ACOS(MIN(1,
       SIN(RADIANS('[1]Sales Team Input Sheet'!D$12)) * SIN(RADIANS(AC282)) +
       COS(RADIANS('[1]Sales Team Input Sheet'!D$12)) * COS(RADIANS(AC282)) *
       COS(RADIANS(AD282) - RADIANS('[1]Sales Team Input Sheet'!D$14)))), ""))</f>
        <v>414.24229737499559</v>
      </c>
      <c r="AF282" s="21">
        <f t="shared" si="4"/>
        <v>159</v>
      </c>
    </row>
    <row r="283" spans="1:32" ht="15" thickBot="1" x14ac:dyDescent="0.4">
      <c r="A283" s="11" t="s">
        <v>757</v>
      </c>
      <c r="B283" s="12" t="s">
        <v>758</v>
      </c>
      <c r="C283" s="12" t="s">
        <v>759</v>
      </c>
      <c r="D283" s="13" t="s">
        <v>34</v>
      </c>
      <c r="E283" s="14">
        <v>40299</v>
      </c>
      <c r="F283" s="15">
        <v>558.12</v>
      </c>
      <c r="G283" s="15">
        <v>827.02250600000002</v>
      </c>
      <c r="H283" s="15">
        <v>8901.9875523333994</v>
      </c>
      <c r="I283" s="15">
        <v>4289.9958957394001</v>
      </c>
      <c r="J283" s="16">
        <v>0.48191438940115133</v>
      </c>
      <c r="K283" s="16">
        <v>0.79450079220623682</v>
      </c>
      <c r="L283" s="16">
        <v>0.65839301398508687</v>
      </c>
      <c r="M283" s="15">
        <v>2824.5033277795164</v>
      </c>
      <c r="N283" s="15">
        <v>459.91003022181678</v>
      </c>
      <c r="O283" s="15">
        <v>452.86137389808641</v>
      </c>
      <c r="P283" s="15">
        <v>446748.57</v>
      </c>
      <c r="Q283" s="15">
        <v>279804.43</v>
      </c>
      <c r="R283" s="17">
        <v>373072.5733333333</v>
      </c>
      <c r="S283" s="15">
        <v>501.33381710026515</v>
      </c>
      <c r="T283" s="15">
        <v>595298.37</v>
      </c>
      <c r="U283" s="15">
        <v>402446.06</v>
      </c>
      <c r="V283" s="15">
        <v>536594.74666666659</v>
      </c>
      <c r="W283" s="15">
        <v>721.07442843832848</v>
      </c>
      <c r="X283" s="18">
        <v>1.4383999999999999</v>
      </c>
      <c r="Y283" s="18">
        <v>79048.73</v>
      </c>
      <c r="Z283" s="17">
        <v>105398.30666666667</v>
      </c>
      <c r="AA283" s="17">
        <v>73274.684835001855</v>
      </c>
      <c r="AB283" s="19">
        <f>Table1[[#This Row],[YTD-23 Annualized]]/Table1[[#This Row],[Column6]]</f>
        <v>132.08431006757721</v>
      </c>
      <c r="AC283" s="22">
        <v>41.461408900000002</v>
      </c>
      <c r="AD283" s="22">
        <v>-81.951192599999999</v>
      </c>
      <c r="AE283" s="21">
        <f>IF(OR('[1]Sales Team Input Sheet'!D$12="", '[1]Sales Team Input Sheet'!D$14="", AC283="", AD283=""), "",
     IFERROR(3959 * ACOS(MIN(1,
       SIN(RADIANS('[1]Sales Team Input Sheet'!D$12)) * SIN(RADIANS(AC283)) +
       COS(RADIANS('[1]Sales Team Input Sheet'!D$12)) * COS(RADIANS(AC283)) *
       COS(RADIANS(AD283) - RADIANS('[1]Sales Team Input Sheet'!D$14)))), ""))</f>
        <v>294.23450048021436</v>
      </c>
      <c r="AF283" s="21">
        <f t="shared" si="4"/>
        <v>109</v>
      </c>
    </row>
    <row r="284" spans="1:32" ht="15" thickBot="1" x14ac:dyDescent="0.4">
      <c r="A284" s="11" t="s">
        <v>760</v>
      </c>
      <c r="B284" s="12" t="s">
        <v>761</v>
      </c>
      <c r="C284" s="12" t="s">
        <v>762</v>
      </c>
      <c r="D284" s="13" t="s">
        <v>34</v>
      </c>
      <c r="E284" s="14">
        <v>40330</v>
      </c>
      <c r="F284" s="15">
        <v>1229.8499999999999</v>
      </c>
      <c r="G284" s="15">
        <v>1275.1865780000001</v>
      </c>
      <c r="H284" s="15">
        <v>13725.9808069342</v>
      </c>
      <c r="I284" s="15">
        <v>7121.9931413106005</v>
      </c>
      <c r="J284" s="16">
        <v>0.5188695249896208</v>
      </c>
      <c r="K284" s="16">
        <v>0.87859569340616028</v>
      </c>
      <c r="L284" s="16">
        <v>0.88541280329815086</v>
      </c>
      <c r="M284" s="15">
        <v>6305.9039123180219</v>
      </c>
      <c r="N284" s="15">
        <v>372.15298114091604</v>
      </c>
      <c r="O284" s="15">
        <v>422.44298898239629</v>
      </c>
      <c r="P284" s="15">
        <v>673379.85</v>
      </c>
      <c r="Q284" s="15">
        <v>579382.94000000006</v>
      </c>
      <c r="R284" s="17">
        <v>772510.58666666679</v>
      </c>
      <c r="S284" s="15">
        <v>471.10049192991022</v>
      </c>
      <c r="T284" s="15">
        <v>947325.75000000012</v>
      </c>
      <c r="U284" s="15">
        <v>844663.2300000001</v>
      </c>
      <c r="V284" s="15">
        <v>1126217.6400000001</v>
      </c>
      <c r="W284" s="15">
        <v>686.80182949140158</v>
      </c>
      <c r="X284" s="18">
        <v>2.0587999999999997</v>
      </c>
      <c r="Y284" s="18">
        <v>80145.389999999985</v>
      </c>
      <c r="Z284" s="17">
        <v>106860.51999999997</v>
      </c>
      <c r="AA284" s="17">
        <v>51904.274334563816</v>
      </c>
      <c r="AB284" s="19">
        <f>Table1[[#This Row],[YTD-23 Annualized]]/Table1[[#This Row],[Column6]]</f>
        <v>122.50592419552035</v>
      </c>
      <c r="AC284" s="22">
        <v>29.561554000000001</v>
      </c>
      <c r="AD284" s="22">
        <v>-95.279739000000006</v>
      </c>
      <c r="AE284" s="21">
        <f>IF(OR('[1]Sales Team Input Sheet'!D$12="", '[1]Sales Team Input Sheet'!D$14="", AC284="", AD284=""), "",
     IFERROR(3959 * ACOS(MIN(1,
       SIN(RADIANS('[1]Sales Team Input Sheet'!D$12)) * SIN(RADIANS(AC284)) +
       COS(RADIANS('[1]Sales Team Input Sheet'!D$12)) * COS(RADIANS(AC284)) *
       COS(RADIANS(AD284) - RADIANS('[1]Sales Team Input Sheet'!D$14)))), ""))</f>
        <v>952.69018642442541</v>
      </c>
      <c r="AF284" s="21">
        <f t="shared" si="4"/>
        <v>677</v>
      </c>
    </row>
    <row r="285" spans="1:32" ht="15" thickBot="1" x14ac:dyDescent="0.4">
      <c r="A285" s="11" t="s">
        <v>763</v>
      </c>
      <c r="B285" s="12" t="s">
        <v>764</v>
      </c>
      <c r="C285" s="12" t="s">
        <v>230</v>
      </c>
      <c r="D285" s="13" t="s">
        <v>132</v>
      </c>
      <c r="E285" s="14">
        <v>40330</v>
      </c>
      <c r="F285" s="15">
        <v>1407.0300000000002</v>
      </c>
      <c r="G285" s="15">
        <v>1257.5350080000001</v>
      </c>
      <c r="H285" s="15">
        <v>13535.981072611201</v>
      </c>
      <c r="I285" s="15">
        <v>7026.1831632742778</v>
      </c>
      <c r="J285" s="16">
        <v>0.5190745410756451</v>
      </c>
      <c r="K285" s="16">
        <v>0.75878947747016956</v>
      </c>
      <c r="L285" s="16">
        <v>0.83887125687449082</v>
      </c>
      <c r="M285" s="15">
        <v>5894.0631012062795</v>
      </c>
      <c r="N285" s="15">
        <v>269.046239958169</v>
      </c>
      <c r="O285" s="15">
        <v>288.8855532575709</v>
      </c>
      <c r="P285" s="15">
        <v>508349.46000000008</v>
      </c>
      <c r="Q285" s="15">
        <v>454913.11</v>
      </c>
      <c r="R285" s="17">
        <v>606550.81333333335</v>
      </c>
      <c r="S285" s="15">
        <v>323.31443537095862</v>
      </c>
      <c r="T285" s="15">
        <v>648344.78</v>
      </c>
      <c r="U285" s="15">
        <v>603496.66</v>
      </c>
      <c r="V285" s="15">
        <v>804662.21333333338</v>
      </c>
      <c r="W285" s="15">
        <v>428.91527543833456</v>
      </c>
      <c r="X285" s="18">
        <v>2.7885</v>
      </c>
      <c r="Y285" s="18">
        <v>95649.06</v>
      </c>
      <c r="Z285" s="17">
        <v>127532.07999999999</v>
      </c>
      <c r="AA285" s="17">
        <v>45735.011655011651</v>
      </c>
      <c r="AB285" s="19">
        <f>Table1[[#This Row],[YTD-23 Annualized]]/Table1[[#This Row],[Column6]]</f>
        <v>102.90877496869632</v>
      </c>
      <c r="AC285" s="22">
        <v>39.872821999999999</v>
      </c>
      <c r="AD285" s="22">
        <v>-75.274039000000002</v>
      </c>
      <c r="AE285" s="21">
        <f>IF(OR('[1]Sales Team Input Sheet'!D$12="", '[1]Sales Team Input Sheet'!D$14="", AC285="", AD285=""), "",
     IFERROR(3959 * ACOS(MIN(1,
       SIN(RADIANS('[1]Sales Team Input Sheet'!D$12)) * SIN(RADIANS(AC285)) +
       COS(RADIANS('[1]Sales Team Input Sheet'!D$12)) * COS(RADIANS(AC285)) *
       COS(RADIANS(AD285) - RADIANS('[1]Sales Team Input Sheet'!D$14)))), ""))</f>
        <v>659.44049530163613</v>
      </c>
      <c r="AF285" s="21">
        <f t="shared" si="4"/>
        <v>358</v>
      </c>
    </row>
    <row r="286" spans="1:32" ht="15" thickBot="1" x14ac:dyDescent="0.4">
      <c r="A286" s="11" t="s">
        <v>765</v>
      </c>
      <c r="B286" s="12" t="s">
        <v>766</v>
      </c>
      <c r="C286" s="12" t="s">
        <v>200</v>
      </c>
      <c r="D286" s="13" t="s">
        <v>132</v>
      </c>
      <c r="E286" s="14">
        <v>40330</v>
      </c>
      <c r="F286" s="15">
        <v>4111.75</v>
      </c>
      <c r="G286" s="15">
        <v>5421</v>
      </c>
      <c r="H286" s="15">
        <v>58351.101899999994</v>
      </c>
      <c r="I286" s="15">
        <v>21568.949065740297</v>
      </c>
      <c r="J286" s="16">
        <v>0.36964081848367458</v>
      </c>
      <c r="K286" s="16">
        <v>0.61345081700083193</v>
      </c>
      <c r="L286" s="16">
        <v>0.78019692166454369</v>
      </c>
      <c r="M286" s="15">
        <v>16828.027664629917</v>
      </c>
      <c r="N286" s="15">
        <v>565.31255195938161</v>
      </c>
      <c r="O286" s="15">
        <v>555.56061287772843</v>
      </c>
      <c r="P286" s="15">
        <v>1693437.7899999998</v>
      </c>
      <c r="Q286" s="15">
        <v>2451358.34</v>
      </c>
      <c r="R286" s="17">
        <v>3268477.7866666666</v>
      </c>
      <c r="S286" s="15">
        <v>596.18370280294278</v>
      </c>
      <c r="T286" s="15">
        <v>2169387.1500000004</v>
      </c>
      <c r="U286" s="15">
        <v>2875199.7399999998</v>
      </c>
      <c r="V286" s="15">
        <v>3833599.6533333329</v>
      </c>
      <c r="W286" s="15">
        <v>699.26424028698239</v>
      </c>
      <c r="X286" s="18">
        <v>1.3055000000000001</v>
      </c>
      <c r="Y286" s="18">
        <v>184421.44000000003</v>
      </c>
      <c r="Z286" s="17">
        <v>245895.25333333336</v>
      </c>
      <c r="AA286" s="17">
        <v>188353.31546023235</v>
      </c>
      <c r="AB286" s="19">
        <f>Table1[[#This Row],[YTD-23 Annualized]]/Table1[[#This Row],[Column6]]</f>
        <v>194.22821567714288</v>
      </c>
      <c r="AC286" s="22">
        <v>40.755109699999998</v>
      </c>
      <c r="AD286" s="22">
        <v>-73.975942200000006</v>
      </c>
      <c r="AE286" s="21">
        <f>IF(OR('[1]Sales Team Input Sheet'!D$12="", '[1]Sales Team Input Sheet'!D$14="", AC286="", AD286=""), "",
     IFERROR(3959 * ACOS(MIN(1,
       SIN(RADIANS('[1]Sales Team Input Sheet'!D$12)) * SIN(RADIANS(AC286)) +
       COS(RADIANS('[1]Sales Team Input Sheet'!D$12)) * COS(RADIANS(AC286)) *
       COS(RADIANS(AD286) - RADIANS('[1]Sales Team Input Sheet'!D$14)))), ""))</f>
        <v>711.82655288506908</v>
      </c>
      <c r="AF286" s="21">
        <f t="shared" si="4"/>
        <v>453</v>
      </c>
    </row>
    <row r="287" spans="1:32" ht="15" thickBot="1" x14ac:dyDescent="0.4">
      <c r="A287" s="11" t="s">
        <v>767</v>
      </c>
      <c r="B287" s="12" t="s">
        <v>768</v>
      </c>
      <c r="C287" s="12" t="s">
        <v>769</v>
      </c>
      <c r="D287" s="13" t="s">
        <v>52</v>
      </c>
      <c r="E287" s="14">
        <v>40391</v>
      </c>
      <c r="F287" s="15">
        <v>550.67000000000007</v>
      </c>
      <c r="G287" s="15">
        <v>920.39002100000005</v>
      </c>
      <c r="H287" s="15">
        <v>9906.9861470419</v>
      </c>
      <c r="I287" s="15">
        <v>4666.0061889712488</v>
      </c>
      <c r="J287" s="16">
        <v>0.47098139835034075</v>
      </c>
      <c r="K287" s="16">
        <v>0.5885928421079677</v>
      </c>
      <c r="L287" s="16">
        <v>0.59177057746719641</v>
      </c>
      <c r="M287" s="15">
        <v>2761.2051769130289</v>
      </c>
      <c r="N287" s="15">
        <v>349.41051498344262</v>
      </c>
      <c r="O287" s="15">
        <v>322.74803421286794</v>
      </c>
      <c r="P287" s="15">
        <v>294708.83</v>
      </c>
      <c r="Q287" s="15">
        <v>204747.54</v>
      </c>
      <c r="R287" s="17">
        <v>272996.72000000003</v>
      </c>
      <c r="S287" s="15">
        <v>371.8153158879183</v>
      </c>
      <c r="T287" s="15">
        <v>399145.77</v>
      </c>
      <c r="U287" s="15">
        <v>300324.05000000005</v>
      </c>
      <c r="V287" s="15">
        <v>400432.06666666677</v>
      </c>
      <c r="W287" s="15">
        <v>545.37935605716677</v>
      </c>
      <c r="X287" s="18">
        <v>2.1555999999999997</v>
      </c>
      <c r="Y287" s="18">
        <v>62398.400000000001</v>
      </c>
      <c r="Z287" s="17">
        <v>83197.866666666669</v>
      </c>
      <c r="AA287" s="17">
        <v>38596.152656646263</v>
      </c>
      <c r="AB287" s="19">
        <f>Table1[[#This Row],[YTD-23 Annualized]]/Table1[[#This Row],[Column6]]</f>
        <v>98.868683241136324</v>
      </c>
      <c r="AC287" s="22">
        <v>35.915278999999998</v>
      </c>
      <c r="AD287" s="22">
        <v>-79.061610000000002</v>
      </c>
      <c r="AE287" s="21">
        <f>IF(OR('[1]Sales Team Input Sheet'!D$12="", '[1]Sales Team Input Sheet'!D$14="", AC287="", AD287=""), "",
     IFERROR(3959 * ACOS(MIN(1,
       SIN(RADIANS('[1]Sales Team Input Sheet'!D$12)) * SIN(RADIANS(AC287)) +
       COS(RADIANS('[1]Sales Team Input Sheet'!D$12)) * COS(RADIANS(AC287)) *
       COS(RADIANS(AD287) - RADIANS('[1]Sales Team Input Sheet'!D$14)))), ""))</f>
        <v>617.6515336654777</v>
      </c>
      <c r="AF287" s="21">
        <f t="shared" si="4"/>
        <v>326</v>
      </c>
    </row>
    <row r="288" spans="1:32" ht="15" thickBot="1" x14ac:dyDescent="0.4">
      <c r="A288" s="11" t="s">
        <v>770</v>
      </c>
      <c r="B288" s="12" t="s">
        <v>771</v>
      </c>
      <c r="C288" s="12" t="s">
        <v>772</v>
      </c>
      <c r="D288" s="13" t="s">
        <v>132</v>
      </c>
      <c r="E288" s="14">
        <v>40422</v>
      </c>
      <c r="F288" s="15">
        <v>637.1</v>
      </c>
      <c r="G288" s="15">
        <v>954.11380999999994</v>
      </c>
      <c r="H288" s="15">
        <v>10269.985639458999</v>
      </c>
      <c r="I288" s="15">
        <v>4707.9954511807009</v>
      </c>
      <c r="J288" s="16">
        <v>0.45842278815773574</v>
      </c>
      <c r="K288" s="16">
        <v>0.69822893980232825</v>
      </c>
      <c r="L288" s="16">
        <v>0.70046700340652479</v>
      </c>
      <c r="M288" s="15">
        <v>3297.7954657400951</v>
      </c>
      <c r="N288" s="15">
        <v>312.74394794533328</v>
      </c>
      <c r="O288" s="15">
        <v>313.86303563019936</v>
      </c>
      <c r="P288" s="15">
        <v>296272.53000000003</v>
      </c>
      <c r="Q288" s="15">
        <v>220802.63</v>
      </c>
      <c r="R288" s="17">
        <v>294403.50666666665</v>
      </c>
      <c r="S288" s="15">
        <v>346.57452519227752</v>
      </c>
      <c r="T288" s="15">
        <v>528900.05999999994</v>
      </c>
      <c r="U288" s="15">
        <v>444068.74</v>
      </c>
      <c r="V288" s="15">
        <v>592091.65333333332</v>
      </c>
      <c r="W288" s="15">
        <v>697.01575890754975</v>
      </c>
      <c r="X288" s="18">
        <v>1.1000000000000001</v>
      </c>
      <c r="Y288" s="18">
        <v>67072.19</v>
      </c>
      <c r="Z288" s="17">
        <v>89429.58666666667</v>
      </c>
      <c r="AA288" s="17">
        <v>81299.624242424237</v>
      </c>
      <c r="AB288" s="19">
        <f>Table1[[#This Row],[YTD-23 Annualized]]/Table1[[#This Row],[Column6]]</f>
        <v>89.272821715338338</v>
      </c>
      <c r="AC288" s="22">
        <v>37.023406000000001</v>
      </c>
      <c r="AD288" s="22">
        <v>-76.333314000000001</v>
      </c>
      <c r="AE288" s="21">
        <f>IF(OR('[1]Sales Team Input Sheet'!D$12="", '[1]Sales Team Input Sheet'!D$14="", AC288="", AD288=""), "",
     IFERROR(3959 * ACOS(MIN(1,
       SIN(RADIANS('[1]Sales Team Input Sheet'!D$12)) * SIN(RADIANS(AC288)) +
       COS(RADIANS('[1]Sales Team Input Sheet'!D$12)) * COS(RADIANS(AC288)) *
       COS(RADIANS(AD288) - RADIANS('[1]Sales Team Input Sheet'!D$14)))), ""))</f>
        <v>688.94607550421483</v>
      </c>
      <c r="AF288" s="21">
        <f t="shared" si="4"/>
        <v>385</v>
      </c>
    </row>
    <row r="289" spans="1:32" ht="15" thickBot="1" x14ac:dyDescent="0.4">
      <c r="A289" s="11" t="s">
        <v>773</v>
      </c>
      <c r="B289" s="12" t="s">
        <v>774</v>
      </c>
      <c r="C289" s="12" t="s">
        <v>775</v>
      </c>
      <c r="D289" s="13" t="s">
        <v>132</v>
      </c>
      <c r="E289" s="14">
        <v>40452</v>
      </c>
      <c r="F289" s="15">
        <v>790.13000000000011</v>
      </c>
      <c r="G289" s="15">
        <v>1065.6903130000001</v>
      </c>
      <c r="H289" s="15">
        <v>11470.983960100701</v>
      </c>
      <c r="I289" s="15">
        <v>5869.7943712890983</v>
      </c>
      <c r="J289" s="16">
        <v>0.51170800967954355</v>
      </c>
      <c r="K289" s="16">
        <v>0.59445379927150677</v>
      </c>
      <c r="L289" s="16">
        <v>0.6946184435164322</v>
      </c>
      <c r="M289" s="15">
        <v>4077.2674299463488</v>
      </c>
      <c r="N289" s="15">
        <v>349.77783072384847</v>
      </c>
      <c r="O289" s="15">
        <v>351.3144798957133</v>
      </c>
      <c r="P289" s="15">
        <v>345275.35</v>
      </c>
      <c r="Q289" s="15">
        <v>310132.70999999996</v>
      </c>
      <c r="R289" s="17">
        <v>413510.27999999991</v>
      </c>
      <c r="S289" s="15">
        <v>392.50846063306028</v>
      </c>
      <c r="T289" s="15">
        <v>472705.87</v>
      </c>
      <c r="U289" s="15">
        <v>424639.85000000003</v>
      </c>
      <c r="V289" s="15">
        <v>566186.46666666667</v>
      </c>
      <c r="W289" s="15">
        <v>537.43035956108474</v>
      </c>
      <c r="X289" s="18">
        <v>3.05261</v>
      </c>
      <c r="Y289" s="18">
        <v>123859.06</v>
      </c>
      <c r="Z289" s="17">
        <v>165145.41333333333</v>
      </c>
      <c r="AA289" s="17">
        <v>54099.741969440358</v>
      </c>
      <c r="AB289" s="19">
        <f>Table1[[#This Row],[YTD-23 Annualized]]/Table1[[#This Row],[Column6]]</f>
        <v>101.41848360568322</v>
      </c>
      <c r="AC289" s="22">
        <v>44.385565</v>
      </c>
      <c r="AD289" s="22">
        <v>-89.827747000000002</v>
      </c>
      <c r="AE289" s="21">
        <f>IF(OR('[1]Sales Team Input Sheet'!D$12="", '[1]Sales Team Input Sheet'!D$14="", AC289="", AD289=""), "",
     IFERROR(3959 * ACOS(MIN(1,
       SIN(RADIANS('[1]Sales Team Input Sheet'!D$12)) * SIN(RADIANS(AC289)) +
       COS(RADIANS('[1]Sales Team Input Sheet'!D$12)) * COS(RADIANS(AC289)) *
       COS(RADIANS(AD289) - RADIANS('[1]Sales Team Input Sheet'!D$14)))), ""))</f>
        <v>205.36620247182918</v>
      </c>
      <c r="AF289" s="21">
        <f t="shared" si="4"/>
        <v>76</v>
      </c>
    </row>
    <row r="290" spans="1:32" ht="15" thickBot="1" x14ac:dyDescent="0.4">
      <c r="A290" s="11" t="s">
        <v>776</v>
      </c>
      <c r="B290" s="12" t="s">
        <v>777</v>
      </c>
      <c r="C290" s="12" t="s">
        <v>778</v>
      </c>
      <c r="D290" s="13" t="s">
        <v>52</v>
      </c>
      <c r="E290" s="14">
        <v>40452</v>
      </c>
      <c r="F290" s="15">
        <v>983.42</v>
      </c>
      <c r="G290" s="15">
        <v>1196.4048339999999</v>
      </c>
      <c r="H290" s="15">
        <v>12877.981992692599</v>
      </c>
      <c r="I290" s="15">
        <v>6078.9941153619993</v>
      </c>
      <c r="J290" s="16">
        <v>0.47204555176513102</v>
      </c>
      <c r="K290" s="16">
        <v>0.80500748330922911</v>
      </c>
      <c r="L290" s="16">
        <v>0.81081990448559949</v>
      </c>
      <c r="M290" s="15">
        <v>4928.969427986337</v>
      </c>
      <c r="N290" s="15">
        <v>415.89117732314213</v>
      </c>
      <c r="O290" s="15">
        <v>455.07066156881086</v>
      </c>
      <c r="P290" s="15">
        <v>633989.67999999993</v>
      </c>
      <c r="Q290" s="15">
        <v>518765.54000000004</v>
      </c>
      <c r="R290" s="17">
        <v>691687.38666666672</v>
      </c>
      <c r="S290" s="15">
        <v>527.51168371601148</v>
      </c>
      <c r="T290" s="15">
        <v>1063553.8599999999</v>
      </c>
      <c r="U290" s="15">
        <v>883878.16999999993</v>
      </c>
      <c r="V290" s="15">
        <v>1178504.2266666666</v>
      </c>
      <c r="W290" s="15">
        <v>898.77994142889111</v>
      </c>
      <c r="X290" s="18">
        <v>2.048</v>
      </c>
      <c r="Y290" s="18">
        <v>93924.049999999988</v>
      </c>
      <c r="Z290" s="17">
        <v>125232.06666666665</v>
      </c>
      <c r="AA290" s="17">
        <v>61148.470052083321</v>
      </c>
      <c r="AB290" s="19">
        <f>Table1[[#This Row],[YTD-23 Annualized]]/Table1[[#This Row],[Column6]]</f>
        <v>140.33103608622829</v>
      </c>
      <c r="AC290" s="22">
        <v>41.825105000000001</v>
      </c>
      <c r="AD290" s="22">
        <v>-71.409604000000002</v>
      </c>
      <c r="AE290" s="21">
        <f>IF(OR('[1]Sales Team Input Sheet'!D$12="", '[1]Sales Team Input Sheet'!D$14="", AC290="", AD290=""), "",
     IFERROR(3959 * ACOS(MIN(1,
       SIN(RADIANS('[1]Sales Team Input Sheet'!D$12)) * SIN(RADIANS(AC290)) +
       COS(RADIANS('[1]Sales Team Input Sheet'!D$12)) * COS(RADIANS(AC290)) *
       COS(RADIANS(AD290) - RADIANS('[1]Sales Team Input Sheet'!D$14)))), ""))</f>
        <v>833.29912194621591</v>
      </c>
      <c r="AF290" s="21">
        <f t="shared" si="4"/>
        <v>573</v>
      </c>
    </row>
    <row r="291" spans="1:32" ht="15" thickBot="1" x14ac:dyDescent="0.4">
      <c r="A291" s="11" t="s">
        <v>779</v>
      </c>
      <c r="B291" s="12" t="s">
        <v>780</v>
      </c>
      <c r="C291" s="12" t="s">
        <v>200</v>
      </c>
      <c r="D291" s="13" t="s">
        <v>52</v>
      </c>
      <c r="E291" s="14">
        <v>40513</v>
      </c>
      <c r="F291" s="15">
        <v>714.75</v>
      </c>
      <c r="G291" s="15">
        <v>1089.566384</v>
      </c>
      <c r="H291" s="15">
        <v>11727.9836007376</v>
      </c>
      <c r="I291" s="15">
        <v>4051.2505361755484</v>
      </c>
      <c r="J291" s="16">
        <v>0.3454345328314371</v>
      </c>
      <c r="K291" s="16">
        <v>0.89560055422207052</v>
      </c>
      <c r="L291" s="16">
        <v>0.73387495523299673</v>
      </c>
      <c r="M291" s="15">
        <v>2973.1113058734845</v>
      </c>
      <c r="N291" s="15">
        <v>464.06843782484958</v>
      </c>
      <c r="O291" s="15">
        <v>549.34175585869195</v>
      </c>
      <c r="P291" s="15">
        <v>585057.96</v>
      </c>
      <c r="Q291" s="15">
        <v>420799.64</v>
      </c>
      <c r="R291" s="17">
        <v>561066.18666666665</v>
      </c>
      <c r="S291" s="15">
        <v>588.73681706890522</v>
      </c>
      <c r="T291" s="15">
        <v>1065424.3000000003</v>
      </c>
      <c r="U291" s="15">
        <v>874674.02999999991</v>
      </c>
      <c r="V291" s="15">
        <v>1166232.04</v>
      </c>
      <c r="W291" s="15">
        <v>1223.7482056663168</v>
      </c>
      <c r="X291" s="18">
        <v>1.0476000000000001</v>
      </c>
      <c r="Y291" s="18">
        <v>66162.760000000009</v>
      </c>
      <c r="Z291" s="17">
        <v>88217.013333333336</v>
      </c>
      <c r="AA291" s="17">
        <v>84208.680157821043</v>
      </c>
      <c r="AB291" s="19">
        <f>Table1[[#This Row],[YTD-23 Annualized]]/Table1[[#This Row],[Column6]]</f>
        <v>188.71348191985311</v>
      </c>
      <c r="AC291" s="22">
        <v>40.719418400000002</v>
      </c>
      <c r="AD291" s="22">
        <v>-74.002314900000002</v>
      </c>
      <c r="AE291" s="21">
        <f>IF(OR('[1]Sales Team Input Sheet'!D$12="", '[1]Sales Team Input Sheet'!D$14="", AC291="", AD291=""), "",
     IFERROR(3959 * ACOS(MIN(1,
       SIN(RADIANS('[1]Sales Team Input Sheet'!D$12)) * SIN(RADIANS(AC291)) +
       COS(RADIANS('[1]Sales Team Input Sheet'!D$12)) * COS(RADIANS(AC291)) *
       COS(RADIANS(AD291) - RADIANS('[1]Sales Team Input Sheet'!D$14)))), ""))</f>
        <v>710.93605959855904</v>
      </c>
      <c r="AF291" s="21">
        <f t="shared" si="4"/>
        <v>439</v>
      </c>
    </row>
    <row r="292" spans="1:32" ht="15" thickBot="1" x14ac:dyDescent="0.4">
      <c r="A292" s="11" t="s">
        <v>781</v>
      </c>
      <c r="B292" s="12" t="s">
        <v>782</v>
      </c>
      <c r="C292" s="12" t="s">
        <v>116</v>
      </c>
      <c r="D292" s="13" t="s">
        <v>34</v>
      </c>
      <c r="E292" s="14">
        <v>40483</v>
      </c>
      <c r="F292" s="15">
        <v>1628.97</v>
      </c>
      <c r="G292" s="15">
        <v>1775.469233</v>
      </c>
      <c r="H292" s="15">
        <v>19110.973277088699</v>
      </c>
      <c r="I292" s="15">
        <v>10297.989991977798</v>
      </c>
      <c r="J292" s="16">
        <v>0.53885219986799959</v>
      </c>
      <c r="K292" s="16">
        <v>0.78050761333553687</v>
      </c>
      <c r="L292" s="16">
        <v>0.7634601937773321</v>
      </c>
      <c r="M292" s="15">
        <v>7862.1054347923973</v>
      </c>
      <c r="N292" s="15">
        <v>207.77426964825162</v>
      </c>
      <c r="O292" s="15">
        <v>230.70867480677978</v>
      </c>
      <c r="P292" s="15">
        <v>514809.96000000008</v>
      </c>
      <c r="Q292" s="15">
        <v>418186.56000000006</v>
      </c>
      <c r="R292" s="17">
        <v>557582.08000000007</v>
      </c>
      <c r="S292" s="15">
        <v>256.71839260391539</v>
      </c>
      <c r="T292" s="15">
        <v>698546.92999999993</v>
      </c>
      <c r="U292" s="15">
        <v>584217.66</v>
      </c>
      <c r="V292" s="15">
        <v>778956.88</v>
      </c>
      <c r="W292" s="15">
        <v>358.64236910440337</v>
      </c>
      <c r="X292" s="18">
        <v>1.2953999999999999</v>
      </c>
      <c r="Y292" s="18">
        <v>95532.49000000002</v>
      </c>
      <c r="Z292" s="17">
        <v>127376.65333333336</v>
      </c>
      <c r="AA292" s="17">
        <v>98329.977870413291</v>
      </c>
      <c r="AB292" s="19">
        <f>Table1[[#This Row],[YTD-23 Annualized]]/Table1[[#This Row],[Column6]]</f>
        <v>70.920198746320082</v>
      </c>
      <c r="AC292" s="22">
        <v>32.808183</v>
      </c>
      <c r="AD292" s="22">
        <v>-96.867960999999994</v>
      </c>
      <c r="AE292" s="21">
        <f>IF(OR('[1]Sales Team Input Sheet'!D$12="", '[1]Sales Team Input Sheet'!D$14="", AC292="", AD292=""), "",
     IFERROR(3959 * ACOS(MIN(1,
       SIN(RADIANS('[1]Sales Team Input Sheet'!D$12)) * SIN(RADIANS(AC292)) +
       COS(RADIANS('[1]Sales Team Input Sheet'!D$12)) * COS(RADIANS(AC292)) *
       COS(RADIANS(AD292) - RADIANS('[1]Sales Team Input Sheet'!D$14)))), ""))</f>
        <v>805.91822393338327</v>
      </c>
      <c r="AF292" s="21">
        <f t="shared" si="4"/>
        <v>551</v>
      </c>
    </row>
    <row r="293" spans="1:32" ht="15" thickBot="1" x14ac:dyDescent="0.4">
      <c r="A293" s="11" t="s">
        <v>783</v>
      </c>
      <c r="B293" s="12" t="s">
        <v>784</v>
      </c>
      <c r="C293" s="12" t="s">
        <v>191</v>
      </c>
      <c r="D293" s="13" t="s">
        <v>34</v>
      </c>
      <c r="E293" s="14">
        <v>40483</v>
      </c>
      <c r="F293" s="15">
        <v>2405.5300000000002</v>
      </c>
      <c r="G293" s="15">
        <v>2471.0339939999999</v>
      </c>
      <c r="H293" s="15">
        <v>26597.962808016597</v>
      </c>
      <c r="I293" s="15">
        <v>15288.585222374093</v>
      </c>
      <c r="J293" s="16">
        <v>0.57480286489332677</v>
      </c>
      <c r="K293" s="16">
        <v>0.79692083867634589</v>
      </c>
      <c r="L293" s="16">
        <v>0.73917527149806805</v>
      </c>
      <c r="M293" s="15">
        <v>11300.944132569723</v>
      </c>
      <c r="N293" s="15">
        <v>283.60197868445937</v>
      </c>
      <c r="O293" s="15">
        <v>312.8727182783004</v>
      </c>
      <c r="P293" s="15">
        <v>1062214.4600000002</v>
      </c>
      <c r="Q293" s="15">
        <v>808339.23</v>
      </c>
      <c r="R293" s="17">
        <v>1077785.6400000001</v>
      </c>
      <c r="S293" s="15">
        <v>336.03373476946865</v>
      </c>
      <c r="T293" s="15">
        <v>1330945.2700000005</v>
      </c>
      <c r="U293" s="15">
        <v>1031012.1199999999</v>
      </c>
      <c r="V293" s="15">
        <v>1374682.8266666667</v>
      </c>
      <c r="W293" s="15">
        <v>428.60081562067393</v>
      </c>
      <c r="X293" s="18">
        <v>2.3087999999999997</v>
      </c>
      <c r="Y293" s="18">
        <v>88386.189999999988</v>
      </c>
      <c r="Z293" s="17">
        <v>117848.25333333333</v>
      </c>
      <c r="AA293" s="17">
        <v>51043.075768075774</v>
      </c>
      <c r="AB293" s="19">
        <f>Table1[[#This Row],[YTD-23 Annualized]]/Table1[[#This Row],[Column6]]</f>
        <v>95.37129175727749</v>
      </c>
      <c r="AC293" s="22">
        <v>33.068061999999998</v>
      </c>
      <c r="AD293" s="22">
        <v>-96.698678000000001</v>
      </c>
      <c r="AE293" s="21">
        <f>IF(OR('[1]Sales Team Input Sheet'!D$12="", '[1]Sales Team Input Sheet'!D$14="", AC293="", AD293=""), "",
     IFERROR(3959 * ACOS(MIN(1,
       SIN(RADIANS('[1]Sales Team Input Sheet'!D$12)) * SIN(RADIANS(AC293)) +
       COS(RADIANS('[1]Sales Team Input Sheet'!D$12)) * COS(RADIANS(AC293)) *
       COS(RADIANS(AD293) - RADIANS('[1]Sales Team Input Sheet'!D$14)))), ""))</f>
        <v>785.63961981116859</v>
      </c>
      <c r="AF293" s="21">
        <f t="shared" si="4"/>
        <v>516</v>
      </c>
    </row>
    <row r="294" spans="1:32" ht="15" thickBot="1" x14ac:dyDescent="0.4">
      <c r="A294" s="11" t="s">
        <v>785</v>
      </c>
      <c r="B294" s="12" t="s">
        <v>786</v>
      </c>
      <c r="C294" s="12" t="s">
        <v>787</v>
      </c>
      <c r="D294" s="13" t="s">
        <v>34</v>
      </c>
      <c r="E294" s="14">
        <v>40483</v>
      </c>
      <c r="F294" s="15">
        <v>1094.8699999999999</v>
      </c>
      <c r="G294" s="15">
        <v>1122.0824339999999</v>
      </c>
      <c r="H294" s="15">
        <v>12077.983111332598</v>
      </c>
      <c r="I294" s="15">
        <v>6247.9939651605</v>
      </c>
      <c r="J294" s="16">
        <v>0.51730441312656716</v>
      </c>
      <c r="K294" s="16">
        <v>0.74998131606032303</v>
      </c>
      <c r="L294" s="16">
        <v>0.86095823041014208</v>
      </c>
      <c r="M294" s="15">
        <v>5379.2618278578311</v>
      </c>
      <c r="N294" s="15">
        <v>252.68884910526279</v>
      </c>
      <c r="O294" s="15">
        <v>268.71495246010943</v>
      </c>
      <c r="P294" s="15">
        <v>361373.08999999997</v>
      </c>
      <c r="Q294" s="15">
        <v>332318.81</v>
      </c>
      <c r="R294" s="17">
        <v>443091.7466666667</v>
      </c>
      <c r="S294" s="15">
        <v>303.52353247417506</v>
      </c>
      <c r="T294" s="15">
        <v>472251.58999999997</v>
      </c>
      <c r="U294" s="15">
        <v>424856.9</v>
      </c>
      <c r="V294" s="15">
        <v>566475.8666666667</v>
      </c>
      <c r="W294" s="15">
        <v>388.04323800999214</v>
      </c>
      <c r="X294" s="18">
        <v>2.0591999999999997</v>
      </c>
      <c r="Y294" s="18">
        <v>116578.76</v>
      </c>
      <c r="Z294" s="17">
        <v>155438.34666666665</v>
      </c>
      <c r="AA294" s="17">
        <v>75484.822584822585</v>
      </c>
      <c r="AB294" s="19">
        <f>Table1[[#This Row],[YTD-23 Annualized]]/Table1[[#This Row],[Column6]]</f>
        <v>82.370362485798154</v>
      </c>
      <c r="AC294" s="22">
        <v>32.961477000000002</v>
      </c>
      <c r="AD294" s="22">
        <v>-96.828359000000006</v>
      </c>
      <c r="AE294" s="21">
        <f>IF(OR('[1]Sales Team Input Sheet'!D$12="", '[1]Sales Team Input Sheet'!D$14="", AC294="", AD294=""), "",
     IFERROR(3959 * ACOS(MIN(1,
       SIN(RADIANS('[1]Sales Team Input Sheet'!D$12)) * SIN(RADIANS(AC294)) +
       COS(RADIANS('[1]Sales Team Input Sheet'!D$12)) * COS(RADIANS(AC294)) *
       COS(RADIANS(AD294) - RADIANS('[1]Sales Team Input Sheet'!D$14)))), ""))</f>
        <v>796.0313903592596</v>
      </c>
      <c r="AF294" s="21">
        <f t="shared" si="4"/>
        <v>532</v>
      </c>
    </row>
    <row r="295" spans="1:32" ht="15" thickBot="1" x14ac:dyDescent="0.4">
      <c r="A295" s="11" t="s">
        <v>788</v>
      </c>
      <c r="B295" s="12" t="s">
        <v>789</v>
      </c>
      <c r="C295" s="12" t="s">
        <v>787</v>
      </c>
      <c r="D295" s="13" t="s">
        <v>34</v>
      </c>
      <c r="E295" s="14">
        <v>40483</v>
      </c>
      <c r="F295" s="15">
        <v>2171.6800000000003</v>
      </c>
      <c r="G295" s="15">
        <v>2512.2829259999999</v>
      </c>
      <c r="H295" s="15">
        <v>27041.962187171397</v>
      </c>
      <c r="I295" s="15">
        <v>14452.7861262813</v>
      </c>
      <c r="J295" s="16">
        <v>0.53445774482806008</v>
      </c>
      <c r="K295" s="16">
        <v>0.83961840220910411</v>
      </c>
      <c r="L295" s="16">
        <v>0.72734562674129866</v>
      </c>
      <c r="M295" s="15">
        <v>10512.170783178019</v>
      </c>
      <c r="N295" s="15">
        <v>289.54424234363051</v>
      </c>
      <c r="O295" s="15">
        <v>326.11641678331972</v>
      </c>
      <c r="P295" s="15">
        <v>1082691.06</v>
      </c>
      <c r="Q295" s="15">
        <v>800491.09999999986</v>
      </c>
      <c r="R295" s="17">
        <v>1067321.4666666666</v>
      </c>
      <c r="S295" s="15">
        <v>368.60453657997482</v>
      </c>
      <c r="T295" s="15">
        <v>1394858.1199999999</v>
      </c>
      <c r="U295" s="15">
        <v>966089.31</v>
      </c>
      <c r="V295" s="15">
        <v>1288119.08</v>
      </c>
      <c r="W295" s="15">
        <v>444.85804077948865</v>
      </c>
      <c r="X295" s="18">
        <v>1.6838</v>
      </c>
      <c r="Y295" s="18">
        <v>104023.35999999999</v>
      </c>
      <c r="Z295" s="17">
        <v>138697.81333333332</v>
      </c>
      <c r="AA295" s="17">
        <v>82371.904818466166</v>
      </c>
      <c r="AB295" s="19">
        <f>Table1[[#This Row],[YTD-23 Annualized]]/Table1[[#This Row],[Column6]]</f>
        <v>101.53197552446879</v>
      </c>
      <c r="AC295" s="22">
        <v>32.961477000000002</v>
      </c>
      <c r="AD295" s="22">
        <v>-96.829859999999996</v>
      </c>
      <c r="AE295" s="21">
        <f>IF(OR('[1]Sales Team Input Sheet'!D$12="", '[1]Sales Team Input Sheet'!D$14="", AC295="", AD295=""), "",
     IFERROR(3959 * ACOS(MIN(1,
       SIN(RADIANS('[1]Sales Team Input Sheet'!D$12)) * SIN(RADIANS(AC295)) +
       COS(RADIANS('[1]Sales Team Input Sheet'!D$12)) * COS(RADIANS(AC295)) *
       COS(RADIANS(AD295) - RADIANS('[1]Sales Team Input Sheet'!D$14)))), ""))</f>
        <v>796.08327622892352</v>
      </c>
      <c r="AF295" s="21">
        <f t="shared" si="4"/>
        <v>533</v>
      </c>
    </row>
    <row r="296" spans="1:32" ht="15" thickBot="1" x14ac:dyDescent="0.4">
      <c r="A296" s="11" t="s">
        <v>790</v>
      </c>
      <c r="B296" s="12" t="s">
        <v>791</v>
      </c>
      <c r="C296" s="12" t="s">
        <v>155</v>
      </c>
      <c r="D296" s="13" t="s">
        <v>34</v>
      </c>
      <c r="E296" s="14">
        <v>40483</v>
      </c>
      <c r="F296" s="15">
        <v>2087.9299999999998</v>
      </c>
      <c r="G296" s="15">
        <v>2316</v>
      </c>
      <c r="H296" s="15">
        <v>24929.1924</v>
      </c>
      <c r="I296" s="15">
        <v>15341.287593512601</v>
      </c>
      <c r="J296" s="16">
        <v>0.61539448801047403</v>
      </c>
      <c r="K296" s="16">
        <v>0.72962684521945809</v>
      </c>
      <c r="L296" s="16">
        <v>0.66815883343107774</v>
      </c>
      <c r="M296" s="15">
        <v>10250.416821812045</v>
      </c>
      <c r="N296" s="15">
        <v>323.3056682557949</v>
      </c>
      <c r="O296" s="15">
        <v>344.37510357147988</v>
      </c>
      <c r="P296" s="15">
        <v>1096395.1500000001</v>
      </c>
      <c r="Q296" s="15">
        <v>804112.1</v>
      </c>
      <c r="R296" s="17">
        <v>1072149.4666666666</v>
      </c>
      <c r="S296" s="15">
        <v>385.12407025139731</v>
      </c>
      <c r="T296" s="15">
        <v>1359073.2600000002</v>
      </c>
      <c r="U296" s="15">
        <v>1017449.5899999999</v>
      </c>
      <c r="V296" s="15">
        <v>1356599.4533333331</v>
      </c>
      <c r="W296" s="15">
        <v>487.30062310518065</v>
      </c>
      <c r="X296" s="18">
        <v>1.6838</v>
      </c>
      <c r="Y296" s="18">
        <v>123812.94</v>
      </c>
      <c r="Z296" s="17">
        <v>165083.92000000001</v>
      </c>
      <c r="AA296" s="17">
        <v>98042.475353367394</v>
      </c>
      <c r="AB296" s="19">
        <f>Table1[[#This Row],[YTD-23 Annualized]]/Table1[[#This Row],[Column6]]</f>
        <v>104.59569452680408</v>
      </c>
      <c r="AC296" s="22">
        <v>32.995733999999999</v>
      </c>
      <c r="AD296" s="22">
        <v>-96.794601999999998</v>
      </c>
      <c r="AE296" s="21">
        <f>IF(OR('[1]Sales Team Input Sheet'!D$12="", '[1]Sales Team Input Sheet'!D$14="", AC296="", AD296=""), "",
     IFERROR(3959 * ACOS(MIN(1,
       SIN(RADIANS('[1]Sales Team Input Sheet'!D$12)) * SIN(RADIANS(AC296)) +
       COS(RADIANS('[1]Sales Team Input Sheet'!D$12)) * COS(RADIANS(AC296)) *
       COS(RADIANS(AD296) - RADIANS('[1]Sales Team Input Sheet'!D$14)))), ""))</f>
        <v>792.96442154303725</v>
      </c>
      <c r="AF296" s="21">
        <f t="shared" si="4"/>
        <v>527</v>
      </c>
    </row>
    <row r="297" spans="1:32" ht="15" thickBot="1" x14ac:dyDescent="0.4">
      <c r="A297" s="11" t="s">
        <v>792</v>
      </c>
      <c r="B297" s="12" t="s">
        <v>793</v>
      </c>
      <c r="C297" s="12" t="s">
        <v>155</v>
      </c>
      <c r="D297" s="13" t="s">
        <v>34</v>
      </c>
      <c r="E297" s="14">
        <v>40483</v>
      </c>
      <c r="F297" s="15">
        <v>1806.21</v>
      </c>
      <c r="G297" s="15">
        <v>2074.6168929999999</v>
      </c>
      <c r="H297" s="15">
        <v>22330.968774562698</v>
      </c>
      <c r="I297" s="15">
        <v>13836.585682846275</v>
      </c>
      <c r="J297" s="16">
        <v>0.61961421479428103</v>
      </c>
      <c r="K297" s="16">
        <v>0.72671721467208683</v>
      </c>
      <c r="L297" s="16">
        <v>0.64526204677616283</v>
      </c>
      <c r="M297" s="15">
        <v>8928.223598107139</v>
      </c>
      <c r="N297" s="15">
        <v>184.10752959412721</v>
      </c>
      <c r="O297" s="15">
        <v>197.78419452887539</v>
      </c>
      <c r="P297" s="15">
        <v>565992.31999999995</v>
      </c>
      <c r="Q297" s="15">
        <v>401644.49</v>
      </c>
      <c r="R297" s="17">
        <v>535525.98666666669</v>
      </c>
      <c r="S297" s="15">
        <v>222.36865591487145</v>
      </c>
      <c r="T297" s="15">
        <v>786355.87999999989</v>
      </c>
      <c r="U297" s="15">
        <v>593849.79999999993</v>
      </c>
      <c r="V297" s="15">
        <v>791799.73333333328</v>
      </c>
      <c r="W297" s="15">
        <v>328.7822567697001</v>
      </c>
      <c r="X297" s="18">
        <v>2.0587999999999997</v>
      </c>
      <c r="Y297" s="18">
        <v>76028.3</v>
      </c>
      <c r="Z297" s="17">
        <v>101371.06666666668</v>
      </c>
      <c r="AA297" s="17">
        <v>49237.937957386195</v>
      </c>
      <c r="AB297" s="19">
        <f>Table1[[#This Row],[YTD-23 Annualized]]/Table1[[#This Row],[Column6]]</f>
        <v>59.981247196833515</v>
      </c>
      <c r="AC297" s="22">
        <v>32.837581999999998</v>
      </c>
      <c r="AD297" s="22">
        <v>-96.712896999999998</v>
      </c>
      <c r="AE297" s="21">
        <f>IF(OR('[1]Sales Team Input Sheet'!D$12="", '[1]Sales Team Input Sheet'!D$14="", AC297="", AD297=""), "",
     IFERROR(3959 * ACOS(MIN(1,
       SIN(RADIANS('[1]Sales Team Input Sheet'!D$12)) * SIN(RADIANS(AC297)) +
       COS(RADIANS('[1]Sales Team Input Sheet'!D$12)) * COS(RADIANS(AC297)) *
       COS(RADIANS(AD297) - RADIANS('[1]Sales Team Input Sheet'!D$14)))), ""))</f>
        <v>798.97251743017011</v>
      </c>
      <c r="AF297" s="21">
        <f t="shared" si="4"/>
        <v>536</v>
      </c>
    </row>
    <row r="298" spans="1:32" ht="15" thickBot="1" x14ac:dyDescent="0.4">
      <c r="A298" s="11" t="s">
        <v>794</v>
      </c>
      <c r="B298" s="12" t="s">
        <v>795</v>
      </c>
      <c r="C298" s="12" t="s">
        <v>155</v>
      </c>
      <c r="D298" s="13" t="s">
        <v>34</v>
      </c>
      <c r="E298" s="14">
        <v>40483</v>
      </c>
      <c r="F298" s="15">
        <v>2078.42</v>
      </c>
      <c r="G298" s="15">
        <v>1997.7889055082267</v>
      </c>
      <c r="H298" s="15">
        <v>21504</v>
      </c>
      <c r="I298" s="15">
        <v>12011.45284593559</v>
      </c>
      <c r="J298" s="16">
        <v>0.55856830570757021</v>
      </c>
      <c r="K298" s="16">
        <v>0.89666100147890659</v>
      </c>
      <c r="L298" s="16">
        <v>0.8309781041584684</v>
      </c>
      <c r="M298" s="15">
        <v>9981.2543141043952</v>
      </c>
      <c r="N298" s="15">
        <v>275.39451370740892</v>
      </c>
      <c r="O298" s="15">
        <v>295.6497002530769</v>
      </c>
      <c r="P298" s="15">
        <v>931361.06</v>
      </c>
      <c r="Q298" s="15">
        <v>689502.7100000002</v>
      </c>
      <c r="R298" s="17">
        <v>919336.94666666701</v>
      </c>
      <c r="S298" s="15">
        <v>331.74368510695632</v>
      </c>
      <c r="T298" s="15">
        <v>1150402.8500000001</v>
      </c>
      <c r="U298" s="15">
        <v>875559.1100000001</v>
      </c>
      <c r="V298" s="15">
        <v>1167412.146666667</v>
      </c>
      <c r="W298" s="15">
        <v>421.26187681026943</v>
      </c>
      <c r="X298" s="18">
        <v>2.0587999999999997</v>
      </c>
      <c r="Y298" s="18">
        <v>146599.75</v>
      </c>
      <c r="Z298" s="17">
        <v>195466.33333333334</v>
      </c>
      <c r="AA298" s="17">
        <v>94941.875526196513</v>
      </c>
      <c r="AB298" s="19">
        <f>Table1[[#This Row],[YTD-23 Annualized]]/Table1[[#This Row],[Column6]]</f>
        <v>92.106354345421551</v>
      </c>
      <c r="AC298" s="22">
        <v>29.575671499999999</v>
      </c>
      <c r="AD298" s="22">
        <v>-98.432104300000006</v>
      </c>
      <c r="AE298" s="21">
        <f>IF(OR('[1]Sales Team Input Sheet'!D$12="", '[1]Sales Team Input Sheet'!D$14="", AC298="", AD298=""), "",
     IFERROR(3959 * ACOS(MIN(1,
       SIN(RADIANS('[1]Sales Team Input Sheet'!D$12)) * SIN(RADIANS(AC298)) +
       COS(RADIANS('[1]Sales Team Input Sheet'!D$12)) * COS(RADIANS(AC298)) *
       COS(RADIANS(AD298) - RADIANS('[1]Sales Team Input Sheet'!D$14)))), ""))</f>
        <v>1042.5730884305872</v>
      </c>
      <c r="AF298" s="21">
        <f t="shared" si="4"/>
        <v>719</v>
      </c>
    </row>
    <row r="299" spans="1:32" ht="15" thickBot="1" x14ac:dyDescent="0.4">
      <c r="A299" s="11" t="s">
        <v>796</v>
      </c>
      <c r="B299" s="12" t="s">
        <v>797</v>
      </c>
      <c r="C299" s="12" t="s">
        <v>798</v>
      </c>
      <c r="D299" s="13" t="s">
        <v>34</v>
      </c>
      <c r="E299" s="14">
        <v>40452</v>
      </c>
      <c r="F299" s="15">
        <v>1320.45</v>
      </c>
      <c r="G299" s="15">
        <v>1211.640926</v>
      </c>
      <c r="H299" s="15">
        <v>13041.981763371399</v>
      </c>
      <c r="I299" s="15">
        <v>6813.9933674728982</v>
      </c>
      <c r="J299" s="16">
        <v>0.52246610147930894</v>
      </c>
      <c r="K299" s="16">
        <v>0.76561141389352916</v>
      </c>
      <c r="L299" s="16">
        <v>0.94125509823918163</v>
      </c>
      <c r="M299" s="15">
        <v>6413.7059965018352</v>
      </c>
      <c r="N299" s="15">
        <v>407.47547574376853</v>
      </c>
      <c r="O299" s="15">
        <v>404.5229732288235</v>
      </c>
      <c r="P299" s="15">
        <v>647295.20000000007</v>
      </c>
      <c r="Q299" s="15">
        <v>597685.73</v>
      </c>
      <c r="R299" s="17">
        <v>796914.30666666664</v>
      </c>
      <c r="S299" s="15">
        <v>452.63791131811121</v>
      </c>
      <c r="T299" s="15">
        <v>823488.71000000008</v>
      </c>
      <c r="U299" s="15">
        <v>762952.20000000007</v>
      </c>
      <c r="V299" s="15">
        <v>1017269.6000000001</v>
      </c>
      <c r="W299" s="15">
        <v>577.79711462001603</v>
      </c>
      <c r="X299" s="18">
        <v>1.0769</v>
      </c>
      <c r="Y299" s="18">
        <v>71964.76999999999</v>
      </c>
      <c r="Z299" s="17">
        <v>95953.026666666658</v>
      </c>
      <c r="AA299" s="17">
        <v>89101.148357940998</v>
      </c>
      <c r="AB299" s="19">
        <f>Table1[[#This Row],[YTD-23 Annualized]]/Table1[[#This Row],[Column6]]</f>
        <v>124.25176755861897</v>
      </c>
      <c r="AC299" s="22">
        <v>34.666972000000001</v>
      </c>
      <c r="AD299" s="22">
        <v>-86.539288999999997</v>
      </c>
      <c r="AE299" s="21">
        <f>IF(OR('[1]Sales Team Input Sheet'!D$12="", '[1]Sales Team Input Sheet'!D$14="", AC299="", AD299=""), "",
     IFERROR(3959 * ACOS(MIN(1,
       SIN(RADIANS('[1]Sales Team Input Sheet'!D$12)) * SIN(RADIANS(AC299)) +
       COS(RADIANS('[1]Sales Team Input Sheet'!D$12)) * COS(RADIANS(AC299)) *
       COS(RADIANS(AD299) - RADIANS('[1]Sales Team Input Sheet'!D$14)))), ""))</f>
        <v>502.22641687530898</v>
      </c>
      <c r="AF299" s="21">
        <f t="shared" si="4"/>
        <v>190</v>
      </c>
    </row>
    <row r="300" spans="1:32" ht="15" thickBot="1" x14ac:dyDescent="0.4">
      <c r="A300" s="11" t="s">
        <v>799</v>
      </c>
      <c r="B300" s="12" t="s">
        <v>800</v>
      </c>
      <c r="C300" s="12" t="s">
        <v>801</v>
      </c>
      <c r="D300" s="13" t="s">
        <v>34</v>
      </c>
      <c r="E300" s="14">
        <v>40452</v>
      </c>
      <c r="F300" s="15">
        <v>1618.01</v>
      </c>
      <c r="G300" s="15">
        <v>1858.0625981289311</v>
      </c>
      <c r="H300" s="15">
        <v>20000</v>
      </c>
      <c r="I300" s="15">
        <v>9444.1834955451959</v>
      </c>
      <c r="J300" s="16">
        <v>0.47220917477725982</v>
      </c>
      <c r="K300" s="16">
        <v>0.85183916960660999</v>
      </c>
      <c r="L300" s="16">
        <v>0.81855457442029522</v>
      </c>
      <c r="M300" s="15">
        <v>7730.5796019431737</v>
      </c>
      <c r="N300" s="15">
        <v>387.84425292489055</v>
      </c>
      <c r="O300" s="15">
        <v>383.34683963634342</v>
      </c>
      <c r="P300" s="15">
        <v>927331.99</v>
      </c>
      <c r="Q300" s="15">
        <v>665442.73</v>
      </c>
      <c r="R300" s="17">
        <v>887256.97333333339</v>
      </c>
      <c r="S300" s="15">
        <v>411.27232217353412</v>
      </c>
      <c r="T300" s="15">
        <v>1299007.51</v>
      </c>
      <c r="U300" s="15">
        <v>973266.6</v>
      </c>
      <c r="V300" s="15">
        <v>1297688.8</v>
      </c>
      <c r="W300" s="15">
        <v>601.52075697925227</v>
      </c>
      <c r="X300" s="18">
        <v>1.4094</v>
      </c>
      <c r="Y300" s="18">
        <v>133556.87</v>
      </c>
      <c r="Z300" s="17">
        <v>178075.82666666666</v>
      </c>
      <c r="AA300" s="17">
        <v>126348.67792441227</v>
      </c>
      <c r="AB300" s="19">
        <f>Table1[[#This Row],[YTD-23 Annualized]]/Table1[[#This Row],[Column6]]</f>
        <v>114.77237400288986</v>
      </c>
      <c r="AC300" s="22">
        <v>35.365432800000001</v>
      </c>
      <c r="AD300" s="22">
        <v>-119.05616449999999</v>
      </c>
      <c r="AE300" s="21">
        <f>IF(OR('[1]Sales Team Input Sheet'!D$12="", '[1]Sales Team Input Sheet'!D$14="", AC300="", AD300=""), "",
     IFERROR(3959 * ACOS(MIN(1,
       SIN(RADIANS('[1]Sales Team Input Sheet'!D$12)) * SIN(RADIANS(AC300)) +
       COS(RADIANS('[1]Sales Team Input Sheet'!D$12)) * COS(RADIANS(AC300)) *
       COS(RADIANS(AD300) - RADIANS('[1]Sales Team Input Sheet'!D$14)))), ""))</f>
        <v>1744.7741982314476</v>
      </c>
      <c r="AF300" s="21">
        <f t="shared" si="4"/>
        <v>915</v>
      </c>
    </row>
    <row r="301" spans="1:32" ht="15" thickBot="1" x14ac:dyDescent="0.4">
      <c r="A301" s="11" t="s">
        <v>802</v>
      </c>
      <c r="B301" s="12" t="s">
        <v>803</v>
      </c>
      <c r="C301" s="12" t="s">
        <v>200</v>
      </c>
      <c r="D301" s="13" t="s">
        <v>34</v>
      </c>
      <c r="E301" s="14">
        <v>40575</v>
      </c>
      <c r="F301" s="15">
        <v>1489.8899999999999</v>
      </c>
      <c r="G301" s="15">
        <v>1986.4519459999999</v>
      </c>
      <c r="H301" s="15">
        <v>21381.970101549399</v>
      </c>
      <c r="I301" s="15">
        <v>8164.0950563524411</v>
      </c>
      <c r="J301" s="16">
        <v>0.3818214606782584</v>
      </c>
      <c r="K301" s="16">
        <v>0.76145916494004895</v>
      </c>
      <c r="L301" s="16">
        <v>0.77175894879054308</v>
      </c>
      <c r="M301" s="15">
        <v>6300.7134185166287</v>
      </c>
      <c r="N301" s="15">
        <v>500.49187687476098</v>
      </c>
      <c r="O301" s="15">
        <v>537.71020008188532</v>
      </c>
      <c r="P301" s="15">
        <v>1073534.0700000003</v>
      </c>
      <c r="Q301" s="15">
        <v>858267.97</v>
      </c>
      <c r="R301" s="17">
        <v>1144357.2933333332</v>
      </c>
      <c r="S301" s="15">
        <v>576.06129982750406</v>
      </c>
      <c r="T301" s="15">
        <v>1412256.8000000003</v>
      </c>
      <c r="U301" s="15">
        <v>1132628.46</v>
      </c>
      <c r="V301" s="15">
        <v>1510171.2799999998</v>
      </c>
      <c r="W301" s="15">
        <v>760.20945170448817</v>
      </c>
      <c r="X301" s="18">
        <v>2.3054999999999999</v>
      </c>
      <c r="Y301" s="18">
        <v>108544.83000000002</v>
      </c>
      <c r="Z301" s="17">
        <v>144726.44000000003</v>
      </c>
      <c r="AA301" s="17">
        <v>62774.426371719819</v>
      </c>
      <c r="AB301" s="19">
        <f>Table1[[#This Row],[YTD-23 Annualized]]/Table1[[#This Row],[Column6]]</f>
        <v>181.62344758774131</v>
      </c>
      <c r="AC301" s="22">
        <v>42.713052500000003</v>
      </c>
      <c r="AD301" s="22">
        <v>-73.7071021</v>
      </c>
      <c r="AE301" s="21">
        <f>IF(OR('[1]Sales Team Input Sheet'!D$12="", '[1]Sales Team Input Sheet'!D$14="", AC301="", AD301=""), "",
     IFERROR(3959 * ACOS(MIN(1,
       SIN(RADIANS('[1]Sales Team Input Sheet'!D$12)) * SIN(RADIANS(AC301)) +
       COS(RADIANS('[1]Sales Team Input Sheet'!D$12)) * COS(RADIANS(AC301)) *
       COS(RADIANS(AD301) - RADIANS('[1]Sales Team Input Sheet'!D$14)))), ""))</f>
        <v>712.77866997770161</v>
      </c>
      <c r="AF301" s="21">
        <f t="shared" si="4"/>
        <v>457</v>
      </c>
    </row>
    <row r="302" spans="1:32" ht="15" thickBot="1" x14ac:dyDescent="0.4">
      <c r="A302" s="11" t="s">
        <v>804</v>
      </c>
      <c r="B302" s="12" t="s">
        <v>805</v>
      </c>
      <c r="C302" s="12" t="s">
        <v>200</v>
      </c>
      <c r="D302" s="13" t="s">
        <v>34</v>
      </c>
      <c r="E302" s="14">
        <v>40603</v>
      </c>
      <c r="F302" s="15">
        <v>1915.13</v>
      </c>
      <c r="G302" s="15">
        <v>2425.8831359999999</v>
      </c>
      <c r="H302" s="15">
        <v>26111.963487590398</v>
      </c>
      <c r="I302" s="15">
        <v>9500.9908480893009</v>
      </c>
      <c r="J302" s="16">
        <v>0.36385585682228022</v>
      </c>
      <c r="K302" s="16">
        <v>0.90561077949924551</v>
      </c>
      <c r="L302" s="16">
        <v>0.83087810264051754</v>
      </c>
      <c r="M302" s="15">
        <v>7894.1652490653596</v>
      </c>
      <c r="N302" s="15">
        <v>601.92176283734784</v>
      </c>
      <c r="O302" s="15">
        <v>687.21383926939689</v>
      </c>
      <c r="P302" s="15">
        <v>1799933.8400000003</v>
      </c>
      <c r="Q302" s="15">
        <v>1405775.7799999998</v>
      </c>
      <c r="R302" s="17">
        <v>1874367.7066666663</v>
      </c>
      <c r="S302" s="15">
        <v>734.03673902032745</v>
      </c>
      <c r="T302" s="15">
        <v>2155602.0500000003</v>
      </c>
      <c r="U302" s="15">
        <v>1697922.7</v>
      </c>
      <c r="V302" s="15">
        <v>2263896.9333333331</v>
      </c>
      <c r="W302" s="15">
        <v>886.58352174525999</v>
      </c>
      <c r="X302" s="18">
        <v>1.2476</v>
      </c>
      <c r="Y302" s="18">
        <v>70962.039999999994</v>
      </c>
      <c r="Z302" s="17">
        <v>94616.05333333333</v>
      </c>
      <c r="AA302" s="17">
        <v>75838.452495457939</v>
      </c>
      <c r="AB302" s="19">
        <f>Table1[[#This Row],[YTD-23 Annualized]]/Table1[[#This Row],[Column6]]</f>
        <v>237.43710038101682</v>
      </c>
      <c r="AC302" s="22">
        <v>40.742460000000001</v>
      </c>
      <c r="AD302" s="22">
        <v>-73.986307299999993</v>
      </c>
      <c r="AE302" s="21">
        <f>IF(OR('[1]Sales Team Input Sheet'!D$12="", '[1]Sales Team Input Sheet'!D$14="", AC302="", AD302=""), "",
     IFERROR(3959 * ACOS(MIN(1,
       SIN(RADIANS('[1]Sales Team Input Sheet'!D$12)) * SIN(RADIANS(AC302)) +
       COS(RADIANS('[1]Sales Team Input Sheet'!D$12)) * COS(RADIANS(AC302)) *
       COS(RADIANS(AD302) - RADIANS('[1]Sales Team Input Sheet'!D$14)))), ""))</f>
        <v>711.4576291472888</v>
      </c>
      <c r="AF302" s="21">
        <f t="shared" si="4"/>
        <v>446</v>
      </c>
    </row>
    <row r="303" spans="1:32" ht="15" thickBot="1" x14ac:dyDescent="0.4">
      <c r="A303" s="11" t="s">
        <v>806</v>
      </c>
      <c r="B303" s="12" t="s">
        <v>807</v>
      </c>
      <c r="C303" s="12" t="s">
        <v>808</v>
      </c>
      <c r="D303" s="13" t="s">
        <v>132</v>
      </c>
      <c r="E303" s="14">
        <v>40756</v>
      </c>
      <c r="F303" s="15">
        <v>982.25</v>
      </c>
      <c r="G303" s="15">
        <v>1084.642525</v>
      </c>
      <c r="H303" s="15">
        <v>11674.983674847499</v>
      </c>
      <c r="I303" s="15">
        <v>5899.9542486024011</v>
      </c>
      <c r="J303" s="16">
        <v>0.50535010693961147</v>
      </c>
      <c r="K303" s="16">
        <v>0.85989411463755661</v>
      </c>
      <c r="L303" s="16">
        <v>0.82936345243916199</v>
      </c>
      <c r="M303" s="15">
        <v>4893.20642485399</v>
      </c>
      <c r="N303" s="15">
        <v>303.54032721644927</v>
      </c>
      <c r="O303" s="15">
        <v>357.63978620514126</v>
      </c>
      <c r="P303" s="15">
        <v>475629.41000000003</v>
      </c>
      <c r="Q303" s="15">
        <v>406004.92999999993</v>
      </c>
      <c r="R303" s="17">
        <v>541339.9066666665</v>
      </c>
      <c r="S303" s="15">
        <v>413.34174599134633</v>
      </c>
      <c r="T303" s="15">
        <v>667290.21</v>
      </c>
      <c r="U303" s="15">
        <v>569341.66</v>
      </c>
      <c r="V303" s="15">
        <v>759122.21333333338</v>
      </c>
      <c r="W303" s="15">
        <v>579.63009417154501</v>
      </c>
      <c r="X303" s="18">
        <v>2.7768999999999999</v>
      </c>
      <c r="Y303" s="18">
        <v>111241.61</v>
      </c>
      <c r="Z303" s="17">
        <v>148322.14666666667</v>
      </c>
      <c r="AA303" s="17">
        <v>53412.851260998475</v>
      </c>
      <c r="AB303" s="19">
        <f>Table1[[#This Row],[YTD-23 Annualized]]/Table1[[#This Row],[Column6]]</f>
        <v>110.63091553159229</v>
      </c>
      <c r="AC303" s="22">
        <v>32.297409000000002</v>
      </c>
      <c r="AD303" s="22">
        <v>-90.143495999999999</v>
      </c>
      <c r="AE303" s="21">
        <f>IF(OR('[1]Sales Team Input Sheet'!D$12="", '[1]Sales Team Input Sheet'!D$14="", AC303="", AD303=""), "",
     IFERROR(3959 * ACOS(MIN(1,
       SIN(RADIANS('[1]Sales Team Input Sheet'!D$12)) * SIN(RADIANS(AC303)) +
       COS(RADIANS('[1]Sales Team Input Sheet'!D$12)) * COS(RADIANS(AC303)) *
       COS(RADIANS(AD303) - RADIANS('[1]Sales Team Input Sheet'!D$14)))), ""))</f>
        <v>676.80440764553418</v>
      </c>
      <c r="AF303" s="21">
        <f t="shared" si="4"/>
        <v>372</v>
      </c>
    </row>
    <row r="304" spans="1:32" ht="15" thickBot="1" x14ac:dyDescent="0.4">
      <c r="A304" s="11" t="s">
        <v>809</v>
      </c>
      <c r="B304" s="12" t="s">
        <v>810</v>
      </c>
      <c r="C304" s="12" t="s">
        <v>811</v>
      </c>
      <c r="D304" s="13" t="s">
        <v>132</v>
      </c>
      <c r="E304" s="14">
        <v>40634</v>
      </c>
      <c r="F304" s="15">
        <v>1292.8600000000001</v>
      </c>
      <c r="G304" s="15">
        <v>1454.489368</v>
      </c>
      <c r="H304" s="15">
        <v>15655.9781082152</v>
      </c>
      <c r="I304" s="15">
        <v>8157.0022104004038</v>
      </c>
      <c r="J304" s="16">
        <v>0.52101517733473068</v>
      </c>
      <c r="K304" s="16">
        <v>0.73541187824490528</v>
      </c>
      <c r="L304" s="16">
        <v>0.79843919718470946</v>
      </c>
      <c r="M304" s="15">
        <v>6512.8702963059995</v>
      </c>
      <c r="N304" s="15">
        <v>351.69390455189796</v>
      </c>
      <c r="O304" s="15">
        <v>372.95522330337388</v>
      </c>
      <c r="P304" s="15">
        <v>623427.87000000011</v>
      </c>
      <c r="Q304" s="15">
        <v>538537.06000000006</v>
      </c>
      <c r="R304" s="17">
        <v>718049.41333333345</v>
      </c>
      <c r="S304" s="15">
        <v>416.54708166390793</v>
      </c>
      <c r="T304" s="15">
        <v>826065.27999999991</v>
      </c>
      <c r="U304" s="15">
        <v>695246.05</v>
      </c>
      <c r="V304" s="15">
        <v>926994.7333333334</v>
      </c>
      <c r="W304" s="15">
        <v>537.75818727472426</v>
      </c>
      <c r="X304" s="18">
        <v>2.1665999999999999</v>
      </c>
      <c r="Y304" s="18">
        <v>115469.4</v>
      </c>
      <c r="Z304" s="17">
        <v>153959.19999999998</v>
      </c>
      <c r="AA304" s="17">
        <v>71060.278777808548</v>
      </c>
      <c r="AB304" s="19">
        <f>Table1[[#This Row],[YTD-23 Annualized]]/Table1[[#This Row],[Column6]]</f>
        <v>110.250838826101</v>
      </c>
      <c r="AC304" s="22">
        <v>42.0627396</v>
      </c>
      <c r="AD304" s="22">
        <v>-87.767358599999994</v>
      </c>
      <c r="AE304" s="21">
        <f>IF(OR('[1]Sales Team Input Sheet'!D$12="", '[1]Sales Team Input Sheet'!D$14="", AC304="", AD304=""), "",
     IFERROR(3959 * ACOS(MIN(1,
       SIN(RADIANS('[1]Sales Team Input Sheet'!D$12)) * SIN(RADIANS(AC304)) +
       COS(RADIANS('[1]Sales Team Input Sheet'!D$12)) * COS(RADIANS(AC304)) *
       COS(RADIANS(AD304) - RADIANS('[1]Sales Team Input Sheet'!D$14)))), ""))</f>
        <v>14.275314903533472</v>
      </c>
      <c r="AF304" s="21">
        <f t="shared" si="4"/>
        <v>19</v>
      </c>
    </row>
    <row r="305" spans="1:32" ht="15" thickBot="1" x14ac:dyDescent="0.4">
      <c r="A305" s="11" t="s">
        <v>812</v>
      </c>
      <c r="B305" s="12" t="s">
        <v>813</v>
      </c>
      <c r="C305" s="12" t="s">
        <v>245</v>
      </c>
      <c r="D305" s="13" t="s">
        <v>132</v>
      </c>
      <c r="E305" s="14">
        <v>40787</v>
      </c>
      <c r="F305" s="15">
        <v>1255.77</v>
      </c>
      <c r="G305" s="15">
        <v>1501.1266740000001</v>
      </c>
      <c r="H305" s="15">
        <v>16157.977406268601</v>
      </c>
      <c r="I305" s="15">
        <v>8738.9814797868312</v>
      </c>
      <c r="J305" s="16">
        <v>0.5408462495062335</v>
      </c>
      <c r="K305" s="16">
        <v>0.88281559627101558</v>
      </c>
      <c r="L305" s="16">
        <v>0.75269868692122832</v>
      </c>
      <c r="M305" s="15">
        <v>6577.8198848644815</v>
      </c>
      <c r="N305" s="15">
        <v>434.44976926695972</v>
      </c>
      <c r="O305" s="15">
        <v>473.68935394220279</v>
      </c>
      <c r="P305" s="15">
        <v>1004304.2799999999</v>
      </c>
      <c r="Q305" s="15">
        <v>688274.89999999991</v>
      </c>
      <c r="R305" s="17">
        <v>917699.86666666658</v>
      </c>
      <c r="S305" s="15">
        <v>548.08993685149346</v>
      </c>
      <c r="T305" s="15">
        <v>1237157.17</v>
      </c>
      <c r="U305" s="15">
        <v>886390.4</v>
      </c>
      <c r="V305" s="15">
        <v>1181853.8666666667</v>
      </c>
      <c r="W305" s="15">
        <v>705.85409748600455</v>
      </c>
      <c r="X305" s="18">
        <v>2.5625</v>
      </c>
      <c r="Y305" s="18">
        <v>115857.67000000001</v>
      </c>
      <c r="Z305" s="17">
        <v>154476.89333333337</v>
      </c>
      <c r="AA305" s="17">
        <v>60283.665691056922</v>
      </c>
      <c r="AB305" s="19">
        <f>Table1[[#This Row],[YTD-23 Annualized]]/Table1[[#This Row],[Column6]]</f>
        <v>139.51428934353885</v>
      </c>
      <c r="AC305" s="22">
        <v>29.453094</v>
      </c>
      <c r="AD305" s="22">
        <v>-98.528407000000001</v>
      </c>
      <c r="AE305" s="21">
        <f>IF(OR('[1]Sales Team Input Sheet'!D$12="", '[1]Sales Team Input Sheet'!D$14="", AC305="", AD305=""), "",
     IFERROR(3959 * ACOS(MIN(1,
       SIN(RADIANS('[1]Sales Team Input Sheet'!D$12)) * SIN(RADIANS(AC305)) +
       COS(RADIANS('[1]Sales Team Input Sheet'!D$12)) * COS(RADIANS(AC305)) *
       COS(RADIANS(AD305) - RADIANS('[1]Sales Team Input Sheet'!D$14)))), ""))</f>
        <v>1052.8273281802508</v>
      </c>
      <c r="AF305" s="21">
        <f t="shared" si="4"/>
        <v>728</v>
      </c>
    </row>
    <row r="306" spans="1:32" ht="15" thickBot="1" x14ac:dyDescent="0.4">
      <c r="A306" s="11" t="s">
        <v>814</v>
      </c>
      <c r="B306" s="12" t="s">
        <v>815</v>
      </c>
      <c r="C306" s="12" t="s">
        <v>816</v>
      </c>
      <c r="D306" s="13" t="s">
        <v>132</v>
      </c>
      <c r="E306" s="14">
        <v>32874</v>
      </c>
      <c r="F306" s="15">
        <v>572.28</v>
      </c>
      <c r="G306" s="15">
        <v>836.12699999999995</v>
      </c>
      <c r="H306" s="15">
        <v>8999.9874152999982</v>
      </c>
      <c r="I306" s="15">
        <v>4267.9959157380999</v>
      </c>
      <c r="J306" s="16">
        <v>0.47422243152057053</v>
      </c>
      <c r="K306" s="16">
        <v>0.73324816296933748</v>
      </c>
      <c r="L306" s="16">
        <v>0.72037724545685722</v>
      </c>
      <c r="M306" s="15">
        <v>3074.5671414005292</v>
      </c>
      <c r="N306" s="15">
        <v>457.48924109355733</v>
      </c>
      <c r="O306" s="15">
        <v>480.49802544209126</v>
      </c>
      <c r="P306" s="15">
        <v>414444.57</v>
      </c>
      <c r="Q306" s="15">
        <v>315349.12999999995</v>
      </c>
      <c r="R306" s="17">
        <v>420465.5066666666</v>
      </c>
      <c r="S306" s="15">
        <v>551.03992800726905</v>
      </c>
      <c r="T306" s="15">
        <v>793436.80999999994</v>
      </c>
      <c r="U306" s="15">
        <v>643811.56999999995</v>
      </c>
      <c r="V306" s="15">
        <v>858415.42666666664</v>
      </c>
      <c r="W306" s="15">
        <v>1124.9940064304187</v>
      </c>
      <c r="X306" s="18">
        <v>1.1383000000000001</v>
      </c>
      <c r="Y306" s="18">
        <v>117423.70000000001</v>
      </c>
      <c r="Z306" s="17">
        <v>156564.93333333335</v>
      </c>
      <c r="AA306" s="17">
        <v>137542.76845588451</v>
      </c>
      <c r="AB306" s="19">
        <f>Table1[[#This Row],[YTD-23 Annualized]]/Table1[[#This Row],[Column6]]</f>
        <v>136.75600087078789</v>
      </c>
      <c r="AC306" s="22">
        <v>30.919409000000002</v>
      </c>
      <c r="AD306" s="22">
        <v>-87.314059</v>
      </c>
      <c r="AE306" s="21">
        <f>IF(OR('[1]Sales Team Input Sheet'!D$12="", '[1]Sales Team Input Sheet'!D$14="", AC306="", AD306=""), "",
     IFERROR(3959 * ACOS(MIN(1,
       SIN(RADIANS('[1]Sales Team Input Sheet'!D$12)) * SIN(RADIANS(AC306)) +
       COS(RADIANS('[1]Sales Team Input Sheet'!D$12)) * COS(RADIANS(AC306)) *
       COS(RADIANS(AD306) - RADIANS('[1]Sales Team Input Sheet'!D$14)))), ""))</f>
        <v>757.91896005072795</v>
      </c>
      <c r="AF306" s="21">
        <f t="shared" si="4"/>
        <v>500</v>
      </c>
    </row>
    <row r="307" spans="1:32" ht="15" thickBot="1" x14ac:dyDescent="0.4">
      <c r="A307" s="11" t="s">
        <v>817</v>
      </c>
      <c r="B307" s="12" t="s">
        <v>818</v>
      </c>
      <c r="C307" s="12" t="s">
        <v>429</v>
      </c>
      <c r="D307" s="13" t="s">
        <v>132</v>
      </c>
      <c r="E307" s="14">
        <v>40664</v>
      </c>
      <c r="F307" s="15">
        <v>1212.0899999999999</v>
      </c>
      <c r="G307" s="15">
        <v>1157.013962</v>
      </c>
      <c r="H307" s="15">
        <v>12453.982585571799</v>
      </c>
      <c r="I307" s="15">
        <v>6482.9939594769985</v>
      </c>
      <c r="J307" s="16">
        <v>0.52055588763932292</v>
      </c>
      <c r="K307" s="16">
        <v>0.9774673773596616</v>
      </c>
      <c r="L307" s="16">
        <v>0.92600847201617531</v>
      </c>
      <c r="M307" s="15">
        <v>6003.3073305053904</v>
      </c>
      <c r="N307" s="15">
        <v>535.3168268837677</v>
      </c>
      <c r="O307" s="15">
        <v>636.73198359857793</v>
      </c>
      <c r="P307" s="15">
        <v>1018878.79</v>
      </c>
      <c r="Q307" s="15">
        <v>857099.24999999988</v>
      </c>
      <c r="R307" s="17">
        <v>1142798.9999999998</v>
      </c>
      <c r="S307" s="15">
        <v>707.12508972106025</v>
      </c>
      <c r="T307" s="15">
        <v>1282619.0999999999</v>
      </c>
      <c r="U307" s="15">
        <v>1063439.44</v>
      </c>
      <c r="V307" s="15">
        <v>1417919.2533333332</v>
      </c>
      <c r="W307" s="15">
        <v>877.36013002334812</v>
      </c>
      <c r="X307" s="18">
        <v>1.3</v>
      </c>
      <c r="Y307" s="18">
        <v>88189.049999999988</v>
      </c>
      <c r="Z307" s="17">
        <v>117585.4</v>
      </c>
      <c r="AA307" s="17">
        <v>90450.307692307688</v>
      </c>
      <c r="AB307" s="19">
        <f>Table1[[#This Row],[YTD-23 Annualized]]/Table1[[#This Row],[Column6]]</f>
        <v>190.36156856287298</v>
      </c>
      <c r="AC307" s="22">
        <v>39.250210000000003</v>
      </c>
      <c r="AD307" s="22">
        <v>-116.75118999999999</v>
      </c>
      <c r="AE307" s="21">
        <f>IF(OR('[1]Sales Team Input Sheet'!D$12="", '[1]Sales Team Input Sheet'!D$14="", AC307="", AD307=""), "",
     IFERROR(3959 * ACOS(MIN(1,
       SIN(RADIANS('[1]Sales Team Input Sheet'!D$12)) * SIN(RADIANS(AC307)) +
       COS(RADIANS('[1]Sales Team Input Sheet'!D$12)) * COS(RADIANS(AC307)) *
       COS(RADIANS(AD307) - RADIANS('[1]Sales Team Input Sheet'!D$14)))), ""))</f>
        <v>1532.184414732704</v>
      </c>
      <c r="AF307" s="21">
        <f t="shared" si="4"/>
        <v>827</v>
      </c>
    </row>
    <row r="308" spans="1:32" ht="15" thickBot="1" x14ac:dyDescent="0.4">
      <c r="A308" s="11" t="s">
        <v>819</v>
      </c>
      <c r="B308" s="12" t="s">
        <v>820</v>
      </c>
      <c r="C308" s="12" t="s">
        <v>91</v>
      </c>
      <c r="D308" s="13" t="s">
        <v>132</v>
      </c>
      <c r="E308" s="14">
        <v>40695</v>
      </c>
      <c r="F308" s="15">
        <v>730.80000000000007</v>
      </c>
      <c r="G308" s="15">
        <v>1023.326545</v>
      </c>
      <c r="H308" s="15">
        <v>11014.984597725499</v>
      </c>
      <c r="I308" s="15">
        <v>4918.9852641153002</v>
      </c>
      <c r="J308" s="16">
        <v>0.44657214183767713</v>
      </c>
      <c r="K308" s="16">
        <v>0.60635268951527854</v>
      </c>
      <c r="L308" s="16">
        <v>0.73907708609464473</v>
      </c>
      <c r="M308" s="15">
        <v>3635.5092955448322</v>
      </c>
      <c r="N308" s="15">
        <v>396.97958647693633</v>
      </c>
      <c r="O308" s="15">
        <v>375.69590859332237</v>
      </c>
      <c r="P308" s="15">
        <v>385859.31</v>
      </c>
      <c r="Q308" s="15">
        <v>318576.62999999995</v>
      </c>
      <c r="R308" s="17">
        <v>424768.83999999997</v>
      </c>
      <c r="S308" s="15">
        <v>435.92861247947445</v>
      </c>
      <c r="T308" s="15">
        <v>558358.01</v>
      </c>
      <c r="U308" s="15">
        <v>457910.95</v>
      </c>
      <c r="V308" s="15">
        <v>610547.93333333335</v>
      </c>
      <c r="W308" s="15">
        <v>626.58860153256705</v>
      </c>
      <c r="X308" s="18">
        <v>2.0453999999999999</v>
      </c>
      <c r="Y308" s="18">
        <v>76678.139999999985</v>
      </c>
      <c r="Z308" s="17">
        <v>102237.51999999997</v>
      </c>
      <c r="AA308" s="17">
        <v>49984.120465434622</v>
      </c>
      <c r="AB308" s="19">
        <f>Table1[[#This Row],[YTD-23 Annualized]]/Table1[[#This Row],[Column6]]</f>
        <v>116.83888156207901</v>
      </c>
      <c r="AC308" s="22">
        <v>39.033676100000001</v>
      </c>
      <c r="AD308" s="22">
        <v>-94.578075299999995</v>
      </c>
      <c r="AE308" s="21">
        <f>IF(OR('[1]Sales Team Input Sheet'!D$12="", '[1]Sales Team Input Sheet'!D$14="", AC308="", AD308=""), "",
     IFERROR(3959 * ACOS(MIN(1,
       SIN(RADIANS('[1]Sales Team Input Sheet'!D$12)) * SIN(RADIANS(AC308)) +
       COS(RADIANS('[1]Sales Team Input Sheet'!D$12)) * COS(RADIANS(AC308)) *
       COS(RADIANS(AD308) - RADIANS('[1]Sales Team Input Sheet'!D$14)))), ""))</f>
        <v>415.09682116403297</v>
      </c>
      <c r="AF308" s="21">
        <f t="shared" si="4"/>
        <v>161</v>
      </c>
    </row>
    <row r="309" spans="1:32" ht="15" thickBot="1" x14ac:dyDescent="0.4">
      <c r="A309" s="11" t="s">
        <v>821</v>
      </c>
      <c r="B309" s="12" t="s">
        <v>822</v>
      </c>
      <c r="C309" s="12" t="s">
        <v>823</v>
      </c>
      <c r="D309" s="13" t="s">
        <v>132</v>
      </c>
      <c r="E309" s="14">
        <v>40787</v>
      </c>
      <c r="F309" s="15">
        <v>1264.8600000000001</v>
      </c>
      <c r="G309" s="15">
        <v>1393.5450000000001</v>
      </c>
      <c r="H309" s="15">
        <v>14999.979025500001</v>
      </c>
      <c r="I309" s="15">
        <v>8385.3252068523016</v>
      </c>
      <c r="J309" s="16">
        <v>0.55902246213792883</v>
      </c>
      <c r="K309" s="16">
        <v>0.93871711684439385</v>
      </c>
      <c r="L309" s="16">
        <v>0.76005488837752533</v>
      </c>
      <c r="M309" s="15">
        <v>6373.3074141033758</v>
      </c>
      <c r="N309" s="15">
        <v>335.47612678378005</v>
      </c>
      <c r="O309" s="15">
        <v>382.69123065003237</v>
      </c>
      <c r="P309" s="15">
        <v>802587.32000000007</v>
      </c>
      <c r="Q309" s="15">
        <v>542834.63</v>
      </c>
      <c r="R309" s="17">
        <v>723779.50666666671</v>
      </c>
      <c r="S309" s="15">
        <v>429.16578119317546</v>
      </c>
      <c r="T309" s="15">
        <v>964694.78000000014</v>
      </c>
      <c r="U309" s="15">
        <v>678695.87</v>
      </c>
      <c r="V309" s="15">
        <v>904927.82666666666</v>
      </c>
      <c r="W309" s="15">
        <v>536.57785841911345</v>
      </c>
      <c r="X309" s="18">
        <v>2.5</v>
      </c>
      <c r="Y309" s="18">
        <v>116042.52999999998</v>
      </c>
      <c r="Z309" s="17">
        <v>154723.37333333332</v>
      </c>
      <c r="AA309" s="17">
        <v>61889.349333333332</v>
      </c>
      <c r="AB309" s="19">
        <f>Table1[[#This Row],[YTD-23 Annualized]]/Table1[[#This Row],[Column6]]</f>
        <v>113.56419197119352</v>
      </c>
      <c r="AC309" s="22">
        <v>44.961742000000001</v>
      </c>
      <c r="AD309" s="22">
        <v>-93.226890999999995</v>
      </c>
      <c r="AE309" s="21">
        <f>IF(OR('[1]Sales Team Input Sheet'!D$12="", '[1]Sales Team Input Sheet'!D$14="", AC309="", AD309=""), "",
     IFERROR(3959 * ACOS(MIN(1,
       SIN(RADIANS('[1]Sales Team Input Sheet'!D$12)) * SIN(RADIANS(AC309)) +
       COS(RADIANS('[1]Sales Team Input Sheet'!D$12)) * COS(RADIANS(AC309)) *
       COS(RADIANS(AD309) - RADIANS('[1]Sales Team Input Sheet'!D$14)))), ""))</f>
        <v>352.31459192261701</v>
      </c>
      <c r="AF309" s="21">
        <f t="shared" si="4"/>
        <v>131</v>
      </c>
    </row>
    <row r="310" spans="1:32" ht="15" thickBot="1" x14ac:dyDescent="0.4">
      <c r="A310" s="11" t="s">
        <v>824</v>
      </c>
      <c r="B310" s="12" t="s">
        <v>825</v>
      </c>
      <c r="C310" s="12" t="s">
        <v>826</v>
      </c>
      <c r="D310" s="13" t="s">
        <v>34</v>
      </c>
      <c r="E310" s="14">
        <v>40695</v>
      </c>
      <c r="F310" s="15">
        <v>951.1099999999999</v>
      </c>
      <c r="G310" s="15">
        <v>1174.9442409999999</v>
      </c>
      <c r="H310" s="15">
        <v>12646.982315699899</v>
      </c>
      <c r="I310" s="15">
        <v>6293.1050155847215</v>
      </c>
      <c r="J310" s="16">
        <v>0.49759736026296908</v>
      </c>
      <c r="K310" s="16">
        <v>0.78820101091092665</v>
      </c>
      <c r="L310" s="16">
        <v>0.76152526146871358</v>
      </c>
      <c r="M310" s="15">
        <v>4792.3584424432283</v>
      </c>
      <c r="N310" s="15">
        <v>481.21938614308277</v>
      </c>
      <c r="O310" s="15">
        <v>499.20027126199921</v>
      </c>
      <c r="P310" s="15">
        <v>744255.24</v>
      </c>
      <c r="Q310" s="15">
        <v>550311.56999999995</v>
      </c>
      <c r="R310" s="17">
        <v>733748.76</v>
      </c>
      <c r="S310" s="15">
        <v>578.59928925150609</v>
      </c>
      <c r="T310" s="15">
        <v>977975.85999999987</v>
      </c>
      <c r="U310" s="15">
        <v>781438.46000000008</v>
      </c>
      <c r="V310" s="15">
        <v>1041917.9466666668</v>
      </c>
      <c r="W310" s="15">
        <v>821.60681729768396</v>
      </c>
      <c r="X310" s="18">
        <v>2.3833099999999998</v>
      </c>
      <c r="Y310" s="18">
        <v>122554.35</v>
      </c>
      <c r="Z310" s="17">
        <v>163405.80000000002</v>
      </c>
      <c r="AA310" s="17">
        <v>68562.54536757704</v>
      </c>
      <c r="AB310" s="19">
        <f>Table1[[#This Row],[YTD-23 Annualized]]/Table1[[#This Row],[Column6]]</f>
        <v>153.10807169630701</v>
      </c>
      <c r="AC310" s="22">
        <v>32.777965000000002</v>
      </c>
      <c r="AD310" s="22">
        <v>-79.936059</v>
      </c>
      <c r="AE310" s="21">
        <f>IF(OR('[1]Sales Team Input Sheet'!D$12="", '[1]Sales Team Input Sheet'!D$14="", AC310="", AD310=""), "",
     IFERROR(3959 * ACOS(MIN(1,
       SIN(RADIANS('[1]Sales Team Input Sheet'!D$12)) * SIN(RADIANS(AC310)) +
       COS(RADIANS('[1]Sales Team Input Sheet'!D$12)) * COS(RADIANS(AC310)) *
       COS(RADIANS(AD310) - RADIANS('[1]Sales Team Input Sheet'!D$14)))), ""))</f>
        <v>757.1929133757194</v>
      </c>
      <c r="AF310" s="21">
        <f t="shared" si="4"/>
        <v>497</v>
      </c>
    </row>
    <row r="311" spans="1:32" ht="15" thickBot="1" x14ac:dyDescent="0.4">
      <c r="A311" s="11" t="s">
        <v>827</v>
      </c>
      <c r="B311" s="12" t="s">
        <v>828</v>
      </c>
      <c r="C311" s="12" t="s">
        <v>829</v>
      </c>
      <c r="D311" s="13" t="s">
        <v>52</v>
      </c>
      <c r="E311" s="14">
        <v>32874</v>
      </c>
      <c r="F311" s="15">
        <v>1317.56</v>
      </c>
      <c r="G311" s="15">
        <v>1231.429265</v>
      </c>
      <c r="H311" s="15">
        <v>13254.981465533499</v>
      </c>
      <c r="I311" s="15">
        <v>7118.0820612625575</v>
      </c>
      <c r="J311" s="16">
        <v>0.53701184568016758</v>
      </c>
      <c r="K311" s="16">
        <v>0.8084932266221011</v>
      </c>
      <c r="L311" s="16">
        <v>0.93350717838243591</v>
      </c>
      <c r="M311" s="15">
        <v>6644.7807005038439</v>
      </c>
      <c r="N311" s="15">
        <v>381.95089027024176</v>
      </c>
      <c r="O311" s="15">
        <v>428.3954279122014</v>
      </c>
      <c r="P311" s="15">
        <v>649560.12</v>
      </c>
      <c r="Q311" s="15">
        <v>635534.18999999994</v>
      </c>
      <c r="R311" s="17">
        <v>847378.91999999993</v>
      </c>
      <c r="S311" s="15">
        <v>482.35692492182517</v>
      </c>
      <c r="T311" s="15">
        <v>933168.77</v>
      </c>
      <c r="U311" s="15">
        <v>882227.64</v>
      </c>
      <c r="V311" s="15">
        <v>1176303.52</v>
      </c>
      <c r="W311" s="15">
        <v>669.59200340022471</v>
      </c>
      <c r="X311" s="18">
        <v>2.3719000000000001</v>
      </c>
      <c r="Y311" s="18">
        <v>99762.569999999978</v>
      </c>
      <c r="Z311" s="17">
        <v>133016.75999999998</v>
      </c>
      <c r="AA311" s="17">
        <v>56080.256334584075</v>
      </c>
      <c r="AB311" s="19">
        <f>Table1[[#This Row],[YTD-23 Annualized]]/Table1[[#This Row],[Column6]]</f>
        <v>127.52549078643739</v>
      </c>
      <c r="AC311" s="22">
        <v>40.548428999999999</v>
      </c>
      <c r="AD311" s="22">
        <v>-75.424335999999997</v>
      </c>
      <c r="AE311" s="21">
        <f>IF(OR('[1]Sales Team Input Sheet'!D$12="", '[1]Sales Team Input Sheet'!D$14="", AC311="", AD311=""), "",
     IFERROR(3959 * ACOS(MIN(1,
       SIN(RADIANS('[1]Sales Team Input Sheet'!D$12)) * SIN(RADIANS(AC311)) +
       COS(RADIANS('[1]Sales Team Input Sheet'!D$12)) * COS(RADIANS(AC311)) *
       COS(RADIANS(AD311) - RADIANS('[1]Sales Team Input Sheet'!D$14)))), ""))</f>
        <v>640.26959838165658</v>
      </c>
      <c r="AF311" s="21">
        <f t="shared" si="4"/>
        <v>338</v>
      </c>
    </row>
    <row r="312" spans="1:32" ht="15" thickBot="1" x14ac:dyDescent="0.4">
      <c r="A312" s="11" t="s">
        <v>830</v>
      </c>
      <c r="B312" s="12" t="s">
        <v>831</v>
      </c>
      <c r="C312" s="12" t="s">
        <v>832</v>
      </c>
      <c r="D312" s="13" t="s">
        <v>34</v>
      </c>
      <c r="E312" s="14">
        <v>40725</v>
      </c>
      <c r="F312" s="15">
        <v>977.91000000000008</v>
      </c>
      <c r="G312" s="15">
        <v>1121.5250160000001</v>
      </c>
      <c r="H312" s="15">
        <v>12071.983119722399</v>
      </c>
      <c r="I312" s="15">
        <v>5715.9944399585993</v>
      </c>
      <c r="J312" s="16">
        <v>0.47349258057031157</v>
      </c>
      <c r="K312" s="16">
        <v>0.90301878262952251</v>
      </c>
      <c r="L312" s="16">
        <v>0.87175358255629776</v>
      </c>
      <c r="M312" s="15">
        <v>4982.9386309057882</v>
      </c>
      <c r="N312" s="15">
        <v>479.40078376549502</v>
      </c>
      <c r="O312" s="15">
        <v>532.96969046231243</v>
      </c>
      <c r="P312" s="15">
        <v>739206.03000000014</v>
      </c>
      <c r="Q312" s="15">
        <v>595794.28</v>
      </c>
      <c r="R312" s="17">
        <v>794392.37333333341</v>
      </c>
      <c r="S312" s="15">
        <v>609.25267151373851</v>
      </c>
      <c r="T312" s="15">
        <v>1260927.0900000003</v>
      </c>
      <c r="U312" s="15">
        <v>1053170.53</v>
      </c>
      <c r="V312" s="15">
        <v>1404227.3733333333</v>
      </c>
      <c r="W312" s="15">
        <v>1076.9605894202941</v>
      </c>
      <c r="X312" s="18">
        <v>2.0832999999999999</v>
      </c>
      <c r="Y312" s="18">
        <v>171630.15000000002</v>
      </c>
      <c r="Z312" s="17">
        <v>228840.20000000004</v>
      </c>
      <c r="AA312" s="17">
        <v>109845.05352085635</v>
      </c>
      <c r="AB312" s="19">
        <f>Table1[[#This Row],[YTD-23 Annualized]]/Table1[[#This Row],[Column6]]</f>
        <v>159.42246777960628</v>
      </c>
      <c r="AC312" s="22">
        <v>33.987454</v>
      </c>
      <c r="AD312" s="22">
        <v>-81.024863999999994</v>
      </c>
      <c r="AE312" s="21">
        <f>IF(OR('[1]Sales Team Input Sheet'!D$12="", '[1]Sales Team Input Sheet'!D$14="", AC312="", AD312=""), "",
     IFERROR(3959 * ACOS(MIN(1,
       SIN(RADIANS('[1]Sales Team Input Sheet'!D$12)) * SIN(RADIANS(AC312)) +
       COS(RADIANS('[1]Sales Team Input Sheet'!D$12)) * COS(RADIANS(AC312)) *
       COS(RADIANS(AD312) - RADIANS('[1]Sales Team Input Sheet'!D$14)))), ""))</f>
        <v>653.11064503524312</v>
      </c>
      <c r="AF312" s="21">
        <f t="shared" si="4"/>
        <v>353</v>
      </c>
    </row>
    <row r="313" spans="1:32" ht="15" thickBot="1" x14ac:dyDescent="0.4">
      <c r="A313" s="11" t="s">
        <v>833</v>
      </c>
      <c r="B313" s="12" t="s">
        <v>834</v>
      </c>
      <c r="C313" s="12" t="s">
        <v>775</v>
      </c>
      <c r="D313" s="13" t="s">
        <v>132</v>
      </c>
      <c r="E313" s="14">
        <v>40817</v>
      </c>
      <c r="F313" s="15">
        <v>585.54999999999995</v>
      </c>
      <c r="G313" s="15">
        <v>1003.166594</v>
      </c>
      <c r="H313" s="15">
        <v>10797.9849011566</v>
      </c>
      <c r="I313" s="15">
        <v>4669.8234155967948</v>
      </c>
      <c r="J313" s="16">
        <v>0.43247174897388474</v>
      </c>
      <c r="K313" s="16">
        <v>0.81384662413747655</v>
      </c>
      <c r="L313" s="16">
        <v>0.66966693799499855</v>
      </c>
      <c r="M313" s="15">
        <v>3127.2263477000511</v>
      </c>
      <c r="N313" s="15">
        <v>338.06637108413724</v>
      </c>
      <c r="O313" s="15">
        <v>371.73093672615488</v>
      </c>
      <c r="P313" s="15">
        <v>376195.61</v>
      </c>
      <c r="Q313" s="15">
        <v>251270.09</v>
      </c>
      <c r="R313" s="17">
        <v>335026.78666666668</v>
      </c>
      <c r="S313" s="15">
        <v>429.11807702160365</v>
      </c>
      <c r="T313" s="15">
        <v>516295.69999999995</v>
      </c>
      <c r="U313" s="15">
        <v>373524.9</v>
      </c>
      <c r="V313" s="15">
        <v>498033.20000000007</v>
      </c>
      <c r="W313" s="15">
        <v>637.90436341900795</v>
      </c>
      <c r="X313" s="18">
        <v>1.0526</v>
      </c>
      <c r="Y313" s="18">
        <v>91635.04</v>
      </c>
      <c r="Z313" s="17">
        <v>122180.05333333333</v>
      </c>
      <c r="AA313" s="17">
        <v>116074.53290265375</v>
      </c>
      <c r="AB313" s="19">
        <f>Table1[[#This Row],[YTD-23 Annualized]]/Table1[[#This Row],[Column6]]</f>
        <v>107.13224737092196</v>
      </c>
      <c r="AC313" s="22">
        <v>43.067771999999998</v>
      </c>
      <c r="AD313" s="22">
        <v>-89.411047999999994</v>
      </c>
      <c r="AE313" s="21">
        <f>IF(OR('[1]Sales Team Input Sheet'!D$12="", '[1]Sales Team Input Sheet'!D$14="", AC313="", AD313=""), "",
     IFERROR(3959 * ACOS(MIN(1,
       SIN(RADIANS('[1]Sales Team Input Sheet'!D$12)) * SIN(RADIANS(AC313)) +
       COS(RADIANS('[1]Sales Team Input Sheet'!D$12)) * COS(RADIANS(AC313)) *
       COS(RADIANS(AD313) - RADIANS('[1]Sales Team Input Sheet'!D$14)))), ""))</f>
        <v>122.31259959582088</v>
      </c>
      <c r="AF313" s="21">
        <f t="shared" si="4"/>
        <v>48</v>
      </c>
    </row>
    <row r="314" spans="1:32" ht="15" thickBot="1" x14ac:dyDescent="0.4">
      <c r="A314" s="11" t="s">
        <v>835</v>
      </c>
      <c r="B314" s="12" t="s">
        <v>836</v>
      </c>
      <c r="C314" s="12" t="s">
        <v>250</v>
      </c>
      <c r="D314" s="13" t="s">
        <v>34</v>
      </c>
      <c r="E314" s="14">
        <v>40817</v>
      </c>
      <c r="F314" s="15">
        <v>962.44</v>
      </c>
      <c r="G314" s="15">
        <v>1175.3158530000001</v>
      </c>
      <c r="H314" s="15">
        <v>12650.9823101067</v>
      </c>
      <c r="I314" s="15">
        <v>6029.1217307018705</v>
      </c>
      <c r="J314" s="16">
        <v>0.47657340615244448</v>
      </c>
      <c r="K314" s="16">
        <v>0.74553249912968234</v>
      </c>
      <c r="L314" s="16">
        <v>0.79940282156680886</v>
      </c>
      <c r="M314" s="15">
        <v>4819.6969230928371</v>
      </c>
      <c r="N314" s="15">
        <v>346.76250835003344</v>
      </c>
      <c r="O314" s="15">
        <v>359.53843356468963</v>
      </c>
      <c r="P314" s="15">
        <v>469011.16</v>
      </c>
      <c r="Q314" s="15">
        <v>388285.21</v>
      </c>
      <c r="R314" s="17">
        <v>517713.61333333334</v>
      </c>
      <c r="S314" s="15">
        <v>403.43835459872821</v>
      </c>
      <c r="T314" s="15">
        <v>706562.32000000007</v>
      </c>
      <c r="U314" s="15">
        <v>580798.59</v>
      </c>
      <c r="V314" s="15">
        <v>774398.12</v>
      </c>
      <c r="W314" s="15">
        <v>603.46472507377086</v>
      </c>
      <c r="X314" s="18">
        <v>2.3832999999999998</v>
      </c>
      <c r="Y314" s="18">
        <v>91011.6</v>
      </c>
      <c r="Z314" s="17">
        <v>121348.80000000002</v>
      </c>
      <c r="AA314" s="17">
        <v>50916.292535559951</v>
      </c>
      <c r="AB314" s="19">
        <f>Table1[[#This Row],[YTD-23 Annualized]]/Table1[[#This Row],[Column6]]</f>
        <v>107.41621757434335</v>
      </c>
      <c r="AC314" s="22">
        <v>34.952598000000002</v>
      </c>
      <c r="AD314" s="22">
        <v>-80.846442999999994</v>
      </c>
      <c r="AE314" s="21">
        <f>IF(OR('[1]Sales Team Input Sheet'!D$12="", '[1]Sales Team Input Sheet'!D$14="", AC314="", AD314=""), "",
     IFERROR(3959 * ACOS(MIN(1,
       SIN(RADIANS('[1]Sales Team Input Sheet'!D$12)) * SIN(RADIANS(AC314)) +
       COS(RADIANS('[1]Sales Team Input Sheet'!D$12)) * COS(RADIANS(AC314)) *
       COS(RADIANS(AD314) - RADIANS('[1]Sales Team Input Sheet'!D$14)))), ""))</f>
        <v>602.99563691569847</v>
      </c>
      <c r="AF314" s="21">
        <f t="shared" si="4"/>
        <v>313</v>
      </c>
    </row>
    <row r="315" spans="1:32" ht="15" thickBot="1" x14ac:dyDescent="0.4">
      <c r="A315" s="11" t="s">
        <v>837</v>
      </c>
      <c r="B315" s="12" t="s">
        <v>838</v>
      </c>
      <c r="C315" s="12" t="s">
        <v>176</v>
      </c>
      <c r="D315" s="13" t="s">
        <v>34</v>
      </c>
      <c r="E315" s="14">
        <v>40878</v>
      </c>
      <c r="F315" s="15">
        <v>1109.28</v>
      </c>
      <c r="G315" s="15">
        <v>1114.836</v>
      </c>
      <c r="H315" s="15">
        <v>11999.983220399999</v>
      </c>
      <c r="I315" s="15">
        <v>6285.0039346143003</v>
      </c>
      <c r="J315" s="16">
        <v>0.52375106024563256</v>
      </c>
      <c r="K315" s="16">
        <v>0.94860000090244467</v>
      </c>
      <c r="L315" s="16">
        <v>0.86263562949665862</v>
      </c>
      <c r="M315" s="15">
        <v>5421.6683255249845</v>
      </c>
      <c r="N315" s="15">
        <v>440.90757769759051</v>
      </c>
      <c r="O315" s="15">
        <v>471.88440249531226</v>
      </c>
      <c r="P315" s="15">
        <v>834073.67</v>
      </c>
      <c r="Q315" s="15">
        <v>604705.63</v>
      </c>
      <c r="R315" s="17">
        <v>806274.17333333334</v>
      </c>
      <c r="S315" s="15">
        <v>545.13344692052499</v>
      </c>
      <c r="T315" s="15">
        <v>1042191.84</v>
      </c>
      <c r="U315" s="15">
        <v>797120.37000000011</v>
      </c>
      <c r="V315" s="15">
        <v>1062827.1600000001</v>
      </c>
      <c r="W315" s="15">
        <v>718.59257356122907</v>
      </c>
      <c r="X315" s="18">
        <v>2.9083000000000001</v>
      </c>
      <c r="Y315" s="18">
        <v>114705.92</v>
      </c>
      <c r="Z315" s="17">
        <v>152941.22666666665</v>
      </c>
      <c r="AA315" s="17">
        <v>52587.843986750559</v>
      </c>
      <c r="AB315" s="19">
        <f>Table1[[#This Row],[YTD-23 Annualized]]/Table1[[#This Row],[Column6]]</f>
        <v>148.71329725896894</v>
      </c>
      <c r="AC315" s="22">
        <v>30.205442099999999</v>
      </c>
      <c r="AD315" s="22">
        <v>-81.383827100000005</v>
      </c>
      <c r="AE315" s="21">
        <f>IF(OR('[1]Sales Team Input Sheet'!D$12="", '[1]Sales Team Input Sheet'!D$14="", AC315="", AD315=""), "",
     IFERROR(3959 * ACOS(MIN(1,
       SIN(RADIANS('[1]Sales Team Input Sheet'!D$12)) * SIN(RADIANS(AC315)) +
       COS(RADIANS('[1]Sales Team Input Sheet'!D$12)) * COS(RADIANS(AC315)) *
       COS(RADIANS(AD315) - RADIANS('[1]Sales Team Input Sheet'!D$14)))), ""))</f>
        <v>878.51104451457081</v>
      </c>
      <c r="AF315" s="21">
        <f t="shared" si="4"/>
        <v>613</v>
      </c>
    </row>
    <row r="316" spans="1:32" ht="15" thickBot="1" x14ac:dyDescent="0.4">
      <c r="A316" s="11" t="s">
        <v>839</v>
      </c>
      <c r="B316" s="12" t="s">
        <v>840</v>
      </c>
      <c r="C316" s="12" t="s">
        <v>841</v>
      </c>
      <c r="D316" s="13" t="s">
        <v>34</v>
      </c>
      <c r="E316" s="14">
        <v>40969</v>
      </c>
      <c r="F316" s="15">
        <v>1903.1799999999998</v>
      </c>
      <c r="G316" s="15">
        <v>1578.4219700000001</v>
      </c>
      <c r="H316" s="15">
        <v>16989.976242883</v>
      </c>
      <c r="I316" s="15">
        <v>8884.5017605952962</v>
      </c>
      <c r="J316" s="16">
        <v>0.52292608498007531</v>
      </c>
      <c r="K316" s="16">
        <v>0.94555974999627657</v>
      </c>
      <c r="L316" s="16">
        <v>0.88329946587047192</v>
      </c>
      <c r="M316" s="15">
        <v>7847.6756596590922</v>
      </c>
      <c r="N316" s="15">
        <v>363.65298278324047</v>
      </c>
      <c r="O316" s="15">
        <v>396.93504030096994</v>
      </c>
      <c r="P316" s="15">
        <v>1098839.75</v>
      </c>
      <c r="Q316" s="15">
        <v>845070.71000000008</v>
      </c>
      <c r="R316" s="17">
        <v>1126760.9466666668</v>
      </c>
      <c r="S316" s="15">
        <v>444.030890404481</v>
      </c>
      <c r="T316" s="15">
        <v>1473455.04</v>
      </c>
      <c r="U316" s="15">
        <v>1175039.3299999998</v>
      </c>
      <c r="V316" s="15">
        <v>1566719.1066666665</v>
      </c>
      <c r="W316" s="15">
        <v>617.40840593112569</v>
      </c>
      <c r="X316" s="18">
        <v>2.3899999999999997</v>
      </c>
      <c r="Y316" s="18">
        <v>114056.68000000001</v>
      </c>
      <c r="Z316" s="17">
        <v>152075.57333333336</v>
      </c>
      <c r="AA316" s="17">
        <v>63629.947001394721</v>
      </c>
      <c r="AB316" s="19">
        <f>Table1[[#This Row],[YTD-23 Annualized]]/Table1[[#This Row],[Column6]]</f>
        <v>143.57893923404245</v>
      </c>
      <c r="AC316" s="22">
        <v>26.010559799999999</v>
      </c>
      <c r="AD316" s="22">
        <v>-80.183611400000004</v>
      </c>
      <c r="AE316" s="21">
        <f>IF(OR('[1]Sales Team Input Sheet'!D$12="", '[1]Sales Team Input Sheet'!D$14="", AC316="", AD316=""), "",
     IFERROR(3959 * ACOS(MIN(1,
       SIN(RADIANS('[1]Sales Team Input Sheet'!D$12)) * SIN(RADIANS(AC316)) +
       COS(RADIANS('[1]Sales Team Input Sheet'!D$12)) * COS(RADIANS(AC316)) *
       COS(RADIANS(AD316) - RADIANS('[1]Sales Team Input Sheet'!D$14)))), ""))</f>
        <v>1175.7144036541231</v>
      </c>
      <c r="AF316" s="21">
        <f t="shared" si="4"/>
        <v>748</v>
      </c>
    </row>
    <row r="317" spans="1:32" ht="15" thickBot="1" x14ac:dyDescent="0.4">
      <c r="A317" s="11" t="s">
        <v>842</v>
      </c>
      <c r="B317" s="12" t="s">
        <v>843</v>
      </c>
      <c r="C317" s="12" t="s">
        <v>200</v>
      </c>
      <c r="D317" s="13" t="s">
        <v>34</v>
      </c>
      <c r="E317" s="14">
        <v>40817</v>
      </c>
      <c r="F317" s="15">
        <v>826.88</v>
      </c>
      <c r="G317" s="15">
        <v>1696.130071</v>
      </c>
      <c r="H317" s="15">
        <v>18256.974471236899</v>
      </c>
      <c r="I317" s="15">
        <v>6293.4339326217769</v>
      </c>
      <c r="J317" s="16">
        <v>0.34471395808417321</v>
      </c>
      <c r="K317" s="16">
        <v>0.61862917069740997</v>
      </c>
      <c r="L317" s="16">
        <v>0.54756768474736639</v>
      </c>
      <c r="M317" s="15">
        <v>3446.0810475962194</v>
      </c>
      <c r="N317" s="15">
        <v>652.74674130221047</v>
      </c>
      <c r="O317" s="15">
        <v>644.81563225619198</v>
      </c>
      <c r="P317" s="15">
        <v>886943.87000000011</v>
      </c>
      <c r="Q317" s="15">
        <v>576709.55999999994</v>
      </c>
      <c r="R317" s="17">
        <v>768946.08</v>
      </c>
      <c r="S317" s="15">
        <v>697.45254450464392</v>
      </c>
      <c r="T317" s="15">
        <v>1463774.6599999997</v>
      </c>
      <c r="U317" s="15">
        <v>1025150.52</v>
      </c>
      <c r="V317" s="15">
        <v>1366867.36</v>
      </c>
      <c r="W317" s="15">
        <v>1239.7814918730651</v>
      </c>
      <c r="X317" s="18">
        <v>2.3054999999999999</v>
      </c>
      <c r="Y317" s="18">
        <v>173756.77</v>
      </c>
      <c r="Z317" s="17">
        <v>231675.6933333333</v>
      </c>
      <c r="AA317" s="17">
        <v>100488.26429552518</v>
      </c>
      <c r="AB317" s="19">
        <f>Table1[[#This Row],[YTD-23 Annualized]]/Table1[[#This Row],[Column6]]</f>
        <v>223.13638866281769</v>
      </c>
      <c r="AC317" s="22">
        <v>40.758515199999998</v>
      </c>
      <c r="AD317" s="22">
        <v>-73.974606899999998</v>
      </c>
      <c r="AE317" s="21">
        <f>IF(OR('[1]Sales Team Input Sheet'!D$12="", '[1]Sales Team Input Sheet'!D$14="", AC317="", AD317=""), "",
     IFERROR(3959 * ACOS(MIN(1,
       SIN(RADIANS('[1]Sales Team Input Sheet'!D$12)) * SIN(RADIANS(AC317)) +
       COS(RADIANS('[1]Sales Team Input Sheet'!D$12)) * COS(RADIANS(AC317)) *
       COS(RADIANS(AD317) - RADIANS('[1]Sales Team Input Sheet'!D$14)))), ""))</f>
        <v>711.85123350837534</v>
      </c>
      <c r="AF317" s="21">
        <f t="shared" si="4"/>
        <v>454</v>
      </c>
    </row>
    <row r="318" spans="1:32" ht="15" thickBot="1" x14ac:dyDescent="0.4">
      <c r="A318" s="11" t="s">
        <v>844</v>
      </c>
      <c r="B318" s="12" t="s">
        <v>845</v>
      </c>
      <c r="C318" s="12" t="s">
        <v>846</v>
      </c>
      <c r="D318" s="13" t="s">
        <v>132</v>
      </c>
      <c r="E318" s="14">
        <v>40756</v>
      </c>
      <c r="F318" s="15">
        <v>755.93000000000006</v>
      </c>
      <c r="G318" s="15">
        <v>941.47900200000004</v>
      </c>
      <c r="H318" s="15">
        <v>10133.9858296278</v>
      </c>
      <c r="I318" s="15">
        <v>4974.0927296809223</v>
      </c>
      <c r="J318" s="16">
        <v>0.49083280885775726</v>
      </c>
      <c r="K318" s="16">
        <v>0.80014536576288842</v>
      </c>
      <c r="L318" s="16">
        <v>0.78080166908599691</v>
      </c>
      <c r="M318" s="15">
        <v>3883.7799055233863</v>
      </c>
      <c r="N318" s="15">
        <v>336.79566716380327</v>
      </c>
      <c r="O318" s="15">
        <v>401.6121730848094</v>
      </c>
      <c r="P318" s="15">
        <v>393246.73</v>
      </c>
      <c r="Q318" s="15">
        <v>340183.73000000004</v>
      </c>
      <c r="R318" s="17">
        <v>453578.30666666676</v>
      </c>
      <c r="S318" s="15">
        <v>450.02014736814255</v>
      </c>
      <c r="T318" s="15">
        <v>691018.59</v>
      </c>
      <c r="U318" s="15">
        <v>569133.29999999993</v>
      </c>
      <c r="V318" s="15">
        <v>758844.39999999991</v>
      </c>
      <c r="W318" s="15">
        <v>752.89153757623046</v>
      </c>
      <c r="X318" s="18">
        <v>2</v>
      </c>
      <c r="Y318" s="18">
        <v>90426.01999999999</v>
      </c>
      <c r="Z318" s="17">
        <v>120568.02666666664</v>
      </c>
      <c r="AA318" s="17">
        <v>60284.013333333321</v>
      </c>
      <c r="AB318" s="19">
        <f>Table1[[#This Row],[YTD-23 Annualized]]/Table1[[#This Row],[Column6]]</f>
        <v>116.78785041902151</v>
      </c>
      <c r="AC318" s="22">
        <v>28.750540000000001</v>
      </c>
      <c r="AD318" s="22">
        <v>-82.500100000000003</v>
      </c>
      <c r="AE318" s="21">
        <f>IF(OR('[1]Sales Team Input Sheet'!D$12="", '[1]Sales Team Input Sheet'!D$14="", AC318="", AD318=""), "",
     IFERROR(3959 * ACOS(MIN(1,
       SIN(RADIANS('[1]Sales Team Input Sheet'!D$12)) * SIN(RADIANS(AC318)) +
       COS(RADIANS('[1]Sales Team Input Sheet'!D$12)) * COS(RADIANS(AC318)) *
       COS(RADIANS(AD318) - RADIANS('[1]Sales Team Input Sheet'!D$14)))), ""))</f>
        <v>951.97658216781929</v>
      </c>
      <c r="AF318" s="21">
        <f t="shared" si="4"/>
        <v>676</v>
      </c>
    </row>
    <row r="319" spans="1:32" ht="15" thickBot="1" x14ac:dyDescent="0.4">
      <c r="A319" s="11" t="s">
        <v>847</v>
      </c>
      <c r="B319" s="12" t="s">
        <v>848</v>
      </c>
      <c r="C319" s="12" t="s">
        <v>666</v>
      </c>
      <c r="D319" s="13" t="s">
        <v>132</v>
      </c>
      <c r="E319" s="14">
        <v>41000</v>
      </c>
      <c r="F319" s="15">
        <v>1483.1299999999999</v>
      </c>
      <c r="G319" s="15">
        <v>2374.3219709999998</v>
      </c>
      <c r="H319" s="15">
        <v>25556.964263646896</v>
      </c>
      <c r="I319" s="15">
        <v>11155.612855294838</v>
      </c>
      <c r="J319" s="16">
        <v>0.43649991995187648</v>
      </c>
      <c r="K319" s="16">
        <v>0.78480865179559134</v>
      </c>
      <c r="L319" s="16">
        <v>0.68633266967455719</v>
      </c>
      <c r="M319" s="15">
        <v>7656.4615528303157</v>
      </c>
      <c r="N319" s="15">
        <v>508.0803664944126</v>
      </c>
      <c r="O319" s="15">
        <v>594.49474422336561</v>
      </c>
      <c r="P319" s="15">
        <v>1253051.6399999999</v>
      </c>
      <c r="Q319" s="15">
        <v>940450.16000000015</v>
      </c>
      <c r="R319" s="17">
        <v>1253933.5466666669</v>
      </c>
      <c r="S319" s="15">
        <v>634.09826515544842</v>
      </c>
      <c r="T319" s="15">
        <v>1653690.0100000002</v>
      </c>
      <c r="U319" s="15">
        <v>1257517.42</v>
      </c>
      <c r="V319" s="15">
        <v>1676689.8933333331</v>
      </c>
      <c r="W319" s="15">
        <v>847.8807791629863</v>
      </c>
      <c r="X319" s="18">
        <v>1.2934000000000001</v>
      </c>
      <c r="Y319" s="18">
        <v>74458.570000000007</v>
      </c>
      <c r="Z319" s="17">
        <v>99278.093333333338</v>
      </c>
      <c r="AA319" s="17">
        <v>76757.455801247357</v>
      </c>
      <c r="AB319" s="19">
        <f>Table1[[#This Row],[YTD-23 Annualized]]/Table1[[#This Row],[Column6]]</f>
        <v>163.77455016451211</v>
      </c>
      <c r="AC319" s="22">
        <v>40.715256799999999</v>
      </c>
      <c r="AD319" s="22">
        <v>-74.050823899999997</v>
      </c>
      <c r="AE319" s="21">
        <f>IF(OR('[1]Sales Team Input Sheet'!D$12="", '[1]Sales Team Input Sheet'!D$14="", AC319="", AD319=""), "",
     IFERROR(3959 * ACOS(MIN(1,
       SIN(RADIANS('[1]Sales Team Input Sheet'!D$12)) * SIN(RADIANS(AC319)) +
       COS(RADIANS('[1]Sales Team Input Sheet'!D$12)) * COS(RADIANS(AC319)) *
       COS(RADIANS(AD319) - RADIANS('[1]Sales Team Input Sheet'!D$14)))), ""))</f>
        <v>708.49700379311207</v>
      </c>
      <c r="AF319" s="21">
        <f t="shared" si="4"/>
        <v>415</v>
      </c>
    </row>
    <row r="320" spans="1:32" ht="15" thickBot="1" x14ac:dyDescent="0.4">
      <c r="A320" s="11" t="s">
        <v>849</v>
      </c>
      <c r="B320" s="12" t="s">
        <v>850</v>
      </c>
      <c r="C320" s="12" t="s">
        <v>851</v>
      </c>
      <c r="D320" s="13" t="s">
        <v>132</v>
      </c>
      <c r="E320" s="14">
        <v>40969</v>
      </c>
      <c r="F320" s="15">
        <v>1420.3600000000001</v>
      </c>
      <c r="G320" s="15">
        <v>1442.1332689999999</v>
      </c>
      <c r="H320" s="15">
        <v>15522.978294189099</v>
      </c>
      <c r="I320" s="15">
        <v>7295.9919830749013</v>
      </c>
      <c r="J320" s="16">
        <v>0.47001238066577061</v>
      </c>
      <c r="K320" s="16">
        <v>0.78056953490028891</v>
      </c>
      <c r="L320" s="16">
        <v>0.97635850486500853</v>
      </c>
      <c r="M320" s="15">
        <v>7123.5038241020993</v>
      </c>
      <c r="N320" s="15">
        <v>363.78700568752095</v>
      </c>
      <c r="O320" s="15">
        <v>359.73495451857275</v>
      </c>
      <c r="P320" s="15">
        <v>582306.12999999989</v>
      </c>
      <c r="Q320" s="15">
        <v>547416.63</v>
      </c>
      <c r="R320" s="17">
        <v>729888.84</v>
      </c>
      <c r="S320" s="15">
        <v>385.40696020727137</v>
      </c>
      <c r="T320" s="15">
        <v>711651.75999999989</v>
      </c>
      <c r="U320" s="15">
        <v>672587.44000000006</v>
      </c>
      <c r="V320" s="15">
        <v>896783.25333333341</v>
      </c>
      <c r="W320" s="15">
        <v>473.53307612154663</v>
      </c>
      <c r="X320" s="18">
        <v>2.2934000000000001</v>
      </c>
      <c r="Y320" s="18">
        <v>86750.91</v>
      </c>
      <c r="Z320" s="17">
        <v>115667.88</v>
      </c>
      <c r="AA320" s="17">
        <v>50435.109444492889</v>
      </c>
      <c r="AB320" s="19">
        <f>Table1[[#This Row],[YTD-23 Annualized]]/Table1[[#This Row],[Column6]]</f>
        <v>102.46205491326464</v>
      </c>
      <c r="AC320" s="22">
        <v>41.023430400000002</v>
      </c>
      <c r="AD320" s="22">
        <v>-74.066529700000004</v>
      </c>
      <c r="AE320" s="21">
        <f>IF(OR('[1]Sales Team Input Sheet'!D$12="", '[1]Sales Team Input Sheet'!D$14="", AC320="", AD320=""), "",
     IFERROR(3959 * ACOS(MIN(1,
       SIN(RADIANS('[1]Sales Team Input Sheet'!D$12)) * SIN(RADIANS(AC320)) +
       COS(RADIANS('[1]Sales Team Input Sheet'!D$12)) * COS(RADIANS(AC320)) *
       COS(RADIANS(AD320) - RADIANS('[1]Sales Team Input Sheet'!D$14)))), ""))</f>
        <v>703.9301843046369</v>
      </c>
      <c r="AF320" s="21">
        <f t="shared" si="4"/>
        <v>410</v>
      </c>
    </row>
    <row r="321" spans="1:32" ht="15" thickBot="1" x14ac:dyDescent="0.4">
      <c r="A321" s="11" t="s">
        <v>852</v>
      </c>
      <c r="B321" s="12" t="s">
        <v>853</v>
      </c>
      <c r="C321" s="12" t="s">
        <v>70</v>
      </c>
      <c r="D321" s="13" t="s">
        <v>34</v>
      </c>
      <c r="E321" s="14">
        <v>40878</v>
      </c>
      <c r="F321" s="15">
        <v>910.38</v>
      </c>
      <c r="G321" s="15">
        <v>1301.5710300000001</v>
      </c>
      <c r="H321" s="15">
        <v>14009.980409817001</v>
      </c>
      <c r="I321" s="15">
        <v>6295.9739632993005</v>
      </c>
      <c r="J321" s="16">
        <v>0.44939206045481822</v>
      </c>
      <c r="K321" s="16">
        <v>0.77256043480079373</v>
      </c>
      <c r="L321" s="16">
        <v>0.75153108988463591</v>
      </c>
      <c r="M321" s="15">
        <v>4731.6201745236131</v>
      </c>
      <c r="N321" s="15">
        <v>444.67515019555663</v>
      </c>
      <c r="O321" s="15">
        <v>477.38332344735164</v>
      </c>
      <c r="P321" s="15">
        <v>645273.65999999992</v>
      </c>
      <c r="Q321" s="15">
        <v>508796.20000000007</v>
      </c>
      <c r="R321" s="17">
        <v>678394.93333333347</v>
      </c>
      <c r="S321" s="15">
        <v>558.8833234473517</v>
      </c>
      <c r="T321" s="15">
        <v>862909.06</v>
      </c>
      <c r="U321" s="15">
        <v>670115.82000000007</v>
      </c>
      <c r="V321" s="15">
        <v>893487.76</v>
      </c>
      <c r="W321" s="15">
        <v>736.08363540499568</v>
      </c>
      <c r="X321" s="18">
        <v>1.9306000000000001</v>
      </c>
      <c r="Y321" s="18">
        <v>157435.26</v>
      </c>
      <c r="Z321" s="17">
        <v>209913.68</v>
      </c>
      <c r="AA321" s="17">
        <v>108729.76276805137</v>
      </c>
      <c r="AB321" s="19">
        <f>Table1[[#This Row],[YTD-23 Annualized]]/Table1[[#This Row],[Column6]]</f>
        <v>143.374765579453</v>
      </c>
      <c r="AC321" s="22">
        <v>35.889040000000001</v>
      </c>
      <c r="AD321" s="22">
        <v>-82.831040000000002</v>
      </c>
      <c r="AE321" s="21">
        <f>IF(OR('[1]Sales Team Input Sheet'!D$12="", '[1]Sales Team Input Sheet'!D$14="", AC321="", AD321=""), "",
     IFERROR(3959 * ACOS(MIN(1,
       SIN(RADIANS('[1]Sales Team Input Sheet'!D$12)) * SIN(RADIANS(AC321)) +
       COS(RADIANS('[1]Sales Team Input Sheet'!D$12)) * COS(RADIANS(AC321)) *
       COS(RADIANS(AD321) - RADIANS('[1]Sales Team Input Sheet'!D$14)))), ""))</f>
        <v>487.80551118216505</v>
      </c>
      <c r="AF321" s="21">
        <f t="shared" si="4"/>
        <v>185</v>
      </c>
    </row>
    <row r="322" spans="1:32" ht="15" thickBot="1" x14ac:dyDescent="0.4">
      <c r="A322" s="11" t="s">
        <v>854</v>
      </c>
      <c r="B322" s="12" t="s">
        <v>855</v>
      </c>
      <c r="C322" s="12" t="s">
        <v>856</v>
      </c>
      <c r="D322" s="13" t="s">
        <v>132</v>
      </c>
      <c r="E322" s="14">
        <v>40878</v>
      </c>
      <c r="F322" s="15">
        <v>1058.98</v>
      </c>
      <c r="G322" s="15">
        <v>1051.6619599999999</v>
      </c>
      <c r="H322" s="15">
        <v>11319.984171243999</v>
      </c>
      <c r="I322" s="15">
        <v>5705.550060350155</v>
      </c>
      <c r="J322" s="16">
        <v>0.50402456169893639</v>
      </c>
      <c r="K322" s="16">
        <v>0.76204898606162286</v>
      </c>
      <c r="L322" s="16">
        <v>0.91401714992749161</v>
      </c>
      <c r="M322" s="15">
        <v>5214.9706049298766</v>
      </c>
      <c r="N322" s="15">
        <v>393.40275856067524</v>
      </c>
      <c r="O322" s="15">
        <v>437.42730740901618</v>
      </c>
      <c r="P322" s="15">
        <v>491504.26999999996</v>
      </c>
      <c r="Q322" s="15">
        <v>499732.79</v>
      </c>
      <c r="R322" s="17">
        <v>666310.3866666666</v>
      </c>
      <c r="S322" s="15">
        <v>471.90012087102679</v>
      </c>
      <c r="T322" s="15">
        <v>777019.85000000009</v>
      </c>
      <c r="U322" s="15">
        <v>746076.72000000009</v>
      </c>
      <c r="V322" s="15">
        <v>994768.9600000002</v>
      </c>
      <c r="W322" s="15">
        <v>704.52390035694737</v>
      </c>
      <c r="X322" s="18">
        <v>1.0591999999999999</v>
      </c>
      <c r="Y322" s="18">
        <v>64444.030000000006</v>
      </c>
      <c r="Z322" s="17">
        <v>85925.373333333337</v>
      </c>
      <c r="AA322" s="17">
        <v>81122.897784491448</v>
      </c>
      <c r="AB322" s="19">
        <f>Table1[[#This Row],[YTD-23 Annualized]]/Table1[[#This Row],[Column6]]</f>
        <v>127.76877132093176</v>
      </c>
      <c r="AC322" s="22">
        <v>44.25029</v>
      </c>
      <c r="AD322" s="22">
        <v>-85.500330000000005</v>
      </c>
      <c r="AE322" s="21">
        <f>IF(OR('[1]Sales Team Input Sheet'!D$12="", '[1]Sales Team Input Sheet'!D$14="", AC322="", AD322=""), "",
     IFERROR(3959 * ACOS(MIN(1,
       SIN(RADIANS('[1]Sales Team Input Sheet'!D$12)) * SIN(RADIANS(AC322)) +
       COS(RADIANS('[1]Sales Team Input Sheet'!D$12)) * COS(RADIANS(AC322)) *
       COS(RADIANS(AD322) - RADIANS('[1]Sales Team Input Sheet'!D$14)))), ""))</f>
        <v>195.43883530938791</v>
      </c>
      <c r="AF322" s="21">
        <f t="shared" ref="AF322:AF385" si="5">IF(ISNUMBER(AE322), _xlfn.RANK.EQ(AE322, AE$3:AE$1029, 1) + COUNTIF(AE$2:AE$1029, AE322) - 1, "")</f>
        <v>74</v>
      </c>
    </row>
    <row r="323" spans="1:32" ht="15" thickBot="1" x14ac:dyDescent="0.4">
      <c r="A323" s="11" t="s">
        <v>857</v>
      </c>
      <c r="B323" s="12" t="s">
        <v>858</v>
      </c>
      <c r="C323" s="12" t="s">
        <v>859</v>
      </c>
      <c r="D323" s="13" t="s">
        <v>34</v>
      </c>
      <c r="E323" s="14">
        <v>40909</v>
      </c>
      <c r="F323" s="15">
        <v>788.34000000000015</v>
      </c>
      <c r="G323" s="15">
        <v>1078.510927</v>
      </c>
      <c r="H323" s="15">
        <v>11608.9837671353</v>
      </c>
      <c r="I323" s="15">
        <v>5797.4229384170285</v>
      </c>
      <c r="J323" s="16">
        <v>0.49939107976267194</v>
      </c>
      <c r="K323" s="16">
        <v>0.79049891710359532</v>
      </c>
      <c r="L323" s="16">
        <v>0.69216232693637936</v>
      </c>
      <c r="M323" s="15">
        <v>4012.7577512890721</v>
      </c>
      <c r="N323" s="15">
        <v>439.39646189065667</v>
      </c>
      <c r="O323" s="15">
        <v>467.48589441104087</v>
      </c>
      <c r="P323" s="15">
        <v>600816.79000000015</v>
      </c>
      <c r="Q323" s="15">
        <v>413314.93</v>
      </c>
      <c r="R323" s="17">
        <v>551086.57333333336</v>
      </c>
      <c r="S323" s="15">
        <v>524.28511809625275</v>
      </c>
      <c r="T323" s="15">
        <v>829367.8899999999</v>
      </c>
      <c r="U323" s="15">
        <v>582191.60000000009</v>
      </c>
      <c r="V323" s="15">
        <v>776255.46666666679</v>
      </c>
      <c r="W323" s="15">
        <v>738.50318390542157</v>
      </c>
      <c r="X323" s="18">
        <v>2.3875999999999999</v>
      </c>
      <c r="Y323" s="18">
        <v>131478.31</v>
      </c>
      <c r="Z323" s="17">
        <v>175304.41333333333</v>
      </c>
      <c r="AA323" s="17">
        <v>73422.856983302627</v>
      </c>
      <c r="AB323" s="19">
        <f>Table1[[#This Row],[YTD-23 Annualized]]/Table1[[#This Row],[Column6]]</f>
        <v>137.33362627143401</v>
      </c>
      <c r="AC323" s="22">
        <v>42.893197999999998</v>
      </c>
      <c r="AD323" s="22">
        <v>-71.305322000000004</v>
      </c>
      <c r="AE323" s="21">
        <f>IF(OR('[1]Sales Team Input Sheet'!D$12="", '[1]Sales Team Input Sheet'!D$14="", AC323="", AD323=""), "",
     IFERROR(3959 * ACOS(MIN(1,
       SIN(RADIANS('[1]Sales Team Input Sheet'!D$12)) * SIN(RADIANS(AC323)) +
       COS(RADIANS('[1]Sales Team Input Sheet'!D$12)) * COS(RADIANS(AC323)) *
       COS(RADIANS(AD323) - RADIANS('[1]Sales Team Input Sheet'!D$14)))), ""))</f>
        <v>834.43971340219264</v>
      </c>
      <c r="AF323" s="21">
        <f t="shared" si="5"/>
        <v>579</v>
      </c>
    </row>
    <row r="324" spans="1:32" ht="15" thickBot="1" x14ac:dyDescent="0.4">
      <c r="A324" s="11" t="s">
        <v>860</v>
      </c>
      <c r="B324" s="12" t="s">
        <v>861</v>
      </c>
      <c r="C324" s="12" t="s">
        <v>862</v>
      </c>
      <c r="D324" s="13" t="s">
        <v>132</v>
      </c>
      <c r="E324" s="14">
        <v>40787</v>
      </c>
      <c r="F324" s="15">
        <v>1824.39</v>
      </c>
      <c r="G324" s="15">
        <v>1676.806247</v>
      </c>
      <c r="H324" s="15">
        <v>18048.9747620833</v>
      </c>
      <c r="I324" s="15">
        <v>9957.9902844134995</v>
      </c>
      <c r="J324" s="16">
        <v>0.55172055009644771</v>
      </c>
      <c r="K324" s="16">
        <v>0.90336026453831442</v>
      </c>
      <c r="L324" s="16">
        <v>0.90903641643420263</v>
      </c>
      <c r="M324" s="15">
        <v>9052.1758030298533</v>
      </c>
      <c r="N324" s="15">
        <v>375.09353517202726</v>
      </c>
      <c r="O324" s="15">
        <v>416.70646627091793</v>
      </c>
      <c r="P324" s="15">
        <v>1017818.8800000001</v>
      </c>
      <c r="Q324" s="15">
        <v>849079.00000000012</v>
      </c>
      <c r="R324" s="17">
        <v>1132105.3333333335</v>
      </c>
      <c r="S324" s="15">
        <v>465.40432692571221</v>
      </c>
      <c r="T324" s="15">
        <v>1243231.2</v>
      </c>
      <c r="U324" s="15">
        <v>1018363.7499999999</v>
      </c>
      <c r="V324" s="15">
        <v>1357818.3333333333</v>
      </c>
      <c r="W324" s="15">
        <v>558.19410871578987</v>
      </c>
      <c r="X324" s="18">
        <v>2.4069000000000003</v>
      </c>
      <c r="Y324" s="18">
        <v>114231.66</v>
      </c>
      <c r="Z324" s="17">
        <v>152308.88</v>
      </c>
      <c r="AA324" s="17">
        <v>63280.10303710166</v>
      </c>
      <c r="AB324" s="19">
        <f>Table1[[#This Row],[YTD-23 Annualized]]/Table1[[#This Row],[Column6]]</f>
        <v>125.0644439488688</v>
      </c>
      <c r="AC324" s="22">
        <v>41.254840999999999</v>
      </c>
      <c r="AD324" s="22">
        <v>-95.944733999999997</v>
      </c>
      <c r="AE324" s="21">
        <f>IF(OR('[1]Sales Team Input Sheet'!D$12="", '[1]Sales Team Input Sheet'!D$14="", AC324="", AD324=""), "",
     IFERROR(3959 * ACOS(MIN(1,
       SIN(RADIANS('[1]Sales Team Input Sheet'!D$12)) * SIN(RADIANS(AC324)) +
       COS(RADIANS('[1]Sales Team Input Sheet'!D$12)) * COS(RADIANS(AC324)) *
       COS(RADIANS(AD324) - RADIANS('[1]Sales Team Input Sheet'!D$14)))), ""))</f>
        <v>432.12693816812651</v>
      </c>
      <c r="AF324" s="21">
        <f t="shared" si="5"/>
        <v>171</v>
      </c>
    </row>
    <row r="325" spans="1:32" ht="15" thickBot="1" x14ac:dyDescent="0.4">
      <c r="A325" s="11" t="s">
        <v>863</v>
      </c>
      <c r="B325" s="12" t="s">
        <v>864</v>
      </c>
      <c r="C325" s="12" t="s">
        <v>865</v>
      </c>
      <c r="D325" s="13" t="s">
        <v>132</v>
      </c>
      <c r="E325" s="14">
        <v>40878</v>
      </c>
      <c r="F325" s="15">
        <v>1289.04</v>
      </c>
      <c r="G325" s="15">
        <v>1584.553568</v>
      </c>
      <c r="H325" s="15">
        <v>17055.976150595201</v>
      </c>
      <c r="I325" s="15">
        <v>9064.9711570327036</v>
      </c>
      <c r="J325" s="16">
        <v>0.53148357367492938</v>
      </c>
      <c r="K325" s="16">
        <v>0.82414828766047932</v>
      </c>
      <c r="L325" s="16">
        <v>0.72849680830580599</v>
      </c>
      <c r="M325" s="15">
        <v>6603.8025552825129</v>
      </c>
      <c r="N325" s="15">
        <v>375.22726777967256</v>
      </c>
      <c r="O325" s="15">
        <v>377.09608701048836</v>
      </c>
      <c r="P325" s="15">
        <v>807392.9</v>
      </c>
      <c r="Q325" s="15">
        <v>541135.15999999992</v>
      </c>
      <c r="R325" s="17">
        <v>721513.54666666663</v>
      </c>
      <c r="S325" s="15">
        <v>419.79702724508155</v>
      </c>
      <c r="T325" s="15">
        <v>1026998.0200000001</v>
      </c>
      <c r="U325" s="15">
        <v>711089.02</v>
      </c>
      <c r="V325" s="15">
        <v>948118.69333333336</v>
      </c>
      <c r="W325" s="15">
        <v>551.64232296903128</v>
      </c>
      <c r="X325" s="18">
        <v>2.25</v>
      </c>
      <c r="Y325" s="18">
        <v>72057.36</v>
      </c>
      <c r="Z325" s="17">
        <v>96076.479999999996</v>
      </c>
      <c r="AA325" s="17">
        <v>42700.657777777778</v>
      </c>
      <c r="AB325" s="19">
        <f>Table1[[#This Row],[YTD-23 Annualized]]/Table1[[#This Row],[Column6]]</f>
        <v>109.25728633263174</v>
      </c>
      <c r="AC325" s="22">
        <v>29.673317999999998</v>
      </c>
      <c r="AD325" s="22">
        <v>-95.634084000000001</v>
      </c>
      <c r="AE325" s="21">
        <f>IF(OR('[1]Sales Team Input Sheet'!D$12="", '[1]Sales Team Input Sheet'!D$14="", AC325="", AD325=""), "",
     IFERROR(3959 * ACOS(MIN(1,
       SIN(RADIANS('[1]Sales Team Input Sheet'!D$12)) * SIN(RADIANS(AC325)) +
       COS(RADIANS('[1]Sales Team Input Sheet'!D$12)) * COS(RADIANS(AC325)) *
       COS(RADIANS(AD325) - RADIANS('[1]Sales Team Input Sheet'!D$14)))), ""))</f>
        <v>954.75228295036118</v>
      </c>
      <c r="AF325" s="21">
        <f t="shared" si="5"/>
        <v>680</v>
      </c>
    </row>
    <row r="326" spans="1:32" ht="15" thickBot="1" x14ac:dyDescent="0.4">
      <c r="A326" s="11" t="s">
        <v>866</v>
      </c>
      <c r="B326" s="12" t="s">
        <v>867</v>
      </c>
      <c r="C326" s="12" t="s">
        <v>868</v>
      </c>
      <c r="D326" s="13" t="s">
        <v>34</v>
      </c>
      <c r="E326" s="14">
        <v>40909</v>
      </c>
      <c r="F326" s="15">
        <v>1159.04</v>
      </c>
      <c r="G326" s="15">
        <v>1268.9620769999999</v>
      </c>
      <c r="H326" s="15">
        <v>13658.980900620298</v>
      </c>
      <c r="I326" s="15">
        <v>7219.4830250470659</v>
      </c>
      <c r="J326" s="16">
        <v>0.52855209898706323</v>
      </c>
      <c r="K326" s="16">
        <v>0.72915192460517364</v>
      </c>
      <c r="L326" s="16">
        <v>0.78214594607224841</v>
      </c>
      <c r="M326" s="15">
        <v>5646.6893807779743</v>
      </c>
      <c r="N326" s="15">
        <v>361.70702809442599</v>
      </c>
      <c r="O326" s="15">
        <v>367.8027074130315</v>
      </c>
      <c r="P326" s="15">
        <v>608179.31000000006</v>
      </c>
      <c r="Q326" s="15">
        <v>497992.87999999995</v>
      </c>
      <c r="R326" s="17">
        <v>663990.5066666666</v>
      </c>
      <c r="S326" s="15">
        <v>429.65978741027055</v>
      </c>
      <c r="T326" s="15">
        <v>742865.06</v>
      </c>
      <c r="U326" s="15">
        <v>603512.27</v>
      </c>
      <c r="V326" s="15">
        <v>804683.02666666661</v>
      </c>
      <c r="W326" s="15">
        <v>520.70012251518494</v>
      </c>
      <c r="X326" s="18">
        <v>2.0453999999999999</v>
      </c>
      <c r="Y326" s="18">
        <v>72240.689999999988</v>
      </c>
      <c r="Z326" s="17">
        <v>96320.919999999984</v>
      </c>
      <c r="AA326" s="17">
        <v>47091.483328444308</v>
      </c>
      <c r="AB326" s="19">
        <f>Table1[[#This Row],[YTD-23 Annualized]]/Table1[[#This Row],[Column6]]</f>
        <v>117.589345170459</v>
      </c>
      <c r="AC326" s="22">
        <v>39.856074</v>
      </c>
      <c r="AD326" s="22">
        <v>-101.804575</v>
      </c>
      <c r="AE326" s="21">
        <f>IF(OR('[1]Sales Team Input Sheet'!D$12="", '[1]Sales Team Input Sheet'!D$14="", AC326="", AD326=""), "",
     IFERROR(3959 * ACOS(MIN(1,
       SIN(RADIANS('[1]Sales Team Input Sheet'!D$12)) * SIN(RADIANS(AC326)) +
       COS(RADIANS('[1]Sales Team Input Sheet'!D$12)) * COS(RADIANS(AC326)) *
       COS(RADIANS(AD326) - RADIANS('[1]Sales Team Input Sheet'!D$14)))), ""))</f>
        <v>753.1344292103696</v>
      </c>
      <c r="AF326" s="21">
        <f t="shared" si="5"/>
        <v>493</v>
      </c>
    </row>
    <row r="327" spans="1:32" ht="15" thickBot="1" x14ac:dyDescent="0.4">
      <c r="A327" s="11" t="s">
        <v>869</v>
      </c>
      <c r="B327" s="12" t="s">
        <v>870</v>
      </c>
      <c r="C327" s="12" t="s">
        <v>108</v>
      </c>
      <c r="D327" s="13" t="s">
        <v>34</v>
      </c>
      <c r="E327" s="14">
        <v>40878</v>
      </c>
      <c r="F327" s="15">
        <v>2083.2000000000003</v>
      </c>
      <c r="G327" s="15">
        <v>2598.775619</v>
      </c>
      <c r="H327" s="15">
        <v>27972.960885354099</v>
      </c>
      <c r="I327" s="15">
        <v>11513.759503125657</v>
      </c>
      <c r="J327" s="16">
        <v>0.41160317459114443</v>
      </c>
      <c r="K327" s="16">
        <v>0.71613603324293595</v>
      </c>
      <c r="L327" s="16">
        <v>0.74941440784878732</v>
      </c>
      <c r="M327" s="15">
        <v>8628.5772601482622</v>
      </c>
      <c r="N327" s="15">
        <v>531.68195401597848</v>
      </c>
      <c r="O327" s="15">
        <v>595.86907162058367</v>
      </c>
      <c r="P327" s="15">
        <v>1492838.23</v>
      </c>
      <c r="Q327" s="15">
        <v>1326931.2100000002</v>
      </c>
      <c r="R327" s="17">
        <v>1769241.6133333335</v>
      </c>
      <c r="S327" s="15">
        <v>636.96774673579114</v>
      </c>
      <c r="T327" s="15">
        <v>1877030.75</v>
      </c>
      <c r="U327" s="15">
        <v>1651894.41</v>
      </c>
      <c r="V327" s="15">
        <v>2202525.88</v>
      </c>
      <c r="W327" s="15">
        <v>792.96006624423944</v>
      </c>
      <c r="X327" s="18">
        <v>2.2625000000000002</v>
      </c>
      <c r="Y327" s="18">
        <v>104644.67000000001</v>
      </c>
      <c r="Z327" s="17">
        <v>139526.22666666668</v>
      </c>
      <c r="AA327" s="17">
        <v>61669.05046040516</v>
      </c>
      <c r="AB327" s="19">
        <f>Table1[[#This Row],[YTD-23 Annualized]]/Table1[[#This Row],[Column6]]</f>
        <v>205.04441925839964</v>
      </c>
      <c r="AC327" s="22">
        <v>32</v>
      </c>
      <c r="AD327" s="22">
        <v>-6</v>
      </c>
      <c r="AE327" s="21">
        <f>IF(OR('[1]Sales Team Input Sheet'!D$12="", '[1]Sales Team Input Sheet'!D$14="", AC327="", AD327=""), "",
     IFERROR(3959 * ACOS(MIN(1,
       SIN(RADIANS('[1]Sales Team Input Sheet'!D$12)) * SIN(RADIANS(AC327)) +
       COS(RADIANS('[1]Sales Team Input Sheet'!D$12)) * COS(RADIANS(AC327)) *
       COS(RADIANS(AD327) - RADIANS('[1]Sales Team Input Sheet'!D$14)))), ""))</f>
        <v>4389.6469089367329</v>
      </c>
      <c r="AF327" s="21">
        <f t="shared" si="5"/>
        <v>1019</v>
      </c>
    </row>
    <row r="328" spans="1:32" ht="15" thickBot="1" x14ac:dyDescent="0.4">
      <c r="A328" s="11" t="s">
        <v>871</v>
      </c>
      <c r="B328" s="12" t="s">
        <v>872</v>
      </c>
      <c r="C328" s="12" t="s">
        <v>873</v>
      </c>
      <c r="D328" s="13" t="s">
        <v>34</v>
      </c>
      <c r="E328" s="14">
        <v>40817</v>
      </c>
      <c r="F328" s="15">
        <v>1081.3</v>
      </c>
      <c r="G328" s="15">
        <v>1286.4278409999999</v>
      </c>
      <c r="H328" s="15">
        <v>13846.980637739898</v>
      </c>
      <c r="I328" s="15">
        <v>5894.9942650101993</v>
      </c>
      <c r="J328" s="16">
        <v>0.42572416465604151</v>
      </c>
      <c r="K328" s="16">
        <v>0.82169884334809329</v>
      </c>
      <c r="L328" s="16">
        <v>0.92492550151280295</v>
      </c>
      <c r="M328" s="15">
        <v>5452.430526979656</v>
      </c>
      <c r="N328" s="15">
        <v>387.30397272059923</v>
      </c>
      <c r="O328" s="15">
        <v>436.29241653565157</v>
      </c>
      <c r="P328" s="15">
        <v>559738.07000000007</v>
      </c>
      <c r="Q328" s="15">
        <v>528134.42000000004</v>
      </c>
      <c r="R328" s="17">
        <v>704179.22666666668</v>
      </c>
      <c r="S328" s="15">
        <v>488.42543234994918</v>
      </c>
      <c r="T328" s="15">
        <v>866382.45</v>
      </c>
      <c r="U328" s="15">
        <v>814898.49</v>
      </c>
      <c r="V328" s="15">
        <v>1086531.32</v>
      </c>
      <c r="W328" s="15">
        <v>753.62849348007035</v>
      </c>
      <c r="X328" s="18">
        <v>1.1592</v>
      </c>
      <c r="Y328" s="18">
        <v>76946.11</v>
      </c>
      <c r="Z328" s="17">
        <v>102594.81333333334</v>
      </c>
      <c r="AA328" s="17">
        <v>88504.842420059809</v>
      </c>
      <c r="AB328" s="19">
        <f>Table1[[#This Row],[YTD-23 Annualized]]/Table1[[#This Row],[Column6]]</f>
        <v>129.14960093159462</v>
      </c>
      <c r="AC328" s="22">
        <v>40.757809700000003</v>
      </c>
      <c r="AD328" s="22">
        <v>-111.89193419999999</v>
      </c>
      <c r="AE328" s="21">
        <f>IF(OR('[1]Sales Team Input Sheet'!D$12="", '[1]Sales Team Input Sheet'!D$14="", AC328="", AD328=""), "",
     IFERROR(3959 * ACOS(MIN(1,
       SIN(RADIANS('[1]Sales Team Input Sheet'!D$12)) * SIN(RADIANS(AC328)) +
       COS(RADIANS('[1]Sales Team Input Sheet'!D$12)) * COS(RADIANS(AC328)) *
       COS(RADIANS(AD328) - RADIANS('[1]Sales Team Input Sheet'!D$14)))), ""))</f>
        <v>1257.5095607321334</v>
      </c>
      <c r="AF328" s="21">
        <f t="shared" si="5"/>
        <v>775</v>
      </c>
    </row>
    <row r="329" spans="1:32" ht="15" thickBot="1" x14ac:dyDescent="0.4">
      <c r="A329" s="11" t="s">
        <v>874</v>
      </c>
      <c r="B329" s="12" t="s">
        <v>875</v>
      </c>
      <c r="C329" s="12" t="s">
        <v>876</v>
      </c>
      <c r="D329" s="13" t="s">
        <v>132</v>
      </c>
      <c r="E329" s="14">
        <v>40878</v>
      </c>
      <c r="F329" s="15">
        <v>1382.72</v>
      </c>
      <c r="G329" s="15">
        <v>1353.689613</v>
      </c>
      <c r="H329" s="15">
        <v>14570.979625370699</v>
      </c>
      <c r="I329" s="15">
        <v>6824.3156082785663</v>
      </c>
      <c r="J329" s="16">
        <v>0.46834981475069831</v>
      </c>
      <c r="K329" s="16">
        <v>0.83206977330378562</v>
      </c>
      <c r="L329" s="16">
        <v>0.88188545700894905</v>
      </c>
      <c r="M329" s="15">
        <v>6018.2646889800471</v>
      </c>
      <c r="N329" s="15">
        <v>336.69785972702789</v>
      </c>
      <c r="O329" s="15">
        <v>365.3957851191854</v>
      </c>
      <c r="P329" s="15">
        <v>670775.10999999987</v>
      </c>
      <c r="Q329" s="15">
        <v>566221.82999999996</v>
      </c>
      <c r="R329" s="17">
        <v>754962.44</v>
      </c>
      <c r="S329" s="15">
        <v>409.49854634343899</v>
      </c>
      <c r="T329" s="15">
        <v>854834.74000000011</v>
      </c>
      <c r="U329" s="15">
        <v>724918.43</v>
      </c>
      <c r="V329" s="15">
        <v>966557.90666666673</v>
      </c>
      <c r="W329" s="15">
        <v>524.26986663966682</v>
      </c>
      <c r="X329" s="18">
        <v>2.2124999999999999</v>
      </c>
      <c r="Y329" s="18">
        <v>166200.97999999998</v>
      </c>
      <c r="Z329" s="17">
        <v>221601.30666666664</v>
      </c>
      <c r="AA329" s="17">
        <v>100158.78267419961</v>
      </c>
      <c r="AB329" s="19">
        <f>Table1[[#This Row],[YTD-23 Annualized]]/Table1[[#This Row],[Column6]]</f>
        <v>125.44520372831062</v>
      </c>
      <c r="AC329" s="22">
        <v>34.232391</v>
      </c>
      <c r="AD329" s="22">
        <v>-84.277051</v>
      </c>
      <c r="AE329" s="21">
        <f>IF(OR('[1]Sales Team Input Sheet'!D$12="", '[1]Sales Team Input Sheet'!D$14="", AC329="", AD329=""), "",
     IFERROR(3959 * ACOS(MIN(1,
       SIN(RADIANS('[1]Sales Team Input Sheet'!D$12)) * SIN(RADIANS(AC329)) +
       COS(RADIANS('[1]Sales Team Input Sheet'!D$12)) * COS(RADIANS(AC329)) *
       COS(RADIANS(AD329) - RADIANS('[1]Sales Team Input Sheet'!D$14)))), ""))</f>
        <v>559.16397198442849</v>
      </c>
      <c r="AF329" s="21">
        <f t="shared" si="5"/>
        <v>201</v>
      </c>
    </row>
    <row r="330" spans="1:32" ht="15" thickBot="1" x14ac:dyDescent="0.4">
      <c r="A330" s="11" t="s">
        <v>877</v>
      </c>
      <c r="B330" s="12" t="s">
        <v>878</v>
      </c>
      <c r="C330" s="12" t="s">
        <v>879</v>
      </c>
      <c r="D330" s="13" t="s">
        <v>34</v>
      </c>
      <c r="E330" s="14">
        <v>40756</v>
      </c>
      <c r="F330" s="15">
        <v>1549.4299999999998</v>
      </c>
      <c r="G330" s="15">
        <v>1822.1065389999999</v>
      </c>
      <c r="H330" s="15">
        <v>19612.972575142099</v>
      </c>
      <c r="I330" s="15">
        <v>10368.311001708907</v>
      </c>
      <c r="J330" s="16">
        <v>0.52864556670261842</v>
      </c>
      <c r="K330" s="16">
        <v>0.84814924624106069</v>
      </c>
      <c r="L330" s="16">
        <v>0.74317562513731716</v>
      </c>
      <c r="M330" s="15">
        <v>7705.4760103131403</v>
      </c>
      <c r="N330" s="15">
        <v>584.74558643964326</v>
      </c>
      <c r="O330" s="15">
        <v>623.2880155928309</v>
      </c>
      <c r="P330" s="15">
        <v>1537329.7500000002</v>
      </c>
      <c r="Q330" s="15">
        <v>1076089.6599999999</v>
      </c>
      <c r="R330" s="17">
        <v>1434786.2133333334</v>
      </c>
      <c r="S330" s="15">
        <v>694.5067928205857</v>
      </c>
      <c r="T330" s="15">
        <v>1867795.7400000002</v>
      </c>
      <c r="U330" s="15">
        <v>1331926.6100000001</v>
      </c>
      <c r="V330" s="15">
        <v>1775902.146666667</v>
      </c>
      <c r="W330" s="15">
        <v>859.62360997269991</v>
      </c>
      <c r="X330" s="18">
        <v>2.2976000000000001</v>
      </c>
      <c r="Y330" s="18">
        <v>155785.55000000002</v>
      </c>
      <c r="Z330" s="17">
        <v>207714.06666666671</v>
      </c>
      <c r="AA330" s="17">
        <v>90404.799210770681</v>
      </c>
      <c r="AB330" s="19">
        <f>Table1[[#This Row],[YTD-23 Annualized]]/Table1[[#This Row],[Column6]]</f>
        <v>186.20344952252023</v>
      </c>
      <c r="AC330" s="22">
        <v>4.3</v>
      </c>
      <c r="AD330" s="22">
        <v>11.73333</v>
      </c>
      <c r="AE330" s="21">
        <f>IF(OR('[1]Sales Team Input Sheet'!D$12="", '[1]Sales Team Input Sheet'!D$14="", AC330="", AD330=""), "",
     IFERROR(3959 * ACOS(MIN(1,
       SIN(RADIANS('[1]Sales Team Input Sheet'!D$12)) * SIN(RADIANS(AC330)) +
       COS(RADIANS('[1]Sales Team Input Sheet'!D$12)) * COS(RADIANS(AC330)) *
       COS(RADIANS(AD330) - RADIANS('[1]Sales Team Input Sheet'!D$14)))), ""))</f>
        <v>6498.7456043454367</v>
      </c>
      <c r="AF330" s="21">
        <f t="shared" si="5"/>
        <v>1021</v>
      </c>
    </row>
    <row r="331" spans="1:32" ht="15" thickBot="1" x14ac:dyDescent="0.4">
      <c r="A331" s="11" t="s">
        <v>880</v>
      </c>
      <c r="B331" s="12" t="s">
        <v>881</v>
      </c>
      <c r="C331" s="12" t="s">
        <v>882</v>
      </c>
      <c r="D331" s="13" t="s">
        <v>34</v>
      </c>
      <c r="E331" s="14">
        <v>40909</v>
      </c>
      <c r="F331" s="15">
        <v>1369.17</v>
      </c>
      <c r="G331" s="15">
        <v>1740.258996</v>
      </c>
      <c r="H331" s="15">
        <v>18731.9738070444</v>
      </c>
      <c r="I331" s="15">
        <v>9494.9907918956978</v>
      </c>
      <c r="J331" s="16">
        <v>0.50688682835574883</v>
      </c>
      <c r="K331" s="16">
        <v>0.70738901466267579</v>
      </c>
      <c r="L331" s="16">
        <v>0.72613271097816723</v>
      </c>
      <c r="M331" s="15">
        <v>6894.623404431959</v>
      </c>
      <c r="N331" s="15">
        <v>426.4475736077427</v>
      </c>
      <c r="O331" s="15">
        <v>446.7057560419816</v>
      </c>
      <c r="P331" s="15">
        <v>850592.94</v>
      </c>
      <c r="Q331" s="15">
        <v>687048.57000000007</v>
      </c>
      <c r="R331" s="17">
        <v>916064.76000000013</v>
      </c>
      <c r="S331" s="15">
        <v>501.7993163741537</v>
      </c>
      <c r="T331" s="15">
        <v>1072525.1600000001</v>
      </c>
      <c r="U331" s="15">
        <v>884310.88</v>
      </c>
      <c r="V331" s="15">
        <v>1179081.1733333333</v>
      </c>
      <c r="W331" s="15">
        <v>645.87368989972026</v>
      </c>
      <c r="X331" s="18">
        <v>1.5434000000000001</v>
      </c>
      <c r="Y331" s="18">
        <v>96781.42</v>
      </c>
      <c r="Z331" s="17">
        <v>129041.89333333333</v>
      </c>
      <c r="AA331" s="17">
        <v>83608.846270139504</v>
      </c>
      <c r="AB331" s="19">
        <f>Table1[[#This Row],[YTD-23 Annualized]]/Table1[[#This Row],[Column6]]</f>
        <v>132.86654052941327</v>
      </c>
      <c r="AC331" s="22">
        <v>40.824354800000002</v>
      </c>
      <c r="AD331" s="22">
        <v>-74.072775100000001</v>
      </c>
      <c r="AE331" s="21">
        <f>IF(OR('[1]Sales Team Input Sheet'!D$12="", '[1]Sales Team Input Sheet'!D$14="", AC331="", AD331=""), "",
     IFERROR(3959 * ACOS(MIN(1,
       SIN(RADIANS('[1]Sales Team Input Sheet'!D$12)) * SIN(RADIANS(AC331)) +
       COS(RADIANS('[1]Sales Team Input Sheet'!D$12)) * COS(RADIANS(AC331)) *
       COS(RADIANS(AD331) - RADIANS('[1]Sales Team Input Sheet'!D$14)))), ""))</f>
        <v>705.9671585213955</v>
      </c>
      <c r="AF331" s="21">
        <f t="shared" si="5"/>
        <v>412</v>
      </c>
    </row>
    <row r="332" spans="1:32" ht="15" thickBot="1" x14ac:dyDescent="0.4">
      <c r="A332" s="11" t="s">
        <v>883</v>
      </c>
      <c r="B332" s="12" t="s">
        <v>884</v>
      </c>
      <c r="C332" s="12" t="s">
        <v>885</v>
      </c>
      <c r="D332" s="13" t="s">
        <v>34</v>
      </c>
      <c r="E332" s="14">
        <v>41091</v>
      </c>
      <c r="F332" s="15">
        <v>1631.72</v>
      </c>
      <c r="G332" s="15">
        <v>1413.0546300000001</v>
      </c>
      <c r="H332" s="15">
        <v>15209.978731857</v>
      </c>
      <c r="I332" s="15">
        <v>7687.3488591301038</v>
      </c>
      <c r="J332" s="16">
        <v>0.50541483289711009</v>
      </c>
      <c r="K332" s="16">
        <v>0.88240728799096246</v>
      </c>
      <c r="L332" s="16">
        <v>0.90749345803319714</v>
      </c>
      <c r="M332" s="15">
        <v>6976.2187992795298</v>
      </c>
      <c r="N332" s="15">
        <v>393.25736466578758</v>
      </c>
      <c r="O332" s="15">
        <v>454.78395803201528</v>
      </c>
      <c r="P332" s="15">
        <v>929180.79999999981</v>
      </c>
      <c r="Q332" s="15">
        <v>831304.03999999992</v>
      </c>
      <c r="R332" s="17">
        <v>1108405.3866666665</v>
      </c>
      <c r="S332" s="15">
        <v>509.46488368102365</v>
      </c>
      <c r="T332" s="15">
        <v>1381995.3800000001</v>
      </c>
      <c r="U332" s="15">
        <v>1215587.98</v>
      </c>
      <c r="V332" s="15">
        <v>1620783.9733333332</v>
      </c>
      <c r="W332" s="15">
        <v>744.97339004240916</v>
      </c>
      <c r="X332" s="18">
        <v>2.3780000000000001</v>
      </c>
      <c r="Y332" s="18">
        <v>116429.09000000001</v>
      </c>
      <c r="Z332" s="17">
        <v>155238.78666666668</v>
      </c>
      <c r="AA332" s="17">
        <v>65281.239136529301</v>
      </c>
      <c r="AB332" s="19">
        <f>Table1[[#This Row],[YTD-23 Annualized]]/Table1[[#This Row],[Column6]]</f>
        <v>158.88340353962769</v>
      </c>
      <c r="AC332" s="22">
        <v>25.820894599999999</v>
      </c>
      <c r="AD332" s="22">
        <v>-80.334055899999996</v>
      </c>
      <c r="AE332" s="21">
        <f>IF(OR('[1]Sales Team Input Sheet'!D$12="", '[1]Sales Team Input Sheet'!D$14="", AC332="", AD332=""), "",
     IFERROR(3959 * ACOS(MIN(1,
       SIN(RADIANS('[1]Sales Team Input Sheet'!D$12)) * SIN(RADIANS(AC332)) +
       COS(RADIANS('[1]Sales Team Input Sheet'!D$12)) * COS(RADIANS(AC332)) *
       COS(RADIANS(AD332) - RADIANS('[1]Sales Team Input Sheet'!D$14)))), ""))</f>
        <v>1185.070575046514</v>
      </c>
      <c r="AF332" s="21">
        <f t="shared" si="5"/>
        <v>755</v>
      </c>
    </row>
    <row r="333" spans="1:32" ht="15" thickBot="1" x14ac:dyDescent="0.4">
      <c r="A333" s="11" t="s">
        <v>886</v>
      </c>
      <c r="B333" s="12" t="s">
        <v>887</v>
      </c>
      <c r="C333" s="12" t="s">
        <v>320</v>
      </c>
      <c r="D333" s="13" t="s">
        <v>34</v>
      </c>
      <c r="E333" s="14">
        <v>40878</v>
      </c>
      <c r="F333" s="15">
        <v>880.4</v>
      </c>
      <c r="G333" s="15">
        <v>1181.633257</v>
      </c>
      <c r="H333" s="15">
        <v>12718.982215022299</v>
      </c>
      <c r="I333" s="15">
        <v>6170.9939759544986</v>
      </c>
      <c r="J333" s="16">
        <v>0.48517985728968011</v>
      </c>
      <c r="K333" s="16">
        <v>0.78029577154987839</v>
      </c>
      <c r="L333" s="16">
        <v>0.73871424964906596</v>
      </c>
      <c r="M333" s="15">
        <v>4558.6011845361336</v>
      </c>
      <c r="N333" s="15">
        <v>338.03047731845021</v>
      </c>
      <c r="O333" s="15">
        <v>354.59251476601554</v>
      </c>
      <c r="P333" s="15">
        <v>469364.36999999994</v>
      </c>
      <c r="Q333" s="15">
        <v>351769.7</v>
      </c>
      <c r="R333" s="17">
        <v>469026.26666666666</v>
      </c>
      <c r="S333" s="15">
        <v>399.55667878237165</v>
      </c>
      <c r="T333" s="15">
        <v>616239.22999999986</v>
      </c>
      <c r="U333" s="15">
        <v>514495</v>
      </c>
      <c r="V333" s="15">
        <v>685993.33333333326</v>
      </c>
      <c r="W333" s="15">
        <v>584.38777828259867</v>
      </c>
      <c r="X333" s="18">
        <v>2.25</v>
      </c>
      <c r="Y333" s="18">
        <v>85830.18</v>
      </c>
      <c r="Z333" s="17">
        <v>114440.23999999999</v>
      </c>
      <c r="AA333" s="17">
        <v>50862.328888888886</v>
      </c>
      <c r="AB333" s="19">
        <f>Table1[[#This Row],[YTD-23 Annualized]]/Table1[[#This Row],[Column6]]</f>
        <v>102.88819918217808</v>
      </c>
      <c r="AC333" s="22">
        <v>34.012985100000002</v>
      </c>
      <c r="AD333" s="22">
        <v>-84.183493900000002</v>
      </c>
      <c r="AE333" s="21">
        <f>IF(OR('[1]Sales Team Input Sheet'!D$12="", '[1]Sales Team Input Sheet'!D$14="", AC333="", AD333=""), "",
     IFERROR(3959 * ACOS(MIN(1,
       SIN(RADIANS('[1]Sales Team Input Sheet'!D$12)) * SIN(RADIANS(AC333)) +
       COS(RADIANS('[1]Sales Team Input Sheet'!D$12)) * COS(RADIANS(AC333)) *
       COS(RADIANS(AD333) - RADIANS('[1]Sales Team Input Sheet'!D$14)))), ""))</f>
        <v>575.23600754947381</v>
      </c>
      <c r="AF333" s="21">
        <f t="shared" si="5"/>
        <v>221</v>
      </c>
    </row>
    <row r="334" spans="1:32" ht="15" thickBot="1" x14ac:dyDescent="0.4">
      <c r="A334" s="11" t="s">
        <v>888</v>
      </c>
      <c r="B334" s="12" t="s">
        <v>889</v>
      </c>
      <c r="C334" s="12" t="s">
        <v>890</v>
      </c>
      <c r="D334" s="13" t="s">
        <v>34</v>
      </c>
      <c r="E334" s="14">
        <v>40664</v>
      </c>
      <c r="F334" s="15">
        <v>1413.08</v>
      </c>
      <c r="G334" s="15">
        <v>1846.075513</v>
      </c>
      <c r="H334" s="15">
        <v>19870.972214380698</v>
      </c>
      <c r="I334" s="15">
        <v>10265.853879445505</v>
      </c>
      <c r="J334" s="16">
        <v>0.51662564713447023</v>
      </c>
      <c r="K334" s="16">
        <v>0.71005919876677182</v>
      </c>
      <c r="L334" s="16">
        <v>0.67126554598901877</v>
      </c>
      <c r="M334" s="15">
        <v>6891.1140094294733</v>
      </c>
      <c r="N334" s="15">
        <v>329.23535790153335</v>
      </c>
      <c r="O334" s="15">
        <v>318.08883431935919</v>
      </c>
      <c r="P334" s="15">
        <v>719274.14999999991</v>
      </c>
      <c r="Q334" s="15">
        <v>483461.39999999997</v>
      </c>
      <c r="R334" s="17">
        <v>644615.19999999995</v>
      </c>
      <c r="S334" s="15">
        <v>342.13307102216436</v>
      </c>
      <c r="T334" s="15">
        <v>932013.91</v>
      </c>
      <c r="U334" s="15">
        <v>659343.97</v>
      </c>
      <c r="V334" s="15">
        <v>879125.29333333333</v>
      </c>
      <c r="W334" s="15">
        <v>466.60059586152238</v>
      </c>
      <c r="X334" s="18">
        <v>2.0453999999999999</v>
      </c>
      <c r="Y334" s="18">
        <v>71030.87999999999</v>
      </c>
      <c r="Z334" s="17">
        <v>94707.839999999982</v>
      </c>
      <c r="AA334" s="17">
        <v>46302.84540921091</v>
      </c>
      <c r="AB334" s="19">
        <f>Table1[[#This Row],[YTD-23 Annualized]]/Table1[[#This Row],[Column6]]</f>
        <v>93.542959689527578</v>
      </c>
      <c r="AC334" s="22">
        <v>32.749828000000001</v>
      </c>
      <c r="AD334" s="22">
        <v>-97.079470999999998</v>
      </c>
      <c r="AE334" s="21">
        <f>IF(OR('[1]Sales Team Input Sheet'!D$12="", '[1]Sales Team Input Sheet'!D$14="", AC334="", AD334=""), "",
     IFERROR(3959 * ACOS(MIN(1,
       SIN(RADIANS('[1]Sales Team Input Sheet'!D$12)) * SIN(RADIANS(AC334)) +
       COS(RADIANS('[1]Sales Team Input Sheet'!D$12)) * COS(RADIANS(AC334)) *
       COS(RADIANS(AD334) - RADIANS('[1]Sales Team Input Sheet'!D$14)))), ""))</f>
        <v>816.46440417688416</v>
      </c>
      <c r="AF334" s="21">
        <f t="shared" si="5"/>
        <v>560</v>
      </c>
    </row>
    <row r="335" spans="1:32" ht="15" thickBot="1" x14ac:dyDescent="0.4">
      <c r="A335" s="11" t="s">
        <v>891</v>
      </c>
      <c r="B335" s="12" t="s">
        <v>892</v>
      </c>
      <c r="C335" s="12" t="s">
        <v>529</v>
      </c>
      <c r="D335" s="13" t="s">
        <v>132</v>
      </c>
      <c r="E335" s="14">
        <v>40878</v>
      </c>
      <c r="F335" s="15">
        <v>1307.3399999999999</v>
      </c>
      <c r="G335" s="15">
        <v>1190.273236</v>
      </c>
      <c r="H335" s="15">
        <v>12811.9820849804</v>
      </c>
      <c r="I335" s="15">
        <v>6572.4227595837147</v>
      </c>
      <c r="J335" s="16">
        <v>0.51299031765651815</v>
      </c>
      <c r="K335" s="16">
        <v>0.79825493559843819</v>
      </c>
      <c r="L335" s="16">
        <v>0.97231750748439305</v>
      </c>
      <c r="M335" s="15">
        <v>6390.4817157321331</v>
      </c>
      <c r="N335" s="15">
        <v>389.41757978816992</v>
      </c>
      <c r="O335" s="15">
        <v>347.57478544219566</v>
      </c>
      <c r="P335" s="15">
        <v>616141.53</v>
      </c>
      <c r="Q335" s="15">
        <v>507738.94</v>
      </c>
      <c r="R335" s="17">
        <v>676985.2533333333</v>
      </c>
      <c r="S335" s="15">
        <v>388.37558706992826</v>
      </c>
      <c r="T335" s="15">
        <v>1479245.78</v>
      </c>
      <c r="U335" s="15">
        <v>1138193.3799999999</v>
      </c>
      <c r="V335" s="15">
        <v>1517591.1733333333</v>
      </c>
      <c r="W335" s="15">
        <v>870.6177275995534</v>
      </c>
      <c r="X335" s="18">
        <v>1</v>
      </c>
      <c r="Y335" s="18">
        <v>94251.24</v>
      </c>
      <c r="Z335" s="17">
        <v>125668.32</v>
      </c>
      <c r="AA335" s="17">
        <v>125668.32</v>
      </c>
      <c r="AB335" s="19">
        <f>Table1[[#This Row],[YTD-23 Annualized]]/Table1[[#This Row],[Column6]]</f>
        <v>105.93649797428044</v>
      </c>
      <c r="AC335" s="22">
        <v>28.750540000000001</v>
      </c>
      <c r="AD335" s="22">
        <v>-82.500100000000003</v>
      </c>
      <c r="AE335" s="21">
        <f>IF(OR('[1]Sales Team Input Sheet'!D$12="", '[1]Sales Team Input Sheet'!D$14="", AC335="", AD335=""), "",
     IFERROR(3959 * ACOS(MIN(1,
       SIN(RADIANS('[1]Sales Team Input Sheet'!D$12)) * SIN(RADIANS(AC335)) +
       COS(RADIANS('[1]Sales Team Input Sheet'!D$12)) * COS(RADIANS(AC335)) *
       COS(RADIANS(AD335) - RADIANS('[1]Sales Team Input Sheet'!D$14)))), ""))</f>
        <v>951.97658216781929</v>
      </c>
      <c r="AF335" s="21">
        <f t="shared" si="5"/>
        <v>676</v>
      </c>
    </row>
    <row r="336" spans="1:32" ht="15" thickBot="1" x14ac:dyDescent="0.4">
      <c r="A336" s="11" t="s">
        <v>893</v>
      </c>
      <c r="B336" s="12" t="s">
        <v>894</v>
      </c>
      <c r="C336" s="12" t="s">
        <v>713</v>
      </c>
      <c r="D336" s="13" t="s">
        <v>34</v>
      </c>
      <c r="E336" s="14">
        <v>41426</v>
      </c>
      <c r="F336" s="15">
        <v>970.51999999999987</v>
      </c>
      <c r="G336" s="15">
        <v>1790.6124219999999</v>
      </c>
      <c r="H336" s="15">
        <v>19273.973049165797</v>
      </c>
      <c r="I336" s="15">
        <v>8784.7915653848013</v>
      </c>
      <c r="J336" s="16">
        <v>0.45578519503870629</v>
      </c>
      <c r="K336" s="16">
        <v>0.56606163563559397</v>
      </c>
      <c r="L336" s="16">
        <v>0.60088681415140288</v>
      </c>
      <c r="M336" s="15">
        <v>5278.6654167081888</v>
      </c>
      <c r="N336" s="15">
        <v>506.99055345171894</v>
      </c>
      <c r="O336" s="15">
        <v>519.03991674566225</v>
      </c>
      <c r="P336" s="15">
        <v>683088.24</v>
      </c>
      <c r="Q336" s="15">
        <v>563656.67000000004</v>
      </c>
      <c r="R336" s="17">
        <v>751542.2266666668</v>
      </c>
      <c r="S336" s="15">
        <v>580.7780056052427</v>
      </c>
      <c r="T336" s="15">
        <v>931937.37</v>
      </c>
      <c r="U336" s="15">
        <v>847247.07000000007</v>
      </c>
      <c r="V336" s="15">
        <v>1129662.76</v>
      </c>
      <c r="W336" s="15">
        <v>872.98259695833167</v>
      </c>
      <c r="X336" s="18">
        <v>1.3611</v>
      </c>
      <c r="Y336" s="18">
        <v>69887.42</v>
      </c>
      <c r="Z336" s="17">
        <v>93183.226666666669</v>
      </c>
      <c r="AA336" s="17">
        <v>68461.704993510153</v>
      </c>
      <c r="AB336" s="19">
        <f>Table1[[#This Row],[YTD-23 Annualized]]/Table1[[#This Row],[Column6]]</f>
        <v>142.37352954552927</v>
      </c>
      <c r="AC336" s="22">
        <v>39.068140999999997</v>
      </c>
      <c r="AD336" s="22">
        <v>-75.820948000000001</v>
      </c>
      <c r="AE336" s="21">
        <f>IF(OR('[1]Sales Team Input Sheet'!D$12="", '[1]Sales Team Input Sheet'!D$14="", AC336="", AD336=""), "",
     IFERROR(3959 * ACOS(MIN(1,
       SIN(RADIANS('[1]Sales Team Input Sheet'!D$12)) * SIN(RADIANS(AC336)) +
       COS(RADIANS('[1]Sales Team Input Sheet'!D$12)) * COS(RADIANS(AC336)) *
       COS(RADIANS(AD336) - RADIANS('[1]Sales Team Input Sheet'!D$14)))), ""))</f>
        <v>649.60609635051094</v>
      </c>
      <c r="AF336" s="21">
        <f t="shared" si="5"/>
        <v>347</v>
      </c>
    </row>
    <row r="337" spans="1:32" ht="15" thickBot="1" x14ac:dyDescent="0.4">
      <c r="A337" s="11" t="s">
        <v>895</v>
      </c>
      <c r="B337" s="12" t="s">
        <v>896</v>
      </c>
      <c r="C337" s="12" t="s">
        <v>897</v>
      </c>
      <c r="D337" s="13" t="s">
        <v>132</v>
      </c>
      <c r="E337" s="14">
        <v>41122</v>
      </c>
      <c r="F337" s="15">
        <v>838.47</v>
      </c>
      <c r="G337" s="15">
        <v>1233.380228</v>
      </c>
      <c r="H337" s="15">
        <v>13275.981436169199</v>
      </c>
      <c r="I337" s="15">
        <v>6070.9339048427164</v>
      </c>
      <c r="J337" s="16">
        <v>0.45728701369700708</v>
      </c>
      <c r="K337" s="16">
        <v>0.69868043062862062</v>
      </c>
      <c r="L337" s="16">
        <v>0.70463779006256955</v>
      </c>
      <c r="M337" s="15">
        <v>4277.8094503242974</v>
      </c>
      <c r="N337" s="15">
        <v>358.62978955007253</v>
      </c>
      <c r="O337" s="15">
        <v>366.36678712416665</v>
      </c>
      <c r="P337" s="15">
        <v>459360.24999999994</v>
      </c>
      <c r="Q337" s="15">
        <v>356431.57</v>
      </c>
      <c r="R337" s="17">
        <v>475242.09333333332</v>
      </c>
      <c r="S337" s="15">
        <v>425.09758250146098</v>
      </c>
      <c r="T337" s="15">
        <v>699692.37</v>
      </c>
      <c r="U337" s="15">
        <v>542839.99</v>
      </c>
      <c r="V337" s="15">
        <v>723786.65333333332</v>
      </c>
      <c r="W337" s="15">
        <v>647.41730771524317</v>
      </c>
      <c r="X337" s="18">
        <v>1.5254000000000001</v>
      </c>
      <c r="Y337" s="18">
        <v>137436.34</v>
      </c>
      <c r="Z337" s="17">
        <v>183248.45333333331</v>
      </c>
      <c r="AA337" s="17">
        <v>120131.41034045712</v>
      </c>
      <c r="AB337" s="19">
        <f>Table1[[#This Row],[YTD-23 Annualized]]/Table1[[#This Row],[Column6]]</f>
        <v>111.0947317434407</v>
      </c>
      <c r="AC337" s="22">
        <v>40.747106000000002</v>
      </c>
      <c r="AD337" s="22">
        <v>-74.16198</v>
      </c>
      <c r="AE337" s="21">
        <f>IF(OR('[1]Sales Team Input Sheet'!D$12="", '[1]Sales Team Input Sheet'!D$14="", AC337="", AD337=""), "",
     IFERROR(3959 * ACOS(MIN(1,
       SIN(RADIANS('[1]Sales Team Input Sheet'!D$12)) * SIN(RADIANS(AC337)) +
       COS(RADIANS('[1]Sales Team Input Sheet'!D$12)) * COS(RADIANS(AC337)) *
       COS(RADIANS(AD337) - RADIANS('[1]Sales Team Input Sheet'!D$14)))), ""))</f>
        <v>702.36512930650144</v>
      </c>
      <c r="AF337" s="21">
        <f t="shared" si="5"/>
        <v>406</v>
      </c>
    </row>
    <row r="338" spans="1:32" ht="15" thickBot="1" x14ac:dyDescent="0.4">
      <c r="A338" s="11" t="s">
        <v>898</v>
      </c>
      <c r="B338" s="12" t="s">
        <v>899</v>
      </c>
      <c r="C338" s="12" t="s">
        <v>900</v>
      </c>
      <c r="D338" s="13" t="s">
        <v>34</v>
      </c>
      <c r="E338" s="14">
        <v>40969</v>
      </c>
      <c r="F338" s="15">
        <v>944.55000000000007</v>
      </c>
      <c r="G338" s="15">
        <v>1189.1584</v>
      </c>
      <c r="H338" s="15">
        <v>12799.982101760001</v>
      </c>
      <c r="I338" s="15">
        <v>6394.0038360191011</v>
      </c>
      <c r="J338" s="16">
        <v>0.49953224818493486</v>
      </c>
      <c r="K338" s="16">
        <v>0.68989435869197946</v>
      </c>
      <c r="L338" s="16">
        <v>0.71261690862480398</v>
      </c>
      <c r="M338" s="15">
        <v>4556.4752473590697</v>
      </c>
      <c r="N338" s="15">
        <v>234.69340294257233</v>
      </c>
      <c r="O338" s="15">
        <v>236.75702715578848</v>
      </c>
      <c r="P338" s="15">
        <v>336341.78</v>
      </c>
      <c r="Q338" s="15">
        <v>257327.81999999998</v>
      </c>
      <c r="R338" s="17">
        <v>343103.75999999995</v>
      </c>
      <c r="S338" s="15">
        <v>272.43430204859453</v>
      </c>
      <c r="T338" s="15">
        <v>597293.15</v>
      </c>
      <c r="U338" s="15">
        <v>525392.97000000009</v>
      </c>
      <c r="V338" s="15">
        <v>700523.96000000008</v>
      </c>
      <c r="W338" s="15">
        <v>556.23627124027314</v>
      </c>
      <c r="X338" s="18">
        <v>1.0588</v>
      </c>
      <c r="Y338" s="18">
        <v>67416.7</v>
      </c>
      <c r="Z338" s="17">
        <v>89888.933333333334</v>
      </c>
      <c r="AA338" s="17">
        <v>84896.99030348823</v>
      </c>
      <c r="AB338" s="19">
        <f>Table1[[#This Row],[YTD-23 Annualized]]/Table1[[#This Row],[Column6]]</f>
        <v>75.300257627617455</v>
      </c>
      <c r="AC338" s="22">
        <v>42.620525999999998</v>
      </c>
      <c r="AD338" s="22">
        <v>-73.731907000000007</v>
      </c>
      <c r="AE338" s="21">
        <f>IF(OR('[1]Sales Team Input Sheet'!D$12="", '[1]Sales Team Input Sheet'!D$14="", AC338="", AD338=""), "",
     IFERROR(3959 * ACOS(MIN(1,
       SIN(RADIANS('[1]Sales Team Input Sheet'!D$12)) * SIN(RADIANS(AC338)) +
       COS(RADIANS('[1]Sales Team Input Sheet'!D$12)) * COS(RADIANS(AC338)) *
       COS(RADIANS(AD338) - RADIANS('[1]Sales Team Input Sheet'!D$14)))), ""))</f>
        <v>711.55948347369781</v>
      </c>
      <c r="AF338" s="21">
        <f t="shared" si="5"/>
        <v>448</v>
      </c>
    </row>
    <row r="339" spans="1:32" ht="15" thickBot="1" x14ac:dyDescent="0.4">
      <c r="A339" s="11" t="s">
        <v>901</v>
      </c>
      <c r="B339" s="12" t="s">
        <v>902</v>
      </c>
      <c r="C339" s="12" t="s">
        <v>903</v>
      </c>
      <c r="D339" s="13" t="s">
        <v>34</v>
      </c>
      <c r="E339" s="14">
        <v>41030</v>
      </c>
      <c r="F339" s="15">
        <v>970.83</v>
      </c>
      <c r="G339" s="15">
        <v>1181.8190629999999</v>
      </c>
      <c r="H339" s="15">
        <v>12720.982212225699</v>
      </c>
      <c r="I339" s="15">
        <v>5420.2466567125111</v>
      </c>
      <c r="J339" s="16">
        <v>0.42608711861127346</v>
      </c>
      <c r="K339" s="16">
        <v>0.76785638987503235</v>
      </c>
      <c r="L339" s="16">
        <v>0.88903280158195297</v>
      </c>
      <c r="M339" s="15">
        <v>4818.7770704823379</v>
      </c>
      <c r="N339" s="15">
        <v>289.26680184626878</v>
      </c>
      <c r="O339" s="15">
        <v>361.331963371548</v>
      </c>
      <c r="P339" s="15">
        <v>363549.57999999996</v>
      </c>
      <c r="Q339" s="15">
        <v>392280.13999999996</v>
      </c>
      <c r="R339" s="17">
        <v>523040.18666666665</v>
      </c>
      <c r="S339" s="15">
        <v>404.06676761121918</v>
      </c>
      <c r="T339" s="15">
        <v>647724.3899999999</v>
      </c>
      <c r="U339" s="15">
        <v>696039.19999999984</v>
      </c>
      <c r="V339" s="15">
        <v>928052.26666666637</v>
      </c>
      <c r="W339" s="15">
        <v>716.9527105672463</v>
      </c>
      <c r="X339" s="18">
        <v>1.4400000000000002</v>
      </c>
      <c r="Y339" s="18">
        <v>123313.38</v>
      </c>
      <c r="Z339" s="17">
        <v>164417.84000000003</v>
      </c>
      <c r="AA339" s="17">
        <v>114179.05555555556</v>
      </c>
      <c r="AB339" s="19">
        <f>Table1[[#This Row],[YTD-23 Annualized]]/Table1[[#This Row],[Column6]]</f>
        <v>108.54210083105436</v>
      </c>
      <c r="AC339" s="22">
        <v>37.747754</v>
      </c>
      <c r="AD339" s="22">
        <v>-85.210376999999994</v>
      </c>
      <c r="AE339" s="21">
        <f>IF(OR('[1]Sales Team Input Sheet'!D$12="", '[1]Sales Team Input Sheet'!D$14="", AC339="", AD339=""), "",
     IFERROR(3959 * ACOS(MIN(1,
       SIN(RADIANS('[1]Sales Team Input Sheet'!D$12)) * SIN(RADIANS(AC339)) +
       COS(RADIANS('[1]Sales Team Input Sheet'!D$12)) * COS(RADIANS(AC339)) *
       COS(RADIANS(AD339) - RADIANS('[1]Sales Team Input Sheet'!D$14)))), ""))</f>
        <v>313.26833456271066</v>
      </c>
      <c r="AF339" s="21">
        <f t="shared" si="5"/>
        <v>116</v>
      </c>
    </row>
    <row r="340" spans="1:32" ht="15" thickBot="1" x14ac:dyDescent="0.4">
      <c r="A340" s="11" t="s">
        <v>904</v>
      </c>
      <c r="B340" s="12" t="s">
        <v>905</v>
      </c>
      <c r="C340" s="12" t="s">
        <v>105</v>
      </c>
      <c r="D340" s="13" t="s">
        <v>34</v>
      </c>
      <c r="E340" s="14">
        <v>41091</v>
      </c>
      <c r="F340" s="15">
        <v>1354.3899999999999</v>
      </c>
      <c r="G340" s="15">
        <v>1646.7056749999999</v>
      </c>
      <c r="H340" s="15">
        <v>17724.975215132497</v>
      </c>
      <c r="I340" s="15">
        <v>9298.9535850261727</v>
      </c>
      <c r="J340" s="16">
        <v>0.52462434909851363</v>
      </c>
      <c r="K340" s="16">
        <v>0.84732552849922793</v>
      </c>
      <c r="L340" s="16">
        <v>0.69851825633191877</v>
      </c>
      <c r="M340" s="15">
        <v>6495.4888439239285</v>
      </c>
      <c r="N340" s="15">
        <v>397.1206650143821</v>
      </c>
      <c r="O340" s="15">
        <v>432.59941375822325</v>
      </c>
      <c r="P340" s="15">
        <v>980264.91999999993</v>
      </c>
      <c r="Q340" s="15">
        <v>655710.07999999996</v>
      </c>
      <c r="R340" s="17">
        <v>874280.10666666669</v>
      </c>
      <c r="S340" s="15">
        <v>484.13682912602724</v>
      </c>
      <c r="T340" s="15">
        <v>1324188.4100000001</v>
      </c>
      <c r="U340" s="15">
        <v>897321.34</v>
      </c>
      <c r="V340" s="15">
        <v>1196428.4533333331</v>
      </c>
      <c r="W340" s="15">
        <v>662.52803106933754</v>
      </c>
      <c r="X340" s="18">
        <v>1.0909</v>
      </c>
      <c r="Y340" s="18">
        <v>85227.200000000012</v>
      </c>
      <c r="Z340" s="17">
        <v>113636.26666666668</v>
      </c>
      <c r="AA340" s="17">
        <v>104167.44583982645</v>
      </c>
      <c r="AB340" s="19">
        <f>Table1[[#This Row],[YTD-23 Annualized]]/Table1[[#This Row],[Column6]]</f>
        <v>134.59804607077325</v>
      </c>
      <c r="AC340" s="22">
        <v>35.643816999999999</v>
      </c>
      <c r="AD340" s="22">
        <v>-117.796618</v>
      </c>
      <c r="AE340" s="21">
        <f>IF(OR('[1]Sales Team Input Sheet'!D$12="", '[1]Sales Team Input Sheet'!D$14="", AC340="", AD340=""), "",
     IFERROR(3959 * ACOS(MIN(1,
       SIN(RADIANS('[1]Sales Team Input Sheet'!D$12)) * SIN(RADIANS(AC340)) +
       COS(RADIANS('[1]Sales Team Input Sheet'!D$12)) * COS(RADIANS(AC340)) *
       COS(RADIANS(AD340) - RADIANS('[1]Sales Team Input Sheet'!D$14)))), ""))</f>
        <v>1672.2858255039935</v>
      </c>
      <c r="AF340" s="21">
        <f t="shared" si="5"/>
        <v>831</v>
      </c>
    </row>
    <row r="341" spans="1:32" ht="15" thickBot="1" x14ac:dyDescent="0.4">
      <c r="A341" s="11" t="s">
        <v>906</v>
      </c>
      <c r="B341" s="12" t="s">
        <v>907</v>
      </c>
      <c r="C341" s="12" t="s">
        <v>131</v>
      </c>
      <c r="D341" s="13" t="s">
        <v>34</v>
      </c>
      <c r="E341" s="14">
        <v>40878</v>
      </c>
      <c r="F341" s="15">
        <v>1263.6800000000003</v>
      </c>
      <c r="G341" s="15">
        <v>1638.623114</v>
      </c>
      <c r="H341" s="15">
        <v>17637.975336784599</v>
      </c>
      <c r="I341" s="15">
        <v>8951.6027403702865</v>
      </c>
      <c r="J341" s="16">
        <v>0.50751872419854305</v>
      </c>
      <c r="K341" s="16">
        <v>0.56213411386151724</v>
      </c>
      <c r="L341" s="16">
        <v>0.63548876254585063</v>
      </c>
      <c r="M341" s="15">
        <v>5688.6429482799585</v>
      </c>
      <c r="N341" s="15">
        <v>504.35084808503331</v>
      </c>
      <c r="O341" s="15">
        <v>488.21525227905784</v>
      </c>
      <c r="P341" s="15">
        <v>832238.60000000009</v>
      </c>
      <c r="Q341" s="15">
        <v>672911.71</v>
      </c>
      <c r="R341" s="17">
        <v>897215.61333333328</v>
      </c>
      <c r="S341" s="15">
        <v>532.50166972651289</v>
      </c>
      <c r="T341" s="15">
        <v>1049216.07</v>
      </c>
      <c r="U341" s="15">
        <v>843433.38</v>
      </c>
      <c r="V341" s="15">
        <v>1124577.8400000001</v>
      </c>
      <c r="W341" s="15">
        <v>667.44221638389445</v>
      </c>
      <c r="X341" s="18">
        <v>2.2526000000000002</v>
      </c>
      <c r="Y341" s="18">
        <v>55344.03</v>
      </c>
      <c r="Z341" s="17">
        <v>73792.039999999994</v>
      </c>
      <c r="AA341" s="17">
        <v>32758.607830950896</v>
      </c>
      <c r="AB341" s="19">
        <f>Table1[[#This Row],[YTD-23 Annualized]]/Table1[[#This Row],[Column6]]</f>
        <v>157.72050056413175</v>
      </c>
      <c r="AC341" s="22">
        <v>38.885730299999999</v>
      </c>
      <c r="AD341" s="22">
        <v>-76.997886899999997</v>
      </c>
      <c r="AE341" s="21">
        <f>IF(OR('[1]Sales Team Input Sheet'!D$12="", '[1]Sales Team Input Sheet'!D$14="", AC341="", AD341=""), "",
     IFERROR(3959 * ACOS(MIN(1,
       SIN(RADIANS('[1]Sales Team Input Sheet'!D$12)) * SIN(RADIANS(AC341)) +
       COS(RADIANS('[1]Sales Team Input Sheet'!D$12)) * COS(RADIANS(AC341)) *
       COS(RADIANS(AD341) - RADIANS('[1]Sales Team Input Sheet'!D$14)))), ""))</f>
        <v>595.97658839858354</v>
      </c>
      <c r="AF341" s="21">
        <f t="shared" si="5"/>
        <v>295</v>
      </c>
    </row>
    <row r="342" spans="1:32" ht="15" thickBot="1" x14ac:dyDescent="0.4">
      <c r="A342" s="11" t="s">
        <v>908</v>
      </c>
      <c r="B342" s="12" t="s">
        <v>909</v>
      </c>
      <c r="C342" s="12" t="s">
        <v>910</v>
      </c>
      <c r="D342" s="13" t="s">
        <v>34</v>
      </c>
      <c r="E342" s="14">
        <v>40969</v>
      </c>
      <c r="F342" s="15">
        <v>1722.9299999999998</v>
      </c>
      <c r="G342" s="15">
        <v>1426.8971770000001</v>
      </c>
      <c r="H342" s="15">
        <v>15358.978523510301</v>
      </c>
      <c r="I342" s="15">
        <v>7991.9522382902987</v>
      </c>
      <c r="J342" s="16">
        <v>0.52034399462547953</v>
      </c>
      <c r="K342" s="16">
        <v>0.81430227964663393</v>
      </c>
      <c r="L342" s="16">
        <v>0.91212640897613795</v>
      </c>
      <c r="M342" s="15">
        <v>7289.6706958205377</v>
      </c>
      <c r="N342" s="15">
        <v>490.21581403969122</v>
      </c>
      <c r="O342" s="15">
        <v>538.47317070339477</v>
      </c>
      <c r="P342" s="15">
        <v>1138542.7</v>
      </c>
      <c r="Q342" s="15">
        <v>1053546.53</v>
      </c>
      <c r="R342" s="17">
        <v>1404728.7066666668</v>
      </c>
      <c r="S342" s="15">
        <v>611.48539406708346</v>
      </c>
      <c r="T342" s="15">
        <v>1537459.47</v>
      </c>
      <c r="U342" s="15">
        <v>1509761.63</v>
      </c>
      <c r="V342" s="15">
        <v>2013015.5066666664</v>
      </c>
      <c r="W342" s="15">
        <v>876.27566413028967</v>
      </c>
      <c r="X342" s="18">
        <v>2.2999999999999998</v>
      </c>
      <c r="Y342" s="18">
        <v>93799.2</v>
      </c>
      <c r="Z342" s="17">
        <v>125065.60000000001</v>
      </c>
      <c r="AA342" s="17">
        <v>54376.34782608696</v>
      </c>
      <c r="AB342" s="19">
        <f>Table1[[#This Row],[YTD-23 Annualized]]/Table1[[#This Row],[Column6]]</f>
        <v>192.70125706392395</v>
      </c>
      <c r="AC342" s="22">
        <v>28.750540000000001</v>
      </c>
      <c r="AD342" s="22">
        <v>-82.500100000000003</v>
      </c>
      <c r="AE342" s="21">
        <f>IF(OR('[1]Sales Team Input Sheet'!D$12="", '[1]Sales Team Input Sheet'!D$14="", AC342="", AD342=""), "",
     IFERROR(3959 * ACOS(MIN(1,
       SIN(RADIANS('[1]Sales Team Input Sheet'!D$12)) * SIN(RADIANS(AC342)) +
       COS(RADIANS('[1]Sales Team Input Sheet'!D$12)) * COS(RADIANS(AC342)) *
       COS(RADIANS(AD342) - RADIANS('[1]Sales Team Input Sheet'!D$14)))), ""))</f>
        <v>951.97658216781929</v>
      </c>
      <c r="AF342" s="21">
        <f t="shared" si="5"/>
        <v>676</v>
      </c>
    </row>
    <row r="343" spans="1:32" ht="15" thickBot="1" x14ac:dyDescent="0.4">
      <c r="A343" s="11" t="s">
        <v>911</v>
      </c>
      <c r="B343" s="12" t="s">
        <v>912</v>
      </c>
      <c r="C343" s="12" t="s">
        <v>200</v>
      </c>
      <c r="D343" s="13" t="s">
        <v>132</v>
      </c>
      <c r="E343" s="14">
        <v>41091</v>
      </c>
      <c r="F343" s="15">
        <v>1121.1100000000001</v>
      </c>
      <c r="G343" s="15">
        <v>1916.58889</v>
      </c>
      <c r="H343" s="15">
        <v>20629.971153070997</v>
      </c>
      <c r="I343" s="15">
        <v>6773.9934449326975</v>
      </c>
      <c r="J343" s="16">
        <v>0.32835690339413365</v>
      </c>
      <c r="K343" s="16">
        <v>0.6275443063806464</v>
      </c>
      <c r="L343" s="16">
        <v>0.70002213851032358</v>
      </c>
      <c r="M343" s="15">
        <v>4741.9453775767015</v>
      </c>
      <c r="N343" s="15">
        <v>519.40978547233715</v>
      </c>
      <c r="O343" s="15">
        <v>554.33832540963874</v>
      </c>
      <c r="P343" s="15">
        <v>742386.52</v>
      </c>
      <c r="Q343" s="15">
        <v>667227.34000000008</v>
      </c>
      <c r="R343" s="17">
        <v>889636.45333333337</v>
      </c>
      <c r="S343" s="15">
        <v>595.14886139629471</v>
      </c>
      <c r="T343" s="15">
        <v>1150977.3</v>
      </c>
      <c r="U343" s="15">
        <v>978912.16999999993</v>
      </c>
      <c r="V343" s="15">
        <v>1305216.2266666666</v>
      </c>
      <c r="W343" s="15">
        <v>873.16335595971827</v>
      </c>
      <c r="X343" s="18">
        <v>2.3054999999999999</v>
      </c>
      <c r="Y343" s="18">
        <v>109809.57999999999</v>
      </c>
      <c r="Z343" s="17">
        <v>146412.77333333332</v>
      </c>
      <c r="AA343" s="17">
        <v>63505.865683510441</v>
      </c>
      <c r="AB343" s="19">
        <f>Table1[[#This Row],[YTD-23 Annualized]]/Table1[[#This Row],[Column6]]</f>
        <v>187.61001709133319</v>
      </c>
      <c r="AC343" s="22">
        <v>40.764332000000003</v>
      </c>
      <c r="AD343" s="22">
        <v>-73.976433200000002</v>
      </c>
      <c r="AE343" s="21">
        <f>IF(OR('[1]Sales Team Input Sheet'!D$12="", '[1]Sales Team Input Sheet'!D$14="", AC343="", AD343=""), "",
     IFERROR(3959 * ACOS(MIN(1,
       SIN(RADIANS('[1]Sales Team Input Sheet'!D$12)) * SIN(RADIANS(AC343)) +
       COS(RADIANS('[1]Sales Team Input Sheet'!D$12)) * COS(RADIANS(AC343)) *
       COS(RADIANS(AD343) - RADIANS('[1]Sales Team Input Sheet'!D$14)))), ""))</f>
        <v>711.68238104074226</v>
      </c>
      <c r="AF343" s="21">
        <f t="shared" si="5"/>
        <v>452</v>
      </c>
    </row>
    <row r="344" spans="1:32" ht="15" thickBot="1" x14ac:dyDescent="0.4">
      <c r="A344" s="11" t="s">
        <v>913</v>
      </c>
      <c r="B344" s="12" t="s">
        <v>914</v>
      </c>
      <c r="C344" s="12" t="s">
        <v>915</v>
      </c>
      <c r="D344" s="13" t="s">
        <v>34</v>
      </c>
      <c r="E344" s="14">
        <v>41030</v>
      </c>
      <c r="F344" s="15">
        <v>1573.89</v>
      </c>
      <c r="G344" s="15">
        <v>1709.3222969999999</v>
      </c>
      <c r="H344" s="15">
        <v>18398.974272678297</v>
      </c>
      <c r="I344" s="15">
        <v>9876.9903976757978</v>
      </c>
      <c r="J344" s="16">
        <v>0.53682288215070295</v>
      </c>
      <c r="K344" s="16">
        <v>0.78239365402839722</v>
      </c>
      <c r="L344" s="16">
        <v>0.79630506006068813</v>
      </c>
      <c r="M344" s="15">
        <v>7865.0974318400658</v>
      </c>
      <c r="N344" s="15">
        <v>339.12242814011148</v>
      </c>
      <c r="O344" s="15">
        <v>358.37132836475229</v>
      </c>
      <c r="P344" s="15">
        <v>775084.97</v>
      </c>
      <c r="Q344" s="15">
        <v>631681.43000000005</v>
      </c>
      <c r="R344" s="17">
        <v>842241.90666666673</v>
      </c>
      <c r="S344" s="15">
        <v>401.35043109747187</v>
      </c>
      <c r="T344" s="15">
        <v>1203085.0099999998</v>
      </c>
      <c r="U344" s="15">
        <v>968538.29999999993</v>
      </c>
      <c r="V344" s="15">
        <v>1291384.3999999999</v>
      </c>
      <c r="W344" s="15">
        <v>615.37864780893199</v>
      </c>
      <c r="X344" s="18">
        <v>2.4543500000000003</v>
      </c>
      <c r="Y344" s="18">
        <v>115612.48999999999</v>
      </c>
      <c r="Z344" s="17">
        <v>154149.98666666666</v>
      </c>
      <c r="AA344" s="17">
        <v>62806.847705774097</v>
      </c>
      <c r="AB344" s="19">
        <f>Table1[[#This Row],[YTD-23 Annualized]]/Table1[[#This Row],[Column6]]</f>
        <v>107.08601056320563</v>
      </c>
      <c r="AC344" s="22">
        <v>33.867108999999999</v>
      </c>
      <c r="AD344" s="22">
        <v>-118.200817</v>
      </c>
      <c r="AE344" s="21">
        <f>IF(OR('[1]Sales Team Input Sheet'!D$12="", '[1]Sales Team Input Sheet'!D$14="", AC344="", AD344=""), "",
     IFERROR(3959 * ACOS(MIN(1,
       SIN(RADIANS('[1]Sales Team Input Sheet'!D$12)) * SIN(RADIANS(AC344)) +
       COS(RADIANS('[1]Sales Team Input Sheet'!D$12)) * COS(RADIANS(AC344)) *
       COS(RADIANS(AD344) - RADIANS('[1]Sales Team Input Sheet'!D$14)))), ""))</f>
        <v>1746.4265236866997</v>
      </c>
      <c r="AF344" s="21">
        <f t="shared" si="5"/>
        <v>921</v>
      </c>
    </row>
    <row r="345" spans="1:32" ht="15" thickBot="1" x14ac:dyDescent="0.4">
      <c r="A345" s="11" t="s">
        <v>916</v>
      </c>
      <c r="B345" s="12" t="s">
        <v>917</v>
      </c>
      <c r="C345" s="12" t="s">
        <v>903</v>
      </c>
      <c r="D345" s="13" t="s">
        <v>34</v>
      </c>
      <c r="E345" s="14">
        <v>41122</v>
      </c>
      <c r="F345" s="15">
        <v>969.2399999999999</v>
      </c>
      <c r="G345" s="15">
        <v>1180.7971299999999</v>
      </c>
      <c r="H345" s="15">
        <v>12709.982227606999</v>
      </c>
      <c r="I345" s="15">
        <v>6245.7036005663167</v>
      </c>
      <c r="J345" s="16">
        <v>0.49140144248197276</v>
      </c>
      <c r="K345" s="16">
        <v>0.93072317072529775</v>
      </c>
      <c r="L345" s="16">
        <v>0.82797136404822202</v>
      </c>
      <c r="M345" s="15">
        <v>5171.2637296017847</v>
      </c>
      <c r="N345" s="15">
        <v>440.59455581629243</v>
      </c>
      <c r="O345" s="15">
        <v>505.91690396599409</v>
      </c>
      <c r="P345" s="15">
        <v>731585.02</v>
      </c>
      <c r="Q345" s="15">
        <v>544403.05000000005</v>
      </c>
      <c r="R345" s="17">
        <v>725870.7333333334</v>
      </c>
      <c r="S345" s="15">
        <v>561.68033717139213</v>
      </c>
      <c r="T345" s="15">
        <v>920251.59000000008</v>
      </c>
      <c r="U345" s="15">
        <v>715174.23</v>
      </c>
      <c r="V345" s="15">
        <v>953565.6399999999</v>
      </c>
      <c r="W345" s="15">
        <v>737.87114646527175</v>
      </c>
      <c r="X345" s="18">
        <v>3.0649999999999999</v>
      </c>
      <c r="Y345" s="18">
        <v>137902.76</v>
      </c>
      <c r="Z345" s="17">
        <v>183870.34666666668</v>
      </c>
      <c r="AA345" s="17">
        <v>59990.325176726488</v>
      </c>
      <c r="AB345" s="19">
        <f>Table1[[#This Row],[YTD-23 Annualized]]/Table1[[#This Row],[Column6]]</f>
        <v>140.36621825691134</v>
      </c>
      <c r="AC345" s="22">
        <v>38.193396</v>
      </c>
      <c r="AD345" s="22">
        <v>-85.758089999999996</v>
      </c>
      <c r="AE345" s="21">
        <f>IF(OR('[1]Sales Team Input Sheet'!D$12="", '[1]Sales Team Input Sheet'!D$14="", AC345="", AD345=""), "",
     IFERROR(3959 * ACOS(MIN(1,
       SIN(RADIANS('[1]Sales Team Input Sheet'!D$12)) * SIN(RADIANS(AC345)) +
       COS(RADIANS('[1]Sales Team Input Sheet'!D$12)) * COS(RADIANS(AC345)) *
       COS(RADIANS(AD345) - RADIANS('[1]Sales Team Input Sheet'!D$14)))), ""))</f>
        <v>273.53486164558836</v>
      </c>
      <c r="AF345" s="21">
        <f t="shared" si="5"/>
        <v>104</v>
      </c>
    </row>
    <row r="346" spans="1:32" ht="15" thickBot="1" x14ac:dyDescent="0.4">
      <c r="A346" s="11" t="s">
        <v>918</v>
      </c>
      <c r="B346" s="12" t="s">
        <v>919</v>
      </c>
      <c r="C346" s="12" t="s">
        <v>920</v>
      </c>
      <c r="D346" s="13" t="s">
        <v>34</v>
      </c>
      <c r="E346" s="14">
        <v>40725</v>
      </c>
      <c r="F346" s="15">
        <v>1265.3399999999999</v>
      </c>
      <c r="G346" s="15">
        <v>1404.507554</v>
      </c>
      <c r="H346" s="15">
        <v>15117.9788605006</v>
      </c>
      <c r="I346" s="15">
        <v>8064.6989047030011</v>
      </c>
      <c r="J346" s="16">
        <v>0.53345086529879937</v>
      </c>
      <c r="K346" s="16">
        <v>0.64949134544167464</v>
      </c>
      <c r="L346" s="16">
        <v>0.75166881347730785</v>
      </c>
      <c r="M346" s="15">
        <v>6061.9826567498485</v>
      </c>
      <c r="N346" s="15">
        <v>350.37255918320028</v>
      </c>
      <c r="O346" s="15">
        <v>361.9998340367016</v>
      </c>
      <c r="P346" s="15">
        <v>551964.99000000011</v>
      </c>
      <c r="Q346" s="15">
        <v>487221.95000000007</v>
      </c>
      <c r="R346" s="17">
        <v>649629.26666666672</v>
      </c>
      <c r="S346" s="15">
        <v>385.05219940885462</v>
      </c>
      <c r="T346" s="15">
        <v>671527.01</v>
      </c>
      <c r="U346" s="15">
        <v>597347.41</v>
      </c>
      <c r="V346" s="15">
        <v>796463.21333333338</v>
      </c>
      <c r="W346" s="15">
        <v>472.08450693094352</v>
      </c>
      <c r="X346" s="18">
        <v>2.2625000000000002</v>
      </c>
      <c r="Y346" s="18">
        <v>83145.309999999983</v>
      </c>
      <c r="Z346" s="17">
        <v>110860.4133333333</v>
      </c>
      <c r="AA346" s="17">
        <v>48999.077716390406</v>
      </c>
      <c r="AB346" s="19">
        <f>Table1[[#This Row],[YTD-23 Annualized]]/Table1[[#This Row],[Column6]]</f>
        <v>107.16448783358406</v>
      </c>
      <c r="AC346" s="22">
        <v>35.137965000000001</v>
      </c>
      <c r="AD346" s="22">
        <v>-106.61068899999999</v>
      </c>
      <c r="AE346" s="21">
        <f>IF(OR('[1]Sales Team Input Sheet'!D$12="", '[1]Sales Team Input Sheet'!D$14="", AC346="", AD346=""), "",
     IFERROR(3959 * ACOS(MIN(1,
       SIN(RADIANS('[1]Sales Team Input Sheet'!D$12)) * SIN(RADIANS(AC346)) +
       COS(RADIANS('[1]Sales Team Input Sheet'!D$12)) * COS(RADIANS(AC346)) *
       COS(RADIANS(AD346) - RADIANS('[1]Sales Team Input Sheet'!D$14)))), ""))</f>
        <v>1124.1984721295569</v>
      </c>
      <c r="AF346" s="21">
        <f t="shared" si="5"/>
        <v>733</v>
      </c>
    </row>
    <row r="347" spans="1:32" ht="15" thickBot="1" x14ac:dyDescent="0.4">
      <c r="A347" s="11" t="s">
        <v>921</v>
      </c>
      <c r="B347" s="12" t="s">
        <v>922</v>
      </c>
      <c r="C347" s="12" t="s">
        <v>873</v>
      </c>
      <c r="D347" s="13" t="s">
        <v>34</v>
      </c>
      <c r="E347" s="14">
        <v>40725</v>
      </c>
      <c r="F347" s="15">
        <v>1307.53</v>
      </c>
      <c r="G347" s="15">
        <v>1688.512025</v>
      </c>
      <c r="H347" s="15">
        <v>18174.9745858975</v>
      </c>
      <c r="I347" s="15">
        <v>8030.5768721037457</v>
      </c>
      <c r="J347" s="16">
        <v>0.44184803858459903</v>
      </c>
      <c r="K347" s="16">
        <v>0.8064627013127097</v>
      </c>
      <c r="L347" s="16">
        <v>0.83806544258455706</v>
      </c>
      <c r="M347" s="15">
        <v>6730.1489605289344</v>
      </c>
      <c r="N347" s="15">
        <v>375.60455058619192</v>
      </c>
      <c r="O347" s="15">
        <v>433.87100869578506</v>
      </c>
      <c r="P347" s="15">
        <v>738327.95</v>
      </c>
      <c r="Q347" s="15">
        <v>649068.39</v>
      </c>
      <c r="R347" s="17">
        <v>865424.52</v>
      </c>
      <c r="S347" s="15">
        <v>496.4080288788785</v>
      </c>
      <c r="T347" s="15">
        <v>947886.69000000006</v>
      </c>
      <c r="U347" s="15">
        <v>827318.56000000017</v>
      </c>
      <c r="V347" s="15">
        <v>1103091.4133333336</v>
      </c>
      <c r="W347" s="15">
        <v>632.73390285500159</v>
      </c>
      <c r="X347" s="18">
        <v>2.0587999999999997</v>
      </c>
      <c r="Y347" s="18">
        <v>78953.759999999995</v>
      </c>
      <c r="Z347" s="17">
        <v>105271.67999999999</v>
      </c>
      <c r="AA347" s="17">
        <v>51132.543229065479</v>
      </c>
      <c r="AB347" s="19">
        <f>Table1[[#This Row],[YTD-23 Annualized]]/Table1[[#This Row],[Column6]]</f>
        <v>128.58920732298097</v>
      </c>
      <c r="AC347" s="22">
        <v>40.625425999999997</v>
      </c>
      <c r="AD347" s="22">
        <v>-111.800714</v>
      </c>
      <c r="AE347" s="21">
        <f>IF(OR('[1]Sales Team Input Sheet'!D$12="", '[1]Sales Team Input Sheet'!D$14="", AC347="", AD347=""), "",
     IFERROR(3959 * ACOS(MIN(1,
       SIN(RADIANS('[1]Sales Team Input Sheet'!D$12)) * SIN(RADIANS(AC347)) +
       COS(RADIANS('[1]Sales Team Input Sheet'!D$12)) * COS(RADIANS(AC347)) *
       COS(RADIANS(AD347) - RADIANS('[1]Sales Team Input Sheet'!D$14)))), ""))</f>
        <v>1254.6943956112154</v>
      </c>
      <c r="AF347" s="21">
        <f t="shared" si="5"/>
        <v>772</v>
      </c>
    </row>
    <row r="348" spans="1:32" ht="15" thickBot="1" x14ac:dyDescent="0.4">
      <c r="A348" s="11" t="s">
        <v>923</v>
      </c>
      <c r="B348" s="12" t="s">
        <v>924</v>
      </c>
      <c r="C348" s="12" t="s">
        <v>925</v>
      </c>
      <c r="D348" s="13" t="s">
        <v>34</v>
      </c>
      <c r="E348" s="14">
        <v>40725</v>
      </c>
      <c r="F348" s="15">
        <v>1771.58</v>
      </c>
      <c r="G348" s="15">
        <v>1768.87312</v>
      </c>
      <c r="H348" s="15">
        <v>19039.973376367998</v>
      </c>
      <c r="I348" s="15">
        <v>9847.0335237742147</v>
      </c>
      <c r="J348" s="16">
        <v>0.5171768536187209</v>
      </c>
      <c r="K348" s="16">
        <v>0.8668669340950832</v>
      </c>
      <c r="L348" s="16">
        <v>0.88194601324197153</v>
      </c>
      <c r="M348" s="15">
        <v>8684.5519585527127</v>
      </c>
      <c r="N348" s="15">
        <v>357.01297209734855</v>
      </c>
      <c r="O348" s="15">
        <v>395.1119678479098</v>
      </c>
      <c r="P348" s="15">
        <v>949516.49000000011</v>
      </c>
      <c r="Q348" s="15">
        <v>790636.86</v>
      </c>
      <c r="R348" s="17">
        <v>1054182.48</v>
      </c>
      <c r="S348" s="15">
        <v>446.28910915679791</v>
      </c>
      <c r="T348" s="15">
        <v>1160706.51</v>
      </c>
      <c r="U348" s="15">
        <v>951635.51</v>
      </c>
      <c r="V348" s="15">
        <v>1268847.3466666667</v>
      </c>
      <c r="W348" s="15">
        <v>537.16767518260542</v>
      </c>
      <c r="X348" s="18">
        <v>2.0587999999999997</v>
      </c>
      <c r="Y348" s="18">
        <v>111858.47999999998</v>
      </c>
      <c r="Z348" s="17">
        <v>149144.63999999996</v>
      </c>
      <c r="AA348" s="17">
        <v>72442.510200116565</v>
      </c>
      <c r="AB348" s="19">
        <f>Table1[[#This Row],[YTD-23 Annualized]]/Table1[[#This Row],[Column6]]</f>
        <v>121.38593735533138</v>
      </c>
      <c r="AC348" s="22">
        <v>40.596955999999999</v>
      </c>
      <c r="AD348" s="22">
        <v>-111.88170700000001</v>
      </c>
      <c r="AE348" s="21">
        <f>IF(OR('[1]Sales Team Input Sheet'!D$12="", '[1]Sales Team Input Sheet'!D$14="", AC348="", AD348=""), "",
     IFERROR(3959 * ACOS(MIN(1,
       SIN(RADIANS('[1]Sales Team Input Sheet'!D$12)) * SIN(RADIANS(AC348)) +
       COS(RADIANS('[1]Sales Team Input Sheet'!D$12)) * COS(RADIANS(AC348)) *
       COS(RADIANS(AD348) - RADIANS('[1]Sales Team Input Sheet'!D$14)))), ""))</f>
        <v>1259.2589573929374</v>
      </c>
      <c r="AF348" s="21">
        <f t="shared" si="5"/>
        <v>777</v>
      </c>
    </row>
    <row r="349" spans="1:32" ht="15" thickBot="1" x14ac:dyDescent="0.4">
      <c r="A349" s="11" t="s">
        <v>926</v>
      </c>
      <c r="B349" s="12" t="s">
        <v>927</v>
      </c>
      <c r="C349" s="12" t="s">
        <v>873</v>
      </c>
      <c r="D349" s="13" t="s">
        <v>34</v>
      </c>
      <c r="E349" s="14">
        <v>40725</v>
      </c>
      <c r="F349" s="15">
        <v>1614.71</v>
      </c>
      <c r="G349" s="15">
        <v>1419.9294520000001</v>
      </c>
      <c r="H349" s="15">
        <v>15283.9786283828</v>
      </c>
      <c r="I349" s="15">
        <v>8274.3935513340894</v>
      </c>
      <c r="J349" s="16">
        <v>0.54137693806822629</v>
      </c>
      <c r="K349" s="16">
        <v>0.76131945965186887</v>
      </c>
      <c r="L349" s="16">
        <v>0.92487887550748094</v>
      </c>
      <c r="M349" s="15">
        <v>7652.8118032642242</v>
      </c>
      <c r="N349" s="15">
        <v>391.54903587798333</v>
      </c>
      <c r="O349" s="15">
        <v>383.3447554049954</v>
      </c>
      <c r="P349" s="15">
        <v>770199.8</v>
      </c>
      <c r="Q349" s="15">
        <v>687023.8600000001</v>
      </c>
      <c r="R349" s="17">
        <v>916031.81333333347</v>
      </c>
      <c r="S349" s="15">
        <v>425.47817255110829</v>
      </c>
      <c r="T349" s="15">
        <v>1000747.0600000002</v>
      </c>
      <c r="U349" s="15">
        <v>853483.35</v>
      </c>
      <c r="V349" s="15">
        <v>1137977.8</v>
      </c>
      <c r="W349" s="15">
        <v>528.56757560181086</v>
      </c>
      <c r="X349" s="18">
        <v>2.8588000000000005</v>
      </c>
      <c r="Y349" s="18">
        <v>111050.15999999999</v>
      </c>
      <c r="Z349" s="17">
        <v>148066.88</v>
      </c>
      <c r="AA349" s="17">
        <v>51793.367846648936</v>
      </c>
      <c r="AB349" s="19">
        <f>Table1[[#This Row],[YTD-23 Annualized]]/Table1[[#This Row],[Column6]]</f>
        <v>119.69872471483096</v>
      </c>
      <c r="AC349" s="22">
        <v>40.733584999999998</v>
      </c>
      <c r="AD349" s="22">
        <v>-111.83763999999999</v>
      </c>
      <c r="AE349" s="21">
        <f>IF(OR('[1]Sales Team Input Sheet'!D$12="", '[1]Sales Team Input Sheet'!D$14="", AC349="", AD349=""), "",
     IFERROR(3959 * ACOS(MIN(1,
       SIN(RADIANS('[1]Sales Team Input Sheet'!D$12)) * SIN(RADIANS(AC349)) +
       COS(RADIANS('[1]Sales Team Input Sheet'!D$12)) * COS(RADIANS(AC349)) *
       COS(RADIANS(AD349) - RADIANS('[1]Sales Team Input Sheet'!D$14)))), ""))</f>
        <v>1255.0618639369438</v>
      </c>
      <c r="AF349" s="21">
        <f t="shared" si="5"/>
        <v>774</v>
      </c>
    </row>
    <row r="350" spans="1:32" ht="15" thickBot="1" x14ac:dyDescent="0.4">
      <c r="A350" s="11" t="s">
        <v>928</v>
      </c>
      <c r="B350" s="12" t="s">
        <v>929</v>
      </c>
      <c r="C350" s="12" t="s">
        <v>930</v>
      </c>
      <c r="D350" s="13" t="s">
        <v>34</v>
      </c>
      <c r="E350" s="14">
        <v>41030</v>
      </c>
      <c r="F350" s="15">
        <v>1514.75</v>
      </c>
      <c r="G350" s="15">
        <v>1602.0193320000001</v>
      </c>
      <c r="H350" s="15">
        <v>17243.975887714802</v>
      </c>
      <c r="I350" s="15">
        <v>9005.9913034420042</v>
      </c>
      <c r="J350" s="16">
        <v>0.52226884113530803</v>
      </c>
      <c r="K350" s="16">
        <v>0.89070353578866213</v>
      </c>
      <c r="L350" s="16">
        <v>0.87611064457951315</v>
      </c>
      <c r="M350" s="15">
        <v>7890.2448459360639</v>
      </c>
      <c r="N350" s="15">
        <v>386.21029260246405</v>
      </c>
      <c r="O350" s="15">
        <v>430.69151345106451</v>
      </c>
      <c r="P350" s="15">
        <v>906350.21000000008</v>
      </c>
      <c r="Q350" s="15">
        <v>742365.14</v>
      </c>
      <c r="R350" s="17">
        <v>989820.18666666665</v>
      </c>
      <c r="S350" s="15">
        <v>490.09086647961709</v>
      </c>
      <c r="T350" s="15">
        <v>1056155.8700000001</v>
      </c>
      <c r="U350" s="15">
        <v>858486.61</v>
      </c>
      <c r="V350" s="15">
        <v>1144648.8133333332</v>
      </c>
      <c r="W350" s="15">
        <v>566.75135170820272</v>
      </c>
      <c r="X350" s="18">
        <v>2.0526</v>
      </c>
      <c r="Y350" s="18">
        <v>103720.96000000001</v>
      </c>
      <c r="Z350" s="17">
        <v>138294.61333333334</v>
      </c>
      <c r="AA350" s="17">
        <v>67375.335347039538</v>
      </c>
      <c r="AB350" s="19">
        <f>Table1[[#This Row],[YTD-23 Annualized]]/Table1[[#This Row],[Column6]]</f>
        <v>125.44860216555659</v>
      </c>
      <c r="AC350" s="22">
        <v>45.532802500000003</v>
      </c>
      <c r="AD350" s="22">
        <v>-122.88360419999999</v>
      </c>
      <c r="AE350" s="21">
        <f>IF(OR('[1]Sales Team Input Sheet'!D$12="", '[1]Sales Team Input Sheet'!D$14="", AC350="", AD350=""), "",
     IFERROR(3959 * ACOS(MIN(1,
       SIN(RADIANS('[1]Sales Team Input Sheet'!D$12)) * SIN(RADIANS(AC350)) +
       COS(RADIANS('[1]Sales Team Input Sheet'!D$12)) * COS(RADIANS(AC350)) *
       COS(RADIANS(AD350) - RADIANS('[1]Sales Team Input Sheet'!D$14)))), ""))</f>
        <v>1764.5649500774441</v>
      </c>
      <c r="AF350" s="21">
        <f t="shared" si="5"/>
        <v>953</v>
      </c>
    </row>
    <row r="351" spans="1:32" ht="15" thickBot="1" x14ac:dyDescent="0.4">
      <c r="A351" s="11" t="s">
        <v>931</v>
      </c>
      <c r="B351" s="12" t="s">
        <v>932</v>
      </c>
      <c r="C351" s="12" t="s">
        <v>230</v>
      </c>
      <c r="D351" s="13" t="s">
        <v>34</v>
      </c>
      <c r="E351" s="14">
        <v>41000</v>
      </c>
      <c r="F351" s="15">
        <v>1682.88</v>
      </c>
      <c r="G351" s="15">
        <v>1802.968521</v>
      </c>
      <c r="H351" s="15">
        <v>19406.972863191899</v>
      </c>
      <c r="I351" s="15">
        <v>9114.9911617911985</v>
      </c>
      <c r="J351" s="16">
        <v>0.46967609147736189</v>
      </c>
      <c r="K351" s="16">
        <v>0.84221903776704388</v>
      </c>
      <c r="L351" s="16">
        <v>0.77560975343106942</v>
      </c>
      <c r="M351" s="15">
        <v>7069.6760475232477</v>
      </c>
      <c r="N351" s="15">
        <v>282.54074698349405</v>
      </c>
      <c r="O351" s="15">
        <v>306.553610477277</v>
      </c>
      <c r="P351" s="15">
        <v>769787.38</v>
      </c>
      <c r="Q351" s="15">
        <v>575731.74</v>
      </c>
      <c r="R351" s="17">
        <v>767642.32</v>
      </c>
      <c r="S351" s="15">
        <v>342.11098830576151</v>
      </c>
      <c r="T351" s="15">
        <v>1004586.0999999999</v>
      </c>
      <c r="U351" s="15">
        <v>782689.63</v>
      </c>
      <c r="V351" s="15">
        <v>1043586.1733333333</v>
      </c>
      <c r="W351" s="15">
        <v>465.08938842935919</v>
      </c>
      <c r="X351" s="18">
        <v>1.2885</v>
      </c>
      <c r="Y351" s="18">
        <v>80755.090000000011</v>
      </c>
      <c r="Z351" s="17">
        <v>107673.45333333335</v>
      </c>
      <c r="AA351" s="17">
        <v>83564.961841935088</v>
      </c>
      <c r="AB351" s="19">
        <f>Table1[[#This Row],[YTD-23 Annualized]]/Table1[[#This Row],[Column6]]</f>
        <v>108.58238975022506</v>
      </c>
      <c r="AC351" s="22">
        <v>39.925697</v>
      </c>
      <c r="AD351" s="22">
        <v>-75.225348999999994</v>
      </c>
      <c r="AE351" s="21">
        <f>IF(OR('[1]Sales Team Input Sheet'!D$12="", '[1]Sales Team Input Sheet'!D$14="", AC351="", AD351=""), "",
     IFERROR(3959 * ACOS(MIN(1,
       SIN(RADIANS('[1]Sales Team Input Sheet'!D$12)) * SIN(RADIANS(AC351)) +
       COS(RADIANS('[1]Sales Team Input Sheet'!D$12)) * COS(RADIANS(AC351)) *
       COS(RADIANS(AD351) - RADIANS('[1]Sales Team Input Sheet'!D$14)))), ""))</f>
        <v>660.91443275025347</v>
      </c>
      <c r="AF351" s="21">
        <f t="shared" si="5"/>
        <v>361</v>
      </c>
    </row>
    <row r="352" spans="1:32" ht="15" thickBot="1" x14ac:dyDescent="0.4">
      <c r="A352" s="11" t="s">
        <v>933</v>
      </c>
      <c r="B352" s="12" t="s">
        <v>934</v>
      </c>
      <c r="C352" s="12" t="s">
        <v>935</v>
      </c>
      <c r="D352" s="13" t="s">
        <v>34</v>
      </c>
      <c r="E352" s="14">
        <v>41000</v>
      </c>
      <c r="F352" s="15">
        <v>773.59000000000015</v>
      </c>
      <c r="G352" s="15">
        <v>1411.1965700000001</v>
      </c>
      <c r="H352" s="15">
        <v>15189.978759823</v>
      </c>
      <c r="I352" s="15">
        <v>8139.973107058101</v>
      </c>
      <c r="J352" s="16">
        <v>0.5358778465568409</v>
      </c>
      <c r="K352" s="16">
        <v>0.62182720267349656</v>
      </c>
      <c r="L352" s="16">
        <v>0.50200329071785743</v>
      </c>
      <c r="M352" s="15">
        <v>4086.2932860980291</v>
      </c>
      <c r="N352" s="15">
        <v>359.84393515152448</v>
      </c>
      <c r="O352" s="15">
        <v>351.62950658617603</v>
      </c>
      <c r="P352" s="15">
        <v>547484.25</v>
      </c>
      <c r="Q352" s="15">
        <v>319640.53000000003</v>
      </c>
      <c r="R352" s="17">
        <v>426187.37333333341</v>
      </c>
      <c r="S352" s="15">
        <v>413.19113483886809</v>
      </c>
      <c r="T352" s="15">
        <v>760425.15</v>
      </c>
      <c r="U352" s="15">
        <v>501238.02</v>
      </c>
      <c r="V352" s="15">
        <v>668317.36</v>
      </c>
      <c r="W352" s="15">
        <v>647.93756382579897</v>
      </c>
      <c r="X352" s="18">
        <v>2.2953999999999999</v>
      </c>
      <c r="Y352" s="18">
        <v>100335.33</v>
      </c>
      <c r="Z352" s="17">
        <v>133780.44</v>
      </c>
      <c r="AA352" s="17">
        <v>58281.972640934044</v>
      </c>
      <c r="AB352" s="19">
        <f>Table1[[#This Row],[YTD-23 Annualized]]/Table1[[#This Row],[Column6]]</f>
        <v>104.29681461760582</v>
      </c>
      <c r="AC352" s="22">
        <v>37.63456</v>
      </c>
      <c r="AD352" s="22">
        <v>-91.542918</v>
      </c>
      <c r="AE352" s="21">
        <f>IF(OR('[1]Sales Team Input Sheet'!D$12="", '[1]Sales Team Input Sheet'!D$14="", AC352="", AD352=""), "",
     IFERROR(3959 * ACOS(MIN(1,
       SIN(RADIANS('[1]Sales Team Input Sheet'!D$12)) * SIN(RADIANS(AC352)) +
       COS(RADIANS('[1]Sales Team Input Sheet'!D$12)) * COS(RADIANS(AC352)) *
       COS(RADIANS(AD352) - RADIANS('[1]Sales Team Input Sheet'!D$14)))), ""))</f>
        <v>359.8875936614416</v>
      </c>
      <c r="AF352" s="21">
        <f t="shared" si="5"/>
        <v>135</v>
      </c>
    </row>
    <row r="353" spans="1:32" ht="15" thickBot="1" x14ac:dyDescent="0.4">
      <c r="A353" s="11" t="s">
        <v>936</v>
      </c>
      <c r="B353" s="12" t="s">
        <v>937</v>
      </c>
      <c r="C353" s="12" t="s">
        <v>938</v>
      </c>
      <c r="D353" s="13" t="s">
        <v>34</v>
      </c>
      <c r="E353" s="14">
        <v>40725</v>
      </c>
      <c r="F353" s="15">
        <v>641.87</v>
      </c>
      <c r="G353" s="15">
        <v>914.722938</v>
      </c>
      <c r="H353" s="15">
        <v>9845.9862323382004</v>
      </c>
      <c r="I353" s="15">
        <v>4278.1894283437578</v>
      </c>
      <c r="J353" s="16">
        <v>0.43451101061795655</v>
      </c>
      <c r="K353" s="16">
        <v>0.70366016176851209</v>
      </c>
      <c r="L353" s="16">
        <v>0.76153575603268564</v>
      </c>
      <c r="M353" s="15">
        <v>3257.9942207648073</v>
      </c>
      <c r="N353" s="15">
        <v>483.64005727581878</v>
      </c>
      <c r="O353" s="15">
        <v>493.12024241668877</v>
      </c>
      <c r="P353" s="15">
        <v>422139.02</v>
      </c>
      <c r="Q353" s="15">
        <v>354254.76999999996</v>
      </c>
      <c r="R353" s="17">
        <v>472339.6933333333</v>
      </c>
      <c r="S353" s="15">
        <v>551.91046473584993</v>
      </c>
      <c r="T353" s="15">
        <v>613107.05000000005</v>
      </c>
      <c r="U353" s="15">
        <v>555706.37</v>
      </c>
      <c r="V353" s="15">
        <v>740941.82666666666</v>
      </c>
      <c r="W353" s="15">
        <v>865.76155607833357</v>
      </c>
      <c r="X353" s="18">
        <v>2.2976000000000001</v>
      </c>
      <c r="Y353" s="18">
        <v>122111.91</v>
      </c>
      <c r="Z353" s="17">
        <v>162815.88</v>
      </c>
      <c r="AA353" s="17">
        <v>70863.457520891359</v>
      </c>
      <c r="AB353" s="19">
        <f>Table1[[#This Row],[YTD-23 Annualized]]/Table1[[#This Row],[Column6]]</f>
        <v>144.978677470598</v>
      </c>
      <c r="AC353" s="22">
        <v>42.26135</v>
      </c>
      <c r="AD353" s="22">
        <v>-70.980109999999996</v>
      </c>
      <c r="AE353" s="21">
        <f>IF(OR('[1]Sales Team Input Sheet'!D$12="", '[1]Sales Team Input Sheet'!D$14="", AC353="", AD353=""), "",
     IFERROR(3959 * ACOS(MIN(1,
       SIN(RADIANS('[1]Sales Team Input Sheet'!D$12)) * SIN(RADIANS(AC353)) +
       COS(RADIANS('[1]Sales Team Input Sheet'!D$12)) * COS(RADIANS(AC353)) *
       COS(RADIANS(AD353) - RADIANS('[1]Sales Team Input Sheet'!D$14)))), ""))</f>
        <v>852.74740722963384</v>
      </c>
      <c r="AF353" s="21">
        <f t="shared" si="5"/>
        <v>606</v>
      </c>
    </row>
    <row r="354" spans="1:32" ht="15" thickBot="1" x14ac:dyDescent="0.4">
      <c r="A354" s="11" t="s">
        <v>939</v>
      </c>
      <c r="B354" s="12" t="s">
        <v>940</v>
      </c>
      <c r="C354" s="12" t="s">
        <v>941</v>
      </c>
      <c r="D354" s="13" t="s">
        <v>34</v>
      </c>
      <c r="E354" s="14">
        <v>40725</v>
      </c>
      <c r="F354" s="15">
        <v>1230.6599999999999</v>
      </c>
      <c r="G354" s="15">
        <v>1315.50648</v>
      </c>
      <c r="H354" s="15">
        <v>14159.980200071999</v>
      </c>
      <c r="I354" s="15">
        <v>8491.9917853624011</v>
      </c>
      <c r="J354" s="16">
        <v>0.59971777257988124</v>
      </c>
      <c r="K354" s="16">
        <v>0.7709204479311349</v>
      </c>
      <c r="L354" s="16">
        <v>0.71314712779658751</v>
      </c>
      <c r="M354" s="15">
        <v>6056.0395510034105</v>
      </c>
      <c r="N354" s="15">
        <v>369.83599414449321</v>
      </c>
      <c r="O354" s="15">
        <v>397.40349893553054</v>
      </c>
      <c r="P354" s="15">
        <v>719393.52</v>
      </c>
      <c r="Q354" s="15">
        <v>546942.61</v>
      </c>
      <c r="R354" s="17">
        <v>729256.81333333335</v>
      </c>
      <c r="S354" s="15">
        <v>444.43031381535116</v>
      </c>
      <c r="T354" s="15">
        <v>868768.75000000012</v>
      </c>
      <c r="U354" s="15">
        <v>692309.09000000008</v>
      </c>
      <c r="V354" s="15">
        <v>923078.78666666674</v>
      </c>
      <c r="W354" s="15">
        <v>562.55106203175546</v>
      </c>
      <c r="X354" s="18">
        <v>2.2976000000000001</v>
      </c>
      <c r="Y354" s="18">
        <v>117236.80000000003</v>
      </c>
      <c r="Z354" s="17">
        <v>156315.73333333337</v>
      </c>
      <c r="AA354" s="17">
        <v>68034.3546889508</v>
      </c>
      <c r="AB354" s="19">
        <f>Table1[[#This Row],[YTD-23 Annualized]]/Table1[[#This Row],[Column6]]</f>
        <v>120.41810612226014</v>
      </c>
      <c r="AC354" s="22">
        <v>42.225290899999997</v>
      </c>
      <c r="AD354" s="22">
        <v>-70.877707799999996</v>
      </c>
      <c r="AE354" s="21">
        <f>IF(OR('[1]Sales Team Input Sheet'!D$12="", '[1]Sales Team Input Sheet'!D$14="", AC354="", AD354=""), "",
     IFERROR(3959 * ACOS(MIN(1,
       SIN(RADIANS('[1]Sales Team Input Sheet'!D$12)) * SIN(RADIANS(AC354)) +
       COS(RADIANS('[1]Sales Team Input Sheet'!D$12)) * COS(RADIANS(AC354)) *
       COS(RADIANS(AD354) - RADIANS('[1]Sales Team Input Sheet'!D$14)))), ""))</f>
        <v>858.14557330428715</v>
      </c>
      <c r="AF354" s="21">
        <f t="shared" si="5"/>
        <v>608</v>
      </c>
    </row>
    <row r="355" spans="1:32" ht="15" thickBot="1" x14ac:dyDescent="0.4">
      <c r="A355" s="11" t="s">
        <v>942</v>
      </c>
      <c r="B355" s="12" t="s">
        <v>943</v>
      </c>
      <c r="C355" s="12" t="s">
        <v>944</v>
      </c>
      <c r="D355" s="13" t="s">
        <v>34</v>
      </c>
      <c r="E355" s="14">
        <v>41122</v>
      </c>
      <c r="F355" s="15">
        <v>1354.9499999999998</v>
      </c>
      <c r="G355" s="15">
        <v>1705.048759</v>
      </c>
      <c r="H355" s="15">
        <v>18352.974337000098</v>
      </c>
      <c r="I355" s="15">
        <v>9726.9906074208011</v>
      </c>
      <c r="J355" s="16">
        <v>0.52999532548851891</v>
      </c>
      <c r="K355" s="16">
        <v>0.77557188110329678</v>
      </c>
      <c r="L355" s="16">
        <v>0.717823929314368</v>
      </c>
      <c r="M355" s="15">
        <v>6982.2666182227504</v>
      </c>
      <c r="N355" s="15">
        <v>435.11970779104911</v>
      </c>
      <c r="O355" s="15">
        <v>452.44783202332189</v>
      </c>
      <c r="P355" s="15">
        <v>966441.73999999976</v>
      </c>
      <c r="Q355" s="15">
        <v>694817.8</v>
      </c>
      <c r="R355" s="17">
        <v>926423.7333333334</v>
      </c>
      <c r="S355" s="15">
        <v>512.79958670061637</v>
      </c>
      <c r="T355" s="15">
        <v>1194537.5699999998</v>
      </c>
      <c r="U355" s="15">
        <v>915506.99000000022</v>
      </c>
      <c r="V355" s="15">
        <v>1220675.986666667</v>
      </c>
      <c r="W355" s="15">
        <v>675.67584781726282</v>
      </c>
      <c r="X355" s="18">
        <v>2.5666000000000002</v>
      </c>
      <c r="Y355" s="18">
        <v>128404.98</v>
      </c>
      <c r="Z355" s="17">
        <v>171206.63999999998</v>
      </c>
      <c r="AA355" s="17">
        <v>66705.618327748758</v>
      </c>
      <c r="AB355" s="19">
        <f>Table1[[#This Row],[YTD-23 Annualized]]/Table1[[#This Row],[Column6]]</f>
        <v>132.6823772262571</v>
      </c>
      <c r="AC355" s="22">
        <v>40.000320000000002</v>
      </c>
      <c r="AD355" s="22">
        <v>-89.250370000000004</v>
      </c>
      <c r="AE355" s="21">
        <f>IF(OR('[1]Sales Team Input Sheet'!D$12="", '[1]Sales Team Input Sheet'!D$14="", AC355="", AD355=""), "",
     IFERROR(3959 * ACOS(MIN(1,
       SIN(RADIANS('[1]Sales Team Input Sheet'!D$12)) * SIN(RADIANS(AC355)) +
       COS(RADIANS('[1]Sales Team Input Sheet'!D$12)) * COS(RADIANS(AC355)) *
       COS(RADIANS(AD355) - RADIANS('[1]Sales Team Input Sheet'!D$14)))), ""))</f>
        <v>155.44298717027101</v>
      </c>
      <c r="AF355" s="21">
        <f t="shared" si="5"/>
        <v>56</v>
      </c>
    </row>
    <row r="356" spans="1:32" ht="15" thickBot="1" x14ac:dyDescent="0.4">
      <c r="A356" s="11" t="s">
        <v>945</v>
      </c>
      <c r="B356" s="12" t="s">
        <v>946</v>
      </c>
      <c r="C356" s="12" t="s">
        <v>947</v>
      </c>
      <c r="D356" s="13" t="s">
        <v>34</v>
      </c>
      <c r="E356" s="14">
        <v>41487</v>
      </c>
      <c r="F356" s="15">
        <v>1176.27</v>
      </c>
      <c r="G356" s="15">
        <v>1524.166618</v>
      </c>
      <c r="H356" s="15">
        <v>16405.9770594902</v>
      </c>
      <c r="I356" s="15">
        <v>6942.983305832</v>
      </c>
      <c r="J356" s="16">
        <v>0.42319840388998731</v>
      </c>
      <c r="K356" s="16">
        <v>0.90878990303568807</v>
      </c>
      <c r="L356" s="16">
        <v>0.87196163319142317</v>
      </c>
      <c r="M356" s="15">
        <v>6054.015062574058</v>
      </c>
      <c r="N356" s="15">
        <v>452.11878367082954</v>
      </c>
      <c r="O356" s="15">
        <v>531.63854387173012</v>
      </c>
      <c r="P356" s="15">
        <v>826731.63</v>
      </c>
      <c r="Q356" s="15">
        <v>699747.94999999984</v>
      </c>
      <c r="R356" s="17">
        <v>932997.26666666649</v>
      </c>
      <c r="S356" s="15">
        <v>594.88718576517283</v>
      </c>
      <c r="T356" s="15">
        <v>1146410.7899999998</v>
      </c>
      <c r="U356" s="15">
        <v>956771.74</v>
      </c>
      <c r="V356" s="15">
        <v>1275695.6533333333</v>
      </c>
      <c r="W356" s="15">
        <v>813.39466279000578</v>
      </c>
      <c r="X356" s="18">
        <v>2.0434000000000001</v>
      </c>
      <c r="Y356" s="18">
        <v>86225.73</v>
      </c>
      <c r="Z356" s="17">
        <v>114967.63999999998</v>
      </c>
      <c r="AA356" s="17">
        <v>56262.914749926582</v>
      </c>
      <c r="AB356" s="19">
        <f>Table1[[#This Row],[YTD-23 Annualized]]/Table1[[#This Row],[Column6]]</f>
        <v>154.11214822283128</v>
      </c>
      <c r="AC356" s="22">
        <v>40.167059999999999</v>
      </c>
      <c r="AD356" s="22">
        <v>-74.499870000000001</v>
      </c>
      <c r="AE356" s="21">
        <f>IF(OR('[1]Sales Team Input Sheet'!D$12="", '[1]Sales Team Input Sheet'!D$14="", AC356="", AD356=""), "",
     IFERROR(3959 * ACOS(MIN(1,
       SIN(RADIANS('[1]Sales Team Input Sheet'!D$12)) * SIN(RADIANS(AC356)) +
       COS(RADIANS('[1]Sales Team Input Sheet'!D$12)) * COS(RADIANS(AC356)) *
       COS(RADIANS(AD356) - RADIANS('[1]Sales Team Input Sheet'!D$14)))), ""))</f>
        <v>693.68109744375909</v>
      </c>
      <c r="AF356" s="21">
        <f t="shared" si="5"/>
        <v>390</v>
      </c>
    </row>
    <row r="357" spans="1:32" ht="15" thickBot="1" x14ac:dyDescent="0.4">
      <c r="A357" s="11" t="s">
        <v>948</v>
      </c>
      <c r="B357" s="12" t="s">
        <v>949</v>
      </c>
      <c r="C357" s="12" t="s">
        <v>950</v>
      </c>
      <c r="D357" s="13" t="s">
        <v>34</v>
      </c>
      <c r="E357" s="14">
        <v>41122</v>
      </c>
      <c r="F357" s="15">
        <v>1095.54</v>
      </c>
      <c r="G357" s="15">
        <v>1091.424444</v>
      </c>
      <c r="H357" s="15">
        <v>11747.9835727716</v>
      </c>
      <c r="I357" s="15">
        <v>5775.2677955613754</v>
      </c>
      <c r="J357" s="16">
        <v>0.49159651609887861</v>
      </c>
      <c r="K357" s="16">
        <v>0.78021305585441425</v>
      </c>
      <c r="L357" s="16">
        <v>0.92415547715705648</v>
      </c>
      <c r="M357" s="15">
        <v>5337.2453653168041</v>
      </c>
      <c r="N357" s="15">
        <v>352.59675749428146</v>
      </c>
      <c r="O357" s="15">
        <v>365.17454406046335</v>
      </c>
      <c r="P357" s="15">
        <v>492078.81999999995</v>
      </c>
      <c r="Q357" s="15">
        <v>448354.17999999993</v>
      </c>
      <c r="R357" s="17">
        <v>597805.57333333325</v>
      </c>
      <c r="S357" s="15">
        <v>409.25404823192213</v>
      </c>
      <c r="T357" s="15">
        <v>728573.54000000015</v>
      </c>
      <c r="U357" s="15">
        <v>669175.07000000007</v>
      </c>
      <c r="V357" s="15">
        <v>892233.42666666675</v>
      </c>
      <c r="W357" s="15">
        <v>610.81756028990287</v>
      </c>
      <c r="X357" s="18">
        <v>1.5588</v>
      </c>
      <c r="Y357" s="18">
        <v>60245.89</v>
      </c>
      <c r="Z357" s="17">
        <v>80327.853333333333</v>
      </c>
      <c r="AA357" s="17">
        <v>51531.8535625695</v>
      </c>
      <c r="AB357" s="19">
        <f>Table1[[#This Row],[YTD-23 Annualized]]/Table1[[#This Row],[Column6]]</f>
        <v>112.00638764297267</v>
      </c>
      <c r="AC357" s="22">
        <v>38.965839799999998</v>
      </c>
      <c r="AD357" s="22">
        <v>-104.7942171</v>
      </c>
      <c r="AE357" s="21">
        <f>IF(OR('[1]Sales Team Input Sheet'!D$12="", '[1]Sales Team Input Sheet'!D$14="", AC357="", AD357=""), "",
     IFERROR(3959 * ACOS(MIN(1,
       SIN(RADIANS('[1]Sales Team Input Sheet'!D$12)) * SIN(RADIANS(AC357)) +
       COS(RADIANS('[1]Sales Team Input Sheet'!D$12)) * COS(RADIANS(AC357)) *
       COS(RADIANS(AD357) - RADIANS('[1]Sales Team Input Sheet'!D$14)))), ""))</f>
        <v>923.67892195538548</v>
      </c>
      <c r="AF357" s="21">
        <f t="shared" si="5"/>
        <v>640</v>
      </c>
    </row>
    <row r="358" spans="1:32" ht="15" thickBot="1" x14ac:dyDescent="0.4">
      <c r="A358" s="11" t="s">
        <v>951</v>
      </c>
      <c r="B358" s="12" t="s">
        <v>952</v>
      </c>
      <c r="C358" s="12" t="s">
        <v>342</v>
      </c>
      <c r="D358" s="13" t="s">
        <v>34</v>
      </c>
      <c r="E358" s="14">
        <v>41030</v>
      </c>
      <c r="F358" s="15">
        <v>1095.79</v>
      </c>
      <c r="G358" s="15">
        <v>1441.668754</v>
      </c>
      <c r="H358" s="15">
        <v>15517.978301180599</v>
      </c>
      <c r="I358" s="15">
        <v>8175.6499455575749</v>
      </c>
      <c r="J358" s="16">
        <v>0.52685019832355195</v>
      </c>
      <c r="K358" s="16">
        <v>0.8317809471111377</v>
      </c>
      <c r="L358" s="16">
        <v>0.67420613608638347</v>
      </c>
      <c r="M358" s="15">
        <v>5512.073359789224</v>
      </c>
      <c r="N358" s="15">
        <v>182.52414024252874</v>
      </c>
      <c r="O358" s="15">
        <v>204.81253707370942</v>
      </c>
      <c r="P358" s="15">
        <v>386089.52</v>
      </c>
      <c r="Q358" s="15">
        <v>260990.61000000004</v>
      </c>
      <c r="R358" s="17">
        <v>347987.4800000001</v>
      </c>
      <c r="S358" s="15">
        <v>238.17575447850413</v>
      </c>
      <c r="T358" s="15">
        <v>602165.30000000005</v>
      </c>
      <c r="U358" s="15">
        <v>452129.14999999997</v>
      </c>
      <c r="V358" s="15">
        <v>602838.86666666658</v>
      </c>
      <c r="W358" s="15">
        <v>412.60565436808145</v>
      </c>
      <c r="X358" s="18">
        <v>2.33</v>
      </c>
      <c r="Y358" s="18">
        <v>82309.960000000006</v>
      </c>
      <c r="Z358" s="17">
        <v>109746.61333333334</v>
      </c>
      <c r="AA358" s="17">
        <v>47101.550786838343</v>
      </c>
      <c r="AB358" s="19">
        <f>Table1[[#This Row],[YTD-23 Annualized]]/Table1[[#This Row],[Column6]]</f>
        <v>63.131866592810873</v>
      </c>
      <c r="AC358" s="22">
        <v>41.590992999999997</v>
      </c>
      <c r="AD358" s="22">
        <v>-93.615245000000002</v>
      </c>
      <c r="AE358" s="21">
        <f>IF(OR('[1]Sales Team Input Sheet'!D$12="", '[1]Sales Team Input Sheet'!D$14="", AC358="", AD358=""), "",
     IFERROR(3959 * ACOS(MIN(1,
       SIN(RADIANS('[1]Sales Team Input Sheet'!D$12)) * SIN(RADIANS(AC358)) +
       COS(RADIANS('[1]Sales Team Input Sheet'!D$12)) * COS(RADIANS(AC358)) *
       COS(RADIANS(AD358) - RADIANS('[1]Sales Team Input Sheet'!D$14)))), ""))</f>
        <v>309.47457543521392</v>
      </c>
      <c r="AF358" s="21">
        <f t="shared" si="5"/>
        <v>114</v>
      </c>
    </row>
    <row r="359" spans="1:32" ht="15" thickBot="1" x14ac:dyDescent="0.4">
      <c r="A359" s="11" t="s">
        <v>953</v>
      </c>
      <c r="B359" s="12" t="s">
        <v>954</v>
      </c>
      <c r="C359" s="12" t="s">
        <v>311</v>
      </c>
      <c r="D359" s="13" t="s">
        <v>34</v>
      </c>
      <c r="E359" s="14">
        <v>41000</v>
      </c>
      <c r="F359" s="15">
        <v>906.88</v>
      </c>
      <c r="G359" s="15">
        <v>930.70225400000004</v>
      </c>
      <c r="H359" s="15">
        <v>10017.985991830599</v>
      </c>
      <c r="I359" s="15">
        <v>5506.0046471534988</v>
      </c>
      <c r="J359" s="16">
        <v>0.54961193314140178</v>
      </c>
      <c r="K359" s="16">
        <v>0.92222023919920948</v>
      </c>
      <c r="L359" s="16">
        <v>0.81512154091748557</v>
      </c>
      <c r="M359" s="15">
        <v>4488.0629922865965</v>
      </c>
      <c r="N359" s="15">
        <v>322.49438956905175</v>
      </c>
      <c r="O359" s="15">
        <v>380.1128594742413</v>
      </c>
      <c r="P359" s="15">
        <v>495652.52</v>
      </c>
      <c r="Q359" s="15">
        <v>383104.75</v>
      </c>
      <c r="R359" s="17">
        <v>510806.33333333337</v>
      </c>
      <c r="S359" s="15">
        <v>422.4426054163726</v>
      </c>
      <c r="T359" s="15">
        <v>658210.50999999989</v>
      </c>
      <c r="U359" s="15">
        <v>520669.44999999995</v>
      </c>
      <c r="V359" s="15">
        <v>694225.93333333323</v>
      </c>
      <c r="W359" s="15">
        <v>574.13268569160186</v>
      </c>
      <c r="X359" s="18">
        <v>1.0576000000000001</v>
      </c>
      <c r="Y359" s="18">
        <v>66053</v>
      </c>
      <c r="Z359" s="17">
        <v>88070.666666666672</v>
      </c>
      <c r="AA359" s="17">
        <v>83274.079677256683</v>
      </c>
      <c r="AB359" s="19">
        <f>Table1[[#This Row],[YTD-23 Annualized]]/Table1[[#This Row],[Column6]]</f>
        <v>113.81443045947216</v>
      </c>
      <c r="AC359" s="22">
        <v>35.021076000000001</v>
      </c>
      <c r="AD359" s="22">
        <v>-89.813924999999998</v>
      </c>
      <c r="AE359" s="21">
        <f>IF(OR('[1]Sales Team Input Sheet'!D$12="", '[1]Sales Team Input Sheet'!D$14="", AC359="", AD359=""), "",
     IFERROR(3959 * ACOS(MIN(1,
       SIN(RADIANS('[1]Sales Team Input Sheet'!D$12)) * SIN(RADIANS(AC359)) +
       COS(RADIANS('[1]Sales Team Input Sheet'!D$12)) * COS(RADIANS(AC359)) *
       COS(RADIANS(AD359) - RADIANS('[1]Sales Team Input Sheet'!D$14)))), ""))</f>
        <v>488.82616913884578</v>
      </c>
      <c r="AF359" s="21">
        <f t="shared" si="5"/>
        <v>187</v>
      </c>
    </row>
    <row r="360" spans="1:32" ht="15" thickBot="1" x14ac:dyDescent="0.4">
      <c r="A360" s="11" t="s">
        <v>955</v>
      </c>
      <c r="B360" s="12" t="s">
        <v>956</v>
      </c>
      <c r="C360" s="12" t="s">
        <v>200</v>
      </c>
      <c r="D360" s="13" t="s">
        <v>132</v>
      </c>
      <c r="E360" s="14">
        <v>40969</v>
      </c>
      <c r="F360" s="15">
        <v>2533.13</v>
      </c>
      <c r="G360" s="15">
        <v>4856.4114220000001</v>
      </c>
      <c r="H360" s="15">
        <v>52273.926905265798</v>
      </c>
      <c r="I360" s="15">
        <v>20161.980461650994</v>
      </c>
      <c r="J360" s="16">
        <v>0.38569860072287743</v>
      </c>
      <c r="K360" s="16">
        <v>0.53220970880354079</v>
      </c>
      <c r="L360" s="16">
        <v>0.51927584895630718</v>
      </c>
      <c r="M360" s="15">
        <v>10469.629520864297</v>
      </c>
      <c r="N360" s="15">
        <v>559.61079652153819</v>
      </c>
      <c r="O360" s="15">
        <v>628.75173007307171</v>
      </c>
      <c r="P360" s="15">
        <v>2086447.0399999998</v>
      </c>
      <c r="Q360" s="15">
        <v>1715371.2999999998</v>
      </c>
      <c r="R360" s="17">
        <v>2287161.7333333329</v>
      </c>
      <c r="S360" s="15">
        <v>677.17460217201631</v>
      </c>
      <c r="T360" s="15">
        <v>2523427.8200000003</v>
      </c>
      <c r="U360" s="15">
        <v>2104835.86</v>
      </c>
      <c r="V360" s="15">
        <v>2806447.8133333335</v>
      </c>
      <c r="W360" s="15">
        <v>830.92295302649279</v>
      </c>
      <c r="X360" s="18">
        <v>2.0476000000000001</v>
      </c>
      <c r="Y360" s="18">
        <v>103531.1</v>
      </c>
      <c r="Z360" s="17">
        <v>138041.46666666667</v>
      </c>
      <c r="AA360" s="17">
        <v>67416.227127694219</v>
      </c>
      <c r="AB360" s="19">
        <f>Table1[[#This Row],[YTD-23 Annualized]]/Table1[[#This Row],[Column6]]</f>
        <v>218.45679723197324</v>
      </c>
      <c r="AC360" s="22">
        <v>40.749153900000003</v>
      </c>
      <c r="AD360" s="22">
        <v>-73.9866612</v>
      </c>
      <c r="AE360" s="21">
        <f>IF(OR('[1]Sales Team Input Sheet'!D$12="", '[1]Sales Team Input Sheet'!D$14="", AC360="", AD360=""), "",
     IFERROR(3959 * ACOS(MIN(1,
       SIN(RADIANS('[1]Sales Team Input Sheet'!D$12)) * SIN(RADIANS(AC360)) +
       COS(RADIANS('[1]Sales Team Input Sheet'!D$12)) * COS(RADIANS(AC360)) *
       COS(RADIANS(AD360) - RADIANS('[1]Sales Team Input Sheet'!D$14)))), ""))</f>
        <v>711.35250540768504</v>
      </c>
      <c r="AF360" s="21">
        <f t="shared" si="5"/>
        <v>445</v>
      </c>
    </row>
    <row r="361" spans="1:32" ht="15" thickBot="1" x14ac:dyDescent="0.4">
      <c r="A361" s="11" t="s">
        <v>957</v>
      </c>
      <c r="B361" s="12" t="s">
        <v>958</v>
      </c>
      <c r="C361" s="12" t="s">
        <v>203</v>
      </c>
      <c r="D361" s="13" t="s">
        <v>34</v>
      </c>
      <c r="E361" s="14">
        <v>40969</v>
      </c>
      <c r="F361" s="15">
        <v>894.7</v>
      </c>
      <c r="G361" s="15">
        <v>1254.1904999999999</v>
      </c>
      <c r="H361" s="15">
        <v>13499.981122949999</v>
      </c>
      <c r="I361" s="15">
        <v>6683.0035539012688</v>
      </c>
      <c r="J361" s="16">
        <v>0.49503799250060782</v>
      </c>
      <c r="K361" s="16">
        <v>0.83789031893757793</v>
      </c>
      <c r="L361" s="16">
        <v>0.65768335673641509</v>
      </c>
      <c r="M361" s="15">
        <v>4395.3002104111774</v>
      </c>
      <c r="N361" s="15">
        <v>329.019922731132</v>
      </c>
      <c r="O361" s="15">
        <v>367.61697775790765</v>
      </c>
      <c r="P361" s="15">
        <v>581893.53</v>
      </c>
      <c r="Q361" s="15">
        <v>383697.60000000003</v>
      </c>
      <c r="R361" s="17">
        <v>511596.80000000005</v>
      </c>
      <c r="S361" s="15">
        <v>428.85615290041358</v>
      </c>
      <c r="T361" s="15">
        <v>835475.11</v>
      </c>
      <c r="U361" s="15">
        <v>570733.64</v>
      </c>
      <c r="V361" s="15">
        <v>760978.18666666665</v>
      </c>
      <c r="W361" s="15">
        <v>637.90504079579739</v>
      </c>
      <c r="X361" s="18">
        <v>2.5026000000000002</v>
      </c>
      <c r="Y361" s="18">
        <v>108311.36</v>
      </c>
      <c r="Z361" s="17">
        <v>144415.14666666667</v>
      </c>
      <c r="AA361" s="17">
        <v>57706.044380510932</v>
      </c>
      <c r="AB361" s="19">
        <f>Table1[[#This Row],[YTD-23 Annualized]]/Table1[[#This Row],[Column6]]</f>
        <v>116.39632687391347</v>
      </c>
      <c r="AC361" s="22">
        <v>43.915520999999998</v>
      </c>
      <c r="AD361" s="22">
        <v>-88.041747999999998</v>
      </c>
      <c r="AE361" s="21">
        <f>IF(OR('[1]Sales Team Input Sheet'!D$12="", '[1]Sales Team Input Sheet'!D$14="", AC361="", AD361=""), "",
     IFERROR(3959 * ACOS(MIN(1,
       SIN(RADIANS('[1]Sales Team Input Sheet'!D$12)) * SIN(RADIANS(AC361)) +
       COS(RADIANS('[1]Sales Team Input Sheet'!D$12)) * COS(RADIANS(AC361)) *
       COS(RADIANS(AD361) - RADIANS('[1]Sales Team Input Sheet'!D$14)))), ""))</f>
        <v>141.85455757632042</v>
      </c>
      <c r="AF361" s="21">
        <f t="shared" si="5"/>
        <v>51</v>
      </c>
    </row>
    <row r="362" spans="1:32" ht="15" thickBot="1" x14ac:dyDescent="0.4">
      <c r="A362" s="11" t="s">
        <v>959</v>
      </c>
      <c r="B362" s="12" t="s">
        <v>960</v>
      </c>
      <c r="C362" s="12" t="s">
        <v>40</v>
      </c>
      <c r="D362" s="13" t="s">
        <v>34</v>
      </c>
      <c r="E362" s="14">
        <v>41061</v>
      </c>
      <c r="F362" s="15">
        <v>1295.9100000000001</v>
      </c>
      <c r="G362" s="15">
        <v>1217.772524</v>
      </c>
      <c r="H362" s="15">
        <v>13107.981671083598</v>
      </c>
      <c r="I362" s="15">
        <v>6092.9740641678991</v>
      </c>
      <c r="J362" s="16">
        <v>0.46482930912308873</v>
      </c>
      <c r="K362" s="16">
        <v>0.85824927895057257</v>
      </c>
      <c r="L362" s="16">
        <v>0.88475099795929146</v>
      </c>
      <c r="M362" s="15">
        <v>5390.7648838126288</v>
      </c>
      <c r="N362" s="15">
        <v>347.05822901182609</v>
      </c>
      <c r="O362" s="15">
        <v>371.8030341613229</v>
      </c>
      <c r="P362" s="15">
        <v>641459.77</v>
      </c>
      <c r="Q362" s="15">
        <v>535622.24</v>
      </c>
      <c r="R362" s="17">
        <v>714162.98666666658</v>
      </c>
      <c r="S362" s="15">
        <v>413.31746803404553</v>
      </c>
      <c r="T362" s="15">
        <v>808672.64</v>
      </c>
      <c r="U362" s="15">
        <v>654577.00000000012</v>
      </c>
      <c r="V362" s="15">
        <v>872769.33333333349</v>
      </c>
      <c r="W362" s="15">
        <v>505.10992275698163</v>
      </c>
      <c r="X362" s="18">
        <v>3.0625</v>
      </c>
      <c r="Y362" s="18">
        <v>249120.92000000004</v>
      </c>
      <c r="Z362" s="17">
        <v>332161.22666666674</v>
      </c>
      <c r="AA362" s="17">
        <v>108460.80870748301</v>
      </c>
      <c r="AB362" s="19">
        <f>Table1[[#This Row],[YTD-23 Annualized]]/Table1[[#This Row],[Column6]]</f>
        <v>132.47897136288634</v>
      </c>
      <c r="AC362" s="22">
        <v>41.911990299999999</v>
      </c>
      <c r="AD362" s="22">
        <v>-87.631513999999996</v>
      </c>
      <c r="AE362" s="21">
        <f>IF(OR('[1]Sales Team Input Sheet'!D$12="", '[1]Sales Team Input Sheet'!D$14="", AC362="", AD362=""), "",
     IFERROR(3959 * ACOS(MIN(1,
       SIN(RADIANS('[1]Sales Team Input Sheet'!D$12)) * SIN(RADIANS(AC362)) +
       COS(RADIANS('[1]Sales Team Input Sheet'!D$12)) * COS(RADIANS(AC362)) *
       COS(RADIANS(AD362) - RADIANS('[1]Sales Team Input Sheet'!D$14)))), ""))</f>
        <v>1.8694927983272756</v>
      </c>
      <c r="AF362" s="21">
        <f t="shared" si="5"/>
        <v>8</v>
      </c>
    </row>
    <row r="363" spans="1:32" ht="15" thickBot="1" x14ac:dyDescent="0.4">
      <c r="A363" s="11" t="s">
        <v>961</v>
      </c>
      <c r="B363" s="12" t="s">
        <v>962</v>
      </c>
      <c r="C363" s="12" t="s">
        <v>963</v>
      </c>
      <c r="D363" s="13" t="s">
        <v>34</v>
      </c>
      <c r="E363" s="14">
        <v>41122</v>
      </c>
      <c r="F363" s="15">
        <v>1099.81</v>
      </c>
      <c r="G363" s="15">
        <v>1166</v>
      </c>
      <c r="H363" s="15">
        <v>12550.707399999999</v>
      </c>
      <c r="I363" s="15">
        <v>6172.5734929784885</v>
      </c>
      <c r="J363" s="16">
        <v>0.49181080366661156</v>
      </c>
      <c r="K363" s="16">
        <v>0.91035831841955006</v>
      </c>
      <c r="L363" s="16">
        <v>0.88094241102445292</v>
      </c>
      <c r="M363" s="15">
        <v>5437.6817751300978</v>
      </c>
      <c r="N363" s="15">
        <v>469.62081367189296</v>
      </c>
      <c r="O363" s="15">
        <v>516.82229657849996</v>
      </c>
      <c r="P363" s="15">
        <v>832687.96000000008</v>
      </c>
      <c r="Q363" s="15">
        <v>665005.40999999992</v>
      </c>
      <c r="R363" s="17">
        <v>886673.87999999989</v>
      </c>
      <c r="S363" s="15">
        <v>604.65481310408154</v>
      </c>
      <c r="T363" s="15">
        <v>1113822.4100000001</v>
      </c>
      <c r="U363" s="15">
        <v>885558.25</v>
      </c>
      <c r="V363" s="15">
        <v>1180744.3333333333</v>
      </c>
      <c r="W363" s="15">
        <v>805.19203316936569</v>
      </c>
      <c r="X363" s="18">
        <v>2.5874999999999999</v>
      </c>
      <c r="Y363" s="18">
        <v>164703.85999999999</v>
      </c>
      <c r="Z363" s="17">
        <v>219605.14666666667</v>
      </c>
      <c r="AA363" s="17">
        <v>84871.554267310799</v>
      </c>
      <c r="AB363" s="19">
        <f>Table1[[#This Row],[YTD-23 Annualized]]/Table1[[#This Row],[Column6]]</f>
        <v>163.0610095749463</v>
      </c>
      <c r="AC363" s="22">
        <v>34.019275999999998</v>
      </c>
      <c r="AD363" s="22">
        <v>-117.60209399999999</v>
      </c>
      <c r="AE363" s="21">
        <f>IF(OR('[1]Sales Team Input Sheet'!D$12="", '[1]Sales Team Input Sheet'!D$14="", AC363="", AD363=""), "",
     IFERROR(3959 * ACOS(MIN(1,
       SIN(RADIANS('[1]Sales Team Input Sheet'!D$12)) * SIN(RADIANS(AC363)) +
       COS(RADIANS('[1]Sales Team Input Sheet'!D$12)) * COS(RADIANS(AC363)) *
       COS(RADIANS(AD363) - RADIANS('[1]Sales Team Input Sheet'!D$14)))), ""))</f>
        <v>1711.1218360120001</v>
      </c>
      <c r="AF363" s="21">
        <f t="shared" si="5"/>
        <v>843</v>
      </c>
    </row>
    <row r="364" spans="1:32" ht="15" thickBot="1" x14ac:dyDescent="0.4">
      <c r="A364" s="11" t="s">
        <v>964</v>
      </c>
      <c r="B364" s="12" t="s">
        <v>965</v>
      </c>
      <c r="C364" s="12" t="s">
        <v>966</v>
      </c>
      <c r="D364" s="13" t="s">
        <v>34</v>
      </c>
      <c r="E364" s="14">
        <v>41061</v>
      </c>
      <c r="F364" s="15">
        <v>1054.1500000000001</v>
      </c>
      <c r="G364" s="15">
        <v>1168.905546</v>
      </c>
      <c r="H364" s="15">
        <v>12581.982406589399</v>
      </c>
      <c r="I364" s="15">
        <v>6165.2198717302517</v>
      </c>
      <c r="J364" s="16">
        <v>0.4900038541224967</v>
      </c>
      <c r="K364" s="16">
        <v>0.86368542231436096</v>
      </c>
      <c r="L364" s="16">
        <v>0.86407988651384249</v>
      </c>
      <c r="M364" s="15">
        <v>5327.2424870975628</v>
      </c>
      <c r="N364" s="15">
        <v>450.3068638303501</v>
      </c>
      <c r="O364" s="15">
        <v>512.94350898828441</v>
      </c>
      <c r="P364" s="15">
        <v>719478.29999999993</v>
      </c>
      <c r="Q364" s="15">
        <v>603650.94999999995</v>
      </c>
      <c r="R364" s="17">
        <v>804867.93333333323</v>
      </c>
      <c r="S364" s="15">
        <v>572.64236588720757</v>
      </c>
      <c r="T364" s="15">
        <v>1207773.5900000001</v>
      </c>
      <c r="U364" s="15">
        <v>1050120.27</v>
      </c>
      <c r="V364" s="15">
        <v>1400160.3599999999</v>
      </c>
      <c r="W364" s="15">
        <v>996.17727078688972</v>
      </c>
      <c r="X364" s="18">
        <v>3.4024999999999999</v>
      </c>
      <c r="Y364" s="18">
        <v>197517.36999999997</v>
      </c>
      <c r="Z364" s="17">
        <v>263356.49333333329</v>
      </c>
      <c r="AA364" s="17">
        <v>77400.879745285318</v>
      </c>
      <c r="AB364" s="19">
        <f>Table1[[#This Row],[YTD-23 Annualized]]/Table1[[#This Row],[Column6]]</f>
        <v>151.08528197894157</v>
      </c>
      <c r="AC364" s="22">
        <v>41.632898099999998</v>
      </c>
      <c r="AD364" s="22">
        <v>-87.856849999999994</v>
      </c>
      <c r="AE364" s="21">
        <f>IF(OR('[1]Sales Team Input Sheet'!D$12="", '[1]Sales Team Input Sheet'!D$14="", AC364="", AD364=""), "",
     IFERROR(3959 * ACOS(MIN(1,
       SIN(RADIANS('[1]Sales Team Input Sheet'!D$12)) * SIN(RADIANS(AC364)) +
       COS(RADIANS('[1]Sales Team Input Sheet'!D$12)) * COS(RADIANS(AC364)) *
       COS(RADIANS(AD364) - RADIANS('[1]Sales Team Input Sheet'!D$14)))), ""))</f>
        <v>21.15333420879324</v>
      </c>
      <c r="AF364" s="21">
        <f t="shared" si="5"/>
        <v>29</v>
      </c>
    </row>
    <row r="365" spans="1:32" ht="15" thickBot="1" x14ac:dyDescent="0.4">
      <c r="A365" s="11" t="s">
        <v>967</v>
      </c>
      <c r="B365" s="12" t="s">
        <v>968</v>
      </c>
      <c r="C365" s="12" t="s">
        <v>969</v>
      </c>
      <c r="D365" s="13" t="s">
        <v>34</v>
      </c>
      <c r="E365" s="14">
        <v>41275</v>
      </c>
      <c r="F365" s="15">
        <v>903.48</v>
      </c>
      <c r="G365" s="15">
        <v>1200.6783720000001</v>
      </c>
      <c r="H365" s="15">
        <v>12923.9819283708</v>
      </c>
      <c r="I365" s="15">
        <v>6609.9936096705014</v>
      </c>
      <c r="J365" s="16">
        <v>0.51145178369216104</v>
      </c>
      <c r="K365" s="16">
        <v>0.64886543550352949</v>
      </c>
      <c r="L365" s="16">
        <v>0.68235584909422886</v>
      </c>
      <c r="M365" s="15">
        <v>4510.3678020341422</v>
      </c>
      <c r="N365" s="15">
        <v>302.58981847790488</v>
      </c>
      <c r="O365" s="15">
        <v>270.06622172045871</v>
      </c>
      <c r="P365" s="15">
        <v>395071.9</v>
      </c>
      <c r="Q365" s="15">
        <v>281498.52999999991</v>
      </c>
      <c r="R365" s="17">
        <v>375331.37333333323</v>
      </c>
      <c r="S365" s="15">
        <v>311.57140169123824</v>
      </c>
      <c r="T365" s="15">
        <v>532508.8600000001</v>
      </c>
      <c r="U365" s="15">
        <v>371387.13</v>
      </c>
      <c r="V365" s="15">
        <v>495182.83999999997</v>
      </c>
      <c r="W365" s="15">
        <v>411.06292336299634</v>
      </c>
      <c r="X365" s="18">
        <v>2.2666000000000004</v>
      </c>
      <c r="Y365" s="18">
        <v>94438.989999999991</v>
      </c>
      <c r="Z365" s="17">
        <v>125918.65333333332</v>
      </c>
      <c r="AA365" s="17">
        <v>55553.980999441148</v>
      </c>
      <c r="AB365" s="19">
        <f>Table1[[#This Row],[YTD-23 Annualized]]/Table1[[#This Row],[Column6]]</f>
        <v>83.215247582261824</v>
      </c>
      <c r="AC365" s="22">
        <v>42.070655799999997</v>
      </c>
      <c r="AD365" s="22">
        <v>-88.229397800000001</v>
      </c>
      <c r="AE365" s="21">
        <f>IF(OR('[1]Sales Team Input Sheet'!D$12="", '[1]Sales Team Input Sheet'!D$14="", AC365="", AD365=""), "",
     IFERROR(3959 * ACOS(MIN(1,
       SIN(RADIANS('[1]Sales Team Input Sheet'!D$12)) * SIN(RADIANS(AC365)) +
       COS(RADIANS('[1]Sales Team Input Sheet'!D$12)) * COS(RADIANS(AC365)) *
       COS(RADIANS(AD365) - RADIANS('[1]Sales Team Input Sheet'!D$14)))), ""))</f>
        <v>33.591058350440605</v>
      </c>
      <c r="AF365" s="21">
        <f t="shared" si="5"/>
        <v>33</v>
      </c>
    </row>
    <row r="366" spans="1:32" ht="15" thickBot="1" x14ac:dyDescent="0.4">
      <c r="A366" s="11" t="s">
        <v>970</v>
      </c>
      <c r="B366" s="12" t="s">
        <v>971</v>
      </c>
      <c r="C366" s="12" t="s">
        <v>972</v>
      </c>
      <c r="D366" s="13" t="s">
        <v>34</v>
      </c>
      <c r="E366" s="14">
        <v>41183</v>
      </c>
      <c r="F366" s="15">
        <v>1635.82</v>
      </c>
      <c r="G366" s="15">
        <v>1789.5904889999999</v>
      </c>
      <c r="H366" s="15">
        <v>19262.973064547099</v>
      </c>
      <c r="I366" s="15">
        <v>10350.010005899589</v>
      </c>
      <c r="J366" s="16">
        <v>0.53730075680521294</v>
      </c>
      <c r="K366" s="16">
        <v>0.80582386112074578</v>
      </c>
      <c r="L366" s="16">
        <v>0.79378441579798431</v>
      </c>
      <c r="M366" s="15">
        <v>8215.6766460362978</v>
      </c>
      <c r="N366" s="15">
        <v>456.05841225164812</v>
      </c>
      <c r="O366" s="15">
        <v>504.74182367253115</v>
      </c>
      <c r="P366" s="15">
        <v>1144730.4000000001</v>
      </c>
      <c r="Q366" s="15">
        <v>935137.74</v>
      </c>
      <c r="R366" s="17">
        <v>1246850.3199999998</v>
      </c>
      <c r="S366" s="15">
        <v>571.66298247973498</v>
      </c>
      <c r="T366" s="15">
        <v>1603766.0400000003</v>
      </c>
      <c r="U366" s="15">
        <v>1299895.3299999998</v>
      </c>
      <c r="V366" s="15">
        <v>1733193.7733333332</v>
      </c>
      <c r="W366" s="15">
        <v>794.64447799880179</v>
      </c>
      <c r="X366" s="18">
        <v>2.3995000000000002</v>
      </c>
      <c r="Y366" s="18">
        <v>106147.8</v>
      </c>
      <c r="Z366" s="17">
        <v>141530.40000000002</v>
      </c>
      <c r="AA366" s="17">
        <v>58983.288185038553</v>
      </c>
      <c r="AB366" s="19">
        <f>Table1[[#This Row],[YTD-23 Annualized]]/Table1[[#This Row],[Column6]]</f>
        <v>151.76477528500956</v>
      </c>
      <c r="AC366" s="22">
        <v>38.508257</v>
      </c>
      <c r="AD366" s="22">
        <v>-122.78497</v>
      </c>
      <c r="AE366" s="21">
        <f>IF(OR('[1]Sales Team Input Sheet'!D$12="", '[1]Sales Team Input Sheet'!D$14="", AC366="", AD366=""), "",
     IFERROR(3959 * ACOS(MIN(1,
       SIN(RADIANS('[1]Sales Team Input Sheet'!D$12)) * SIN(RADIANS(AC366)) +
       COS(RADIANS('[1]Sales Team Input Sheet'!D$12)) * COS(RADIANS(AC366)) *
       COS(RADIANS(AD366) - RADIANS('[1]Sales Team Input Sheet'!D$14)))), ""))</f>
        <v>1857.2089643717497</v>
      </c>
      <c r="AF366" s="21">
        <f t="shared" si="5"/>
        <v>1012</v>
      </c>
    </row>
    <row r="367" spans="1:32" ht="15" thickBot="1" x14ac:dyDescent="0.4">
      <c r="A367" s="11" t="s">
        <v>973</v>
      </c>
      <c r="B367" s="12" t="s">
        <v>974</v>
      </c>
      <c r="C367" s="12" t="s">
        <v>975</v>
      </c>
      <c r="D367" s="13" t="s">
        <v>34</v>
      </c>
      <c r="E367" s="14">
        <v>41244</v>
      </c>
      <c r="F367" s="15">
        <v>1159.8699999999999</v>
      </c>
      <c r="G367" s="15">
        <v>1355.3618670000001</v>
      </c>
      <c r="H367" s="15">
        <v>14588.979600201301</v>
      </c>
      <c r="I367" s="15">
        <v>6837.9898265412494</v>
      </c>
      <c r="J367" s="16">
        <v>0.46870925958707199</v>
      </c>
      <c r="K367" s="16">
        <v>0.82267766018133415</v>
      </c>
      <c r="L367" s="16">
        <v>0.82021312746655339</v>
      </c>
      <c r="M367" s="15">
        <v>5608.6090212118734</v>
      </c>
      <c r="N367" s="15">
        <v>448.92137272494222</v>
      </c>
      <c r="O367" s="15">
        <v>456.43445386120874</v>
      </c>
      <c r="P367" s="15">
        <v>747163.84</v>
      </c>
      <c r="Q367" s="15">
        <v>569866.02</v>
      </c>
      <c r="R367" s="17">
        <v>759821.3600000001</v>
      </c>
      <c r="S367" s="15">
        <v>491.31887194254534</v>
      </c>
      <c r="T367" s="15">
        <v>1076375.8599999999</v>
      </c>
      <c r="U367" s="15">
        <v>880581.30999999994</v>
      </c>
      <c r="V367" s="15">
        <v>1174108.4133333333</v>
      </c>
      <c r="W367" s="15">
        <v>759.2069024976937</v>
      </c>
      <c r="X367" s="18">
        <v>2.4300000000000002</v>
      </c>
      <c r="Y367" s="18">
        <v>118234.76000000001</v>
      </c>
      <c r="Z367" s="17">
        <v>157646.34666666668</v>
      </c>
      <c r="AA367" s="17">
        <v>64875.039780521263</v>
      </c>
      <c r="AB367" s="19">
        <f>Table1[[#This Row],[YTD-23 Annualized]]/Table1[[#This Row],[Column6]]</f>
        <v>135.47411793661144</v>
      </c>
      <c r="AC367" s="22">
        <v>47.2476026</v>
      </c>
      <c r="AD367" s="22">
        <v>-122.43664939999999</v>
      </c>
      <c r="AE367" s="21">
        <f>IF(OR('[1]Sales Team Input Sheet'!D$12="", '[1]Sales Team Input Sheet'!D$14="", AC367="", AD367=""), "",
     IFERROR(3959 * ACOS(MIN(1,
       SIN(RADIANS('[1]Sales Team Input Sheet'!D$12)) * SIN(RADIANS(AC367)) +
       COS(RADIANS('[1]Sales Team Input Sheet'!D$12)) * COS(RADIANS(AC367)) *
       COS(RADIANS(AD367) - RADIANS('[1]Sales Team Input Sheet'!D$14)))), ""))</f>
        <v>1738.0025190615534</v>
      </c>
      <c r="AF367" s="21">
        <f t="shared" si="5"/>
        <v>897</v>
      </c>
    </row>
    <row r="368" spans="1:32" ht="15" thickBot="1" x14ac:dyDescent="0.4">
      <c r="A368" s="11" t="s">
        <v>976</v>
      </c>
      <c r="B368" s="12" t="s">
        <v>977</v>
      </c>
      <c r="C368" s="12" t="s">
        <v>972</v>
      </c>
      <c r="D368" s="13" t="s">
        <v>34</v>
      </c>
      <c r="E368" s="14">
        <v>41122</v>
      </c>
      <c r="F368" s="15">
        <v>930.86</v>
      </c>
      <c r="G368" s="15">
        <v>1328.234191</v>
      </c>
      <c r="H368" s="15">
        <v>14296.980008504899</v>
      </c>
      <c r="I368" s="15">
        <v>6334.8161089550749</v>
      </c>
      <c r="J368" s="16">
        <v>0.44308770839622486</v>
      </c>
      <c r="K368" s="16">
        <v>0.76672960534188228</v>
      </c>
      <c r="L368" s="16">
        <v>0.76400194318941628</v>
      </c>
      <c r="M368" s="15">
        <v>4839.8118169892941</v>
      </c>
      <c r="N368" s="15">
        <v>479.49451266064381</v>
      </c>
      <c r="O368" s="15">
        <v>515.38546075671957</v>
      </c>
      <c r="P368" s="15">
        <v>650829.32000000007</v>
      </c>
      <c r="Q368" s="15">
        <v>520926.78</v>
      </c>
      <c r="R368" s="17">
        <v>694569.04</v>
      </c>
      <c r="S368" s="15">
        <v>559.61882560213144</v>
      </c>
      <c r="T368" s="15">
        <v>909272.8</v>
      </c>
      <c r="U368" s="15">
        <v>728635.34</v>
      </c>
      <c r="V368" s="15">
        <v>971513.78666666662</v>
      </c>
      <c r="W368" s="15">
        <v>782.75502223750073</v>
      </c>
      <c r="X368" s="18">
        <v>2.0625</v>
      </c>
      <c r="Y368" s="18">
        <v>92627.51999999999</v>
      </c>
      <c r="Z368" s="17">
        <v>123503.35999999999</v>
      </c>
      <c r="AA368" s="17">
        <v>59880.416969696962</v>
      </c>
      <c r="AB368" s="19">
        <f>Table1[[#This Row],[YTD-23 Annualized]]/Table1[[#This Row],[Column6]]</f>
        <v>143.51157984321614</v>
      </c>
      <c r="AC368" s="22">
        <v>41.030127999999998</v>
      </c>
      <c r="AD368" s="22">
        <v>-73.750276999999997</v>
      </c>
      <c r="AE368" s="21">
        <f>IF(OR('[1]Sales Team Input Sheet'!D$12="", '[1]Sales Team Input Sheet'!D$14="", AC368="", AD368=""), "",
     IFERROR(3959 * ACOS(MIN(1,
       SIN(RADIANS('[1]Sales Team Input Sheet'!D$12)) * SIN(RADIANS(AC368)) +
       COS(RADIANS('[1]Sales Team Input Sheet'!D$12)) * COS(RADIANS(AC368)) *
       COS(RADIANS(AD368) - RADIANS('[1]Sales Team Input Sheet'!D$14)))), ""))</f>
        <v>720.12388219349225</v>
      </c>
      <c r="AF368" s="21">
        <f t="shared" si="5"/>
        <v>468</v>
      </c>
    </row>
    <row r="369" spans="1:32" ht="15" thickBot="1" x14ac:dyDescent="0.4">
      <c r="A369" s="11" t="s">
        <v>978</v>
      </c>
      <c r="B369" s="12" t="s">
        <v>979</v>
      </c>
      <c r="C369" s="12" t="s">
        <v>980</v>
      </c>
      <c r="D369" s="13" t="s">
        <v>34</v>
      </c>
      <c r="E369" s="14">
        <v>41061</v>
      </c>
      <c r="F369" s="15">
        <v>887.55</v>
      </c>
      <c r="G369" s="15">
        <v>983.19244900000001</v>
      </c>
      <c r="H369" s="15">
        <v>10582.9852017911</v>
      </c>
      <c r="I369" s="15">
        <v>5115.1805568445679</v>
      </c>
      <c r="J369" s="16">
        <v>0.48334004624506682</v>
      </c>
      <c r="K369" s="16">
        <v>0.89963440005643325</v>
      </c>
      <c r="L369" s="16">
        <v>0.75619134620986039</v>
      </c>
      <c r="M369" s="15">
        <v>3868.0552713867969</v>
      </c>
      <c r="N369" s="15">
        <v>528.6450188491159</v>
      </c>
      <c r="O369" s="15">
        <v>574.98929637766889</v>
      </c>
      <c r="P369" s="15">
        <v>839140.86999999988</v>
      </c>
      <c r="Q369" s="15">
        <v>568306.31000000006</v>
      </c>
      <c r="R369" s="17">
        <v>757741.7466666667</v>
      </c>
      <c r="S369" s="15">
        <v>640.30906427806894</v>
      </c>
      <c r="T369" s="15">
        <v>1305574.8999999999</v>
      </c>
      <c r="U369" s="15">
        <v>979454.03</v>
      </c>
      <c r="V369" s="15">
        <v>1305938.7066666668</v>
      </c>
      <c r="W369" s="15">
        <v>1103.5480029294126</v>
      </c>
      <c r="X369" s="18">
        <v>2.3611</v>
      </c>
      <c r="Y369" s="18">
        <v>84646.26</v>
      </c>
      <c r="Z369" s="17">
        <v>112861.68</v>
      </c>
      <c r="AA369" s="17">
        <v>47800.465884545338</v>
      </c>
      <c r="AB369" s="19">
        <f>Table1[[#This Row],[YTD-23 Annualized]]/Table1[[#This Row],[Column6]]</f>
        <v>195.89734207572397</v>
      </c>
      <c r="AC369" s="22">
        <v>38.783341999999998</v>
      </c>
      <c r="AD369" s="22">
        <v>-77.014828499999993</v>
      </c>
      <c r="AE369" s="21">
        <f>IF(OR('[1]Sales Team Input Sheet'!D$12="", '[1]Sales Team Input Sheet'!D$14="", AC369="", AD369=""), "",
     IFERROR(3959 * ACOS(MIN(1,
       SIN(RADIANS('[1]Sales Team Input Sheet'!D$12)) * SIN(RADIANS(AC369)) +
       COS(RADIANS('[1]Sales Team Input Sheet'!D$12)) * COS(RADIANS(AC369)) *
       COS(RADIANS(AD369) - RADIANS('[1]Sales Team Input Sheet'!D$14)))), ""))</f>
        <v>598.02684940157053</v>
      </c>
      <c r="AF369" s="21">
        <f t="shared" si="5"/>
        <v>306</v>
      </c>
    </row>
    <row r="370" spans="1:32" ht="15" thickBot="1" x14ac:dyDescent="0.4">
      <c r="A370" s="11" t="s">
        <v>981</v>
      </c>
      <c r="B370" s="12" t="s">
        <v>982</v>
      </c>
      <c r="C370" s="12" t="s">
        <v>983</v>
      </c>
      <c r="D370" s="13" t="s">
        <v>34</v>
      </c>
      <c r="E370" s="14">
        <v>41395</v>
      </c>
      <c r="F370" s="15">
        <v>1094.4000000000001</v>
      </c>
      <c r="G370" s="15">
        <v>1368.7398989999999</v>
      </c>
      <c r="H370" s="15">
        <v>14732.979398846099</v>
      </c>
      <c r="I370" s="15">
        <v>7531.4005689011319</v>
      </c>
      <c r="J370" s="16">
        <v>0.51119331433335191</v>
      </c>
      <c r="K370" s="16">
        <v>0.78311494620648014</v>
      </c>
      <c r="L370" s="16">
        <v>0.71263260462063949</v>
      </c>
      <c r="M370" s="15">
        <v>5367.1216038573793</v>
      </c>
      <c r="N370" s="15">
        <v>468.85639183009357</v>
      </c>
      <c r="O370" s="15">
        <v>509.26370614035079</v>
      </c>
      <c r="P370" s="15">
        <v>847169.68000000017</v>
      </c>
      <c r="Q370" s="15">
        <v>621929.30000000005</v>
      </c>
      <c r="R370" s="17">
        <v>829239.06666666665</v>
      </c>
      <c r="S370" s="15">
        <v>568.2833516081871</v>
      </c>
      <c r="T370" s="15">
        <v>1191705.5500000003</v>
      </c>
      <c r="U370" s="15">
        <v>873631.3899999999</v>
      </c>
      <c r="V370" s="15">
        <v>1164841.853333333</v>
      </c>
      <c r="W370" s="15">
        <v>798.27429641812842</v>
      </c>
      <c r="X370" s="18">
        <v>1.3</v>
      </c>
      <c r="Y370" s="18">
        <v>64282.9</v>
      </c>
      <c r="Z370" s="17">
        <v>85710.53333333334</v>
      </c>
      <c r="AA370" s="17">
        <v>65931.179487179485</v>
      </c>
      <c r="AB370" s="19">
        <f>Table1[[#This Row],[YTD-23 Annualized]]/Table1[[#This Row],[Column6]]</f>
        <v>154.50349887185118</v>
      </c>
      <c r="AC370" s="22">
        <v>39.522444</v>
      </c>
      <c r="AD370" s="22">
        <v>-76.356898999999999</v>
      </c>
      <c r="AE370" s="21">
        <f>IF(OR('[1]Sales Team Input Sheet'!D$12="", '[1]Sales Team Input Sheet'!D$14="", AC370="", AD370=""), "",
     IFERROR(3959 * ACOS(MIN(1,
       SIN(RADIANS('[1]Sales Team Input Sheet'!D$12)) * SIN(RADIANS(AC370)) +
       COS(RADIANS('[1]Sales Team Input Sheet'!D$12)) * COS(RADIANS(AC370)) *
       COS(RADIANS(AD370) - RADIANS('[1]Sales Team Input Sheet'!D$14)))), ""))</f>
        <v>611.88317771384186</v>
      </c>
      <c r="AF370" s="21">
        <f t="shared" si="5"/>
        <v>323</v>
      </c>
    </row>
    <row r="371" spans="1:32" ht="15" thickBot="1" x14ac:dyDescent="0.4">
      <c r="A371" s="11" t="s">
        <v>984</v>
      </c>
      <c r="B371" s="12" t="s">
        <v>985</v>
      </c>
      <c r="C371" s="12" t="s">
        <v>986</v>
      </c>
      <c r="D371" s="13" t="s">
        <v>34</v>
      </c>
      <c r="E371" s="14">
        <v>41214</v>
      </c>
      <c r="F371" s="15">
        <v>1363.23</v>
      </c>
      <c r="G371" s="15">
        <v>1399.3978890000001</v>
      </c>
      <c r="H371" s="15">
        <v>15062.978937407101</v>
      </c>
      <c r="I371" s="15">
        <v>7532.9926742482994</v>
      </c>
      <c r="J371" s="16">
        <v>0.50009979470534982</v>
      </c>
      <c r="K371" s="16">
        <v>0.94445836022284946</v>
      </c>
      <c r="L371" s="16">
        <v>0.89647530496246708</v>
      </c>
      <c r="M371" s="15">
        <v>6753.1419049267733</v>
      </c>
      <c r="N371" s="15">
        <v>344.18444360077183</v>
      </c>
      <c r="O371" s="15">
        <v>384.19520550457366</v>
      </c>
      <c r="P371" s="15">
        <v>746376.07000000007</v>
      </c>
      <c r="Q371" s="15">
        <v>584846.18999999994</v>
      </c>
      <c r="R371" s="17">
        <v>779794.91999999993</v>
      </c>
      <c r="S371" s="15">
        <v>429.01505248564069</v>
      </c>
      <c r="T371" s="15">
        <v>1028779.26</v>
      </c>
      <c r="U371" s="15">
        <v>789425.22</v>
      </c>
      <c r="V371" s="15">
        <v>1052566.96</v>
      </c>
      <c r="W371" s="15">
        <v>579.08439514975464</v>
      </c>
      <c r="X371" s="18">
        <v>2.3666700000000001</v>
      </c>
      <c r="Y371" s="18">
        <v>159653.07999999999</v>
      </c>
      <c r="Z371" s="17">
        <v>212870.77333333332</v>
      </c>
      <c r="AA371" s="17">
        <v>89945.270499619</v>
      </c>
      <c r="AB371" s="19">
        <f>Table1[[#This Row],[YTD-23 Annualized]]/Table1[[#This Row],[Column6]]</f>
        <v>115.47142514969194</v>
      </c>
      <c r="AC371" s="22">
        <v>29.975154</v>
      </c>
      <c r="AD371" s="22">
        <v>-90.065569999999994</v>
      </c>
      <c r="AE371" s="21">
        <f>IF(OR('[1]Sales Team Input Sheet'!D$12="", '[1]Sales Team Input Sheet'!D$14="", AC371="", AD371=""), "",
     IFERROR(3959 * ACOS(MIN(1,
       SIN(RADIANS('[1]Sales Team Input Sheet'!D$12)) * SIN(RADIANS(AC371)) +
       COS(RADIANS('[1]Sales Team Input Sheet'!D$12)) * COS(RADIANS(AC371)) *
       COS(RADIANS(AD371) - RADIANS('[1]Sales Team Input Sheet'!D$14)))), ""))</f>
        <v>834.1182565387744</v>
      </c>
      <c r="AF371" s="21">
        <f t="shared" si="5"/>
        <v>578</v>
      </c>
    </row>
    <row r="372" spans="1:32" ht="15" thickBot="1" x14ac:dyDescent="0.4">
      <c r="A372" s="11" t="s">
        <v>987</v>
      </c>
      <c r="B372" s="12" t="s">
        <v>988</v>
      </c>
      <c r="C372" s="12" t="s">
        <v>989</v>
      </c>
      <c r="D372" s="13" t="s">
        <v>34</v>
      </c>
      <c r="E372" s="14">
        <v>41518</v>
      </c>
      <c r="F372" s="15">
        <v>854.62</v>
      </c>
      <c r="G372" s="15">
        <v>1348.672851</v>
      </c>
      <c r="H372" s="15">
        <v>14516.979700878899</v>
      </c>
      <c r="I372" s="15">
        <v>7452.832191270596</v>
      </c>
      <c r="J372" s="16">
        <v>0.51338724340982445</v>
      </c>
      <c r="K372" s="16">
        <v>0.66369457018260025</v>
      </c>
      <c r="L372" s="16">
        <v>0.61461408338047085</v>
      </c>
      <c r="M372" s="15">
        <v>4580.6156258262426</v>
      </c>
      <c r="N372" s="15">
        <v>515.95554478245049</v>
      </c>
      <c r="O372" s="15">
        <v>531.80063654021671</v>
      </c>
      <c r="P372" s="15">
        <v>717687.82</v>
      </c>
      <c r="Q372" s="15">
        <v>510234.42</v>
      </c>
      <c r="R372" s="17">
        <v>680312.56</v>
      </c>
      <c r="S372" s="15">
        <v>597.03075050899815</v>
      </c>
      <c r="T372" s="15">
        <v>914991.96</v>
      </c>
      <c r="U372" s="15">
        <v>673670.25000000012</v>
      </c>
      <c r="V372" s="15">
        <v>898227.00000000023</v>
      </c>
      <c r="W372" s="15">
        <v>788.26876272495394</v>
      </c>
      <c r="X372" s="18">
        <v>1.6541000000000001</v>
      </c>
      <c r="Y372" s="18">
        <v>103670.83000000002</v>
      </c>
      <c r="Z372" s="17">
        <v>138227.77333333335</v>
      </c>
      <c r="AA372" s="17">
        <v>83566.75735042218</v>
      </c>
      <c r="AB372" s="19">
        <f>Table1[[#This Row],[YTD-23 Annualized]]/Table1[[#This Row],[Column6]]</f>
        <v>148.51989679384778</v>
      </c>
      <c r="AC372" s="22">
        <v>37.815618000000001</v>
      </c>
      <c r="AD372" s="22">
        <v>-122.258537</v>
      </c>
      <c r="AE372" s="21">
        <f>IF(OR('[1]Sales Team Input Sheet'!D$12="", '[1]Sales Team Input Sheet'!D$14="", AC372="", AD372=""), "",
     IFERROR(3959 * ACOS(MIN(1,
       SIN(RADIANS('[1]Sales Team Input Sheet'!D$12)) * SIN(RADIANS(AC372)) +
       COS(RADIANS('[1]Sales Team Input Sheet'!D$12)) * COS(RADIANS(AC372)) *
       COS(RADIANS(AD372) - RADIANS('[1]Sales Team Input Sheet'!D$14)))), ""))</f>
        <v>1845.8643578703798</v>
      </c>
      <c r="AF372" s="21">
        <f t="shared" si="5"/>
        <v>990</v>
      </c>
    </row>
    <row r="373" spans="1:32" ht="15" thickBot="1" x14ac:dyDescent="0.4">
      <c r="A373" s="11" t="s">
        <v>990</v>
      </c>
      <c r="B373" s="12" t="s">
        <v>991</v>
      </c>
      <c r="C373" s="12" t="s">
        <v>992</v>
      </c>
      <c r="D373" s="13" t="s">
        <v>34</v>
      </c>
      <c r="E373" s="14">
        <v>41153</v>
      </c>
      <c r="F373" s="15">
        <v>1801.59</v>
      </c>
      <c r="G373" s="15">
        <v>1437.5810220000001</v>
      </c>
      <c r="H373" s="15">
        <v>15473.9783627058</v>
      </c>
      <c r="I373" s="15">
        <v>8415.0098687444988</v>
      </c>
      <c r="J373" s="16">
        <v>0.54381683052017915</v>
      </c>
      <c r="K373" s="16">
        <v>0.87097276247387267</v>
      </c>
      <c r="L373" s="16">
        <v>0.90958839184814633</v>
      </c>
      <c r="M373" s="15">
        <v>7654.1952938975883</v>
      </c>
      <c r="N373" s="15">
        <v>373.02312809575318</v>
      </c>
      <c r="O373" s="15">
        <v>396.54300368008256</v>
      </c>
      <c r="P373" s="15">
        <v>952844.58</v>
      </c>
      <c r="Q373" s="15">
        <v>799837.82999999984</v>
      </c>
      <c r="R373" s="17">
        <v>1066450.4399999997</v>
      </c>
      <c r="S373" s="15">
        <v>443.96218340465913</v>
      </c>
      <c r="T373" s="15">
        <v>1302920.1500000001</v>
      </c>
      <c r="U373" s="15">
        <v>1111343.43</v>
      </c>
      <c r="V373" s="15">
        <v>1481791.24</v>
      </c>
      <c r="W373" s="15">
        <v>616.86811649709421</v>
      </c>
      <c r="X373" s="18">
        <v>2.2999999999999998</v>
      </c>
      <c r="Y373" s="18">
        <v>93708.89</v>
      </c>
      <c r="Z373" s="17">
        <v>124945.18666666668</v>
      </c>
      <c r="AA373" s="17">
        <v>54323.994202898561</v>
      </c>
      <c r="AB373" s="19">
        <f>Table1[[#This Row],[YTD-23 Annualized]]/Table1[[#This Row],[Column6]]</f>
        <v>139.32887770060452</v>
      </c>
      <c r="AC373" s="22">
        <v>26.3094796</v>
      </c>
      <c r="AD373" s="22">
        <v>-80.281468399999994</v>
      </c>
      <c r="AE373" s="21">
        <f>IF(OR('[1]Sales Team Input Sheet'!D$12="", '[1]Sales Team Input Sheet'!D$14="", AC373="", AD373=""), "",
     IFERROR(3959 * ACOS(MIN(1,
       SIN(RADIANS('[1]Sales Team Input Sheet'!D$12)) * SIN(RADIANS(AC373)) +
       COS(RADIANS('[1]Sales Team Input Sheet'!D$12)) * COS(RADIANS(AC373)) *
       COS(RADIANS(AD373) - RADIANS('[1]Sales Team Input Sheet'!D$14)))), ""))</f>
        <v>1154.2143470157944</v>
      </c>
      <c r="AF373" s="21">
        <f t="shared" si="5"/>
        <v>741</v>
      </c>
    </row>
    <row r="374" spans="1:32" ht="15" thickBot="1" x14ac:dyDescent="0.4">
      <c r="A374" s="11" t="s">
        <v>993</v>
      </c>
      <c r="B374" s="12" t="s">
        <v>994</v>
      </c>
      <c r="C374" s="12" t="s">
        <v>140</v>
      </c>
      <c r="D374" s="13" t="s">
        <v>34</v>
      </c>
      <c r="E374" s="14">
        <v>41306</v>
      </c>
      <c r="F374" s="15">
        <v>1627.42</v>
      </c>
      <c r="G374" s="15">
        <v>1389.3643649999999</v>
      </c>
      <c r="H374" s="15">
        <v>14954.979088423499</v>
      </c>
      <c r="I374" s="15">
        <v>7873.5802116272098</v>
      </c>
      <c r="J374" s="16">
        <v>0.52648553803208387</v>
      </c>
      <c r="K374" s="16">
        <v>0.89562379535243952</v>
      </c>
      <c r="L374" s="16">
        <v>0.88351494512428319</v>
      </c>
      <c r="M374" s="15">
        <v>6956.4257886074574</v>
      </c>
      <c r="N374" s="15">
        <v>365.28317545743243</v>
      </c>
      <c r="O374" s="15">
        <v>371.95717761856184</v>
      </c>
      <c r="P374" s="15">
        <v>905485.82999999984</v>
      </c>
      <c r="Q374" s="15">
        <v>679843.88</v>
      </c>
      <c r="R374" s="17">
        <v>906458.5066666666</v>
      </c>
      <c r="S374" s="15">
        <v>417.74334836735443</v>
      </c>
      <c r="T374" s="15">
        <v>1457174.34</v>
      </c>
      <c r="U374" s="15">
        <v>1108365.8599999999</v>
      </c>
      <c r="V374" s="15">
        <v>1477821.1466666665</v>
      </c>
      <c r="W374" s="15">
        <v>681.05704735102177</v>
      </c>
      <c r="X374" s="18">
        <v>2.6040999999999999</v>
      </c>
      <c r="Y374" s="18">
        <v>103204.37</v>
      </c>
      <c r="Z374" s="17">
        <v>137605.82666666666</v>
      </c>
      <c r="AA374" s="17">
        <v>52841.990194948994</v>
      </c>
      <c r="AB374" s="19">
        <f>Table1[[#This Row],[YTD-23 Annualized]]/Table1[[#This Row],[Column6]]</f>
        <v>130.30520761842587</v>
      </c>
      <c r="AC374" s="22">
        <v>34.024166000000001</v>
      </c>
      <c r="AD374" s="22">
        <v>-118.426107</v>
      </c>
      <c r="AE374" s="21">
        <f>IF(OR('[1]Sales Team Input Sheet'!D$12="", '[1]Sales Team Input Sheet'!D$14="", AC374="", AD374=""), "",
     IFERROR(3959 * ACOS(MIN(1,
       SIN(RADIANS('[1]Sales Team Input Sheet'!D$12)) * SIN(RADIANS(AC374)) +
       COS(RADIANS('[1]Sales Team Input Sheet'!D$12)) * COS(RADIANS(AC374)) *
       COS(RADIANS(AD374) - RADIANS('[1]Sales Team Input Sheet'!D$14)))), ""))</f>
        <v>1752.916839226699</v>
      </c>
      <c r="AF374" s="21">
        <f t="shared" si="5"/>
        <v>930</v>
      </c>
    </row>
    <row r="375" spans="1:32" ht="15" thickBot="1" x14ac:dyDescent="0.4">
      <c r="A375" s="11" t="s">
        <v>995</v>
      </c>
      <c r="B375" s="12" t="s">
        <v>996</v>
      </c>
      <c r="C375" s="12" t="s">
        <v>102</v>
      </c>
      <c r="D375" s="13" t="s">
        <v>34</v>
      </c>
      <c r="E375" s="14">
        <v>41122</v>
      </c>
      <c r="F375" s="15">
        <v>3025.9999999999995</v>
      </c>
      <c r="G375" s="15">
        <v>2562.7292550000002</v>
      </c>
      <c r="H375" s="15">
        <v>27584.961427894501</v>
      </c>
      <c r="I375" s="15">
        <v>15480.206491472794</v>
      </c>
      <c r="J375" s="16">
        <v>0.56118282173194844</v>
      </c>
      <c r="K375" s="16">
        <v>0.86976504922820375</v>
      </c>
      <c r="L375" s="16">
        <v>0.86252203300652142</v>
      </c>
      <c r="M375" s="15">
        <v>13352.019174385865</v>
      </c>
      <c r="N375" s="15">
        <v>312.68695406949644</v>
      </c>
      <c r="O375" s="15">
        <v>343.55584269662921</v>
      </c>
      <c r="P375" s="15">
        <v>1436861.83</v>
      </c>
      <c r="Q375" s="15">
        <v>1166989.3599999999</v>
      </c>
      <c r="R375" s="17">
        <v>1555985.8133333332</v>
      </c>
      <c r="S375" s="15">
        <v>385.65411764705885</v>
      </c>
      <c r="T375" s="15">
        <v>1808617.5899999999</v>
      </c>
      <c r="U375" s="15">
        <v>1473466.9699999997</v>
      </c>
      <c r="V375" s="15">
        <v>1964622.6266666665</v>
      </c>
      <c r="W375" s="15">
        <v>486.93554857898221</v>
      </c>
      <c r="X375" s="18">
        <v>2.5499999999999998</v>
      </c>
      <c r="Y375" s="18">
        <v>126054.35999999999</v>
      </c>
      <c r="Z375" s="17">
        <v>168072.47999999998</v>
      </c>
      <c r="AA375" s="17">
        <v>65910.776470588229</v>
      </c>
      <c r="AB375" s="19">
        <f>Table1[[#This Row],[YTD-23 Annualized]]/Table1[[#This Row],[Column6]]</f>
        <v>116.53561854661595</v>
      </c>
      <c r="AC375" s="22">
        <v>30.920988000000001</v>
      </c>
      <c r="AD375" s="22">
        <v>-85.548248999999998</v>
      </c>
      <c r="AE375" s="21">
        <f>IF(OR('[1]Sales Team Input Sheet'!D$12="", '[1]Sales Team Input Sheet'!D$14="", AC375="", AD375=""), "",
     IFERROR(3959 * ACOS(MIN(1,
       SIN(RADIANS('[1]Sales Team Input Sheet'!D$12)) * SIN(RADIANS(AC375)) +
       COS(RADIANS('[1]Sales Team Input Sheet'!D$12)) * COS(RADIANS(AC375)) *
       COS(RADIANS(AD375) - RADIANS('[1]Sales Team Input Sheet'!D$14)))), ""))</f>
        <v>766.29534850402081</v>
      </c>
      <c r="AF375" s="21">
        <f t="shared" si="5"/>
        <v>505</v>
      </c>
    </row>
    <row r="376" spans="1:32" ht="15" thickBot="1" x14ac:dyDescent="0.4">
      <c r="A376" s="11" t="s">
        <v>997</v>
      </c>
      <c r="B376" s="12" t="s">
        <v>998</v>
      </c>
      <c r="C376" s="12" t="s">
        <v>999</v>
      </c>
      <c r="D376" s="13" t="s">
        <v>34</v>
      </c>
      <c r="E376" s="14">
        <v>41153</v>
      </c>
      <c r="F376" s="15">
        <v>926.95</v>
      </c>
      <c r="G376" s="15">
        <v>0</v>
      </c>
      <c r="H376" s="15">
        <v>0</v>
      </c>
      <c r="I376" s="15">
        <v>5544.1362969318279</v>
      </c>
      <c r="J376" s="16" t="e">
        <v>#DIV/0!</v>
      </c>
      <c r="K376" s="16">
        <v>0.79895079651386713</v>
      </c>
      <c r="L376" s="16">
        <v>0.86671491360392483</v>
      </c>
      <c r="M376" s="15">
        <v>4805.1856116036543</v>
      </c>
      <c r="N376" s="15">
        <v>498.68380666707355</v>
      </c>
      <c r="O376" s="15">
        <v>545.38931981228745</v>
      </c>
      <c r="P376" s="15">
        <v>638827.67000000004</v>
      </c>
      <c r="Q376" s="15">
        <v>565186.30999999994</v>
      </c>
      <c r="R376" s="17">
        <v>753581.74666666659</v>
      </c>
      <c r="S376" s="15">
        <v>609.72685689627258</v>
      </c>
      <c r="T376" s="15">
        <v>833471.7</v>
      </c>
      <c r="U376" s="15">
        <v>719187.46</v>
      </c>
      <c r="V376" s="15">
        <v>958916.61333333328</v>
      </c>
      <c r="W376" s="15">
        <v>775.86435082798414</v>
      </c>
      <c r="X376" s="18">
        <v>2.1428000000000003</v>
      </c>
      <c r="Y376" s="18">
        <v>72396.03</v>
      </c>
      <c r="Z376" s="17">
        <v>96528.04</v>
      </c>
      <c r="AA376" s="17">
        <v>45047.619936531635</v>
      </c>
      <c r="AB376" s="19">
        <f>Table1[[#This Row],[YTD-23 Annualized]]/Table1[[#This Row],[Column6]]</f>
        <v>156.82677165412778</v>
      </c>
      <c r="AC376" s="22">
        <v>35.484363199999997</v>
      </c>
      <c r="AD376" s="22">
        <v>-82.5571439</v>
      </c>
      <c r="AE376" s="21">
        <f>IF(OR('[1]Sales Team Input Sheet'!D$12="", '[1]Sales Team Input Sheet'!D$14="", AC376="", AD376=""), "",
     IFERROR(3959 * ACOS(MIN(1,
       SIN(RADIANS('[1]Sales Team Input Sheet'!D$12)) * SIN(RADIANS(AC376)) +
       COS(RADIANS('[1]Sales Team Input Sheet'!D$12)) * COS(RADIANS(AC376)) *
       COS(RADIANS(AD376) - RADIANS('[1]Sales Team Input Sheet'!D$14)))), ""))</f>
        <v>519.70356630781805</v>
      </c>
      <c r="AF376" s="21">
        <f t="shared" si="5"/>
        <v>193</v>
      </c>
    </row>
    <row r="377" spans="1:32" ht="15" thickBot="1" x14ac:dyDescent="0.4">
      <c r="A377" s="11" t="s">
        <v>1000</v>
      </c>
      <c r="B377" s="12" t="s">
        <v>1001</v>
      </c>
      <c r="C377" s="12" t="s">
        <v>1002</v>
      </c>
      <c r="D377" s="13" t="s">
        <v>34</v>
      </c>
      <c r="E377" s="14">
        <v>41183</v>
      </c>
      <c r="F377" s="15">
        <v>895.77</v>
      </c>
      <c r="G377" s="15">
        <v>1247.873096</v>
      </c>
      <c r="H377" s="15">
        <v>13431.9812180344</v>
      </c>
      <c r="I377" s="15">
        <v>6959.5323983007193</v>
      </c>
      <c r="J377" s="16">
        <v>0.51813148673529474</v>
      </c>
      <c r="K377" s="16">
        <v>0.77485498708684308</v>
      </c>
      <c r="L377" s="16">
        <v>0.65032564524747605</v>
      </c>
      <c r="M377" s="15">
        <v>4525.9623975456298</v>
      </c>
      <c r="N377" s="15">
        <v>427.68687636873193</v>
      </c>
      <c r="O377" s="15">
        <v>429.81754244951276</v>
      </c>
      <c r="P377" s="15">
        <v>661060.72</v>
      </c>
      <c r="Q377" s="15">
        <v>420886.95999999996</v>
      </c>
      <c r="R377" s="17">
        <v>561182.61333333328</v>
      </c>
      <c r="S377" s="15">
        <v>469.86052223226943</v>
      </c>
      <c r="T377" s="15">
        <v>883136.9099999998</v>
      </c>
      <c r="U377" s="15">
        <v>599634.68999999994</v>
      </c>
      <c r="V377" s="15">
        <v>799512.91999999993</v>
      </c>
      <c r="W377" s="15">
        <v>669.40697947017634</v>
      </c>
      <c r="X377" s="18">
        <v>2.0666000000000002</v>
      </c>
      <c r="Y377" s="18">
        <v>42095.709999999992</v>
      </c>
      <c r="Z377" s="17">
        <v>56127.61333333332</v>
      </c>
      <c r="AA377" s="17">
        <v>27159.398690280323</v>
      </c>
      <c r="AB377" s="19">
        <f>Table1[[#This Row],[YTD-23 Annualized]]/Table1[[#This Row],[Column6]]</f>
        <v>123.99188593295766</v>
      </c>
      <c r="AC377" s="22">
        <v>38.515173099999998</v>
      </c>
      <c r="AD377" s="22">
        <v>-77.369647799999996</v>
      </c>
      <c r="AE377" s="21">
        <f>IF(OR('[1]Sales Team Input Sheet'!D$12="", '[1]Sales Team Input Sheet'!D$14="", AC377="", AD377=""), "",
     IFERROR(3959 * ACOS(MIN(1,
       SIN(RADIANS('[1]Sales Team Input Sheet'!D$12)) * SIN(RADIANS(AC377)) +
       COS(RADIANS('[1]Sales Team Input Sheet'!D$12)) * COS(RADIANS(AC377)) *
       COS(RADIANS(AD377) - RADIANS('[1]Sales Team Input Sheet'!D$14)))), ""))</f>
        <v>588.69935426071333</v>
      </c>
      <c r="AF377" s="21">
        <f t="shared" si="5"/>
        <v>257</v>
      </c>
    </row>
    <row r="378" spans="1:32" ht="15" thickBot="1" x14ac:dyDescent="0.4">
      <c r="A378" s="11" t="s">
        <v>1003</v>
      </c>
      <c r="B378" s="12" t="s">
        <v>1004</v>
      </c>
      <c r="C378" s="12" t="s">
        <v>1005</v>
      </c>
      <c r="D378" s="13" t="s">
        <v>34</v>
      </c>
      <c r="E378" s="14">
        <v>41153</v>
      </c>
      <c r="F378" s="15">
        <v>806.4899999999999</v>
      </c>
      <c r="G378" s="15">
        <v>946.96027900000001</v>
      </c>
      <c r="H378" s="15">
        <v>10192.985747128099</v>
      </c>
      <c r="I378" s="15">
        <v>5128.9950454826994</v>
      </c>
      <c r="J378" s="16">
        <v>0.50318868020862362</v>
      </c>
      <c r="K378" s="16">
        <v>0.77614603422401074</v>
      </c>
      <c r="L378" s="16">
        <v>0.78761161477091857</v>
      </c>
      <c r="M378" s="15">
        <v>4039.6560699246693</v>
      </c>
      <c r="N378" s="15">
        <v>422.22417418691708</v>
      </c>
      <c r="O378" s="15">
        <v>435.35361876774675</v>
      </c>
      <c r="P378" s="15">
        <v>500871.54999999987</v>
      </c>
      <c r="Q378" s="15">
        <v>394167.64000000007</v>
      </c>
      <c r="R378" s="17">
        <v>525556.85333333339</v>
      </c>
      <c r="S378" s="15">
        <v>488.74460935659476</v>
      </c>
      <c r="T378" s="15">
        <v>737787.92999999993</v>
      </c>
      <c r="U378" s="15">
        <v>600860.88</v>
      </c>
      <c r="V378" s="15">
        <v>801147.84000000008</v>
      </c>
      <c r="W378" s="15">
        <v>745.03202767548294</v>
      </c>
      <c r="X378" s="18">
        <v>1.9750000000000001</v>
      </c>
      <c r="Y378" s="18">
        <v>101137.24</v>
      </c>
      <c r="Z378" s="17">
        <v>134849.65333333335</v>
      </c>
      <c r="AA378" s="17">
        <v>68278.305485232078</v>
      </c>
      <c r="AB378" s="19">
        <f>Table1[[#This Row],[YTD-23 Annualized]]/Table1[[#This Row],[Column6]]</f>
        <v>130.0994055523974</v>
      </c>
      <c r="AC378" s="22">
        <v>38.573278999999999</v>
      </c>
      <c r="AD378" s="22">
        <v>-76.688349000000002</v>
      </c>
      <c r="AE378" s="21">
        <f>IF(OR('[1]Sales Team Input Sheet'!D$12="", '[1]Sales Team Input Sheet'!D$14="", AC378="", AD378=""), "",
     IFERROR(3959 * ACOS(MIN(1,
       SIN(RADIANS('[1]Sales Team Input Sheet'!D$12)) * SIN(RADIANS(AC378)) +
       COS(RADIANS('[1]Sales Team Input Sheet'!D$12)) * COS(RADIANS(AC378)) *
       COS(RADIANS(AD378) - RADIANS('[1]Sales Team Input Sheet'!D$14)))), ""))</f>
        <v>620.09628021923436</v>
      </c>
      <c r="AF378" s="21">
        <f t="shared" si="5"/>
        <v>330</v>
      </c>
    </row>
    <row r="379" spans="1:32" ht="15" thickBot="1" x14ac:dyDescent="0.4">
      <c r="A379" s="11" t="s">
        <v>1006</v>
      </c>
      <c r="B379" s="12" t="s">
        <v>1007</v>
      </c>
      <c r="C379" s="12" t="s">
        <v>1008</v>
      </c>
      <c r="D379" s="13" t="s">
        <v>34</v>
      </c>
      <c r="E379" s="14">
        <v>41244</v>
      </c>
      <c r="F379" s="15">
        <v>1371.3500000000001</v>
      </c>
      <c r="G379" s="15">
        <v>1259.950486</v>
      </c>
      <c r="H379" s="15">
        <v>13561.9810362554</v>
      </c>
      <c r="I379" s="15">
        <v>7265.9928861358994</v>
      </c>
      <c r="J379" s="16">
        <v>0.53576191167880538</v>
      </c>
      <c r="K379" s="16">
        <v>0.9406776759333032</v>
      </c>
      <c r="L379" s="16">
        <v>0.82301786298771407</v>
      </c>
      <c r="M379" s="15">
        <v>5980.0419376315003</v>
      </c>
      <c r="N379" s="15">
        <v>415.45017302844894</v>
      </c>
      <c r="O379" s="15">
        <v>479.88335581726034</v>
      </c>
      <c r="P379" s="15">
        <v>981280.61000000022</v>
      </c>
      <c r="Q379" s="15">
        <v>736707.03</v>
      </c>
      <c r="R379" s="17">
        <v>982276.04</v>
      </c>
      <c r="S379" s="15">
        <v>537.21298720239179</v>
      </c>
      <c r="T379" s="15">
        <v>1313591.8700000003</v>
      </c>
      <c r="U379" s="15">
        <v>1007593.69</v>
      </c>
      <c r="V379" s="15">
        <v>1343458.2533333334</v>
      </c>
      <c r="W379" s="15">
        <v>734.74582710467791</v>
      </c>
      <c r="X379" s="18">
        <v>2.38</v>
      </c>
      <c r="Y379" s="18">
        <v>98752.900000000009</v>
      </c>
      <c r="Z379" s="17">
        <v>131670.53333333335</v>
      </c>
      <c r="AA379" s="17">
        <v>55323.75350140057</v>
      </c>
      <c r="AB379" s="19">
        <f>Table1[[#This Row],[YTD-23 Annualized]]/Table1[[#This Row],[Column6]]</f>
        <v>164.25905541208422</v>
      </c>
      <c r="AC379" s="22">
        <v>28.052</v>
      </c>
      <c r="AD379" s="22">
        <v>-82.3857</v>
      </c>
      <c r="AE379" s="21">
        <f>IF(OR('[1]Sales Team Input Sheet'!D$12="", '[1]Sales Team Input Sheet'!D$14="", AC379="", AD379=""), "",
     IFERROR(3959 * ACOS(MIN(1,
       SIN(RADIANS('[1]Sales Team Input Sheet'!D$12)) * SIN(RADIANS(AC379)) +
       COS(RADIANS('[1]Sales Team Input Sheet'!D$12)) * COS(RADIANS(AC379)) *
       COS(RADIANS(AD379) - RADIANS('[1]Sales Team Input Sheet'!D$14)))), ""))</f>
        <v>1000.2914050141709</v>
      </c>
      <c r="AF379" s="21">
        <f t="shared" si="5"/>
        <v>713</v>
      </c>
    </row>
    <row r="380" spans="1:32" ht="15" thickBot="1" x14ac:dyDescent="0.4">
      <c r="A380" s="11" t="s">
        <v>1009</v>
      </c>
      <c r="B380" s="12" t="s">
        <v>1010</v>
      </c>
      <c r="C380" s="12" t="s">
        <v>1011</v>
      </c>
      <c r="D380" s="13" t="s">
        <v>34</v>
      </c>
      <c r="E380" s="14">
        <v>41244</v>
      </c>
      <c r="F380" s="15">
        <v>1300.82</v>
      </c>
      <c r="G380" s="15">
        <v>1356.476703</v>
      </c>
      <c r="H380" s="15">
        <v>14600.9795834217</v>
      </c>
      <c r="I380" s="15">
        <v>7539.9831379457355</v>
      </c>
      <c r="J380" s="16">
        <v>0.51640255332640916</v>
      </c>
      <c r="K380" s="16">
        <v>0.91674523706027922</v>
      </c>
      <c r="L380" s="16">
        <v>0.79806031247685194</v>
      </c>
      <c r="M380" s="15">
        <v>6017.3612991391674</v>
      </c>
      <c r="N380" s="15">
        <v>346.11902025607407</v>
      </c>
      <c r="O380" s="15">
        <v>386.02390799649447</v>
      </c>
      <c r="P380" s="15">
        <v>765239.8</v>
      </c>
      <c r="Q380" s="15">
        <v>561367.43999999983</v>
      </c>
      <c r="R380" s="17">
        <v>748489.91999999981</v>
      </c>
      <c r="S380" s="15">
        <v>431.54889992466281</v>
      </c>
      <c r="T380" s="15">
        <v>1046541.1400000001</v>
      </c>
      <c r="U380" s="15">
        <v>775565.09999999986</v>
      </c>
      <c r="V380" s="15">
        <v>1034086.7999999998</v>
      </c>
      <c r="W380" s="15">
        <v>596.21246598299524</v>
      </c>
      <c r="X380" s="18">
        <v>2.3125</v>
      </c>
      <c r="Y380" s="18">
        <v>120913.79</v>
      </c>
      <c r="Z380" s="17">
        <v>161218.38666666666</v>
      </c>
      <c r="AA380" s="17">
        <v>69716.05909909909</v>
      </c>
      <c r="AB380" s="19">
        <f>Table1[[#This Row],[YTD-23 Annualized]]/Table1[[#This Row],[Column6]]</f>
        <v>124.38839597467371</v>
      </c>
      <c r="AC380" s="22">
        <v>33.751159000000001</v>
      </c>
      <c r="AD380" s="22">
        <v>-85.285826999999998</v>
      </c>
      <c r="AE380" s="21">
        <f>IF(OR('[1]Sales Team Input Sheet'!D$12="", '[1]Sales Team Input Sheet'!D$14="", AC380="", AD380=""), "",
     IFERROR(3959 * ACOS(MIN(1,
       SIN(RADIANS('[1]Sales Team Input Sheet'!D$12)) * SIN(RADIANS(AC380)) +
       COS(RADIANS('[1]Sales Team Input Sheet'!D$12)) * COS(RADIANS(AC380)) *
       COS(RADIANS(AD380) - RADIANS('[1]Sales Team Input Sheet'!D$14)))), ""))</f>
        <v>576.30680465132127</v>
      </c>
      <c r="AF380" s="21">
        <f t="shared" si="5"/>
        <v>225</v>
      </c>
    </row>
    <row r="381" spans="1:32" ht="15" thickBot="1" x14ac:dyDescent="0.4">
      <c r="A381" s="11" t="s">
        <v>1012</v>
      </c>
      <c r="B381" s="12" t="s">
        <v>1013</v>
      </c>
      <c r="C381" s="12" t="s">
        <v>424</v>
      </c>
      <c r="D381" s="13" t="s">
        <v>34</v>
      </c>
      <c r="E381" s="14">
        <v>41275</v>
      </c>
      <c r="F381" s="15">
        <v>944.35</v>
      </c>
      <c r="G381" s="15">
        <v>1323.9606530000001</v>
      </c>
      <c r="H381" s="15">
        <v>14250.9800728267</v>
      </c>
      <c r="I381" s="15">
        <v>6627.0880675059698</v>
      </c>
      <c r="J381" s="16">
        <v>0.46502682858579553</v>
      </c>
      <c r="K381" s="16">
        <v>0.55333849645148714</v>
      </c>
      <c r="L381" s="16">
        <v>0.70803121381235712</v>
      </c>
      <c r="M381" s="15">
        <v>4692.1852084776401</v>
      </c>
      <c r="N381" s="15">
        <v>278.44574577322317</v>
      </c>
      <c r="O381" s="15">
        <v>272.46877746598193</v>
      </c>
      <c r="P381" s="15">
        <v>307348.89</v>
      </c>
      <c r="Q381" s="15">
        <v>288746.67</v>
      </c>
      <c r="R381" s="17">
        <v>384995.56</v>
      </c>
      <c r="S381" s="15">
        <v>305.76234446974109</v>
      </c>
      <c r="T381" s="15">
        <v>563726.91</v>
      </c>
      <c r="U381" s="15">
        <v>508032.27</v>
      </c>
      <c r="V381" s="15">
        <v>677376.36</v>
      </c>
      <c r="W381" s="15">
        <v>537.97031820829147</v>
      </c>
      <c r="X381" s="18">
        <v>2.33</v>
      </c>
      <c r="Y381" s="18">
        <v>104237.14999999998</v>
      </c>
      <c r="Z381" s="17">
        <v>138982.86666666664</v>
      </c>
      <c r="AA381" s="17">
        <v>59649.298998569371</v>
      </c>
      <c r="AB381" s="19">
        <f>Table1[[#This Row],[YTD-23 Annualized]]/Table1[[#This Row],[Column6]]</f>
        <v>82.050375868456015</v>
      </c>
      <c r="AC381" s="22">
        <v>39.742170299999998</v>
      </c>
      <c r="AD381" s="22">
        <v>-104.9870571</v>
      </c>
      <c r="AE381" s="21">
        <f>IF(OR('[1]Sales Team Input Sheet'!D$12="", '[1]Sales Team Input Sheet'!D$14="", AC381="", AD381=""), "",
     IFERROR(3959 * ACOS(MIN(1,
       SIN(RADIANS('[1]Sales Team Input Sheet'!D$12)) * SIN(RADIANS(AC381)) +
       COS(RADIANS('[1]Sales Team Input Sheet'!D$12)) * COS(RADIANS(AC381)) *
       COS(RADIANS(AD381) - RADIANS('[1]Sales Team Input Sheet'!D$14)))), ""))</f>
        <v>918.32745081895689</v>
      </c>
      <c r="AF381" s="21">
        <f t="shared" si="5"/>
        <v>626</v>
      </c>
    </row>
    <row r="382" spans="1:32" ht="15" thickBot="1" x14ac:dyDescent="0.4">
      <c r="A382" s="11" t="s">
        <v>1014</v>
      </c>
      <c r="B382" s="12" t="s">
        <v>1015</v>
      </c>
      <c r="C382" s="12" t="s">
        <v>1016</v>
      </c>
      <c r="D382" s="13" t="s">
        <v>34</v>
      </c>
      <c r="E382" s="14">
        <v>42461</v>
      </c>
      <c r="F382" s="15">
        <v>916.33999999999992</v>
      </c>
      <c r="G382" s="15">
        <v>1157.4784769999999</v>
      </c>
      <c r="H382" s="15">
        <v>12458.982578580299</v>
      </c>
      <c r="I382" s="15">
        <v>6817.9933511158006</v>
      </c>
      <c r="J382" s="16">
        <v>0.54723516211005985</v>
      </c>
      <c r="K382" s="16">
        <v>0.81255890704067502</v>
      </c>
      <c r="L382" s="16">
        <v>0.67308267787764431</v>
      </c>
      <c r="M382" s="15">
        <v>4589.0732225209968</v>
      </c>
      <c r="N382" s="15">
        <v>348.66733565458674</v>
      </c>
      <c r="O382" s="15">
        <v>359.58047231376997</v>
      </c>
      <c r="P382" s="15">
        <v>579277.47000000009</v>
      </c>
      <c r="Q382" s="15">
        <v>367100.78</v>
      </c>
      <c r="R382" s="17">
        <v>489467.70666666672</v>
      </c>
      <c r="S382" s="15">
        <v>400.61634327869575</v>
      </c>
      <c r="T382" s="15">
        <v>710086.94000000006</v>
      </c>
      <c r="U382" s="15">
        <v>489752.27</v>
      </c>
      <c r="V382" s="15">
        <v>653003.02666666661</v>
      </c>
      <c r="W382" s="15">
        <v>534.46566776523991</v>
      </c>
      <c r="X382" s="18">
        <v>1.1428</v>
      </c>
      <c r="Y382" s="18">
        <v>59320.750000000007</v>
      </c>
      <c r="Z382" s="17">
        <v>79094.333333333343</v>
      </c>
      <c r="AA382" s="17">
        <v>69211.002216777517</v>
      </c>
      <c r="AB382" s="19">
        <f>Table1[[#This Row],[YTD-23 Annualized]]/Table1[[#This Row],[Column6]]</f>
        <v>106.65938043101843</v>
      </c>
      <c r="AC382" s="22">
        <v>35.819419000000003</v>
      </c>
      <c r="AD382" s="22">
        <v>-78.833669</v>
      </c>
      <c r="AE382" s="21">
        <f>IF(OR('[1]Sales Team Input Sheet'!D$12="", '[1]Sales Team Input Sheet'!D$14="", AC382="", AD382=""), "",
     IFERROR(3959 * ACOS(MIN(1,
       SIN(RADIANS('[1]Sales Team Input Sheet'!D$12)) * SIN(RADIANS(AC382)) +
       COS(RADIANS('[1]Sales Team Input Sheet'!D$12)) * COS(RADIANS(AC382)) *
       COS(RADIANS(AD382) - RADIANS('[1]Sales Team Input Sheet'!D$14)))), ""))</f>
        <v>631.40801158947068</v>
      </c>
      <c r="AF382" s="21">
        <f t="shared" si="5"/>
        <v>332</v>
      </c>
    </row>
    <row r="383" spans="1:32" ht="15" thickBot="1" x14ac:dyDescent="0.4">
      <c r="A383" s="11" t="s">
        <v>1017</v>
      </c>
      <c r="B383" s="12" t="s">
        <v>1018</v>
      </c>
      <c r="C383" s="12" t="s">
        <v>1019</v>
      </c>
      <c r="D383" s="13" t="s">
        <v>34</v>
      </c>
      <c r="E383" s="14">
        <v>41183</v>
      </c>
      <c r="F383" s="15">
        <v>916.66</v>
      </c>
      <c r="G383" s="15">
        <v>1214.613822</v>
      </c>
      <c r="H383" s="15">
        <v>13073.981718625801</v>
      </c>
      <c r="I383" s="15">
        <v>6631.9532505097895</v>
      </c>
      <c r="J383" s="16">
        <v>0.50726346366704811</v>
      </c>
      <c r="K383" s="16">
        <v>0.91121972685553865</v>
      </c>
      <c r="L383" s="16">
        <v>0.72316767212245103</v>
      </c>
      <c r="M383" s="15">
        <v>4796.0141937960861</v>
      </c>
      <c r="N383" s="15">
        <v>431.31800829350141</v>
      </c>
      <c r="O383" s="15">
        <v>491.95372329980574</v>
      </c>
      <c r="P383" s="15">
        <v>768756.61</v>
      </c>
      <c r="Q383" s="15">
        <v>503187.86</v>
      </c>
      <c r="R383" s="17">
        <v>670917.14666666661</v>
      </c>
      <c r="S383" s="15">
        <v>548.93620317238674</v>
      </c>
      <c r="T383" s="15">
        <v>944834.65</v>
      </c>
      <c r="U383" s="15">
        <v>625789.57999999996</v>
      </c>
      <c r="V383" s="15">
        <v>834386.10666666669</v>
      </c>
      <c r="W383" s="15">
        <v>682.68450679641307</v>
      </c>
      <c r="X383" s="18">
        <v>2.2976000000000001</v>
      </c>
      <c r="Y383" s="18">
        <v>66404.420000000013</v>
      </c>
      <c r="Z383" s="17">
        <v>88539.226666666684</v>
      </c>
      <c r="AA383" s="17">
        <v>38535.526926648105</v>
      </c>
      <c r="AB383" s="19">
        <f>Table1[[#This Row],[YTD-23 Annualized]]/Table1[[#This Row],[Column6]]</f>
        <v>139.89056736623834</v>
      </c>
      <c r="AC383" s="22">
        <v>42.522921500000002</v>
      </c>
      <c r="AD383" s="22">
        <v>-71.041872100000006</v>
      </c>
      <c r="AE383" s="21">
        <f>IF(OR('[1]Sales Team Input Sheet'!D$12="", '[1]Sales Team Input Sheet'!D$14="", AC383="", AD383=""), "",
     IFERROR(3959 * ACOS(MIN(1,
       SIN(RADIANS('[1]Sales Team Input Sheet'!D$12)) * SIN(RADIANS(AC383)) +
       COS(RADIANS('[1]Sales Team Input Sheet'!D$12)) * COS(RADIANS(AC383)) *
       COS(RADIANS(AD383) - RADIANS('[1]Sales Team Input Sheet'!D$14)))), ""))</f>
        <v>848.57433855816168</v>
      </c>
      <c r="AF383" s="21">
        <f t="shared" si="5"/>
        <v>600</v>
      </c>
    </row>
    <row r="384" spans="1:32" ht="15" thickBot="1" x14ac:dyDescent="0.4">
      <c r="A384" s="11" t="s">
        <v>1020</v>
      </c>
      <c r="B384" s="12" t="s">
        <v>1021</v>
      </c>
      <c r="C384" s="12" t="s">
        <v>105</v>
      </c>
      <c r="D384" s="13" t="s">
        <v>34</v>
      </c>
      <c r="E384" s="14">
        <v>41244</v>
      </c>
      <c r="F384" s="15">
        <v>1016.67</v>
      </c>
      <c r="G384" s="15">
        <v>1164.817814</v>
      </c>
      <c r="H384" s="15">
        <v>12537.9824681146</v>
      </c>
      <c r="I384" s="15">
        <v>6133.0140499439003</v>
      </c>
      <c r="J384" s="16">
        <v>0.48915477953018327</v>
      </c>
      <c r="K384" s="16">
        <v>0.82404072669555706</v>
      </c>
      <c r="L384" s="16">
        <v>0.8476668319136853</v>
      </c>
      <c r="M384" s="15">
        <v>5198.7525897980659</v>
      </c>
      <c r="N384" s="15">
        <v>467.43039636689412</v>
      </c>
      <c r="O384" s="15">
        <v>513.97840990685279</v>
      </c>
      <c r="P384" s="15">
        <v>674721.19000000018</v>
      </c>
      <c r="Q384" s="15">
        <v>584456.66999999993</v>
      </c>
      <c r="R384" s="17">
        <v>779275.55999999982</v>
      </c>
      <c r="S384" s="15">
        <v>574.87352828351379</v>
      </c>
      <c r="T384" s="15">
        <v>895774.52999999991</v>
      </c>
      <c r="U384" s="15">
        <v>772738.46</v>
      </c>
      <c r="V384" s="15">
        <v>1030317.9466666665</v>
      </c>
      <c r="W384" s="15">
        <v>760.06812436680525</v>
      </c>
      <c r="X384" s="18">
        <v>2.3715999999999999</v>
      </c>
      <c r="Y384" s="18">
        <v>109161.45000000001</v>
      </c>
      <c r="Z384" s="17">
        <v>145548.6</v>
      </c>
      <c r="AA384" s="17">
        <v>61371.479170180472</v>
      </c>
      <c r="AB384" s="19">
        <f>Table1[[#This Row],[YTD-23 Annualized]]/Table1[[#This Row],[Column6]]</f>
        <v>149.89664280797581</v>
      </c>
      <c r="AC384" s="22">
        <v>32.759751000000001</v>
      </c>
      <c r="AD384" s="22">
        <v>-117.24888300000001</v>
      </c>
      <c r="AE384" s="21">
        <f>IF(OR('[1]Sales Team Input Sheet'!D$12="", '[1]Sales Team Input Sheet'!D$14="", AC384="", AD384=""), "",
     IFERROR(3959 * ACOS(MIN(1,
       SIN(RADIANS('[1]Sales Team Input Sheet'!D$12)) * SIN(RADIANS(AC384)) +
       COS(RADIANS('[1]Sales Team Input Sheet'!D$12)) * COS(RADIANS(AC384)) *
       COS(RADIANS(AD384) - RADIANS('[1]Sales Team Input Sheet'!D$14)))), ""))</f>
        <v>1734.9202889950104</v>
      </c>
      <c r="AF384" s="21">
        <f t="shared" si="5"/>
        <v>887</v>
      </c>
    </row>
    <row r="385" spans="1:32" ht="15" thickBot="1" x14ac:dyDescent="0.4">
      <c r="A385" s="11" t="s">
        <v>1022</v>
      </c>
      <c r="B385" s="12" t="s">
        <v>1023</v>
      </c>
      <c r="C385" s="12" t="s">
        <v>529</v>
      </c>
      <c r="D385" s="13" t="s">
        <v>34</v>
      </c>
      <c r="E385" s="14">
        <v>41334</v>
      </c>
      <c r="F385" s="15">
        <v>1278.1300000000001</v>
      </c>
      <c r="G385" s="15">
        <v>1384.068894</v>
      </c>
      <c r="H385" s="15">
        <v>14897.9791681266</v>
      </c>
      <c r="I385" s="15">
        <v>7628.9925292475973</v>
      </c>
      <c r="J385" s="16">
        <v>0.51208237326371109</v>
      </c>
      <c r="K385" s="16">
        <v>0.86264251263382563</v>
      </c>
      <c r="L385" s="16">
        <v>0.82827332843739887</v>
      </c>
      <c r="M385" s="15">
        <v>6318.8910348239569</v>
      </c>
      <c r="N385" s="15">
        <v>322.38881568902434</v>
      </c>
      <c r="O385" s="15">
        <v>366.17922277076667</v>
      </c>
      <c r="P385" s="15">
        <v>639719.46000000008</v>
      </c>
      <c r="Q385" s="15">
        <v>523923.75</v>
      </c>
      <c r="R385" s="17">
        <v>698565</v>
      </c>
      <c r="S385" s="15">
        <v>409.91428884385778</v>
      </c>
      <c r="T385" s="15">
        <v>949088.18</v>
      </c>
      <c r="U385" s="15">
        <v>758348.73</v>
      </c>
      <c r="V385" s="15">
        <v>1011131.64</v>
      </c>
      <c r="W385" s="15">
        <v>593.32675862392716</v>
      </c>
      <c r="X385" s="18">
        <v>1.9750000000000001</v>
      </c>
      <c r="Y385" s="18">
        <v>110265.65999999999</v>
      </c>
      <c r="Z385" s="17">
        <v>147020.87999999998</v>
      </c>
      <c r="AA385" s="17">
        <v>74440.951898734158</v>
      </c>
      <c r="AB385" s="19">
        <f>Table1[[#This Row],[YTD-23 Annualized]]/Table1[[#This Row],[Column6]]</f>
        <v>110.55183514799474</v>
      </c>
      <c r="AC385" s="22">
        <v>28.571831499999998</v>
      </c>
      <c r="AD385" s="22">
        <v>-81.206634399999999</v>
      </c>
      <c r="AE385" s="21">
        <f>IF(OR('[1]Sales Team Input Sheet'!D$12="", '[1]Sales Team Input Sheet'!D$14="", AC385="", AD385=""), "",
     IFERROR(3959 * ACOS(MIN(1,
       SIN(RADIANS('[1]Sales Team Input Sheet'!D$12)) * SIN(RADIANS(AC385)) +
       COS(RADIANS('[1]Sales Team Input Sheet'!D$12)) * COS(RADIANS(AC385)) *
       COS(RADIANS(AD385) - RADIANS('[1]Sales Team Input Sheet'!D$14)))), ""))</f>
        <v>987.9214997535737</v>
      </c>
      <c r="AF385" s="21">
        <f t="shared" si="5"/>
        <v>704</v>
      </c>
    </row>
    <row r="386" spans="1:32" ht="15" thickBot="1" x14ac:dyDescent="0.4">
      <c r="A386" s="11" t="s">
        <v>1024</v>
      </c>
      <c r="B386" s="12" t="s">
        <v>1025</v>
      </c>
      <c r="C386" s="12" t="s">
        <v>739</v>
      </c>
      <c r="D386" s="13" t="s">
        <v>34</v>
      </c>
      <c r="E386" s="14">
        <v>41030</v>
      </c>
      <c r="F386" s="15">
        <v>3398.9</v>
      </c>
      <c r="G386" s="15">
        <v>2198.7353010000002</v>
      </c>
      <c r="H386" s="15">
        <v>23666.9669064339</v>
      </c>
      <c r="I386" s="15">
        <v>14106.486705713303</v>
      </c>
      <c r="J386" s="16">
        <v>0.59604117255424205</v>
      </c>
      <c r="K386" s="16">
        <v>0.95142476837726619</v>
      </c>
      <c r="L386" s="16">
        <v>0.96992969056924039</v>
      </c>
      <c r="M386" s="15">
        <v>13682.300285491607</v>
      </c>
      <c r="N386" s="15">
        <v>319.74968885637423</v>
      </c>
      <c r="O386" s="15">
        <v>380.19034981905907</v>
      </c>
      <c r="P386" s="15">
        <v>1618738.9800000002</v>
      </c>
      <c r="Q386" s="15">
        <v>1456954.1900000002</v>
      </c>
      <c r="R386" s="17">
        <v>1942605.5866666669</v>
      </c>
      <c r="S386" s="15">
        <v>428.65462061255118</v>
      </c>
      <c r="T386" s="15">
        <v>2059026.7299999997</v>
      </c>
      <c r="U386" s="15">
        <v>1925793.73</v>
      </c>
      <c r="V386" s="15">
        <v>2567724.9733333332</v>
      </c>
      <c r="W386" s="15">
        <v>566.59323016269968</v>
      </c>
      <c r="X386" s="18">
        <v>2.048</v>
      </c>
      <c r="Y386" s="18">
        <v>144407.93000000002</v>
      </c>
      <c r="Z386" s="17">
        <v>192543.90666666671</v>
      </c>
      <c r="AA386" s="17">
        <v>94015.579427083358</v>
      </c>
      <c r="AB386" s="19">
        <f>Table1[[#This Row],[YTD-23 Annualized]]/Table1[[#This Row],[Column6]]</f>
        <v>141.97945858026233</v>
      </c>
      <c r="AC386" s="22">
        <v>25.984591000000002</v>
      </c>
      <c r="AD386" s="22">
        <v>-80.208500000000001</v>
      </c>
      <c r="AE386" s="21">
        <f>IF(OR('[1]Sales Team Input Sheet'!D$12="", '[1]Sales Team Input Sheet'!D$14="", AC386="", AD386=""), "",
     IFERROR(3959 * ACOS(MIN(1,
       SIN(RADIANS('[1]Sales Team Input Sheet'!D$12)) * SIN(RADIANS(AC386)) +
       COS(RADIANS('[1]Sales Team Input Sheet'!D$12)) * COS(RADIANS(AC386)) *
       COS(RADIANS(AD386) - RADIANS('[1]Sales Team Input Sheet'!D$14)))), ""))</f>
        <v>1176.900829002421</v>
      </c>
      <c r="AF386" s="21">
        <f t="shared" ref="AF386:AF449" si="6">IF(ISNUMBER(AE386), _xlfn.RANK.EQ(AE386, AE$3:AE$1029, 1) + COUNTIF(AE$2:AE$1029, AE386) - 1, "")</f>
        <v>749</v>
      </c>
    </row>
    <row r="387" spans="1:32" ht="15" thickBot="1" x14ac:dyDescent="0.4">
      <c r="A387" s="11" t="s">
        <v>1026</v>
      </c>
      <c r="B387" s="12" t="s">
        <v>1027</v>
      </c>
      <c r="C387" s="12" t="s">
        <v>1028</v>
      </c>
      <c r="D387" s="13" t="s">
        <v>34</v>
      </c>
      <c r="E387" s="14">
        <v>41244</v>
      </c>
      <c r="F387" s="15">
        <v>735.66</v>
      </c>
      <c r="G387" s="15">
        <v>1265.710472</v>
      </c>
      <c r="H387" s="15">
        <v>13623.980949560799</v>
      </c>
      <c r="I387" s="15">
        <v>5733.9945009004005</v>
      </c>
      <c r="J387" s="16">
        <v>0.42087511147652107</v>
      </c>
      <c r="K387" s="16">
        <v>0.72418731006692727</v>
      </c>
      <c r="L387" s="16">
        <v>0.60757644893337703</v>
      </c>
      <c r="M387" s="15">
        <v>3483.8400170605764</v>
      </c>
      <c r="N387" s="15">
        <v>425.68185083103646</v>
      </c>
      <c r="O387" s="15">
        <v>373.43695457140529</v>
      </c>
      <c r="P387" s="15">
        <v>569866.93000000005</v>
      </c>
      <c r="Q387" s="15">
        <v>309583.5</v>
      </c>
      <c r="R387" s="17">
        <v>412778</v>
      </c>
      <c r="S387" s="15">
        <v>420.82415789902944</v>
      </c>
      <c r="T387" s="15">
        <v>810833.74</v>
      </c>
      <c r="U387" s="15">
        <v>497669.39999999997</v>
      </c>
      <c r="V387" s="15">
        <v>663559.19999999995</v>
      </c>
      <c r="W387" s="15">
        <v>676.49376070467338</v>
      </c>
      <c r="X387" s="18">
        <v>1.1000000000000001</v>
      </c>
      <c r="Y387" s="18">
        <v>116235.78999999998</v>
      </c>
      <c r="Z387" s="17">
        <v>154981.05333333329</v>
      </c>
      <c r="AA387" s="17">
        <v>140891.86666666661</v>
      </c>
      <c r="AB387" s="19">
        <f>Table1[[#This Row],[YTD-23 Annualized]]/Table1[[#This Row],[Column6]]</f>
        <v>118.48362668165043</v>
      </c>
      <c r="AC387" s="22">
        <v>36.924607000000002</v>
      </c>
      <c r="AD387" s="22">
        <v>-76.295974000000001</v>
      </c>
      <c r="AE387" s="21">
        <f>IF(OR('[1]Sales Team Input Sheet'!D$12="", '[1]Sales Team Input Sheet'!D$14="", AC387="", AD387=""), "",
     IFERROR(3959 * ACOS(MIN(1,
       SIN(RADIANS('[1]Sales Team Input Sheet'!D$12)) * SIN(RADIANS(AC387)) +
       COS(RADIANS('[1]Sales Team Input Sheet'!D$12)) * COS(RADIANS(AC387)) *
       COS(RADIANS(AD387) - RADIANS('[1]Sales Team Input Sheet'!D$14)))), ""))</f>
        <v>694.3816003822717</v>
      </c>
      <c r="AF387" s="21">
        <f t="shared" si="6"/>
        <v>392</v>
      </c>
    </row>
    <row r="388" spans="1:32" ht="15" thickBot="1" x14ac:dyDescent="0.4">
      <c r="A388" s="11" t="s">
        <v>1029</v>
      </c>
      <c r="B388" s="12" t="s">
        <v>1030</v>
      </c>
      <c r="C388" s="12" t="s">
        <v>88</v>
      </c>
      <c r="D388" s="13" t="s">
        <v>34</v>
      </c>
      <c r="E388" s="14">
        <v>41214</v>
      </c>
      <c r="F388" s="15">
        <v>1199.6000000000001</v>
      </c>
      <c r="G388" s="15">
        <v>1357.684442</v>
      </c>
      <c r="H388" s="15">
        <v>14613.979565243799</v>
      </c>
      <c r="I388" s="15">
        <v>7442.6595031077359</v>
      </c>
      <c r="J388" s="16">
        <v>0.5092835575607686</v>
      </c>
      <c r="K388" s="16">
        <v>0.88722656899325503</v>
      </c>
      <c r="L388" s="16">
        <v>0.78876878101234926</v>
      </c>
      <c r="M388" s="15">
        <v>5870.5374637562654</v>
      </c>
      <c r="N388" s="15">
        <v>464.4365100258874</v>
      </c>
      <c r="O388" s="15">
        <v>506.71413804601531</v>
      </c>
      <c r="P388" s="15">
        <v>949161.43000000017</v>
      </c>
      <c r="Q388" s="15">
        <v>682241.94000000006</v>
      </c>
      <c r="R388" s="17">
        <v>909655.92</v>
      </c>
      <c r="S388" s="15">
        <v>568.72452484161386</v>
      </c>
      <c r="T388" s="15">
        <v>1296287.0399999998</v>
      </c>
      <c r="U388" s="15">
        <v>943875.35000000009</v>
      </c>
      <c r="V388" s="15">
        <v>1258500.4666666668</v>
      </c>
      <c r="W388" s="15">
        <v>786.82506668889641</v>
      </c>
      <c r="X388" s="18">
        <v>2.3887999999999998</v>
      </c>
      <c r="Y388" s="18">
        <v>113907.4</v>
      </c>
      <c r="Z388" s="17">
        <v>151876.53333333333</v>
      </c>
      <c r="AA388" s="17">
        <v>63578.588970752404</v>
      </c>
      <c r="AB388" s="19">
        <f>Table1[[#This Row],[YTD-23 Annualized]]/Table1[[#This Row],[Column6]]</f>
        <v>154.95274932083584</v>
      </c>
      <c r="AC388" s="22">
        <v>30.350342999999999</v>
      </c>
      <c r="AD388" s="22">
        <v>-97.749954000000002</v>
      </c>
      <c r="AE388" s="21">
        <f>IF(OR('[1]Sales Team Input Sheet'!D$12="", '[1]Sales Team Input Sheet'!D$14="", AC388="", AD388=""), "",
     IFERROR(3959 * ACOS(MIN(1,
       SIN(RADIANS('[1]Sales Team Input Sheet'!D$12)) * SIN(RADIANS(AC388)) +
       COS(RADIANS('[1]Sales Team Input Sheet'!D$12)) * COS(RADIANS(AC388)) *
       COS(RADIANS(AD388) - RADIANS('[1]Sales Team Input Sheet'!D$14)))), ""))</f>
        <v>975.49344726197296</v>
      </c>
      <c r="AF388" s="21">
        <f t="shared" si="6"/>
        <v>693</v>
      </c>
    </row>
    <row r="389" spans="1:32" ht="15" thickBot="1" x14ac:dyDescent="0.4">
      <c r="A389" s="11" t="s">
        <v>1031</v>
      </c>
      <c r="B389" s="12" t="s">
        <v>1032</v>
      </c>
      <c r="C389" s="12" t="s">
        <v>250</v>
      </c>
      <c r="D389" s="13" t="s">
        <v>34</v>
      </c>
      <c r="E389" s="14">
        <v>41487</v>
      </c>
      <c r="F389" s="15">
        <v>1039.9100000000001</v>
      </c>
      <c r="G389" s="15">
        <v>1108.6114990000001</v>
      </c>
      <c r="H389" s="15">
        <v>11932.983314086101</v>
      </c>
      <c r="I389" s="15">
        <v>6107.993999463999</v>
      </c>
      <c r="J389" s="16">
        <v>0.51185808600385074</v>
      </c>
      <c r="K389" s="16">
        <v>0.95229690955640123</v>
      </c>
      <c r="L389" s="16">
        <v>0.891322593797374</v>
      </c>
      <c r="M389" s="15">
        <v>5444.1930545010482</v>
      </c>
      <c r="N389" s="15">
        <v>430.92227507811299</v>
      </c>
      <c r="O389" s="15">
        <v>509.52231443105649</v>
      </c>
      <c r="P389" s="15">
        <v>723979.94000000006</v>
      </c>
      <c r="Q389" s="15">
        <v>592496.07999999996</v>
      </c>
      <c r="R389" s="17">
        <v>789994.77333333332</v>
      </c>
      <c r="S389" s="15">
        <v>569.75707513150167</v>
      </c>
      <c r="T389" s="15">
        <v>940921.63000000012</v>
      </c>
      <c r="U389" s="15">
        <v>782342.96000000008</v>
      </c>
      <c r="V389" s="15">
        <v>1043123.9466666668</v>
      </c>
      <c r="W389" s="15">
        <v>752.31795059187812</v>
      </c>
      <c r="X389" s="18">
        <v>1.0583</v>
      </c>
      <c r="Y389" s="18">
        <v>99996.46</v>
      </c>
      <c r="Z389" s="17">
        <v>133328.61333333334</v>
      </c>
      <c r="AA389" s="17">
        <v>125983.76011842894</v>
      </c>
      <c r="AB389" s="19">
        <f>Table1[[#This Row],[YTD-23 Annualized]]/Table1[[#This Row],[Column6]]</f>
        <v>145.10778097411446</v>
      </c>
      <c r="AC389" s="22">
        <v>35.072444300000001</v>
      </c>
      <c r="AD389" s="22">
        <v>-80.842884299999994</v>
      </c>
      <c r="AE389" s="21">
        <f>IF(OR('[1]Sales Team Input Sheet'!D$12="", '[1]Sales Team Input Sheet'!D$14="", AC389="", AD389=""), "",
     IFERROR(3959 * ACOS(MIN(1,
       SIN(RADIANS('[1]Sales Team Input Sheet'!D$12)) * SIN(RADIANS(AC389)) +
       COS(RADIANS('[1]Sales Team Input Sheet'!D$12)) * COS(RADIANS(AC389)) *
       COS(RADIANS(AD389) - RADIANS('[1]Sales Team Input Sheet'!D$14)))), ""))</f>
        <v>596.38176063944945</v>
      </c>
      <c r="AF389" s="21">
        <f t="shared" si="6"/>
        <v>301</v>
      </c>
    </row>
    <row r="390" spans="1:32" ht="15" thickBot="1" x14ac:dyDescent="0.4">
      <c r="A390" s="11" t="s">
        <v>1033</v>
      </c>
      <c r="B390" s="12" t="s">
        <v>1034</v>
      </c>
      <c r="C390" s="12" t="s">
        <v>676</v>
      </c>
      <c r="D390" s="13" t="s">
        <v>34</v>
      </c>
      <c r="E390" s="14">
        <v>41791</v>
      </c>
      <c r="F390" s="15">
        <v>929.55</v>
      </c>
      <c r="G390" s="15">
        <v>1440.646821</v>
      </c>
      <c r="H390" s="15">
        <v>15506.978316561899</v>
      </c>
      <c r="I390" s="15">
        <v>7941.4922591192999</v>
      </c>
      <c r="J390" s="16">
        <v>0.51212377401969778</v>
      </c>
      <c r="K390" s="16">
        <v>0.81259431479704158</v>
      </c>
      <c r="L390" s="16">
        <v>0.56810445293254408</v>
      </c>
      <c r="M390" s="15">
        <v>4511.5971153350038</v>
      </c>
      <c r="N390" s="15">
        <v>355.08193476972616</v>
      </c>
      <c r="O390" s="15">
        <v>413.04305309020498</v>
      </c>
      <c r="P390" s="15">
        <v>714918.42999999993</v>
      </c>
      <c r="Q390" s="15">
        <v>428467.95999999996</v>
      </c>
      <c r="R390" s="17">
        <v>571290.61333333328</v>
      </c>
      <c r="S390" s="15">
        <v>460.94127265881338</v>
      </c>
      <c r="T390" s="15">
        <v>1104533.81</v>
      </c>
      <c r="U390" s="15">
        <v>755741.16</v>
      </c>
      <c r="V390" s="15">
        <v>1007654.8800000001</v>
      </c>
      <c r="W390" s="15">
        <v>813.01829917702116</v>
      </c>
      <c r="X390" s="18">
        <v>1.1088</v>
      </c>
      <c r="Y390" s="18">
        <v>82189.839999999982</v>
      </c>
      <c r="Z390" s="17">
        <v>109586.45333333331</v>
      </c>
      <c r="AA390" s="17">
        <v>98833.381433381408</v>
      </c>
      <c r="AB390" s="19">
        <f>Table1[[#This Row],[YTD-23 Annualized]]/Table1[[#This Row],[Column6]]</f>
        <v>126.62713418968767</v>
      </c>
      <c r="AC390" s="22">
        <v>40.713645999999997</v>
      </c>
      <c r="AD390" s="22">
        <v>-74.003602999999998</v>
      </c>
      <c r="AE390" s="21">
        <f>IF(OR('[1]Sales Team Input Sheet'!D$12="", '[1]Sales Team Input Sheet'!D$14="", AC390="", AD390=""), "",
     IFERROR(3959 * ACOS(MIN(1,
       SIN(RADIANS('[1]Sales Team Input Sheet'!D$12)) * SIN(RADIANS(AC390)) +
       COS(RADIANS('[1]Sales Team Input Sheet'!D$12)) * COS(RADIANS(AC390)) *
       COS(RADIANS(AD390) - RADIANS('[1]Sales Team Input Sheet'!D$14)))), ""))</f>
        <v>710.94589512308892</v>
      </c>
      <c r="AF390" s="21">
        <f t="shared" si="6"/>
        <v>440</v>
      </c>
    </row>
    <row r="391" spans="1:32" ht="15" thickBot="1" x14ac:dyDescent="0.4">
      <c r="A391" s="11" t="s">
        <v>1035</v>
      </c>
      <c r="B391" s="12" t="s">
        <v>1036</v>
      </c>
      <c r="C391" s="12" t="s">
        <v>421</v>
      </c>
      <c r="D391" s="13" t="s">
        <v>34</v>
      </c>
      <c r="E391" s="14">
        <v>41275</v>
      </c>
      <c r="F391" s="15">
        <v>1357.9499999999998</v>
      </c>
      <c r="G391" s="15">
        <v>1516.5485719999999</v>
      </c>
      <c r="H391" s="15">
        <v>16323.977174150799</v>
      </c>
      <c r="I391" s="15">
        <v>8157.2269593013816</v>
      </c>
      <c r="J391" s="16">
        <v>0.49970830467825217</v>
      </c>
      <c r="K391" s="16">
        <v>0.95392954929741203</v>
      </c>
      <c r="L391" s="16">
        <v>0.81904985679992404</v>
      </c>
      <c r="M391" s="15">
        <v>6681.1755729002771</v>
      </c>
      <c r="N391" s="15">
        <v>346.3498198062918</v>
      </c>
      <c r="O391" s="15">
        <v>395.44640082477275</v>
      </c>
      <c r="P391" s="15">
        <v>827534.23999999987</v>
      </c>
      <c r="Q391" s="15">
        <v>601562.05000000005</v>
      </c>
      <c r="R391" s="17">
        <v>802082.7333333334</v>
      </c>
      <c r="S391" s="15">
        <v>442.99278323944191</v>
      </c>
      <c r="T391" s="15">
        <v>1049473.3</v>
      </c>
      <c r="U391" s="15">
        <v>773213.53</v>
      </c>
      <c r="V391" s="15">
        <v>1030951.3733333334</v>
      </c>
      <c r="W391" s="15">
        <v>569.39764350675659</v>
      </c>
      <c r="X391" s="18">
        <v>1.3714</v>
      </c>
      <c r="Y391" s="18">
        <v>116195.2</v>
      </c>
      <c r="Z391" s="17">
        <v>154926.93333333332</v>
      </c>
      <c r="AA391" s="17">
        <v>112969.90909532837</v>
      </c>
      <c r="AB391" s="19">
        <f>Table1[[#This Row],[YTD-23 Annualized]]/Table1[[#This Row],[Column6]]</f>
        <v>120.05113839347165</v>
      </c>
      <c r="AC391" s="22">
        <v>33.669600000000003</v>
      </c>
      <c r="AD391" s="22">
        <v>-111.920991</v>
      </c>
      <c r="AE391" s="21">
        <f>IF(OR('[1]Sales Team Input Sheet'!D$12="", '[1]Sales Team Input Sheet'!D$14="", AC391="", AD391=""), "",
     IFERROR(3959 * ACOS(MIN(1,
       SIN(RADIANS('[1]Sales Team Input Sheet'!D$12)) * SIN(RADIANS(AC391)) +
       COS(RADIANS('[1]Sales Team Input Sheet'!D$12)) * COS(RADIANS(AC391)) *
       COS(RADIANS(AD391) - RADIANS('[1]Sales Team Input Sheet'!D$14)))), ""))</f>
        <v>1436.8488470628895</v>
      </c>
      <c r="AF391" s="21">
        <f t="shared" si="6"/>
        <v>789</v>
      </c>
    </row>
    <row r="392" spans="1:32" ht="15" thickBot="1" x14ac:dyDescent="0.4">
      <c r="A392" s="11" t="s">
        <v>1037</v>
      </c>
      <c r="B392" s="12" t="s">
        <v>1038</v>
      </c>
      <c r="C392" s="12" t="s">
        <v>1039</v>
      </c>
      <c r="D392" s="13" t="s">
        <v>34</v>
      </c>
      <c r="E392" s="14">
        <v>41699</v>
      </c>
      <c r="F392" s="15">
        <v>1144.05</v>
      </c>
      <c r="G392" s="15">
        <v>1217.1222029999999</v>
      </c>
      <c r="H392" s="15">
        <v>13100.981680871699</v>
      </c>
      <c r="I392" s="15">
        <v>6220.1050088256325</v>
      </c>
      <c r="J392" s="16">
        <v>0.4747815973139935</v>
      </c>
      <c r="K392" s="16">
        <v>0.82304126950030942</v>
      </c>
      <c r="L392" s="16">
        <v>0.9060216477993327</v>
      </c>
      <c r="M392" s="15">
        <v>5635.5497895810822</v>
      </c>
      <c r="N392" s="15">
        <v>572.63033607136867</v>
      </c>
      <c r="O392" s="15">
        <v>631.85956033390141</v>
      </c>
      <c r="P392" s="15">
        <v>855008.85</v>
      </c>
      <c r="Q392" s="15">
        <v>792204.07000000007</v>
      </c>
      <c r="R392" s="17">
        <v>1056272.0933333333</v>
      </c>
      <c r="S392" s="15">
        <v>692.45581049779298</v>
      </c>
      <c r="T392" s="15">
        <v>1068661.95</v>
      </c>
      <c r="U392" s="15">
        <v>980475.97</v>
      </c>
      <c r="V392" s="15">
        <v>1307301.2933333332</v>
      </c>
      <c r="W392" s="15">
        <v>857.02195708229533</v>
      </c>
      <c r="X392" s="18">
        <v>2.3125</v>
      </c>
      <c r="Y392" s="18">
        <v>117780.18999999997</v>
      </c>
      <c r="Z392" s="17">
        <v>157040.2533333333</v>
      </c>
      <c r="AA392" s="17">
        <v>67909.298738738726</v>
      </c>
      <c r="AB392" s="19">
        <f>Table1[[#This Row],[YTD-23 Annualized]]/Table1[[#This Row],[Column6]]</f>
        <v>187.43017678348843</v>
      </c>
      <c r="AC392" s="22">
        <v>41.106633000000002</v>
      </c>
      <c r="AD392" s="22">
        <v>-73.350875000000002</v>
      </c>
      <c r="AE392" s="21">
        <f>IF(OR('[1]Sales Team Input Sheet'!D$12="", '[1]Sales Team Input Sheet'!D$14="", AC392="", AD392=""), "",
     IFERROR(3959 * ACOS(MIN(1,
       SIN(RADIANS('[1]Sales Team Input Sheet'!D$12)) * SIN(RADIANS(AC392)) +
       COS(RADIANS('[1]Sales Team Input Sheet'!D$12)) * COS(RADIANS(AC392)) *
       COS(RADIANS(AD392) - RADIANS('[1]Sales Team Input Sheet'!D$14)))), ""))</f>
        <v>739.8349624493793</v>
      </c>
      <c r="AF392" s="21">
        <f t="shared" si="6"/>
        <v>485</v>
      </c>
    </row>
    <row r="393" spans="1:32" ht="15" thickBot="1" x14ac:dyDescent="0.4">
      <c r="A393" s="11" t="s">
        <v>1040</v>
      </c>
      <c r="B393" s="12" t="s">
        <v>1041</v>
      </c>
      <c r="C393" s="12" t="s">
        <v>1042</v>
      </c>
      <c r="D393" s="13" t="s">
        <v>34</v>
      </c>
      <c r="E393" s="14">
        <v>41760</v>
      </c>
      <c r="F393" s="15">
        <v>1235.0100000000002</v>
      </c>
      <c r="G393" s="15">
        <v>1403.9501359999999</v>
      </c>
      <c r="H393" s="15">
        <v>15111.978868890399</v>
      </c>
      <c r="I393" s="15">
        <v>8268.1031915975091</v>
      </c>
      <c r="J393" s="16">
        <v>0.54712246909094553</v>
      </c>
      <c r="K393" s="16">
        <v>0.91842077341466455</v>
      </c>
      <c r="L393" s="16">
        <v>0.73513655615260598</v>
      </c>
      <c r="M393" s="15">
        <v>6078.1849061853627</v>
      </c>
      <c r="N393" s="15">
        <v>264.57843960342223</v>
      </c>
      <c r="O393" s="15">
        <v>303.88476206670384</v>
      </c>
      <c r="P393" s="15">
        <v>604249.12000000011</v>
      </c>
      <c r="Q393" s="15">
        <v>414279.59</v>
      </c>
      <c r="R393" s="17">
        <v>552372.78666666662</v>
      </c>
      <c r="S393" s="15">
        <v>335.44634456401161</v>
      </c>
      <c r="T393" s="15">
        <v>944466.59999999986</v>
      </c>
      <c r="U393" s="15">
        <v>735609.03</v>
      </c>
      <c r="V393" s="15">
        <v>980812.04</v>
      </c>
      <c r="W393" s="15">
        <v>595.63001919012788</v>
      </c>
      <c r="X393" s="18">
        <v>2.4069000000000003</v>
      </c>
      <c r="Y393" s="18">
        <v>96433.439999999973</v>
      </c>
      <c r="Z393" s="17">
        <v>128577.91999999997</v>
      </c>
      <c r="AA393" s="17">
        <v>53420.549254227408</v>
      </c>
      <c r="AB393" s="19">
        <f>Table1[[#This Row],[YTD-23 Annualized]]/Table1[[#This Row],[Column6]]</f>
        <v>90.877917534978863</v>
      </c>
      <c r="AC393" s="22">
        <v>33.939247999999999</v>
      </c>
      <c r="AD393" s="22">
        <v>-86.385660999999999</v>
      </c>
      <c r="AE393" s="21">
        <f>IF(OR('[1]Sales Team Input Sheet'!D$12="", '[1]Sales Team Input Sheet'!D$14="", AC393="", AD393=""), "",
     IFERROR(3959 * ACOS(MIN(1,
       SIN(RADIANS('[1]Sales Team Input Sheet'!D$12)) * SIN(RADIANS(AC393)) +
       COS(RADIANS('[1]Sales Team Input Sheet'!D$12)) * COS(RADIANS(AC393)) *
       COS(RADIANS(AD393) - RADIANS('[1]Sales Team Input Sheet'!D$14)))), ""))</f>
        <v>553.18102586516386</v>
      </c>
      <c r="AF393" s="21">
        <f t="shared" si="6"/>
        <v>199</v>
      </c>
    </row>
    <row r="394" spans="1:32" ht="15" thickBot="1" x14ac:dyDescent="0.4">
      <c r="A394" s="11" t="s">
        <v>1043</v>
      </c>
      <c r="B394" s="12" t="s">
        <v>1044</v>
      </c>
      <c r="C394" s="12" t="s">
        <v>1045</v>
      </c>
      <c r="D394" s="13" t="s">
        <v>132</v>
      </c>
      <c r="E394" s="14">
        <v>41395</v>
      </c>
      <c r="F394" s="15">
        <v>1090.2399999999998</v>
      </c>
      <c r="G394" s="15">
        <v>1441.1113359999999</v>
      </c>
      <c r="H394" s="15">
        <v>15511.978309570399</v>
      </c>
      <c r="I394" s="15">
        <v>7251.9830352157987</v>
      </c>
      <c r="J394" s="16">
        <v>0.46750858533250755</v>
      </c>
      <c r="K394" s="16">
        <v>0.70550144807439619</v>
      </c>
      <c r="L394" s="16">
        <v>0.73501339798217169</v>
      </c>
      <c r="M394" s="15">
        <v>5330.3046928230278</v>
      </c>
      <c r="N394" s="15">
        <v>307.23533564831496</v>
      </c>
      <c r="O394" s="15">
        <v>313.63303492808927</v>
      </c>
      <c r="P394" s="15">
        <v>508421.24</v>
      </c>
      <c r="Q394" s="15">
        <v>403631.11</v>
      </c>
      <c r="R394" s="17">
        <v>538174.81333333335</v>
      </c>
      <c r="S394" s="15">
        <v>370.2222538156737</v>
      </c>
      <c r="T394" s="15">
        <v>655188.87</v>
      </c>
      <c r="U394" s="15">
        <v>520703.16000000009</v>
      </c>
      <c r="V394" s="15">
        <v>694270.88000000012</v>
      </c>
      <c r="W394" s="15">
        <v>477.60416055180525</v>
      </c>
      <c r="X394" s="18">
        <v>2.2953999999999999</v>
      </c>
      <c r="Y394" s="18">
        <v>151325.16999999998</v>
      </c>
      <c r="Z394" s="17">
        <v>201766.89333333331</v>
      </c>
      <c r="AA394" s="17">
        <v>87900.537306497048</v>
      </c>
      <c r="AB394" s="19">
        <f>Table1[[#This Row],[YTD-23 Annualized]]/Table1[[#This Row],[Column6]]</f>
        <v>100.96511256813464</v>
      </c>
      <c r="AC394" s="22">
        <v>40.5501</v>
      </c>
      <c r="AD394" s="22">
        <v>-74.484956999999994</v>
      </c>
      <c r="AE394" s="21">
        <f>IF(OR('[1]Sales Team Input Sheet'!D$12="", '[1]Sales Team Input Sheet'!D$14="", AC394="", AD394=""), "",
     IFERROR(3959 * ACOS(MIN(1,
       SIN(RADIANS('[1]Sales Team Input Sheet'!D$12)) * SIN(RADIANS(AC394)) +
       COS(RADIANS('[1]Sales Team Input Sheet'!D$12)) * COS(RADIANS(AC394)) *
       COS(RADIANS(AD394) - RADIANS('[1]Sales Team Input Sheet'!D$14)))), ""))</f>
        <v>688.46381549357636</v>
      </c>
      <c r="AF394" s="21">
        <f t="shared" si="6"/>
        <v>384</v>
      </c>
    </row>
    <row r="395" spans="1:32" ht="15" thickBot="1" x14ac:dyDescent="0.4">
      <c r="A395" s="11" t="s">
        <v>1046</v>
      </c>
      <c r="B395" s="12" t="s">
        <v>1047</v>
      </c>
      <c r="C395" s="12" t="s">
        <v>1048</v>
      </c>
      <c r="D395" s="13" t="s">
        <v>132</v>
      </c>
      <c r="E395" s="14">
        <v>41395</v>
      </c>
      <c r="F395" s="15">
        <v>953.45999999999992</v>
      </c>
      <c r="G395" s="15">
        <v>1517.291796</v>
      </c>
      <c r="H395" s="15">
        <v>16331.977162964398</v>
      </c>
      <c r="I395" s="15">
        <v>7950.888645251398</v>
      </c>
      <c r="J395" s="16">
        <v>0.48682952259334666</v>
      </c>
      <c r="K395" s="16">
        <v>0.69011774930079739</v>
      </c>
      <c r="L395" s="16">
        <v>0.61564858587835702</v>
      </c>
      <c r="M395" s="15">
        <v>4894.9533509253088</v>
      </c>
      <c r="N395" s="15">
        <v>293.18310105627154</v>
      </c>
      <c r="O395" s="15">
        <v>316.44294464371865</v>
      </c>
      <c r="P395" s="15">
        <v>450645.47000000003</v>
      </c>
      <c r="Q395" s="15">
        <v>324341.59000000008</v>
      </c>
      <c r="R395" s="17">
        <v>432455.45333333348</v>
      </c>
      <c r="S395" s="15">
        <v>340.17325320411987</v>
      </c>
      <c r="T395" s="15">
        <v>597613.09</v>
      </c>
      <c r="U395" s="15">
        <v>432893.42000000004</v>
      </c>
      <c r="V395" s="15">
        <v>577191.2266666668</v>
      </c>
      <c r="W395" s="15">
        <v>454.02368216810368</v>
      </c>
      <c r="X395" s="18">
        <v>1.0454000000000001</v>
      </c>
      <c r="Y395" s="18">
        <v>49483.06</v>
      </c>
      <c r="Z395" s="17">
        <v>65977.41333333333</v>
      </c>
      <c r="AA395" s="17">
        <v>63112.122951342382</v>
      </c>
      <c r="AB395" s="19">
        <f>Table1[[#This Row],[YTD-23 Annualized]]/Table1[[#This Row],[Column6]]</f>
        <v>88.347206261237417</v>
      </c>
      <c r="AC395" s="22">
        <v>40.703657999999997</v>
      </c>
      <c r="AD395" s="22">
        <v>-74.569152000000003</v>
      </c>
      <c r="AE395" s="21">
        <f>IF(OR('[1]Sales Team Input Sheet'!D$12="", '[1]Sales Team Input Sheet'!D$14="", AC395="", AD395=""), "",
     IFERROR(3959 * ACOS(MIN(1,
       SIN(RADIANS('[1]Sales Team Input Sheet'!D$12)) * SIN(RADIANS(AC395)) +
       COS(RADIANS('[1]Sales Team Input Sheet'!D$12)) * COS(RADIANS(AC395)) *
       COS(RADIANS(AD395) - RADIANS('[1]Sales Team Input Sheet'!D$14)))), ""))</f>
        <v>682.00827719008998</v>
      </c>
      <c r="AF395" s="21">
        <f t="shared" si="6"/>
        <v>377</v>
      </c>
    </row>
    <row r="396" spans="1:32" ht="15" thickBot="1" x14ac:dyDescent="0.4">
      <c r="A396" s="11" t="s">
        <v>1049</v>
      </c>
      <c r="B396" s="12" t="s">
        <v>1050</v>
      </c>
      <c r="C396" s="12" t="s">
        <v>1051</v>
      </c>
      <c r="D396" s="13" t="s">
        <v>132</v>
      </c>
      <c r="E396" s="14">
        <v>41365</v>
      </c>
      <c r="F396" s="15">
        <v>888.53</v>
      </c>
      <c r="G396" s="15">
        <v>1375.9863330000001</v>
      </c>
      <c r="H396" s="15">
        <v>14810.979289778699</v>
      </c>
      <c r="I396" s="15">
        <v>7147.2512092815678</v>
      </c>
      <c r="J396" s="16">
        <v>0.48256439155336633</v>
      </c>
      <c r="K396" s="16">
        <v>0.49859034351806863</v>
      </c>
      <c r="L396" s="16">
        <v>0.59285201787438546</v>
      </c>
      <c r="M396" s="15">
        <v>4237.2623016777197</v>
      </c>
      <c r="N396" s="15">
        <v>367.53862720081651</v>
      </c>
      <c r="O396" s="15">
        <v>348.80723216998865</v>
      </c>
      <c r="P396" s="15">
        <v>385206.33</v>
      </c>
      <c r="Q396" s="15">
        <v>330635.51</v>
      </c>
      <c r="R396" s="17">
        <v>440847.34666666668</v>
      </c>
      <c r="S396" s="15">
        <v>372.11519025806672</v>
      </c>
      <c r="T396" s="15">
        <v>550792.83000000007</v>
      </c>
      <c r="U396" s="15">
        <v>469781.55000000005</v>
      </c>
      <c r="V396" s="15">
        <v>626375.4</v>
      </c>
      <c r="W396" s="15">
        <v>528.71771352683641</v>
      </c>
      <c r="X396" s="18">
        <v>1.0625</v>
      </c>
      <c r="Y396" s="18">
        <v>39968.15</v>
      </c>
      <c r="Z396" s="17">
        <v>53290.866666666669</v>
      </c>
      <c r="AA396" s="17">
        <v>50156.109803921572</v>
      </c>
      <c r="AB396" s="19">
        <f>Table1[[#This Row],[YTD-23 Annualized]]/Table1[[#This Row],[Column6]]</f>
        <v>104.04060812853518</v>
      </c>
      <c r="AC396" s="22">
        <v>40.919826999999998</v>
      </c>
      <c r="AD396" s="22">
        <v>-73.822036999999995</v>
      </c>
      <c r="AE396" s="21">
        <f>IF(OR('[1]Sales Team Input Sheet'!D$12="", '[1]Sales Team Input Sheet'!D$14="", AC396="", AD396=""), "",
     IFERROR(3959 * ACOS(MIN(1,
       SIN(RADIANS('[1]Sales Team Input Sheet'!D$12)) * SIN(RADIANS(AC396)) +
       COS(RADIANS('[1]Sales Team Input Sheet'!D$12)) * COS(RADIANS(AC396)) *
       COS(RADIANS(AD396) - RADIANS('[1]Sales Team Input Sheet'!D$14)))), ""))</f>
        <v>717.70115082575705</v>
      </c>
      <c r="AF396" s="21">
        <f t="shared" si="6"/>
        <v>464</v>
      </c>
    </row>
    <row r="397" spans="1:32" ht="15" thickBot="1" x14ac:dyDescent="0.4">
      <c r="A397" s="11" t="s">
        <v>1052</v>
      </c>
      <c r="B397" s="12" t="s">
        <v>1053</v>
      </c>
      <c r="C397" s="12" t="s">
        <v>1054</v>
      </c>
      <c r="D397" s="13" t="s">
        <v>132</v>
      </c>
      <c r="E397" s="14">
        <v>41365</v>
      </c>
      <c r="F397" s="15">
        <v>889.32999999999993</v>
      </c>
      <c r="G397" s="15">
        <v>910.17069100000003</v>
      </c>
      <c r="H397" s="15">
        <v>9796.9863008549</v>
      </c>
      <c r="I397" s="15">
        <v>4585.0055151957004</v>
      </c>
      <c r="J397" s="16">
        <v>0.46800162564232695</v>
      </c>
      <c r="K397" s="16">
        <v>0.76921972739224975</v>
      </c>
      <c r="L397" s="16">
        <v>0.93556768681092661</v>
      </c>
      <c r="M397" s="15">
        <v>4289.5830038669819</v>
      </c>
      <c r="N397" s="15">
        <v>378.164263762556</v>
      </c>
      <c r="O397" s="15">
        <v>354.39061990487232</v>
      </c>
      <c r="P397" s="15">
        <v>407908.56000000006</v>
      </c>
      <c r="Q397" s="15">
        <v>350841.02999999997</v>
      </c>
      <c r="R397" s="17">
        <v>467788.03999999992</v>
      </c>
      <c r="S397" s="15">
        <v>394.50038793248848</v>
      </c>
      <c r="T397" s="15">
        <v>661393.24</v>
      </c>
      <c r="U397" s="15">
        <v>521988.45999999996</v>
      </c>
      <c r="V397" s="15">
        <v>695984.61333333328</v>
      </c>
      <c r="W397" s="15">
        <v>586.94574567370955</v>
      </c>
      <c r="X397" s="18">
        <v>2.5453999999999999</v>
      </c>
      <c r="Y397" s="18">
        <v>165315.66000000003</v>
      </c>
      <c r="Z397" s="17">
        <v>220420.88000000003</v>
      </c>
      <c r="AA397" s="17">
        <v>86595.772766559297</v>
      </c>
      <c r="AB397" s="19">
        <f>Table1[[#This Row],[YTD-23 Annualized]]/Table1[[#This Row],[Column6]]</f>
        <v>109.05210123648322</v>
      </c>
      <c r="AC397" s="22">
        <v>40.657890999999999</v>
      </c>
      <c r="AD397" s="22">
        <v>-74.293823000000003</v>
      </c>
      <c r="AE397" s="21">
        <f>IF(OR('[1]Sales Team Input Sheet'!D$12="", '[1]Sales Team Input Sheet'!D$14="", AC397="", AD397=""), "",
     IFERROR(3959 * ACOS(MIN(1,
       SIN(RADIANS('[1]Sales Team Input Sheet'!D$12)) * SIN(RADIANS(AC397)) +
       COS(RADIANS('[1]Sales Team Input Sheet'!D$12)) * COS(RADIANS(AC397)) *
       COS(RADIANS(AD397) - RADIANS('[1]Sales Team Input Sheet'!D$14)))), ""))</f>
        <v>696.7753961649812</v>
      </c>
      <c r="AF397" s="21">
        <f t="shared" si="6"/>
        <v>397</v>
      </c>
    </row>
    <row r="398" spans="1:32" ht="15" thickBot="1" x14ac:dyDescent="0.4">
      <c r="A398" s="11" t="s">
        <v>1055</v>
      </c>
      <c r="B398" s="12" t="s">
        <v>1056</v>
      </c>
      <c r="C398" s="12" t="s">
        <v>37</v>
      </c>
      <c r="D398" s="13" t="s">
        <v>34</v>
      </c>
      <c r="E398" s="14">
        <v>41426</v>
      </c>
      <c r="F398" s="15">
        <v>1327.37</v>
      </c>
      <c r="G398" s="15">
        <v>1424.388796</v>
      </c>
      <c r="H398" s="15">
        <v>15331.978561264399</v>
      </c>
      <c r="I398" s="15">
        <v>7660.8914365967648</v>
      </c>
      <c r="J398" s="16">
        <v>0.4996675025330185</v>
      </c>
      <c r="K398" s="16">
        <v>0.88142392311146811</v>
      </c>
      <c r="L398" s="16">
        <v>0.73742456128721934</v>
      </c>
      <c r="M398" s="15">
        <v>5649.3295067013842</v>
      </c>
      <c r="N398" s="15">
        <v>454.33867686510717</v>
      </c>
      <c r="O398" s="15">
        <v>464.64685807273025</v>
      </c>
      <c r="P398" s="15">
        <v>1084060.54</v>
      </c>
      <c r="Q398" s="15">
        <v>685506.56000000006</v>
      </c>
      <c r="R398" s="17">
        <v>914008.7466666667</v>
      </c>
      <c r="S398" s="15">
        <v>516.43969654278771</v>
      </c>
      <c r="T398" s="15">
        <v>1642591.29</v>
      </c>
      <c r="U398" s="15">
        <v>1216001.97</v>
      </c>
      <c r="V398" s="15">
        <v>1621335.96</v>
      </c>
      <c r="W398" s="15">
        <v>916.09872906574651</v>
      </c>
      <c r="X398" s="18">
        <v>2.298</v>
      </c>
      <c r="Y398" s="18">
        <v>154323.12</v>
      </c>
      <c r="Z398" s="17">
        <v>205764.15999999997</v>
      </c>
      <c r="AA398" s="17">
        <v>89540.539599651864</v>
      </c>
      <c r="AB398" s="19">
        <f>Table1[[#This Row],[YTD-23 Annualized]]/Table1[[#This Row],[Column6]]</f>
        <v>161.79065950790184</v>
      </c>
      <c r="AC398" s="22">
        <v>25.767686000000001</v>
      </c>
      <c r="AD398" s="22">
        <v>-80.185428000000002</v>
      </c>
      <c r="AE398" s="21">
        <f>IF(OR('[1]Sales Team Input Sheet'!D$12="", '[1]Sales Team Input Sheet'!D$14="", AC398="", AD398=""), "",
     IFERROR(3959 * ACOS(MIN(1,
       SIN(RADIANS('[1]Sales Team Input Sheet'!D$12)) * SIN(RADIANS(AC398)) +
       COS(RADIANS('[1]Sales Team Input Sheet'!D$12)) * COS(RADIANS(AC398)) *
       COS(RADIANS(AD398) - RADIANS('[1]Sales Team Input Sheet'!D$14)))), ""))</f>
        <v>1191.5349814982451</v>
      </c>
      <c r="AF398" s="21">
        <f t="shared" si="6"/>
        <v>759</v>
      </c>
    </row>
    <row r="399" spans="1:32" ht="15" thickBot="1" x14ac:dyDescent="0.4">
      <c r="A399" s="11" t="s">
        <v>1057</v>
      </c>
      <c r="B399" s="12" t="s">
        <v>1058</v>
      </c>
      <c r="C399" s="12" t="s">
        <v>1059</v>
      </c>
      <c r="D399" s="13" t="s">
        <v>34</v>
      </c>
      <c r="E399" s="14">
        <v>41883</v>
      </c>
      <c r="F399" s="15">
        <v>1089.07</v>
      </c>
      <c r="G399" s="15">
        <v>1259.2072619999999</v>
      </c>
      <c r="H399" s="15">
        <v>13553.981047441799</v>
      </c>
      <c r="I399" s="15">
        <v>6825.9934045128002</v>
      </c>
      <c r="J399" s="16">
        <v>0.50361538655103477</v>
      </c>
      <c r="K399" s="16">
        <v>0.77751864311869301</v>
      </c>
      <c r="L399" s="16">
        <v>0.80353702203729049</v>
      </c>
      <c r="M399" s="15">
        <v>5484.9384127084013</v>
      </c>
      <c r="N399" s="15">
        <v>481.88292519527909</v>
      </c>
      <c r="O399" s="15">
        <v>492.6011734782889</v>
      </c>
      <c r="P399" s="15">
        <v>750769.28</v>
      </c>
      <c r="Q399" s="15">
        <v>598815.97</v>
      </c>
      <c r="R399" s="17">
        <v>798421.29333333322</v>
      </c>
      <c r="S399" s="15">
        <v>549.8415804310099</v>
      </c>
      <c r="T399" s="15">
        <v>1149837.1099999999</v>
      </c>
      <c r="U399" s="15">
        <v>929611.10000000021</v>
      </c>
      <c r="V399" s="15">
        <v>1239481.4666666668</v>
      </c>
      <c r="W399" s="15">
        <v>853.58250617499345</v>
      </c>
      <c r="X399" s="18">
        <v>1.0625</v>
      </c>
      <c r="Y399" s="18">
        <v>73437.12999999999</v>
      </c>
      <c r="Z399" s="17">
        <v>97916.173333333325</v>
      </c>
      <c r="AA399" s="17">
        <v>92156.398431372538</v>
      </c>
      <c r="AB399" s="19">
        <f>Table1[[#This Row],[YTD-23 Annualized]]/Table1[[#This Row],[Column6]]</f>
        <v>145.56613643708749</v>
      </c>
      <c r="AC399" s="22">
        <v>41.710456000000001</v>
      </c>
      <c r="AD399" s="22">
        <v>-88.167067000000003</v>
      </c>
      <c r="AE399" s="21">
        <f>IF(OR('[1]Sales Team Input Sheet'!D$12="", '[1]Sales Team Input Sheet'!D$14="", AC399="", AD399=""), "",
     IFERROR(3959 * ACOS(MIN(1,
       SIN(RADIANS('[1]Sales Team Input Sheet'!D$12)) * SIN(RADIANS(AC399)) +
       COS(RADIANS('[1]Sales Team Input Sheet'!D$12)) * COS(RADIANS(AC399)) *
       COS(RADIANS(AD399) - RADIANS('[1]Sales Team Input Sheet'!D$14)))), ""))</f>
        <v>30.436734213426636</v>
      </c>
      <c r="AF399" s="21">
        <f t="shared" si="6"/>
        <v>31</v>
      </c>
    </row>
    <row r="400" spans="1:32" ht="15" thickBot="1" x14ac:dyDescent="0.4">
      <c r="A400" s="11" t="s">
        <v>1060</v>
      </c>
      <c r="B400" s="12" t="s">
        <v>1061</v>
      </c>
      <c r="C400" s="12" t="s">
        <v>1062</v>
      </c>
      <c r="D400" s="13" t="s">
        <v>34</v>
      </c>
      <c r="E400" s="14">
        <v>41365</v>
      </c>
      <c r="F400" s="15">
        <v>1222.4400000000003</v>
      </c>
      <c r="G400" s="15">
        <v>1309.3748820000001</v>
      </c>
      <c r="H400" s="15">
        <v>14093.9802923598</v>
      </c>
      <c r="I400" s="15">
        <v>7445.8817315882252</v>
      </c>
      <c r="J400" s="16">
        <v>0.52830226643814449</v>
      </c>
      <c r="K400" s="16">
        <v>0.82137851870513778</v>
      </c>
      <c r="L400" s="16">
        <v>0.81024627427949325</v>
      </c>
      <c r="M400" s="15">
        <v>6032.9979317451016</v>
      </c>
      <c r="N400" s="15">
        <v>315.90147762622638</v>
      </c>
      <c r="O400" s="15">
        <v>318.52935113379783</v>
      </c>
      <c r="P400" s="15">
        <v>588327.55000000005</v>
      </c>
      <c r="Q400" s="15">
        <v>434384.48</v>
      </c>
      <c r="R400" s="17">
        <v>579179.30666666664</v>
      </c>
      <c r="S400" s="15">
        <v>355.34216812277077</v>
      </c>
      <c r="T400" s="15">
        <v>784287.38</v>
      </c>
      <c r="U400" s="15">
        <v>612814.69000000006</v>
      </c>
      <c r="V400" s="15">
        <v>817086.25333333341</v>
      </c>
      <c r="W400" s="15">
        <v>501.30451392297363</v>
      </c>
      <c r="X400" s="18">
        <v>2.3111000000000002</v>
      </c>
      <c r="Y400" s="18">
        <v>79935.010000000009</v>
      </c>
      <c r="Z400" s="17">
        <v>106580.01333333334</v>
      </c>
      <c r="AA400" s="17">
        <v>46116.573637373258</v>
      </c>
      <c r="AB400" s="19">
        <f>Table1[[#This Row],[YTD-23 Annualized]]/Table1[[#This Row],[Column6]]</f>
        <v>96.001907048413912</v>
      </c>
      <c r="AC400" s="22">
        <v>39.387566</v>
      </c>
      <c r="AD400" s="22">
        <v>-76.740848999999997</v>
      </c>
      <c r="AE400" s="21">
        <f>IF(OR('[1]Sales Team Input Sheet'!D$12="", '[1]Sales Team Input Sheet'!D$14="", AC400="", AD400=""), "",
     IFERROR(3959 * ACOS(MIN(1,
       SIN(RADIANS('[1]Sales Team Input Sheet'!D$12)) * SIN(RADIANS(AC400)) +
       COS(RADIANS('[1]Sales Team Input Sheet'!D$12)) * COS(RADIANS(AC400)) *
       COS(RADIANS(AD400) - RADIANS('[1]Sales Team Input Sheet'!D$14)))), ""))</f>
        <v>595.74132249108709</v>
      </c>
      <c r="AF400" s="21">
        <f t="shared" si="6"/>
        <v>294</v>
      </c>
    </row>
    <row r="401" spans="1:32" ht="15" thickBot="1" x14ac:dyDescent="0.4">
      <c r="A401" s="11" t="s">
        <v>1063</v>
      </c>
      <c r="B401" s="12" t="s">
        <v>1064</v>
      </c>
      <c r="C401" s="12" t="s">
        <v>152</v>
      </c>
      <c r="D401" s="13" t="s">
        <v>34</v>
      </c>
      <c r="E401" s="14">
        <v>41487</v>
      </c>
      <c r="F401" s="15">
        <v>1168.19</v>
      </c>
      <c r="G401" s="15">
        <v>1343.841895</v>
      </c>
      <c r="H401" s="15">
        <v>14464.979773590499</v>
      </c>
      <c r="I401" s="15">
        <v>7553.0226371311583</v>
      </c>
      <c r="J401" s="16">
        <v>0.52215922561614103</v>
      </c>
      <c r="K401" s="16">
        <v>0.73166844331867287</v>
      </c>
      <c r="L401" s="16">
        <v>0.74815614299211497</v>
      </c>
      <c r="M401" s="15">
        <v>5650.8402841281804</v>
      </c>
      <c r="N401" s="15">
        <v>262.56718586387439</v>
      </c>
      <c r="O401" s="15">
        <v>276.31430674804614</v>
      </c>
      <c r="P401" s="15">
        <v>480708.46000000008</v>
      </c>
      <c r="Q401" s="15">
        <v>385840.17000000004</v>
      </c>
      <c r="R401" s="17">
        <v>514453.56000000006</v>
      </c>
      <c r="S401" s="15">
        <v>330.28888280159907</v>
      </c>
      <c r="T401" s="15">
        <v>719954.17999999993</v>
      </c>
      <c r="U401" s="15">
        <v>592830.79999999981</v>
      </c>
      <c r="V401" s="15">
        <v>790441.06666666642</v>
      </c>
      <c r="W401" s="15">
        <v>507.47806435596937</v>
      </c>
      <c r="X401" s="18">
        <v>1.3883999999999999</v>
      </c>
      <c r="Y401" s="18">
        <v>87328.450000000012</v>
      </c>
      <c r="Z401" s="17">
        <v>116437.93333333335</v>
      </c>
      <c r="AA401" s="17">
        <v>83864.832421012223</v>
      </c>
      <c r="AB401" s="19">
        <f>Table1[[#This Row],[YTD-23 Annualized]]/Table1[[#This Row],[Column6]]</f>
        <v>91.040187677038674</v>
      </c>
      <c r="AC401" s="22">
        <v>39.303184999999999</v>
      </c>
      <c r="AD401" s="22">
        <v>-84.411265999999998</v>
      </c>
      <c r="AE401" s="21">
        <f>IF(OR('[1]Sales Team Input Sheet'!D$12="", '[1]Sales Team Input Sheet'!D$14="", AC401="", AD401=""), "",
     IFERROR(3959 * ACOS(MIN(1,
       SIN(RADIANS('[1]Sales Team Input Sheet'!D$12)) * SIN(RADIANS(AC401)) +
       COS(RADIANS('[1]Sales Team Input Sheet'!D$12)) * COS(RADIANS(AC401)) *
       COS(RADIANS(AD401) - RADIANS('[1]Sales Team Input Sheet'!D$14)))), ""))</f>
        <v>245.45003720475256</v>
      </c>
      <c r="AF401" s="21">
        <f t="shared" si="6"/>
        <v>93</v>
      </c>
    </row>
    <row r="402" spans="1:32" ht="15" thickBot="1" x14ac:dyDescent="0.4">
      <c r="A402" s="11" t="s">
        <v>1065</v>
      </c>
      <c r="B402" s="12" t="s">
        <v>1066</v>
      </c>
      <c r="C402" s="12" t="s">
        <v>1067</v>
      </c>
      <c r="D402" s="13" t="s">
        <v>132</v>
      </c>
      <c r="E402" s="14">
        <v>41730</v>
      </c>
      <c r="F402" s="15">
        <v>1082.55</v>
      </c>
      <c r="G402" s="15">
        <v>1279.7388249999999</v>
      </c>
      <c r="H402" s="15">
        <v>13774.980738417498</v>
      </c>
      <c r="I402" s="15">
        <v>6014.9941833253997</v>
      </c>
      <c r="J402" s="16">
        <v>0.43666080537956642</v>
      </c>
      <c r="K402" s="16">
        <v>0.61707496313770249</v>
      </c>
      <c r="L402" s="16">
        <v>0.8934359645137675</v>
      </c>
      <c r="M402" s="15">
        <v>5374.0121297240303</v>
      </c>
      <c r="N402" s="15">
        <v>466.45311535120328</v>
      </c>
      <c r="O402" s="15">
        <v>399.26878204239995</v>
      </c>
      <c r="P402" s="15">
        <v>495127.58999999997</v>
      </c>
      <c r="Q402" s="15">
        <v>480558.05999999994</v>
      </c>
      <c r="R402" s="17">
        <v>640744.07999999996</v>
      </c>
      <c r="S402" s="15">
        <v>443.91303865872243</v>
      </c>
      <c r="T402" s="15">
        <v>664746.17999999993</v>
      </c>
      <c r="U402" s="15">
        <v>637139.54</v>
      </c>
      <c r="V402" s="15">
        <v>849519.38666666672</v>
      </c>
      <c r="W402" s="15">
        <v>588.55437624128217</v>
      </c>
      <c r="X402" s="18">
        <v>2</v>
      </c>
      <c r="Y402" s="18">
        <v>85798.140000000014</v>
      </c>
      <c r="Z402" s="17">
        <v>114397.52000000002</v>
      </c>
      <c r="AA402" s="17">
        <v>57198.760000000009</v>
      </c>
      <c r="AB402" s="19">
        <f>Table1[[#This Row],[YTD-23 Annualized]]/Table1[[#This Row],[Column6]]</f>
        <v>119.23011421131717</v>
      </c>
      <c r="AC402" s="22">
        <v>40.017131599999999</v>
      </c>
      <c r="AD402" s="22">
        <v>-105.27655799999999</v>
      </c>
      <c r="AE402" s="21">
        <f>IF(OR('[1]Sales Team Input Sheet'!D$12="", '[1]Sales Team Input Sheet'!D$14="", AC402="", AD402=""), "",
     IFERROR(3959 * ACOS(MIN(1,
       SIN(RADIANS('[1]Sales Team Input Sheet'!D$12)) * SIN(RADIANS(AC402)) +
       COS(RADIANS('[1]Sales Team Input Sheet'!D$12)) * COS(RADIANS(AC402)) *
       COS(RADIANS(AD402) - RADIANS('[1]Sales Team Input Sheet'!D$14)))), ""))</f>
        <v>928.50685254295843</v>
      </c>
      <c r="AF402" s="21">
        <f t="shared" si="6"/>
        <v>645</v>
      </c>
    </row>
    <row r="403" spans="1:32" ht="15" thickBot="1" x14ac:dyDescent="0.4">
      <c r="A403" s="11" t="s">
        <v>1068</v>
      </c>
      <c r="B403" s="12" t="s">
        <v>1069</v>
      </c>
      <c r="C403" s="12" t="s">
        <v>111</v>
      </c>
      <c r="D403" s="13" t="s">
        <v>34</v>
      </c>
      <c r="E403" s="14">
        <v>41334</v>
      </c>
      <c r="F403" s="15">
        <v>2395.02</v>
      </c>
      <c r="G403" s="15">
        <v>2629.340706</v>
      </c>
      <c r="H403" s="15">
        <v>28301.960425313398</v>
      </c>
      <c r="I403" s="15">
        <v>14054.643142097668</v>
      </c>
      <c r="J403" s="16">
        <v>0.49659609902949098</v>
      </c>
      <c r="K403" s="16">
        <v>0.6645527800330373</v>
      </c>
      <c r="L403" s="16">
        <v>0.70866740028554442</v>
      </c>
      <c r="M403" s="15">
        <v>9960.0674174514115</v>
      </c>
      <c r="N403" s="15">
        <v>537.65013843194072</v>
      </c>
      <c r="O403" s="15">
        <v>557.45059748979133</v>
      </c>
      <c r="P403" s="15">
        <v>1739128.6099999999</v>
      </c>
      <c r="Q403" s="15">
        <v>1426999.17</v>
      </c>
      <c r="R403" s="17">
        <v>1902665.5599999998</v>
      </c>
      <c r="S403" s="15">
        <v>595.8193125735902</v>
      </c>
      <c r="T403" s="15">
        <v>2221418.85</v>
      </c>
      <c r="U403" s="15">
        <v>1853195.65</v>
      </c>
      <c r="V403" s="15">
        <v>2470927.5333333332</v>
      </c>
      <c r="W403" s="15">
        <v>773.77042780436068</v>
      </c>
      <c r="X403" s="18">
        <v>2.5366</v>
      </c>
      <c r="Y403" s="18">
        <v>192512.83</v>
      </c>
      <c r="Z403" s="17">
        <v>256683.77333333332</v>
      </c>
      <c r="AA403" s="17">
        <v>101192.05760992404</v>
      </c>
      <c r="AB403" s="19">
        <f>Table1[[#This Row],[YTD-23 Annualized]]/Table1[[#This Row],[Column6]]</f>
        <v>191.02938567125233</v>
      </c>
      <c r="AC403" s="22">
        <v>37.792852500000002</v>
      </c>
      <c r="AD403" s="22">
        <v>-122.4042754</v>
      </c>
      <c r="AE403" s="21">
        <f>IF(OR('[1]Sales Team Input Sheet'!D$12="", '[1]Sales Team Input Sheet'!D$14="", AC403="", AD403=""), "",
     IFERROR(3959 * ACOS(MIN(1,
       SIN(RADIANS('[1]Sales Team Input Sheet'!D$12)) * SIN(RADIANS(AC403)) +
       COS(RADIANS('[1]Sales Team Input Sheet'!D$12)) * COS(RADIANS(AC403)) *
       COS(RADIANS(AD403) - RADIANS('[1]Sales Team Input Sheet'!D$14)))), ""))</f>
        <v>1853.8839871948683</v>
      </c>
      <c r="AF403" s="21">
        <f t="shared" si="6"/>
        <v>1006</v>
      </c>
    </row>
    <row r="404" spans="1:32" ht="15" thickBot="1" x14ac:dyDescent="0.4">
      <c r="A404" s="11" t="s">
        <v>1070</v>
      </c>
      <c r="B404" s="12" t="s">
        <v>1071</v>
      </c>
      <c r="C404" s="12" t="s">
        <v>1072</v>
      </c>
      <c r="D404" s="13" t="s">
        <v>34</v>
      </c>
      <c r="E404" s="14">
        <v>41426</v>
      </c>
      <c r="F404" s="15">
        <v>1453.69</v>
      </c>
      <c r="G404" s="15">
        <v>1498.1537780000001</v>
      </c>
      <c r="H404" s="15">
        <v>16125.9774510142</v>
      </c>
      <c r="I404" s="15">
        <v>8836.5246994476947</v>
      </c>
      <c r="J404" s="16">
        <v>0.54796831548911451</v>
      </c>
      <c r="K404" s="16">
        <v>0.82517358857716161</v>
      </c>
      <c r="L404" s="16">
        <v>0.85883749166642498</v>
      </c>
      <c r="M404" s="15">
        <v>7589.1387079220685</v>
      </c>
      <c r="N404" s="15">
        <v>486.87223383179099</v>
      </c>
      <c r="O404" s="15">
        <v>490.39127324257572</v>
      </c>
      <c r="P404" s="15">
        <v>1004971.42</v>
      </c>
      <c r="Q404" s="15">
        <v>794901.41000000015</v>
      </c>
      <c r="R404" s="17">
        <v>1059868.5466666669</v>
      </c>
      <c r="S404" s="15">
        <v>546.81631572068329</v>
      </c>
      <c r="T404" s="15">
        <v>1186948.8600000001</v>
      </c>
      <c r="U404" s="15">
        <v>960498.15999999992</v>
      </c>
      <c r="V404" s="15">
        <v>1280664.2133333334</v>
      </c>
      <c r="W404" s="15">
        <v>660.73107746493406</v>
      </c>
      <c r="X404" s="18">
        <v>2.4015</v>
      </c>
      <c r="Y404" s="18">
        <v>161063.20000000001</v>
      </c>
      <c r="Z404" s="17">
        <v>214750.93333333335</v>
      </c>
      <c r="AA404" s="17">
        <v>89423.665764452773</v>
      </c>
      <c r="AB404" s="19">
        <f>Table1[[#This Row],[YTD-23 Annualized]]/Table1[[#This Row],[Column6]]</f>
        <v>139.65597249662898</v>
      </c>
      <c r="AC404" s="22">
        <v>47.750546</v>
      </c>
      <c r="AD404" s="22">
        <v>-122.214032</v>
      </c>
      <c r="AE404" s="21">
        <f>IF(OR('[1]Sales Team Input Sheet'!D$12="", '[1]Sales Team Input Sheet'!D$14="", AC404="", AD404=""), "",
     IFERROR(3959 * ACOS(MIN(1,
       SIN(RADIANS('[1]Sales Team Input Sheet'!D$12)) * SIN(RADIANS(AC404)) +
       COS(RADIANS('[1]Sales Team Input Sheet'!D$12)) * COS(RADIANS(AC404)) *
       COS(RADIANS(AD404) - RADIANS('[1]Sales Team Input Sheet'!D$14)))), ""))</f>
        <v>1727.626861389246</v>
      </c>
      <c r="AF404" s="21">
        <f t="shared" si="6"/>
        <v>859</v>
      </c>
    </row>
    <row r="405" spans="1:32" ht="15" thickBot="1" x14ac:dyDescent="0.4">
      <c r="A405" s="11" t="s">
        <v>1073</v>
      </c>
      <c r="B405" s="12" t="s">
        <v>1074</v>
      </c>
      <c r="C405" s="12" t="s">
        <v>1075</v>
      </c>
      <c r="D405" s="13" t="s">
        <v>34</v>
      </c>
      <c r="E405" s="14">
        <v>41456</v>
      </c>
      <c r="F405" s="15">
        <v>1152.07</v>
      </c>
      <c r="G405" s="15">
        <v>1320.430339</v>
      </c>
      <c r="H405" s="15">
        <v>14212.9801259621</v>
      </c>
      <c r="I405" s="15">
        <v>6787.7711274997155</v>
      </c>
      <c r="J405" s="16">
        <v>0.47757550262811194</v>
      </c>
      <c r="K405" s="16">
        <v>0.73849418536203681</v>
      </c>
      <c r="L405" s="16">
        <v>0.85763147805570406</v>
      </c>
      <c r="M405" s="15">
        <v>5821.4061847814137</v>
      </c>
      <c r="N405" s="15">
        <v>456.9022042537697</v>
      </c>
      <c r="O405" s="15">
        <v>462.28218771428828</v>
      </c>
      <c r="P405" s="15">
        <v>673520.47</v>
      </c>
      <c r="Q405" s="15">
        <v>595407.19000000006</v>
      </c>
      <c r="R405" s="17">
        <v>793876.25333333341</v>
      </c>
      <c r="S405" s="15">
        <v>516.81511540097404</v>
      </c>
      <c r="T405" s="15">
        <v>835495.7</v>
      </c>
      <c r="U405" s="15">
        <v>747793.66</v>
      </c>
      <c r="V405" s="15">
        <v>997058.21333333338</v>
      </c>
      <c r="W405" s="15">
        <v>649.08699992187985</v>
      </c>
      <c r="X405" s="18">
        <v>2.4015</v>
      </c>
      <c r="Y405" s="18">
        <v>108890.46999999999</v>
      </c>
      <c r="Z405" s="17">
        <v>145187.29333333331</v>
      </c>
      <c r="AA405" s="17">
        <v>60456.919980567691</v>
      </c>
      <c r="AB405" s="19">
        <f>Table1[[#This Row],[YTD-23 Annualized]]/Table1[[#This Row],[Column6]]</f>
        <v>136.37190536690619</v>
      </c>
      <c r="AC405" s="22">
        <v>47.525097000000002</v>
      </c>
      <c r="AD405" s="22">
        <v>-122.051976</v>
      </c>
      <c r="AE405" s="21">
        <f>IF(OR('[1]Sales Team Input Sheet'!D$12="", '[1]Sales Team Input Sheet'!D$14="", AC405="", AD405=""), "",
     IFERROR(3959 * ACOS(MIN(1,
       SIN(RADIANS('[1]Sales Team Input Sheet'!D$12)) * SIN(RADIANS(AC405)) +
       COS(RADIANS('[1]Sales Team Input Sheet'!D$12)) * COS(RADIANS(AC405)) *
       COS(RADIANS(AD405) - RADIANS('[1]Sales Team Input Sheet'!D$14)))), ""))</f>
        <v>1719.9550502496086</v>
      </c>
      <c r="AF405" s="21">
        <f t="shared" si="6"/>
        <v>845</v>
      </c>
    </row>
    <row r="406" spans="1:32" ht="15" thickBot="1" x14ac:dyDescent="0.4">
      <c r="A406" s="11" t="s">
        <v>1076</v>
      </c>
      <c r="B406" s="12" t="s">
        <v>1077</v>
      </c>
      <c r="C406" s="12" t="s">
        <v>561</v>
      </c>
      <c r="D406" s="13" t="s">
        <v>34</v>
      </c>
      <c r="E406" s="14">
        <v>41426</v>
      </c>
      <c r="F406" s="15">
        <v>1177.1600000000001</v>
      </c>
      <c r="G406" s="15">
        <v>1623.2012159999999</v>
      </c>
      <c r="H406" s="15">
        <v>17471.975568902399</v>
      </c>
      <c r="I406" s="15">
        <v>8622.9715920950021</v>
      </c>
      <c r="J406" s="16">
        <v>0.49353157335239467</v>
      </c>
      <c r="K406" s="16">
        <v>0.80472079303193644</v>
      </c>
      <c r="L406" s="16">
        <v>0.65920292096562094</v>
      </c>
      <c r="M406" s="15">
        <v>5684.288060912595</v>
      </c>
      <c r="N406" s="15">
        <v>365.35981824624309</v>
      </c>
      <c r="O406" s="15">
        <v>345.0737113051751</v>
      </c>
      <c r="P406" s="15">
        <v>816306.8600000001</v>
      </c>
      <c r="Q406" s="15">
        <v>470972.54</v>
      </c>
      <c r="R406" s="17">
        <v>627963.3866666666</v>
      </c>
      <c r="S406" s="15">
        <v>400.09220496788879</v>
      </c>
      <c r="T406" s="15">
        <v>1172796.51</v>
      </c>
      <c r="U406" s="15">
        <v>726820.62</v>
      </c>
      <c r="V406" s="15">
        <v>969094.15999999992</v>
      </c>
      <c r="W406" s="15">
        <v>617.43570967413098</v>
      </c>
      <c r="X406" s="18">
        <v>1.0476000000000001</v>
      </c>
      <c r="Y406" s="18">
        <v>80007.22</v>
      </c>
      <c r="Z406" s="17">
        <v>106676.29333333333</v>
      </c>
      <c r="AA406" s="17">
        <v>101829.22234949726</v>
      </c>
      <c r="AB406" s="19">
        <f>Table1[[#This Row],[YTD-23 Annualized]]/Table1[[#This Row],[Column6]]</f>
        <v>110.47353334972419</v>
      </c>
      <c r="AC406" s="22">
        <v>36.171354000000001</v>
      </c>
      <c r="AD406" s="22">
        <v>-86.764455999999996</v>
      </c>
      <c r="AE406" s="21">
        <f>IF(OR('[1]Sales Team Input Sheet'!D$12="", '[1]Sales Team Input Sheet'!D$14="", AC406="", AD406=""), "",
     IFERROR(3959 * ACOS(MIN(1,
       SIN(RADIANS('[1]Sales Team Input Sheet'!D$12)) * SIN(RADIANS(AC406)) +
       COS(RADIANS('[1]Sales Team Input Sheet'!D$12)) * COS(RADIANS(AC406)) *
       COS(RADIANS(AD406) - RADIANS('[1]Sales Team Input Sheet'!D$14)))), ""))</f>
        <v>397.51176032824839</v>
      </c>
      <c r="AF406" s="21">
        <f t="shared" si="6"/>
        <v>137</v>
      </c>
    </row>
    <row r="407" spans="1:32" ht="15" thickBot="1" x14ac:dyDescent="0.4">
      <c r="A407" s="11" t="s">
        <v>1078</v>
      </c>
      <c r="B407" s="12" t="s">
        <v>1079</v>
      </c>
      <c r="C407" s="12" t="s">
        <v>158</v>
      </c>
      <c r="D407" s="13" t="s">
        <v>34</v>
      </c>
      <c r="E407" s="14">
        <v>41306</v>
      </c>
      <c r="F407" s="15">
        <v>1067.3899999999999</v>
      </c>
      <c r="G407" s="15">
        <v>1376.8224600000001</v>
      </c>
      <c r="H407" s="15">
        <v>14819.979277194001</v>
      </c>
      <c r="I407" s="15">
        <v>7313.0029492457006</v>
      </c>
      <c r="J407" s="16">
        <v>0.49345567982672217</v>
      </c>
      <c r="K407" s="16">
        <v>0.84777322027589241</v>
      </c>
      <c r="L407" s="16">
        <v>0.72175946079411368</v>
      </c>
      <c r="M407" s="15">
        <v>5278.2290654333392</v>
      </c>
      <c r="N407" s="15">
        <v>316.76535173064451</v>
      </c>
      <c r="O407" s="15">
        <v>370.69052548740393</v>
      </c>
      <c r="P407" s="15">
        <v>597319.90999999992</v>
      </c>
      <c r="Q407" s="15">
        <v>443516.31999999989</v>
      </c>
      <c r="R407" s="17">
        <v>591355.09333333315</v>
      </c>
      <c r="S407" s="15">
        <v>415.51477904046311</v>
      </c>
      <c r="T407" s="15">
        <v>983370.82</v>
      </c>
      <c r="U407" s="15">
        <v>783747.52</v>
      </c>
      <c r="V407" s="15">
        <v>1044996.6933333334</v>
      </c>
      <c r="W407" s="15">
        <v>734.2653762917023</v>
      </c>
      <c r="X407" s="18">
        <v>2.4384000000000001</v>
      </c>
      <c r="Y407" s="18">
        <v>143984.16</v>
      </c>
      <c r="Z407" s="17">
        <v>191978.88</v>
      </c>
      <c r="AA407" s="17">
        <v>78731.496062992126</v>
      </c>
      <c r="AB407" s="19">
        <f>Table1[[#This Row],[YTD-23 Annualized]]/Table1[[#This Row],[Column6]]</f>
        <v>112.03664827774641</v>
      </c>
      <c r="AC407" s="22">
        <v>39.948824000000002</v>
      </c>
      <c r="AD407" s="22">
        <v>-82.695948000000001</v>
      </c>
      <c r="AE407" s="21">
        <f>IF(OR('[1]Sales Team Input Sheet'!D$12="", '[1]Sales Team Input Sheet'!D$14="", AC407="", AD407=""), "",
     IFERROR(3959 * ACOS(MIN(1,
       SIN(RADIANS('[1]Sales Team Input Sheet'!D$12)) * SIN(RADIANS(AC407)) +
       COS(RADIANS('[1]Sales Team Input Sheet'!D$12)) * COS(RADIANS(AC407)) *
       COS(RADIANS(AD407) - RADIANS('[1]Sales Team Input Sheet'!D$14)))), ""))</f>
        <v>289.99962131682236</v>
      </c>
      <c r="AF407" s="21">
        <f t="shared" si="6"/>
        <v>107</v>
      </c>
    </row>
    <row r="408" spans="1:32" ht="15" thickBot="1" x14ac:dyDescent="0.4">
      <c r="A408" s="11" t="s">
        <v>1080</v>
      </c>
      <c r="B408" s="12" t="s">
        <v>1081</v>
      </c>
      <c r="C408" s="12" t="s">
        <v>1082</v>
      </c>
      <c r="D408" s="13" t="s">
        <v>132</v>
      </c>
      <c r="E408" s="14">
        <v>41426</v>
      </c>
      <c r="F408" s="15">
        <v>1262.9000000000001</v>
      </c>
      <c r="G408" s="15">
        <v>1502.706025</v>
      </c>
      <c r="H408" s="15">
        <v>16174.977382497498</v>
      </c>
      <c r="I408" s="15">
        <v>8993.9813743779978</v>
      </c>
      <c r="J408" s="16">
        <v>0.55604290266953571</v>
      </c>
      <c r="K408" s="16">
        <v>0.79788057728498329</v>
      </c>
      <c r="L408" s="16">
        <v>0.67744925206312367</v>
      </c>
      <c r="M408" s="15">
        <v>6092.9659551420409</v>
      </c>
      <c r="N408" s="15">
        <v>278.79713929668998</v>
      </c>
      <c r="O408" s="15">
        <v>305.15264866576922</v>
      </c>
      <c r="P408" s="15">
        <v>627203.25</v>
      </c>
      <c r="Q408" s="15">
        <v>430246.12000000005</v>
      </c>
      <c r="R408" s="17">
        <v>573661.4933333334</v>
      </c>
      <c r="S408" s="15">
        <v>340.68106738459102</v>
      </c>
      <c r="T408" s="15">
        <v>837042.43000000017</v>
      </c>
      <c r="U408" s="15">
        <v>594278.39</v>
      </c>
      <c r="V408" s="15">
        <v>792371.18666666676</v>
      </c>
      <c r="W408" s="15">
        <v>470.56646607015603</v>
      </c>
      <c r="X408" s="18">
        <v>1.2953999999999999</v>
      </c>
      <c r="Y408" s="18">
        <v>128036.35</v>
      </c>
      <c r="Z408" s="17">
        <v>170715.13333333333</v>
      </c>
      <c r="AA408" s="17">
        <v>131785.65179352582</v>
      </c>
      <c r="AB408" s="19">
        <f>Table1[[#This Row],[YTD-23 Annualized]]/Table1[[#This Row],[Column6]]</f>
        <v>94.151435861741987</v>
      </c>
      <c r="AC408" s="22">
        <v>32.962727999999998</v>
      </c>
      <c r="AD408" s="22">
        <v>-97.041141999999994</v>
      </c>
      <c r="AE408" s="21">
        <f>IF(OR('[1]Sales Team Input Sheet'!D$12="", '[1]Sales Team Input Sheet'!D$14="", AC408="", AD408=""), "",
     IFERROR(3959 * ACOS(MIN(1,
       SIN(RADIANS('[1]Sales Team Input Sheet'!D$12)) * SIN(RADIANS(AC408)) +
       COS(RADIANS('[1]Sales Team Input Sheet'!D$12)) * COS(RADIANS(AC408)) *
       COS(RADIANS(AD408) - RADIANS('[1]Sales Team Input Sheet'!D$14)))), ""))</f>
        <v>803.36784513978205</v>
      </c>
      <c r="AF408" s="21">
        <f t="shared" si="6"/>
        <v>539</v>
      </c>
    </row>
    <row r="409" spans="1:32" ht="15" thickBot="1" x14ac:dyDescent="0.4">
      <c r="A409" s="11" t="s">
        <v>1083</v>
      </c>
      <c r="B409" s="12" t="s">
        <v>1084</v>
      </c>
      <c r="C409" s="12" t="s">
        <v>1085</v>
      </c>
      <c r="D409" s="13" t="s">
        <v>34</v>
      </c>
      <c r="E409" s="14">
        <v>41548</v>
      </c>
      <c r="F409" s="15">
        <v>1302.76</v>
      </c>
      <c r="G409" s="15">
        <v>1396.703702</v>
      </c>
      <c r="H409" s="15">
        <v>15033.9789779578</v>
      </c>
      <c r="I409" s="15">
        <v>7385.0373241438101</v>
      </c>
      <c r="J409" s="16">
        <v>0.49122307108260876</v>
      </c>
      <c r="K409" s="16">
        <v>0.74416422949295136</v>
      </c>
      <c r="L409" s="16">
        <v>0.88499857784843705</v>
      </c>
      <c r="M409" s="15">
        <v>6535.7475292248992</v>
      </c>
      <c r="N409" s="15">
        <v>426.37385528489563</v>
      </c>
      <c r="O409" s="15">
        <v>412.79792133623999</v>
      </c>
      <c r="P409" s="15">
        <v>706276.84</v>
      </c>
      <c r="Q409" s="15">
        <v>605372.07999999984</v>
      </c>
      <c r="R409" s="17">
        <v>807162.7733333332</v>
      </c>
      <c r="S409" s="15">
        <v>464.68427031840082</v>
      </c>
      <c r="T409" s="15">
        <v>1007122.3600000001</v>
      </c>
      <c r="U409" s="15">
        <v>826446.91999999993</v>
      </c>
      <c r="V409" s="15">
        <v>1101929.2266666666</v>
      </c>
      <c r="W409" s="15">
        <v>634.38155915134018</v>
      </c>
      <c r="X409" s="18">
        <v>2.0666000000000002</v>
      </c>
      <c r="Y409" s="18">
        <v>88251.180000000022</v>
      </c>
      <c r="Z409" s="17">
        <v>117668.24000000002</v>
      </c>
      <c r="AA409" s="17">
        <v>56938.081873608833</v>
      </c>
      <c r="AB409" s="19">
        <f>Table1[[#This Row],[YTD-23 Annualized]]/Table1[[#This Row],[Column6]]</f>
        <v>123.4996868719404</v>
      </c>
      <c r="AC409" s="22">
        <v>39.060928500000003</v>
      </c>
      <c r="AD409" s="22">
        <v>-77.452753900000005</v>
      </c>
      <c r="AE409" s="21">
        <f>IF(OR('[1]Sales Team Input Sheet'!D$12="", '[1]Sales Team Input Sheet'!D$14="", AC409="", AD409=""), "",
     IFERROR(3959 * ACOS(MIN(1,
       SIN(RADIANS('[1]Sales Team Input Sheet'!D$12)) * SIN(RADIANS(AC409)) +
       COS(RADIANS('[1]Sales Team Input Sheet'!D$12)) * COS(RADIANS(AC409)) *
       COS(RADIANS(AD409) - RADIANS('[1]Sales Team Input Sheet'!D$14)))), ""))</f>
        <v>568.74058427661521</v>
      </c>
      <c r="AF409" s="21">
        <f t="shared" si="6"/>
        <v>211</v>
      </c>
    </row>
    <row r="410" spans="1:32" ht="15" thickBot="1" x14ac:dyDescent="0.4">
      <c r="A410" s="11" t="s">
        <v>1086</v>
      </c>
      <c r="B410" s="12" t="s">
        <v>1087</v>
      </c>
      <c r="C410" s="12" t="s">
        <v>579</v>
      </c>
      <c r="D410" s="13" t="s">
        <v>34</v>
      </c>
      <c r="E410" s="14">
        <v>41671</v>
      </c>
      <c r="F410" s="15">
        <v>1100.78</v>
      </c>
      <c r="G410" s="15">
        <v>1360.657338</v>
      </c>
      <c r="H410" s="15">
        <v>14645.979520498198</v>
      </c>
      <c r="I410" s="15">
        <v>7122.9931399122988</v>
      </c>
      <c r="J410" s="16">
        <v>0.48634460603629209</v>
      </c>
      <c r="K410" s="16">
        <v>0.68053183656866767</v>
      </c>
      <c r="L410" s="16">
        <v>0.75350299801465648</v>
      </c>
      <c r="M410" s="15">
        <v>5367.196685761749</v>
      </c>
      <c r="N410" s="15">
        <v>403.57936918697584</v>
      </c>
      <c r="O410" s="15">
        <v>414.93656316430167</v>
      </c>
      <c r="P410" s="15">
        <v>604235.69999999995</v>
      </c>
      <c r="Q410" s="15">
        <v>518716.07000000007</v>
      </c>
      <c r="R410" s="17">
        <v>691621.42666666675</v>
      </c>
      <c r="S410" s="15">
        <v>471.22592161921551</v>
      </c>
      <c r="T410" s="15">
        <v>747701.5</v>
      </c>
      <c r="U410" s="15">
        <v>668562.8600000001</v>
      </c>
      <c r="V410" s="15">
        <v>891417.14666666673</v>
      </c>
      <c r="W410" s="15">
        <v>607.3537491596868</v>
      </c>
      <c r="X410" s="18">
        <v>1.6916</v>
      </c>
      <c r="Y410" s="18">
        <v>76218.17</v>
      </c>
      <c r="Z410" s="17">
        <v>101624.22666666667</v>
      </c>
      <c r="AA410" s="17">
        <v>60075.802002049342</v>
      </c>
      <c r="AB410" s="19">
        <f>Table1[[#This Row],[YTD-23 Annualized]]/Table1[[#This Row],[Column6]]</f>
        <v>128.86083129791379</v>
      </c>
      <c r="AC410" s="22">
        <v>36.822527000000001</v>
      </c>
      <c r="AD410" s="22">
        <v>-79.438647000000003</v>
      </c>
      <c r="AE410" s="21">
        <f>IF(OR('[1]Sales Team Input Sheet'!D$12="", '[1]Sales Team Input Sheet'!D$14="", AC410="", AD410=""), "",
     IFERROR(3959 * ACOS(MIN(1,
       SIN(RADIANS('[1]Sales Team Input Sheet'!D$12)) * SIN(RADIANS(AC410)) +
       COS(RADIANS('[1]Sales Team Input Sheet'!D$12)) * COS(RADIANS(AC410)) *
       COS(RADIANS(AD410) - RADIANS('[1]Sales Team Input Sheet'!D$14)))), ""))</f>
        <v>559.62228407550663</v>
      </c>
      <c r="AF410" s="21">
        <f t="shared" si="6"/>
        <v>202</v>
      </c>
    </row>
    <row r="411" spans="1:32" ht="15" thickBot="1" x14ac:dyDescent="0.4">
      <c r="A411" s="11" t="s">
        <v>1088</v>
      </c>
      <c r="B411" s="12" t="s">
        <v>1089</v>
      </c>
      <c r="C411" s="12" t="s">
        <v>1090</v>
      </c>
      <c r="D411" s="13" t="s">
        <v>34</v>
      </c>
      <c r="E411" s="14">
        <v>41548</v>
      </c>
      <c r="F411" s="15">
        <v>714.55000000000007</v>
      </c>
      <c r="G411" s="15">
        <v>1112.6992310000001</v>
      </c>
      <c r="H411" s="15">
        <v>11976.9832525609</v>
      </c>
      <c r="I411" s="15">
        <v>6527.9936597476999</v>
      </c>
      <c r="J411" s="16">
        <v>0.54504490171612241</v>
      </c>
      <c r="K411" s="16">
        <v>0.63891454922169566</v>
      </c>
      <c r="L411" s="16">
        <v>0.55141783578667025</v>
      </c>
      <c r="M411" s="15">
        <v>3599.6521358871814</v>
      </c>
      <c r="N411" s="15">
        <v>207.7612362597628</v>
      </c>
      <c r="O411" s="15">
        <v>248.79339444405565</v>
      </c>
      <c r="P411" s="15">
        <v>269820.63</v>
      </c>
      <c r="Q411" s="15">
        <v>207312.19999999998</v>
      </c>
      <c r="R411" s="17">
        <v>276416.2666666666</v>
      </c>
      <c r="S411" s="15">
        <v>290.12973199916024</v>
      </c>
      <c r="T411" s="15">
        <v>551125.64</v>
      </c>
      <c r="U411" s="15">
        <v>464585.97000000003</v>
      </c>
      <c r="V411" s="15">
        <v>619447.96000000008</v>
      </c>
      <c r="W411" s="15">
        <v>650.17979147715357</v>
      </c>
      <c r="X411" s="18">
        <v>2</v>
      </c>
      <c r="Y411" s="18">
        <v>60872.5</v>
      </c>
      <c r="Z411" s="17">
        <v>81163.333333333343</v>
      </c>
      <c r="AA411" s="17">
        <v>40581.666666666672</v>
      </c>
      <c r="AB411" s="19">
        <f>Table1[[#This Row],[YTD-23 Annualized]]/Table1[[#This Row],[Column6]]</f>
        <v>76.789716403676934</v>
      </c>
      <c r="AC411" s="22">
        <v>44.961742000000001</v>
      </c>
      <c r="AD411" s="22">
        <v>-93.226890999999995</v>
      </c>
      <c r="AE411" s="21">
        <f>IF(OR('[1]Sales Team Input Sheet'!D$12="", '[1]Sales Team Input Sheet'!D$14="", AC411="", AD411=""), "",
     IFERROR(3959 * ACOS(MIN(1,
       SIN(RADIANS('[1]Sales Team Input Sheet'!D$12)) * SIN(RADIANS(AC411)) +
       COS(RADIANS('[1]Sales Team Input Sheet'!D$12)) * COS(RADIANS(AC411)) *
       COS(RADIANS(AD411) - RADIANS('[1]Sales Team Input Sheet'!D$14)))), ""))</f>
        <v>352.31459192261701</v>
      </c>
      <c r="AF411" s="21">
        <f t="shared" si="6"/>
        <v>131</v>
      </c>
    </row>
    <row r="412" spans="1:32" ht="15" thickBot="1" x14ac:dyDescent="0.4">
      <c r="A412" s="11" t="s">
        <v>1091</v>
      </c>
      <c r="B412" s="12" t="s">
        <v>1092</v>
      </c>
      <c r="C412" s="12" t="s">
        <v>719</v>
      </c>
      <c r="D412" s="13" t="s">
        <v>34</v>
      </c>
      <c r="E412" s="14">
        <v>41395</v>
      </c>
      <c r="F412" s="15">
        <v>1175.73</v>
      </c>
      <c r="G412" s="15">
        <v>1473.069968</v>
      </c>
      <c r="H412" s="15">
        <v>15855.9778285552</v>
      </c>
      <c r="I412" s="15">
        <v>8044.638880870898</v>
      </c>
      <c r="J412" s="16">
        <v>0.50735684470895392</v>
      </c>
      <c r="K412" s="16">
        <v>0.74265971492528149</v>
      </c>
      <c r="L412" s="16">
        <v>0.75115185472844304</v>
      </c>
      <c r="M412" s="15">
        <v>6042.745415986722</v>
      </c>
      <c r="N412" s="15">
        <v>273.00484176994303</v>
      </c>
      <c r="O412" s="15">
        <v>276.11993399845204</v>
      </c>
      <c r="P412" s="15">
        <v>482549.75</v>
      </c>
      <c r="Q412" s="15">
        <v>363097.26</v>
      </c>
      <c r="R412" s="17">
        <v>484129.68</v>
      </c>
      <c r="S412" s="15">
        <v>308.82707764537776</v>
      </c>
      <c r="T412" s="15">
        <v>693130.14</v>
      </c>
      <c r="U412" s="15">
        <v>522664.04</v>
      </c>
      <c r="V412" s="15">
        <v>696885.3866666666</v>
      </c>
      <c r="W412" s="15">
        <v>444.54427462087381</v>
      </c>
      <c r="X412" s="18">
        <v>2.4209000000000001</v>
      </c>
      <c r="Y412" s="18">
        <v>108417.68</v>
      </c>
      <c r="Z412" s="17">
        <v>144556.90666666665</v>
      </c>
      <c r="AA412" s="17">
        <v>59712.051991683526</v>
      </c>
      <c r="AB412" s="19">
        <f>Table1[[#This Row],[YTD-23 Annualized]]/Table1[[#This Row],[Column6]]</f>
        <v>80.117503993993154</v>
      </c>
      <c r="AC412" s="22">
        <v>29.651793999999999</v>
      </c>
      <c r="AD412" s="22">
        <v>-95.224950000000007</v>
      </c>
      <c r="AE412" s="21">
        <f>IF(OR('[1]Sales Team Input Sheet'!D$12="", '[1]Sales Team Input Sheet'!D$14="", AC412="", AD412=""), "",
     IFERROR(3959 * ACOS(MIN(1,
       SIN(RADIANS('[1]Sales Team Input Sheet'!D$12)) * SIN(RADIANS(AC412)) +
       COS(RADIANS('[1]Sales Team Input Sheet'!D$12)) * COS(RADIANS(AC412)) *
       COS(RADIANS(AD412) - RADIANS('[1]Sales Team Input Sheet'!D$14)))), ""))</f>
        <v>945.65063643459109</v>
      </c>
      <c r="AF412" s="21">
        <f t="shared" si="6"/>
        <v>662</v>
      </c>
    </row>
    <row r="413" spans="1:32" ht="15" thickBot="1" x14ac:dyDescent="0.4">
      <c r="A413" s="11" t="s">
        <v>1093</v>
      </c>
      <c r="B413" s="12" t="s">
        <v>1094</v>
      </c>
      <c r="C413" s="12" t="s">
        <v>200</v>
      </c>
      <c r="D413" s="13" t="s">
        <v>132</v>
      </c>
      <c r="E413" s="14">
        <v>41306</v>
      </c>
      <c r="F413" s="15">
        <v>1666.87</v>
      </c>
      <c r="G413" s="15">
        <v>3412.141384</v>
      </c>
      <c r="H413" s="15">
        <v>36727.9486432376</v>
      </c>
      <c r="I413" s="15">
        <v>12666.876582049932</v>
      </c>
      <c r="J413" s="16">
        <v>0.34488385684404876</v>
      </c>
      <c r="K413" s="16">
        <v>0.44193334800363449</v>
      </c>
      <c r="L413" s="16">
        <v>0.5549711800152739</v>
      </c>
      <c r="M413" s="15">
        <v>7029.7514438480912</v>
      </c>
      <c r="N413" s="15">
        <v>489.47563644741382</v>
      </c>
      <c r="O413" s="15">
        <v>507.03254003011631</v>
      </c>
      <c r="P413" s="15">
        <v>904203.46999999986</v>
      </c>
      <c r="Q413" s="15">
        <v>898164.75</v>
      </c>
      <c r="R413" s="17">
        <v>1197553</v>
      </c>
      <c r="S413" s="15">
        <v>538.83311236029203</v>
      </c>
      <c r="T413" s="15">
        <v>1057375.48</v>
      </c>
      <c r="U413" s="15">
        <v>1090660.6599999999</v>
      </c>
      <c r="V413" s="15">
        <v>1454214.2133333334</v>
      </c>
      <c r="W413" s="15">
        <v>654.31656937853586</v>
      </c>
      <c r="X413" s="18">
        <v>2.2476000000000003</v>
      </c>
      <c r="Y413" s="18">
        <v>101750.53</v>
      </c>
      <c r="Z413" s="17">
        <v>135667.37333333332</v>
      </c>
      <c r="AA413" s="17">
        <v>60360.995432164666</v>
      </c>
      <c r="AB413" s="19">
        <f>Table1[[#This Row],[YTD-23 Annualized]]/Table1[[#This Row],[Column6]]</f>
        <v>170.35495629763813</v>
      </c>
      <c r="AC413" s="22">
        <v>40.746116100000002</v>
      </c>
      <c r="AD413" s="22">
        <v>-73.984339000000006</v>
      </c>
      <c r="AE413" s="21">
        <f>IF(OR('[1]Sales Team Input Sheet'!D$12="", '[1]Sales Team Input Sheet'!D$14="", AC413="", AD413=""), "",
     IFERROR(3959 * ACOS(MIN(1,
       SIN(RADIANS('[1]Sales Team Input Sheet'!D$12)) * SIN(RADIANS(AC413)) +
       COS(RADIANS('[1]Sales Team Input Sheet'!D$12)) * COS(RADIANS(AC413)) *
       COS(RADIANS(AD413) - RADIANS('[1]Sales Team Input Sheet'!D$14)))), ""))</f>
        <v>711.5113183319927</v>
      </c>
      <c r="AF413" s="21">
        <f t="shared" si="6"/>
        <v>447</v>
      </c>
    </row>
    <row r="414" spans="1:32" ht="15" thickBot="1" x14ac:dyDescent="0.4">
      <c r="A414" s="11" t="s">
        <v>1095</v>
      </c>
      <c r="B414" s="12" t="s">
        <v>1096</v>
      </c>
      <c r="C414" s="12" t="s">
        <v>1097</v>
      </c>
      <c r="D414" s="13" t="s">
        <v>132</v>
      </c>
      <c r="E414" s="14">
        <v>41456</v>
      </c>
      <c r="F414" s="15">
        <v>1013.65</v>
      </c>
      <c r="G414" s="15">
        <v>1173.550696</v>
      </c>
      <c r="H414" s="15">
        <v>12631.9823366744</v>
      </c>
      <c r="I414" s="15">
        <v>5944.8778925111537</v>
      </c>
      <c r="J414" s="16">
        <v>0.47062113721069776</v>
      </c>
      <c r="K414" s="16">
        <v>0.90358461821290448</v>
      </c>
      <c r="L414" s="16">
        <v>0.85265172438941017</v>
      </c>
      <c r="M414" s="15">
        <v>5068.910386334117</v>
      </c>
      <c r="N414" s="15">
        <v>453.40735990184936</v>
      </c>
      <c r="O414" s="15">
        <v>490.56261036847042</v>
      </c>
      <c r="P414" s="15">
        <v>727185.64999999991</v>
      </c>
      <c r="Q414" s="15">
        <v>554829.93999999994</v>
      </c>
      <c r="R414" s="17">
        <v>739773.2533333333</v>
      </c>
      <c r="S414" s="15">
        <v>547.35849652246827</v>
      </c>
      <c r="T414" s="15">
        <v>924323.77999999991</v>
      </c>
      <c r="U414" s="15">
        <v>713569.05</v>
      </c>
      <c r="V414" s="15">
        <v>951425.40000000014</v>
      </c>
      <c r="W414" s="15">
        <v>703.95999605386487</v>
      </c>
      <c r="X414" s="18">
        <v>1.0416000000000001</v>
      </c>
      <c r="Y414" s="18">
        <v>69158.31</v>
      </c>
      <c r="Z414" s="17">
        <v>92211.079999999987</v>
      </c>
      <c r="AA414" s="17">
        <v>88528.302611367108</v>
      </c>
      <c r="AB414" s="19">
        <f>Table1[[#This Row],[YTD-23 Annualized]]/Table1[[#This Row],[Column6]]</f>
        <v>145.94324952513989</v>
      </c>
      <c r="AC414" s="22">
        <v>37.658217999999998</v>
      </c>
      <c r="AD414" s="22">
        <v>-122.402327</v>
      </c>
      <c r="AE414" s="21">
        <f>IF(OR('[1]Sales Team Input Sheet'!D$12="", '[1]Sales Team Input Sheet'!D$14="", AC414="", AD414=""), "",
     IFERROR(3959 * ACOS(MIN(1,
       SIN(RADIANS('[1]Sales Team Input Sheet'!D$12)) * SIN(RADIANS(AC414)) +
       COS(RADIANS('[1]Sales Team Input Sheet'!D$12)) * COS(RADIANS(AC414)) *
       COS(RADIANS(AD414) - RADIANS('[1]Sales Team Input Sheet'!D$14)))), ""))</f>
        <v>1856.9538686032051</v>
      </c>
      <c r="AF414" s="21">
        <f t="shared" si="6"/>
        <v>1011</v>
      </c>
    </row>
    <row r="415" spans="1:32" ht="15" thickBot="1" x14ac:dyDescent="0.4">
      <c r="A415" s="11" t="s">
        <v>1098</v>
      </c>
      <c r="B415" s="12" t="s">
        <v>1099</v>
      </c>
      <c r="C415" s="12" t="s">
        <v>1100</v>
      </c>
      <c r="D415" s="13" t="s">
        <v>132</v>
      </c>
      <c r="E415" s="14">
        <v>41395</v>
      </c>
      <c r="F415" s="15">
        <v>1219.25</v>
      </c>
      <c r="G415" s="15">
        <v>1033.638778</v>
      </c>
      <c r="H415" s="15">
        <v>11125.9844425142</v>
      </c>
      <c r="I415" s="15">
        <v>5474.9847449940999</v>
      </c>
      <c r="J415" s="16">
        <v>0.49208991557396853</v>
      </c>
      <c r="K415" s="16">
        <v>0.96268282065702182</v>
      </c>
      <c r="L415" s="16">
        <v>0.91690785877881009</v>
      </c>
      <c r="M415" s="15">
        <v>5020.0565393791894</v>
      </c>
      <c r="N415" s="15">
        <v>350.90199291797126</v>
      </c>
      <c r="O415" s="15">
        <v>406.14117695304492</v>
      </c>
      <c r="P415" s="15">
        <v>672964.61</v>
      </c>
      <c r="Q415" s="15">
        <v>556288.42000000004</v>
      </c>
      <c r="R415" s="17">
        <v>741717.89333333343</v>
      </c>
      <c r="S415" s="15">
        <v>456.25459913881485</v>
      </c>
      <c r="T415" s="15">
        <v>961179.04999999993</v>
      </c>
      <c r="U415" s="15">
        <v>766090.68</v>
      </c>
      <c r="V415" s="15">
        <v>1021454.2400000001</v>
      </c>
      <c r="W415" s="15">
        <v>628.32944843141274</v>
      </c>
      <c r="X415" s="18">
        <v>1.5385</v>
      </c>
      <c r="Y415" s="18">
        <v>120414.69</v>
      </c>
      <c r="Z415" s="17">
        <v>160552.91999999998</v>
      </c>
      <c r="AA415" s="17">
        <v>104356.78908027298</v>
      </c>
      <c r="AB415" s="19">
        <f>Table1[[#This Row],[YTD-23 Annualized]]/Table1[[#This Row],[Column6]]</f>
        <v>147.75090430058358</v>
      </c>
      <c r="AC415" s="22">
        <v>40.007384999999999</v>
      </c>
      <c r="AD415" s="22">
        <v>-75.213933999999995</v>
      </c>
      <c r="AE415" s="21">
        <f>IF(OR('[1]Sales Team Input Sheet'!D$12="", '[1]Sales Team Input Sheet'!D$14="", AC415="", AD415=""), "",
     IFERROR(3959 * ACOS(MIN(1,
       SIN(RADIANS('[1]Sales Team Input Sheet'!D$12)) * SIN(RADIANS(AC415)) +
       COS(RADIANS('[1]Sales Team Input Sheet'!D$12)) * COS(RADIANS(AC415)) *
       COS(RADIANS(AD415) - RADIANS('[1]Sales Team Input Sheet'!D$14)))), ""))</f>
        <v>659.97893965403136</v>
      </c>
      <c r="AF415" s="21">
        <f t="shared" si="6"/>
        <v>359</v>
      </c>
    </row>
    <row r="416" spans="1:32" ht="15" thickBot="1" x14ac:dyDescent="0.4">
      <c r="A416" s="11" t="s">
        <v>1101</v>
      </c>
      <c r="B416" s="12" t="s">
        <v>1102</v>
      </c>
      <c r="C416" s="12" t="s">
        <v>1103</v>
      </c>
      <c r="D416" s="13" t="s">
        <v>132</v>
      </c>
      <c r="E416" s="14">
        <v>41395</v>
      </c>
      <c r="F416" s="15">
        <v>908.72</v>
      </c>
      <c r="G416" s="15">
        <v>1311.0471359999999</v>
      </c>
      <c r="H416" s="15">
        <v>14111.980267190398</v>
      </c>
      <c r="I416" s="15">
        <v>6888.0033067173999</v>
      </c>
      <c r="J416" s="16">
        <v>0.48809615491963521</v>
      </c>
      <c r="K416" s="16">
        <v>0.84538436062741651</v>
      </c>
      <c r="L416" s="16">
        <v>0.66308708476386824</v>
      </c>
      <c r="M416" s="15">
        <v>4567.3460324951247</v>
      </c>
      <c r="N416" s="15">
        <v>317.41368683435303</v>
      </c>
      <c r="O416" s="15">
        <v>355.95908530680521</v>
      </c>
      <c r="P416" s="15">
        <v>569918.52</v>
      </c>
      <c r="Q416" s="15">
        <v>376971.82999999996</v>
      </c>
      <c r="R416" s="17">
        <v>502629.10666666663</v>
      </c>
      <c r="S416" s="15">
        <v>414.83826701294123</v>
      </c>
      <c r="T416" s="15">
        <v>706873.75</v>
      </c>
      <c r="U416" s="15">
        <v>484902.82999999996</v>
      </c>
      <c r="V416" s="15">
        <v>646537.10666666657</v>
      </c>
      <c r="W416" s="15">
        <v>533.61082621709647</v>
      </c>
      <c r="X416" s="18">
        <v>1.2885</v>
      </c>
      <c r="Y416" s="18">
        <v>42320.19</v>
      </c>
      <c r="Z416" s="17">
        <v>56426.920000000006</v>
      </c>
      <c r="AA416" s="17">
        <v>43792.720217306953</v>
      </c>
      <c r="AB416" s="19">
        <f>Table1[[#This Row],[YTD-23 Annualized]]/Table1[[#This Row],[Column6]]</f>
        <v>110.04839639708274</v>
      </c>
      <c r="AC416" s="22">
        <v>40.132331000000001</v>
      </c>
      <c r="AD416" s="22">
        <v>-75.271292000000003</v>
      </c>
      <c r="AE416" s="21">
        <f>IF(OR('[1]Sales Team Input Sheet'!D$12="", '[1]Sales Team Input Sheet'!D$14="", AC416="", AD416=""), "",
     IFERROR(3959 * ACOS(MIN(1,
       SIN(RADIANS('[1]Sales Team Input Sheet'!D$12)) * SIN(RADIANS(AC416)) +
       COS(RADIANS('[1]Sales Team Input Sheet'!D$12)) * COS(RADIANS(AC416)) *
       COS(RADIANS(AD416) - RADIANS('[1]Sales Team Input Sheet'!D$14)))), ""))</f>
        <v>654.81253657075843</v>
      </c>
      <c r="AF416" s="21">
        <f t="shared" si="6"/>
        <v>355</v>
      </c>
    </row>
    <row r="417" spans="1:32" ht="15" thickBot="1" x14ac:dyDescent="0.4">
      <c r="A417" s="11" t="s">
        <v>1104</v>
      </c>
      <c r="B417" s="12" t="s">
        <v>1105</v>
      </c>
      <c r="C417" s="12" t="s">
        <v>1106</v>
      </c>
      <c r="D417" s="13" t="s">
        <v>132</v>
      </c>
      <c r="E417" s="14">
        <v>41395</v>
      </c>
      <c r="F417" s="15">
        <v>994.39</v>
      </c>
      <c r="G417" s="15">
        <v>1282.5259149999999</v>
      </c>
      <c r="H417" s="15">
        <v>13804.980696468499</v>
      </c>
      <c r="I417" s="15">
        <v>5671.231103820779</v>
      </c>
      <c r="J417" s="16">
        <v>0.41081050589745166</v>
      </c>
      <c r="K417" s="16">
        <v>0.73412427757381571</v>
      </c>
      <c r="L417" s="16">
        <v>0.87128164961060039</v>
      </c>
      <c r="M417" s="15">
        <v>4941.2395914599138</v>
      </c>
      <c r="N417" s="15">
        <v>462.17896874526809</v>
      </c>
      <c r="O417" s="15">
        <v>425.59208157765062</v>
      </c>
      <c r="P417" s="15">
        <v>572360.07999999996</v>
      </c>
      <c r="Q417" s="15">
        <v>470896.26</v>
      </c>
      <c r="R417" s="17">
        <v>627861.68000000005</v>
      </c>
      <c r="S417" s="15">
        <v>473.55289172256357</v>
      </c>
      <c r="T417" s="15">
        <v>760899.04</v>
      </c>
      <c r="U417" s="15">
        <v>631909.8600000001</v>
      </c>
      <c r="V417" s="15">
        <v>842546.48000000021</v>
      </c>
      <c r="W417" s="15">
        <v>635.47487404338347</v>
      </c>
      <c r="X417" s="18">
        <v>4.3400000000000001E-2</v>
      </c>
      <c r="Y417" s="18">
        <v>46630.83</v>
      </c>
      <c r="Z417" s="17">
        <v>62174.44</v>
      </c>
      <c r="AA417" s="17">
        <v>1432590.7834101382</v>
      </c>
      <c r="AB417" s="19">
        <f>Table1[[#This Row],[YTD-23 Annualized]]/Table1[[#This Row],[Column6]]</f>
        <v>127.06562156693462</v>
      </c>
      <c r="AC417" s="22">
        <v>41.113708799999998</v>
      </c>
      <c r="AD417" s="22">
        <v>-74.153543999999997</v>
      </c>
      <c r="AE417" s="21">
        <f>IF(OR('[1]Sales Team Input Sheet'!D$12="", '[1]Sales Team Input Sheet'!D$14="", AC417="", AD417=""), "",
     IFERROR(3959 * ACOS(MIN(1,
       SIN(RADIANS('[1]Sales Team Input Sheet'!D$12)) * SIN(RADIANS(AC417)) +
       COS(RADIANS('[1]Sales Team Input Sheet'!D$12)) * COS(RADIANS(AC417)) *
       COS(RADIANS(AD417) - RADIANS('[1]Sales Team Input Sheet'!D$14)))), ""))</f>
        <v>698.46982654386159</v>
      </c>
      <c r="AF417" s="21">
        <f t="shared" si="6"/>
        <v>401</v>
      </c>
    </row>
    <row r="418" spans="1:32" ht="15" thickBot="1" x14ac:dyDescent="0.4">
      <c r="A418" s="11" t="s">
        <v>1107</v>
      </c>
      <c r="B418" s="12" t="s">
        <v>1108</v>
      </c>
      <c r="C418" s="12" t="s">
        <v>1109</v>
      </c>
      <c r="D418" s="13" t="s">
        <v>132</v>
      </c>
      <c r="E418" s="14">
        <v>41365</v>
      </c>
      <c r="F418" s="15">
        <v>888.18999999999994</v>
      </c>
      <c r="G418" s="15">
        <v>1254.4692090000001</v>
      </c>
      <c r="H418" s="15">
        <v>13502.9811187551</v>
      </c>
      <c r="I418" s="15">
        <v>6160.9940545209001</v>
      </c>
      <c r="J418" s="16">
        <v>0.45626917495748592</v>
      </c>
      <c r="K418" s="16">
        <v>0.85608282043238104</v>
      </c>
      <c r="L418" s="16">
        <v>0.74320197674478561</v>
      </c>
      <c r="M418" s="15">
        <v>4578.862960032804</v>
      </c>
      <c r="N418" s="15">
        <v>346.51304005080249</v>
      </c>
      <c r="O418" s="15">
        <v>382.21612492822487</v>
      </c>
      <c r="P418" s="15">
        <v>556849.6100000001</v>
      </c>
      <c r="Q418" s="15">
        <v>399982.23</v>
      </c>
      <c r="R418" s="17">
        <v>533309.64</v>
      </c>
      <c r="S418" s="15">
        <v>450.33408392348485</v>
      </c>
      <c r="T418" s="15">
        <v>677310.05</v>
      </c>
      <c r="U418" s="15">
        <v>498385.31000000006</v>
      </c>
      <c r="V418" s="15">
        <v>664513.7466666667</v>
      </c>
      <c r="W418" s="15">
        <v>561.12465801236237</v>
      </c>
      <c r="X418" s="18">
        <v>2.5434000000000001</v>
      </c>
      <c r="Y418" s="18">
        <v>111037.07</v>
      </c>
      <c r="Z418" s="17">
        <v>148049.42666666667</v>
      </c>
      <c r="AA418" s="17">
        <v>58209.257948677623</v>
      </c>
      <c r="AB418" s="19">
        <f>Table1[[#This Row],[YTD-23 Annualized]]/Table1[[#This Row],[Column6]]</f>
        <v>116.47206842726284</v>
      </c>
      <c r="AC418" s="22">
        <v>40.9117137</v>
      </c>
      <c r="AD418" s="22">
        <v>-74.241907699999999</v>
      </c>
      <c r="AE418" s="21">
        <f>IF(OR('[1]Sales Team Input Sheet'!D$12="", '[1]Sales Team Input Sheet'!D$14="", AC418="", AD418=""), "",
     IFERROR(3959 * ACOS(MIN(1,
       SIN(RADIANS('[1]Sales Team Input Sheet'!D$12)) * SIN(RADIANS(AC418)) +
       COS(RADIANS('[1]Sales Team Input Sheet'!D$12)) * COS(RADIANS(AC418)) *
       COS(RADIANS(AD418) - RADIANS('[1]Sales Team Input Sheet'!D$14)))), ""))</f>
        <v>696.20143529042991</v>
      </c>
      <c r="AF418" s="21">
        <f t="shared" si="6"/>
        <v>396</v>
      </c>
    </row>
    <row r="419" spans="1:32" ht="15" thickBot="1" x14ac:dyDescent="0.4">
      <c r="A419" s="11" t="s">
        <v>1110</v>
      </c>
      <c r="B419" s="12" t="s">
        <v>1111</v>
      </c>
      <c r="C419" s="12" t="s">
        <v>1112</v>
      </c>
      <c r="D419" s="13" t="s">
        <v>34</v>
      </c>
      <c r="E419" s="14">
        <v>41974</v>
      </c>
      <c r="F419" s="15">
        <v>1110.81</v>
      </c>
      <c r="G419" s="15">
        <v>1215.728658</v>
      </c>
      <c r="H419" s="15">
        <v>13085.9817018462</v>
      </c>
      <c r="I419" s="15">
        <v>6826.0034257036987</v>
      </c>
      <c r="J419" s="16">
        <v>0.52162715654268954</v>
      </c>
      <c r="K419" s="16">
        <v>0.92180598126041191</v>
      </c>
      <c r="L419" s="16">
        <v>0.85340856779356344</v>
      </c>
      <c r="M419" s="15">
        <v>5825.3698072837515</v>
      </c>
      <c r="N419" s="15">
        <v>336.11775443278594</v>
      </c>
      <c r="O419" s="15">
        <v>387.17109136576011</v>
      </c>
      <c r="P419" s="15">
        <v>599976.88</v>
      </c>
      <c r="Q419" s="15">
        <v>481304.63999999996</v>
      </c>
      <c r="R419" s="17">
        <v>641739.5199999999</v>
      </c>
      <c r="S419" s="15">
        <v>433.29159802306424</v>
      </c>
      <c r="T419" s="15">
        <v>887977.02</v>
      </c>
      <c r="U419" s="15">
        <v>776701.77</v>
      </c>
      <c r="V419" s="15">
        <v>1035602.3600000001</v>
      </c>
      <c r="W419" s="15">
        <v>699.22108191319853</v>
      </c>
      <c r="X419" s="18">
        <v>2.2768999999999999</v>
      </c>
      <c r="Y419" s="18">
        <v>78491.17</v>
      </c>
      <c r="Z419" s="17">
        <v>104654.89333333333</v>
      </c>
      <c r="AA419" s="17">
        <v>45963.763596703116</v>
      </c>
      <c r="AB419" s="19">
        <f>Table1[[#This Row],[YTD-23 Annualized]]/Table1[[#This Row],[Column6]]</f>
        <v>110.16288085223377</v>
      </c>
      <c r="AC419" s="22">
        <v>30.229814999999999</v>
      </c>
      <c r="AD419" s="22">
        <v>-87.831401</v>
      </c>
      <c r="AE419" s="21">
        <f>IF(OR('[1]Sales Team Input Sheet'!D$12="", '[1]Sales Team Input Sheet'!D$14="", AC419="", AD419=""), "",
     IFERROR(3959 * ACOS(MIN(1,
       SIN(RADIANS('[1]Sales Team Input Sheet'!D$12)) * SIN(RADIANS(AC419)) +
       COS(RADIANS('[1]Sales Team Input Sheet'!D$12)) * COS(RADIANS(AC419)) *
       COS(RADIANS(AD419) - RADIANS('[1]Sales Team Input Sheet'!D$14)))), ""))</f>
        <v>805.45471989927512</v>
      </c>
      <c r="AF419" s="21">
        <f t="shared" si="6"/>
        <v>548</v>
      </c>
    </row>
    <row r="420" spans="1:32" ht="15" thickBot="1" x14ac:dyDescent="0.4">
      <c r="A420" s="11" t="s">
        <v>1113</v>
      </c>
      <c r="B420" s="12" t="s">
        <v>1114</v>
      </c>
      <c r="C420" s="12" t="s">
        <v>1115</v>
      </c>
      <c r="D420" s="13" t="s">
        <v>34</v>
      </c>
      <c r="E420" s="14">
        <v>41609</v>
      </c>
      <c r="F420" s="15">
        <v>1158.52</v>
      </c>
      <c r="G420" s="15">
        <v>1411.1965700000001</v>
      </c>
      <c r="H420" s="15">
        <v>15189.978759823</v>
      </c>
      <c r="I420" s="15">
        <v>6567.6603247679677</v>
      </c>
      <c r="J420" s="16">
        <v>0.43236797289929174</v>
      </c>
      <c r="K420" s="16">
        <v>0.89646058840227094</v>
      </c>
      <c r="L420" s="16">
        <v>0.85701349503997459</v>
      </c>
      <c r="M420" s="15">
        <v>5628.5735291647707</v>
      </c>
      <c r="N420" s="15">
        <v>417.05997109826575</v>
      </c>
      <c r="O420" s="15">
        <v>474.70398439388191</v>
      </c>
      <c r="P420" s="15">
        <v>754617.82000000007</v>
      </c>
      <c r="Q420" s="15">
        <v>618122.67000000004</v>
      </c>
      <c r="R420" s="17">
        <v>824163.56</v>
      </c>
      <c r="S420" s="15">
        <v>533.54510064565136</v>
      </c>
      <c r="T420" s="15">
        <v>1116363.47</v>
      </c>
      <c r="U420" s="15">
        <v>967153.65</v>
      </c>
      <c r="V420" s="15">
        <v>1289538.2</v>
      </c>
      <c r="W420" s="15">
        <v>834.81825950350458</v>
      </c>
      <c r="X420" s="18">
        <v>1.5454000000000001</v>
      </c>
      <c r="Y420" s="18">
        <v>114656.82</v>
      </c>
      <c r="Z420" s="17">
        <v>152875.76</v>
      </c>
      <c r="AA420" s="17">
        <v>98923.10081532289</v>
      </c>
      <c r="AB420" s="19">
        <f>Table1[[#This Row],[YTD-23 Annualized]]/Table1[[#This Row],[Column6]]</f>
        <v>146.42494332348156</v>
      </c>
      <c r="AC420" s="22">
        <v>39.933489000000002</v>
      </c>
      <c r="AD420" s="22">
        <v>-75.016097000000002</v>
      </c>
      <c r="AE420" s="21">
        <f>IF(OR('[1]Sales Team Input Sheet'!D$12="", '[1]Sales Team Input Sheet'!D$14="", AC420="", AD420=""), "",
     IFERROR(3959 * ACOS(MIN(1,
       SIN(RADIANS('[1]Sales Team Input Sheet'!D$12)) * SIN(RADIANS(AC420)) +
       COS(RADIANS('[1]Sales Team Input Sheet'!D$12)) * COS(RADIANS(AC420)) *
       COS(RADIANS(AD420) - RADIANS('[1]Sales Team Input Sheet'!D$14)))), ""))</f>
        <v>671.439420608261</v>
      </c>
      <c r="AF420" s="21">
        <f t="shared" si="6"/>
        <v>368</v>
      </c>
    </row>
    <row r="421" spans="1:32" ht="15" thickBot="1" x14ac:dyDescent="0.4">
      <c r="A421" s="11" t="s">
        <v>1116</v>
      </c>
      <c r="B421" s="12" t="s">
        <v>1117</v>
      </c>
      <c r="C421" s="12" t="s">
        <v>1118</v>
      </c>
      <c r="D421" s="13" t="s">
        <v>34</v>
      </c>
      <c r="E421" s="14">
        <v>41365</v>
      </c>
      <c r="F421" s="15">
        <v>1250.99</v>
      </c>
      <c r="G421" s="15">
        <v>1092.53928</v>
      </c>
      <c r="H421" s="15">
        <v>11759.983555991999</v>
      </c>
      <c r="I421" s="15">
        <v>6090.6508103036567</v>
      </c>
      <c r="J421" s="16">
        <v>0.51791320806739749</v>
      </c>
      <c r="K421" s="16">
        <v>0.96057175460138455</v>
      </c>
      <c r="L421" s="16">
        <v>0.87944916942771678</v>
      </c>
      <c r="M421" s="15">
        <v>5356.4177963958009</v>
      </c>
      <c r="N421" s="15">
        <v>390.3756671268165</v>
      </c>
      <c r="O421" s="15">
        <v>433.91742539908392</v>
      </c>
      <c r="P421" s="15">
        <v>800552.39999999991</v>
      </c>
      <c r="Q421" s="15">
        <v>605022.06999999983</v>
      </c>
      <c r="R421" s="17">
        <v>806696.09333333303</v>
      </c>
      <c r="S421" s="15">
        <v>483.63461738303249</v>
      </c>
      <c r="T421" s="15">
        <v>1082133.4300000002</v>
      </c>
      <c r="U421" s="15">
        <v>891262.12000000011</v>
      </c>
      <c r="V421" s="15">
        <v>1188349.4933333336</v>
      </c>
      <c r="W421" s="15">
        <v>712.44543921214415</v>
      </c>
      <c r="X421" s="18">
        <v>2.298</v>
      </c>
      <c r="Y421" s="18">
        <v>85054.540000000008</v>
      </c>
      <c r="Z421" s="17">
        <v>113406.05333333334</v>
      </c>
      <c r="AA421" s="17">
        <v>49349.892660284306</v>
      </c>
      <c r="AB421" s="19">
        <f>Table1[[#This Row],[YTD-23 Annualized]]/Table1[[#This Row],[Column6]]</f>
        <v>150.60365415784753</v>
      </c>
      <c r="AC421" s="22">
        <v>26.100339200000001</v>
      </c>
      <c r="AD421" s="22">
        <v>-80.399512999999999</v>
      </c>
      <c r="AE421" s="21">
        <f>IF(OR('[1]Sales Team Input Sheet'!D$12="", '[1]Sales Team Input Sheet'!D$14="", AC421="", AD421=""), "",
     IFERROR(3959 * ACOS(MIN(1,
       SIN(RADIANS('[1]Sales Team Input Sheet'!D$12)) * SIN(RADIANS(AC421)) +
       COS(RADIANS('[1]Sales Team Input Sheet'!D$12)) * COS(RADIANS(AC421)) *
       COS(RADIANS(AD421) - RADIANS('[1]Sales Team Input Sheet'!D$14)))), ""))</f>
        <v>1165.479463998666</v>
      </c>
      <c r="AF421" s="21">
        <f t="shared" si="6"/>
        <v>743</v>
      </c>
    </row>
    <row r="422" spans="1:32" ht="15" thickBot="1" x14ac:dyDescent="0.4">
      <c r="A422" s="11" t="s">
        <v>1119</v>
      </c>
      <c r="B422" s="12" t="s">
        <v>1120</v>
      </c>
      <c r="C422" s="12" t="s">
        <v>347</v>
      </c>
      <c r="D422" s="13" t="s">
        <v>34</v>
      </c>
      <c r="E422" s="14">
        <v>41122</v>
      </c>
      <c r="F422" s="15">
        <v>1571.52</v>
      </c>
      <c r="G422" s="15">
        <v>1524.816939</v>
      </c>
      <c r="H422" s="15">
        <v>16412.977049702098</v>
      </c>
      <c r="I422" s="15">
        <v>9676.9359889498719</v>
      </c>
      <c r="J422" s="16">
        <v>0.58959053922064142</v>
      </c>
      <c r="K422" s="16">
        <v>0.89449465435176767</v>
      </c>
      <c r="L422" s="16">
        <v>0.80354872824639556</v>
      </c>
      <c r="M422" s="15">
        <v>7775.889607242445</v>
      </c>
      <c r="N422" s="15">
        <v>377.14333477044283</v>
      </c>
      <c r="O422" s="15">
        <v>401.40227295866418</v>
      </c>
      <c r="P422" s="15">
        <v>994630.76000000013</v>
      </c>
      <c r="Q422" s="15">
        <v>702418.96000000008</v>
      </c>
      <c r="R422" s="17">
        <v>936558.61333333352</v>
      </c>
      <c r="S422" s="15">
        <v>446.96787823253925</v>
      </c>
      <c r="T422" s="15">
        <v>1166575.46</v>
      </c>
      <c r="U422" s="15">
        <v>850225.84</v>
      </c>
      <c r="V422" s="15">
        <v>1133634.4533333334</v>
      </c>
      <c r="W422" s="15">
        <v>541.02132966809199</v>
      </c>
      <c r="X422" s="18">
        <v>2.3925999999999998</v>
      </c>
      <c r="Y422" s="18">
        <v>121227.87</v>
      </c>
      <c r="Z422" s="17">
        <v>161637.15999999997</v>
      </c>
      <c r="AA422" s="17">
        <v>67557.117779821114</v>
      </c>
      <c r="AB422" s="19">
        <f>Table1[[#This Row],[YTD-23 Annualized]]/Table1[[#This Row],[Column6]]</f>
        <v>120.44391839887041</v>
      </c>
      <c r="AC422" s="22">
        <v>45.462184999999998</v>
      </c>
      <c r="AD422" s="22">
        <v>-122.66087899999999</v>
      </c>
      <c r="AE422" s="21">
        <f>IF(OR('[1]Sales Team Input Sheet'!D$12="", '[1]Sales Team Input Sheet'!D$14="", AC422="", AD422=""), "",
     IFERROR(3959 * ACOS(MIN(1,
       SIN(RADIANS('[1]Sales Team Input Sheet'!D$12)) * SIN(RADIANS(AC422)) +
       COS(RADIANS('[1]Sales Team Input Sheet'!D$12)) * COS(RADIANS(AC422)) *
       COS(RADIANS(AD422) - RADIANS('[1]Sales Team Input Sheet'!D$14)))), ""))</f>
        <v>1754.1947976122806</v>
      </c>
      <c r="AF422" s="21">
        <f t="shared" si="6"/>
        <v>937</v>
      </c>
    </row>
    <row r="423" spans="1:32" ht="15" thickBot="1" x14ac:dyDescent="0.4">
      <c r="A423" s="11" t="s">
        <v>1121</v>
      </c>
      <c r="B423" s="12" t="s">
        <v>1122</v>
      </c>
      <c r="C423" s="12" t="s">
        <v>200</v>
      </c>
      <c r="D423" s="13" t="s">
        <v>1123</v>
      </c>
      <c r="E423" s="14">
        <v>41579</v>
      </c>
      <c r="F423" s="15">
        <v>2137.75</v>
      </c>
      <c r="G423" s="15">
        <v>3196.6064240000001</v>
      </c>
      <c r="H423" s="15">
        <v>34407.951887293602</v>
      </c>
      <c r="I423" s="15">
        <v>11884.566170766113</v>
      </c>
      <c r="J423" s="16">
        <v>0.34540173183498679</v>
      </c>
      <c r="K423" s="16">
        <v>0.74915172087824289</v>
      </c>
      <c r="L423" s="16">
        <v>0.73933767635671366</v>
      </c>
      <c r="M423" s="15">
        <v>8786.7075372018244</v>
      </c>
      <c r="N423" s="15">
        <v>674.553111676463</v>
      </c>
      <c r="O423" s="15">
        <v>724.21337387440076</v>
      </c>
      <c r="P423" s="15">
        <v>2078903.91</v>
      </c>
      <c r="Q423" s="15">
        <v>1670703.19</v>
      </c>
      <c r="R423" s="17">
        <v>2227604.2533333334</v>
      </c>
      <c r="S423" s="15">
        <v>781.5241211554204</v>
      </c>
      <c r="T423" s="15">
        <v>2664004.2199999997</v>
      </c>
      <c r="U423" s="15">
        <v>2166186.9</v>
      </c>
      <c r="V423" s="15">
        <v>2888249.1999999997</v>
      </c>
      <c r="W423" s="15">
        <v>1013.3022570459595</v>
      </c>
      <c r="X423" s="18">
        <v>2.3054999999999999</v>
      </c>
      <c r="Y423" s="18">
        <v>115772.34000000001</v>
      </c>
      <c r="Z423" s="17">
        <v>154363.12</v>
      </c>
      <c r="AA423" s="17">
        <v>66954.291910648448</v>
      </c>
      <c r="AB423" s="19">
        <f>Table1[[#This Row],[YTD-23 Annualized]]/Table1[[#This Row],[Column6]]</f>
        <v>253.51979042228669</v>
      </c>
      <c r="AC423" s="22">
        <v>40.757812000000001</v>
      </c>
      <c r="AD423" s="22">
        <v>-73.979361999999995</v>
      </c>
      <c r="AE423" s="21">
        <f>IF(OR('[1]Sales Team Input Sheet'!D$12="", '[1]Sales Team Input Sheet'!D$14="", AC423="", AD423=""), "",
     IFERROR(3959 * ACOS(MIN(1,
       SIN(RADIANS('[1]Sales Team Input Sheet'!D$12)) * SIN(RADIANS(AC423)) +
       COS(RADIANS('[1]Sales Team Input Sheet'!D$12)) * COS(RADIANS(AC423)) *
       COS(RADIANS(AD423) - RADIANS('[1]Sales Team Input Sheet'!D$14)))), ""))</f>
        <v>711.6158086312812</v>
      </c>
      <c r="AF423" s="21">
        <f t="shared" si="6"/>
        <v>450</v>
      </c>
    </row>
    <row r="424" spans="1:32" ht="15" thickBot="1" x14ac:dyDescent="0.4">
      <c r="A424" s="11" t="s">
        <v>1124</v>
      </c>
      <c r="B424" s="12" t="s">
        <v>1125</v>
      </c>
      <c r="C424" s="12" t="s">
        <v>37</v>
      </c>
      <c r="D424" s="13" t="s">
        <v>34</v>
      </c>
      <c r="E424" s="14">
        <v>41487</v>
      </c>
      <c r="F424" s="15">
        <v>1463.69</v>
      </c>
      <c r="G424" s="15">
        <v>1574.798753</v>
      </c>
      <c r="H424" s="15">
        <v>16950.976297416699</v>
      </c>
      <c r="I424" s="15">
        <v>7766.9725091783985</v>
      </c>
      <c r="J424" s="16">
        <v>0.45820207478917141</v>
      </c>
      <c r="K424" s="16">
        <v>0.92566892132954359</v>
      </c>
      <c r="L424" s="16">
        <v>0.78372326537748016</v>
      </c>
      <c r="M424" s="15">
        <v>6087.1570569904152</v>
      </c>
      <c r="N424" s="15">
        <v>432.74727764538073</v>
      </c>
      <c r="O424" s="15">
        <v>495.85730585028239</v>
      </c>
      <c r="P424" s="15">
        <v>1112223.49</v>
      </c>
      <c r="Q424" s="15">
        <v>808646.19000000006</v>
      </c>
      <c r="R424" s="17">
        <v>1078194.9200000002</v>
      </c>
      <c r="S424" s="15">
        <v>552.47093988481174</v>
      </c>
      <c r="T424" s="15">
        <v>1647614.8</v>
      </c>
      <c r="U424" s="15">
        <v>1308508.29</v>
      </c>
      <c r="V424" s="15">
        <v>1744677.72</v>
      </c>
      <c r="W424" s="15">
        <v>893.97911442996815</v>
      </c>
      <c r="X424" s="18">
        <v>2.173</v>
      </c>
      <c r="Y424" s="18">
        <v>182497.02000000002</v>
      </c>
      <c r="Z424" s="17">
        <v>243329.36000000004</v>
      </c>
      <c r="AA424" s="17">
        <v>111978.53658536587</v>
      </c>
      <c r="AB424" s="19">
        <f>Table1[[#This Row],[YTD-23 Annualized]]/Table1[[#This Row],[Column6]]</f>
        <v>177.12618713555528</v>
      </c>
      <c r="AC424" s="22">
        <v>25.921828999999999</v>
      </c>
      <c r="AD424" s="22">
        <v>-80.173844000000003</v>
      </c>
      <c r="AE424" s="21">
        <f>IF(OR('[1]Sales Team Input Sheet'!D$12="", '[1]Sales Team Input Sheet'!D$14="", AC424="", AD424=""), "",
     IFERROR(3959 * ACOS(MIN(1,
       SIN(RADIANS('[1]Sales Team Input Sheet'!D$12)) * SIN(RADIANS(AC424)) +
       COS(RADIANS('[1]Sales Team Input Sheet'!D$12)) * COS(RADIANS(AC424)) *
       COS(RADIANS(AD424) - RADIANS('[1]Sales Team Input Sheet'!D$14)))), ""))</f>
        <v>1181.7039664778424</v>
      </c>
      <c r="AF424" s="21">
        <f t="shared" si="6"/>
        <v>752</v>
      </c>
    </row>
    <row r="425" spans="1:32" ht="15" thickBot="1" x14ac:dyDescent="0.4">
      <c r="A425" s="11" t="s">
        <v>1126</v>
      </c>
      <c r="B425" s="12" t="s">
        <v>1127</v>
      </c>
      <c r="C425" s="12" t="s">
        <v>1128</v>
      </c>
      <c r="D425" s="13" t="s">
        <v>132</v>
      </c>
      <c r="E425" s="14">
        <v>41609</v>
      </c>
      <c r="F425" s="15">
        <v>847.29</v>
      </c>
      <c r="G425" s="15">
        <v>1075.4451280000001</v>
      </c>
      <c r="H425" s="15">
        <v>11575.983813279201</v>
      </c>
      <c r="I425" s="15">
        <v>5774.8314597058697</v>
      </c>
      <c r="J425" s="16">
        <v>0.49886312497097363</v>
      </c>
      <c r="K425" s="16">
        <v>0.67803585858251392</v>
      </c>
      <c r="L425" s="16">
        <v>0.75211969908629939</v>
      </c>
      <c r="M425" s="15">
        <v>4343.3644997480751</v>
      </c>
      <c r="N425" s="15">
        <v>386.8463203249301</v>
      </c>
      <c r="O425" s="15">
        <v>366.25713746178991</v>
      </c>
      <c r="P425" s="15">
        <v>446687.54000000004</v>
      </c>
      <c r="Q425" s="15">
        <v>353864.13999999996</v>
      </c>
      <c r="R425" s="17">
        <v>471818.85333333327</v>
      </c>
      <c r="S425" s="15">
        <v>417.6422948459205</v>
      </c>
      <c r="T425" s="15">
        <v>668074.70000000007</v>
      </c>
      <c r="U425" s="15">
        <v>590799.27</v>
      </c>
      <c r="V425" s="15">
        <v>787732.3600000001</v>
      </c>
      <c r="W425" s="15">
        <v>697.28106079382508</v>
      </c>
      <c r="X425" s="18">
        <v>1.3833</v>
      </c>
      <c r="Y425" s="18">
        <v>98421.54</v>
      </c>
      <c r="Z425" s="17">
        <v>131228.71999999997</v>
      </c>
      <c r="AA425" s="17">
        <v>94866.420877611497</v>
      </c>
      <c r="AB425" s="19">
        <f>Table1[[#This Row],[YTD-23 Annualized]]/Table1[[#This Row],[Column6]]</f>
        <v>108.62980838027751</v>
      </c>
      <c r="AC425" s="22">
        <v>32.860982</v>
      </c>
      <c r="AD425" s="22">
        <v>-79.796008999999998</v>
      </c>
      <c r="AE425" s="21">
        <f>IF(OR('[1]Sales Team Input Sheet'!D$12="", '[1]Sales Team Input Sheet'!D$14="", AC425="", AD425=""), "",
     IFERROR(3959 * ACOS(MIN(1,
       SIN(RADIANS('[1]Sales Team Input Sheet'!D$12)) * SIN(RADIANS(AC425)) +
       COS(RADIANS('[1]Sales Team Input Sheet'!D$12)) * COS(RADIANS(AC425)) *
       COS(RADIANS(AD425) - RADIANS('[1]Sales Team Input Sheet'!D$14)))), ""))</f>
        <v>756.62619218295072</v>
      </c>
      <c r="AF425" s="21">
        <f t="shared" si="6"/>
        <v>496</v>
      </c>
    </row>
    <row r="426" spans="1:32" ht="15" thickBot="1" x14ac:dyDescent="0.4">
      <c r="A426" s="11" t="s">
        <v>1129</v>
      </c>
      <c r="B426" s="12" t="s">
        <v>1130</v>
      </c>
      <c r="C426" s="12" t="s">
        <v>1131</v>
      </c>
      <c r="D426" s="13" t="s">
        <v>34</v>
      </c>
      <c r="E426" s="14">
        <v>41487</v>
      </c>
      <c r="F426" s="15">
        <v>823.9</v>
      </c>
      <c r="G426" s="15">
        <v>1293.3955659999999</v>
      </c>
      <c r="H426" s="15">
        <v>13921.980532867399</v>
      </c>
      <c r="I426" s="15">
        <v>6785.9933743335996</v>
      </c>
      <c r="J426" s="16">
        <v>0.48743017261897742</v>
      </c>
      <c r="K426" s="16">
        <v>0.58123925277699129</v>
      </c>
      <c r="L426" s="16">
        <v>0.6197701952346244</v>
      </c>
      <c r="M426" s="15">
        <v>4205.7564384716015</v>
      </c>
      <c r="N426" s="15">
        <v>385.55800286577335</v>
      </c>
      <c r="O426" s="15">
        <v>356.27379536351498</v>
      </c>
      <c r="P426" s="15">
        <v>445306.51</v>
      </c>
      <c r="Q426" s="15">
        <v>326747.39</v>
      </c>
      <c r="R426" s="17">
        <v>435663.18666666665</v>
      </c>
      <c r="S426" s="15">
        <v>396.58622405631752</v>
      </c>
      <c r="T426" s="15">
        <v>562551.19999999995</v>
      </c>
      <c r="U426" s="15">
        <v>415722.26999999996</v>
      </c>
      <c r="V426" s="15">
        <v>554296.35999999987</v>
      </c>
      <c r="W426" s="15">
        <v>504.57855322247838</v>
      </c>
      <c r="X426" s="18">
        <v>2.0666000000000002</v>
      </c>
      <c r="Y426" s="18">
        <v>94542.180000000008</v>
      </c>
      <c r="Z426" s="17">
        <v>126056.24000000002</v>
      </c>
      <c r="AA426" s="17">
        <v>60996.922481370369</v>
      </c>
      <c r="AB426" s="19">
        <f>Table1[[#This Row],[YTD-23 Annualized]]/Table1[[#This Row],[Column6]]</f>
        <v>103.58735534028914</v>
      </c>
      <c r="AC426" s="22">
        <v>42.045878999999999</v>
      </c>
      <c r="AD426" s="22">
        <v>-87.681876000000003</v>
      </c>
      <c r="AE426" s="21">
        <f>IF(OR('[1]Sales Team Input Sheet'!D$12="", '[1]Sales Team Input Sheet'!D$14="", AC426="", AD426=""), "",
     IFERROR(3959 * ACOS(MIN(1,
       SIN(RADIANS('[1]Sales Team Input Sheet'!D$12)) * SIN(RADIANS(AC426)) +
       COS(RADIANS('[1]Sales Team Input Sheet'!D$12)) * COS(RADIANS(AC426)) *
       COS(RADIANS(AD426) - RADIANS('[1]Sales Team Input Sheet'!D$14)))), ""))</f>
        <v>11.469895808499594</v>
      </c>
      <c r="AF426" s="21">
        <f t="shared" si="6"/>
        <v>15</v>
      </c>
    </row>
    <row r="427" spans="1:32" ht="15" thickBot="1" x14ac:dyDescent="0.4">
      <c r="A427" s="11" t="s">
        <v>1132</v>
      </c>
      <c r="B427" s="12" t="s">
        <v>1133</v>
      </c>
      <c r="C427" s="12" t="s">
        <v>1134</v>
      </c>
      <c r="D427" s="13" t="s">
        <v>132</v>
      </c>
      <c r="E427" s="14">
        <v>41456</v>
      </c>
      <c r="F427" s="15">
        <v>892.17</v>
      </c>
      <c r="G427" s="15">
        <v>1093.46831</v>
      </c>
      <c r="H427" s="15">
        <v>11769.983542008998</v>
      </c>
      <c r="I427" s="15">
        <v>5039.9951161118988</v>
      </c>
      <c r="J427" s="16">
        <v>0.42820749053074975</v>
      </c>
      <c r="K427" s="16">
        <v>0.72831773817895484</v>
      </c>
      <c r="L427" s="16">
        <v>0.83449607460085362</v>
      </c>
      <c r="M427" s="15">
        <v>4205.8561404028524</v>
      </c>
      <c r="N427" s="15">
        <v>372.1320752933168</v>
      </c>
      <c r="O427" s="15">
        <v>413.61117275855497</v>
      </c>
      <c r="P427" s="15">
        <v>457874.95999999996</v>
      </c>
      <c r="Q427" s="15">
        <v>429311.98999999993</v>
      </c>
      <c r="R427" s="17">
        <v>572415.98666666658</v>
      </c>
      <c r="S427" s="15">
        <v>481.19976013540014</v>
      </c>
      <c r="T427" s="15">
        <v>735218.32999999984</v>
      </c>
      <c r="U427" s="15">
        <v>735446.92999999993</v>
      </c>
      <c r="V427" s="15">
        <v>980595.90666666662</v>
      </c>
      <c r="W427" s="15">
        <v>824.33496979275253</v>
      </c>
      <c r="X427" s="18">
        <v>2.2625000000000002</v>
      </c>
      <c r="Y427" s="18">
        <v>91674.18</v>
      </c>
      <c r="Z427" s="17">
        <v>122232.23999999999</v>
      </c>
      <c r="AA427" s="17">
        <v>54025.299447513804</v>
      </c>
      <c r="AB427" s="19">
        <f>Table1[[#This Row],[YTD-23 Annualized]]/Table1[[#This Row],[Column6]]</f>
        <v>136.09975414228944</v>
      </c>
      <c r="AC427" s="22">
        <v>31.759566</v>
      </c>
      <c r="AD427" s="22">
        <v>-106.490466</v>
      </c>
      <c r="AE427" s="21">
        <f>IF(OR('[1]Sales Team Input Sheet'!D$12="", '[1]Sales Team Input Sheet'!D$14="", AC427="", AD427=""), "",
     IFERROR(3959 * ACOS(MIN(1,
       SIN(RADIANS('[1]Sales Team Input Sheet'!D$12)) * SIN(RADIANS(AC427)) +
       COS(RADIANS('[1]Sales Team Input Sheet'!D$12)) * COS(RADIANS(AC427)) *
       COS(RADIANS(AD427) - RADIANS('[1]Sales Team Input Sheet'!D$14)))), ""))</f>
        <v>1251.9051675403514</v>
      </c>
      <c r="AF427" s="21">
        <f t="shared" si="6"/>
        <v>769</v>
      </c>
    </row>
    <row r="428" spans="1:32" ht="15" thickBot="1" x14ac:dyDescent="0.4">
      <c r="A428" s="11" t="s">
        <v>1135</v>
      </c>
      <c r="B428" s="12" t="s">
        <v>1136</v>
      </c>
      <c r="C428" s="12" t="s">
        <v>140</v>
      </c>
      <c r="D428" s="13" t="s">
        <v>34</v>
      </c>
      <c r="E428" s="14">
        <v>41395</v>
      </c>
      <c r="F428" s="15">
        <v>1260.69</v>
      </c>
      <c r="G428" s="15">
        <v>1191.5859344400001</v>
      </c>
      <c r="H428" s="15">
        <v>12826.111839718717</v>
      </c>
      <c r="I428" s="15">
        <v>5850.8852045091789</v>
      </c>
      <c r="J428" s="16">
        <v>0.45616982586965277</v>
      </c>
      <c r="K428" s="16">
        <v>0.74960384033116534</v>
      </c>
      <c r="L428" s="16">
        <v>0.85693057628097646</v>
      </c>
      <c r="M428" s="15">
        <v>5013.80243005389</v>
      </c>
      <c r="N428" s="15">
        <v>365.73696279360928</v>
      </c>
      <c r="O428" s="15">
        <v>386.26706010200763</v>
      </c>
      <c r="P428" s="15">
        <v>599663.24</v>
      </c>
      <c r="Q428" s="15">
        <v>543936.64</v>
      </c>
      <c r="R428" s="17">
        <v>725248.85333333327</v>
      </c>
      <c r="S428" s="15">
        <v>431.4594706073658</v>
      </c>
      <c r="T428" s="15">
        <v>1204471.3599999999</v>
      </c>
      <c r="U428" s="15">
        <v>992445.50000000012</v>
      </c>
      <c r="V428" s="15">
        <v>1323260.6666666667</v>
      </c>
      <c r="W428" s="15">
        <v>787.22405984024624</v>
      </c>
      <c r="X428" s="18">
        <v>1</v>
      </c>
      <c r="Y428" s="18">
        <v>201054.16</v>
      </c>
      <c r="Z428" s="17">
        <v>268072.21333333332</v>
      </c>
      <c r="AA428" s="17">
        <v>268072.21333333332</v>
      </c>
      <c r="AB428" s="19">
        <f>Table1[[#This Row],[YTD-23 Annualized]]/Table1[[#This Row],[Column6]]</f>
        <v>144.65046508135703</v>
      </c>
      <c r="AC428" s="22">
        <v>34.047863</v>
      </c>
      <c r="AD428" s="22">
        <v>-118.24535299999999</v>
      </c>
      <c r="AE428" s="21">
        <f>IF(OR('[1]Sales Team Input Sheet'!D$12="", '[1]Sales Team Input Sheet'!D$14="", AC428="", AD428=""), "",
     IFERROR(3959 * ACOS(MIN(1,
       SIN(RADIANS('[1]Sales Team Input Sheet'!D$12)) * SIN(RADIANS(AC428)) +
       COS(RADIANS('[1]Sales Team Input Sheet'!D$12)) * COS(RADIANS(AC428)) *
       COS(RADIANS(AD428) - RADIANS('[1]Sales Team Input Sheet'!D$14)))), ""))</f>
        <v>1742.9602412023301</v>
      </c>
      <c r="AF428" s="21">
        <f t="shared" si="6"/>
        <v>909</v>
      </c>
    </row>
    <row r="429" spans="1:32" ht="15" thickBot="1" x14ac:dyDescent="0.4">
      <c r="A429" s="11" t="s">
        <v>1137</v>
      </c>
      <c r="B429" s="12" t="s">
        <v>1138</v>
      </c>
      <c r="C429" s="12" t="s">
        <v>181</v>
      </c>
      <c r="D429" s="13" t="s">
        <v>34</v>
      </c>
      <c r="E429" s="14">
        <v>41426</v>
      </c>
      <c r="F429" s="15">
        <v>1014.31</v>
      </c>
      <c r="G429" s="15">
        <v>1366.417324</v>
      </c>
      <c r="H429" s="15">
        <v>14707.979433803599</v>
      </c>
      <c r="I429" s="15">
        <v>7494.0964066668012</v>
      </c>
      <c r="J429" s="16">
        <v>0.50952589649690372</v>
      </c>
      <c r="K429" s="16">
        <v>0.83427448868427789</v>
      </c>
      <c r="L429" s="16">
        <v>0.62691548876810732</v>
      </c>
      <c r="M429" s="15">
        <v>4698.1651116608346</v>
      </c>
      <c r="N429" s="15">
        <v>307.32199673924526</v>
      </c>
      <c r="O429" s="15">
        <v>345.43442340112989</v>
      </c>
      <c r="P429" s="15">
        <v>626225.64000000013</v>
      </c>
      <c r="Q429" s="15">
        <v>397982.79000000004</v>
      </c>
      <c r="R429" s="17">
        <v>530643.72000000009</v>
      </c>
      <c r="S429" s="15">
        <v>392.36800386469628</v>
      </c>
      <c r="T429" s="15">
        <v>864853.90000000014</v>
      </c>
      <c r="U429" s="15">
        <v>554170.7300000001</v>
      </c>
      <c r="V429" s="15">
        <v>738894.30666666676</v>
      </c>
      <c r="W429" s="15">
        <v>546.35242677288022</v>
      </c>
      <c r="X429" s="18">
        <v>2.0453999999999999</v>
      </c>
      <c r="Y429" s="18">
        <v>81674.2</v>
      </c>
      <c r="Z429" s="17">
        <v>108898.93333333332</v>
      </c>
      <c r="AA429" s="17">
        <v>53240.89827580587</v>
      </c>
      <c r="AB429" s="19">
        <f>Table1[[#This Row],[YTD-23 Annualized]]/Table1[[#This Row],[Column6]]</f>
        <v>112.94701386354933</v>
      </c>
      <c r="AC429" s="22">
        <v>32.7525634</v>
      </c>
      <c r="AD429" s="22">
        <v>-97.329303800000005</v>
      </c>
      <c r="AE429" s="21">
        <f>IF(OR('[1]Sales Team Input Sheet'!D$12="", '[1]Sales Team Input Sheet'!D$14="", AC429="", AD429=""), "",
     IFERROR(3959 * ACOS(MIN(1,
       SIN(RADIANS('[1]Sales Team Input Sheet'!D$12)) * SIN(RADIANS(AC429)) +
       COS(RADIANS('[1]Sales Team Input Sheet'!D$12)) * COS(RADIANS(AC429)) *
       COS(RADIANS(AD429) - RADIANS('[1]Sales Team Input Sheet'!D$14)))), ""))</f>
        <v>825.05245550548273</v>
      </c>
      <c r="AF429" s="21">
        <f t="shared" si="6"/>
        <v>569</v>
      </c>
    </row>
    <row r="430" spans="1:32" ht="15" thickBot="1" x14ac:dyDescent="0.4">
      <c r="A430" s="11" t="s">
        <v>1139</v>
      </c>
      <c r="B430" s="12" t="s">
        <v>1140</v>
      </c>
      <c r="C430" s="12" t="s">
        <v>1141</v>
      </c>
      <c r="D430" s="13" t="s">
        <v>34</v>
      </c>
      <c r="E430" s="14">
        <v>41334</v>
      </c>
      <c r="F430" s="15">
        <v>979.36000000000013</v>
      </c>
      <c r="G430" s="15">
        <v>1004.560139</v>
      </c>
      <c r="H430" s="15">
        <v>10812.984880182101</v>
      </c>
      <c r="I430" s="15">
        <v>5526.0046837709006</v>
      </c>
      <c r="J430" s="16">
        <v>0.5110526598348335</v>
      </c>
      <c r="K430" s="16">
        <v>0.85724563648159846</v>
      </c>
      <c r="L430" s="16">
        <v>0.89256556085843086</v>
      </c>
      <c r="M430" s="15">
        <v>4932.3214698762904</v>
      </c>
      <c r="N430" s="15">
        <v>381.75611543820946</v>
      </c>
      <c r="O430" s="15">
        <v>379.84602189184767</v>
      </c>
      <c r="P430" s="15">
        <v>508463.39</v>
      </c>
      <c r="Q430" s="15">
        <v>399650.84</v>
      </c>
      <c r="R430" s="17">
        <v>532867.78666666674</v>
      </c>
      <c r="S430" s="15">
        <v>408.07347655611824</v>
      </c>
      <c r="T430" s="15">
        <v>727787.42</v>
      </c>
      <c r="U430" s="15">
        <v>556231.57999999996</v>
      </c>
      <c r="V430" s="15">
        <v>741642.10666666669</v>
      </c>
      <c r="W430" s="15">
        <v>567.95415373305013</v>
      </c>
      <c r="X430" s="18">
        <v>1.2953999999999999</v>
      </c>
      <c r="Y430" s="18">
        <v>89040.83</v>
      </c>
      <c r="Z430" s="17">
        <v>118721.10666666666</v>
      </c>
      <c r="AA430" s="17">
        <v>91648.221913437286</v>
      </c>
      <c r="AB430" s="19">
        <f>Table1[[#This Row],[YTD-23 Annualized]]/Table1[[#This Row],[Column6]]</f>
        <v>108.03589950920855</v>
      </c>
      <c r="AC430" s="22">
        <v>32.985360999999997</v>
      </c>
      <c r="AD430" s="22">
        <v>-97.14537</v>
      </c>
      <c r="AE430" s="21">
        <f>IF(OR('[1]Sales Team Input Sheet'!D$12="", '[1]Sales Team Input Sheet'!D$14="", AC430="", AD430=""), "",
     IFERROR(3959 * ACOS(MIN(1,
       SIN(RADIANS('[1]Sales Team Input Sheet'!D$12)) * SIN(RADIANS(AC430)) +
       COS(RADIANS('[1]Sales Team Input Sheet'!D$12)) * COS(RADIANS(AC430)) *
       COS(RADIANS(AD430) - RADIANS('[1]Sales Team Input Sheet'!D$14)))), ""))</f>
        <v>805.79092303563186</v>
      </c>
      <c r="AF430" s="21">
        <f t="shared" si="6"/>
        <v>550</v>
      </c>
    </row>
    <row r="431" spans="1:32" ht="15" thickBot="1" x14ac:dyDescent="0.4">
      <c r="A431" s="11" t="s">
        <v>1142</v>
      </c>
      <c r="B431" s="12" t="s">
        <v>1143</v>
      </c>
      <c r="C431" s="12" t="s">
        <v>1144</v>
      </c>
      <c r="D431" s="13" t="s">
        <v>52</v>
      </c>
      <c r="E431" s="14">
        <v>41334</v>
      </c>
      <c r="F431" s="15">
        <v>807.09999999999991</v>
      </c>
      <c r="G431" s="15">
        <v>1063.7393500000001</v>
      </c>
      <c r="H431" s="15">
        <v>11449.983989464999</v>
      </c>
      <c r="I431" s="15">
        <v>5549.0046106046648</v>
      </c>
      <c r="J431" s="16">
        <v>0.48462990129158617</v>
      </c>
      <c r="K431" s="16">
        <v>0.78884390804348681</v>
      </c>
      <c r="L431" s="16">
        <v>0.73172210019250195</v>
      </c>
      <c r="M431" s="15">
        <v>4060.329307649522</v>
      </c>
      <c r="N431" s="15">
        <v>410.97538894562052</v>
      </c>
      <c r="O431" s="15">
        <v>420.20688886135548</v>
      </c>
      <c r="P431" s="15">
        <v>541655.03999999992</v>
      </c>
      <c r="Q431" s="15">
        <v>382615.54</v>
      </c>
      <c r="R431" s="17">
        <v>510154.05333333334</v>
      </c>
      <c r="S431" s="15">
        <v>474.06212365258335</v>
      </c>
      <c r="T431" s="15">
        <v>719087.02</v>
      </c>
      <c r="U431" s="15">
        <v>547749.81999999995</v>
      </c>
      <c r="V431" s="15">
        <v>730333.09333333327</v>
      </c>
      <c r="W431" s="15">
        <v>678.66413083880559</v>
      </c>
      <c r="X431" s="18">
        <v>2.1082999999999998</v>
      </c>
      <c r="Y431" s="18">
        <v>93058.39</v>
      </c>
      <c r="Z431" s="17">
        <v>124077.85333333333</v>
      </c>
      <c r="AA431" s="17">
        <v>58852.086198991296</v>
      </c>
      <c r="AB431" s="19">
        <f>Table1[[#This Row],[YTD-23 Annualized]]/Table1[[#This Row],[Column6]]</f>
        <v>125.64351673944783</v>
      </c>
      <c r="AC431" s="22">
        <v>34.806078300000003</v>
      </c>
      <c r="AD431" s="22">
        <v>-82.286025300000006</v>
      </c>
      <c r="AE431" s="21">
        <f>IF(OR('[1]Sales Team Input Sheet'!D$12="", '[1]Sales Team Input Sheet'!D$14="", AC431="", AD431=""), "",
     IFERROR(3959 * ACOS(MIN(1,
       SIN(RADIANS('[1]Sales Team Input Sheet'!D$12)) * SIN(RADIANS(AC431)) +
       COS(RADIANS('[1]Sales Team Input Sheet'!D$12)) * COS(RADIANS(AC431)) *
       COS(RADIANS(AD431) - RADIANS('[1]Sales Team Input Sheet'!D$14)))), ""))</f>
        <v>568.02877173063246</v>
      </c>
      <c r="AF431" s="21">
        <f t="shared" si="6"/>
        <v>209</v>
      </c>
    </row>
    <row r="432" spans="1:32" ht="15" thickBot="1" x14ac:dyDescent="0.4">
      <c r="A432" s="11" t="s">
        <v>1145</v>
      </c>
      <c r="B432" s="12" t="s">
        <v>1146</v>
      </c>
      <c r="C432" s="12" t="s">
        <v>1147</v>
      </c>
      <c r="D432" s="13" t="s">
        <v>52</v>
      </c>
      <c r="E432" s="14">
        <v>41548</v>
      </c>
      <c r="F432" s="15">
        <v>1214.8900000000001</v>
      </c>
      <c r="G432" s="15">
        <v>1219.630584</v>
      </c>
      <c r="H432" s="15">
        <v>13127.981643117599</v>
      </c>
      <c r="I432" s="15">
        <v>6320.5373383348015</v>
      </c>
      <c r="J432" s="16">
        <v>0.48145537601725474</v>
      </c>
      <c r="K432" s="16">
        <v>0.89392252441417352</v>
      </c>
      <c r="L432" s="16">
        <v>0.94170502447737492</v>
      </c>
      <c r="M432" s="15">
        <v>5952.0817689067353</v>
      </c>
      <c r="N432" s="15">
        <v>314.8441843120724</v>
      </c>
      <c r="O432" s="15">
        <v>372.45373655228036</v>
      </c>
      <c r="P432" s="15">
        <v>569860.70000000007</v>
      </c>
      <c r="Q432" s="15">
        <v>532052.76</v>
      </c>
      <c r="R432" s="17">
        <v>709403.68</v>
      </c>
      <c r="S432" s="15">
        <v>437.94315534739769</v>
      </c>
      <c r="T432" s="15">
        <v>775255.03</v>
      </c>
      <c r="U432" s="15">
        <v>718407.64</v>
      </c>
      <c r="V432" s="15">
        <v>957876.85333333339</v>
      </c>
      <c r="W432" s="15">
        <v>591.33554478183214</v>
      </c>
      <c r="X432" s="18">
        <v>2.5</v>
      </c>
      <c r="Y432" s="18">
        <v>101102.83</v>
      </c>
      <c r="Z432" s="17">
        <v>134803.77333333335</v>
      </c>
      <c r="AA432" s="17">
        <v>53921.509333333335</v>
      </c>
      <c r="AB432" s="19">
        <f>Table1[[#This Row],[YTD-23 Annualized]]/Table1[[#This Row],[Column6]]</f>
        <v>119.18580885529428</v>
      </c>
      <c r="AC432" s="22">
        <v>32.284831199999999</v>
      </c>
      <c r="AD432" s="22">
        <v>-80.940758099999996</v>
      </c>
      <c r="AE432" s="21">
        <f>IF(OR('[1]Sales Team Input Sheet'!D$12="", '[1]Sales Team Input Sheet'!D$14="", AC432="", AD432=""), "",
     IFERROR(3959 * ACOS(MIN(1,
       SIN(RADIANS('[1]Sales Team Input Sheet'!D$12)) * SIN(RADIANS(AC432)) +
       COS(RADIANS('[1]Sales Team Input Sheet'!D$12)) * COS(RADIANS(AC432)) *
       COS(RADIANS(AD432) - RADIANS('[1]Sales Team Input Sheet'!D$14)))), ""))</f>
        <v>758.21794988308261</v>
      </c>
      <c r="AF432" s="21">
        <f t="shared" si="6"/>
        <v>501</v>
      </c>
    </row>
    <row r="433" spans="1:32" ht="15" thickBot="1" x14ac:dyDescent="0.4">
      <c r="A433" s="11" t="s">
        <v>1148</v>
      </c>
      <c r="B433" s="12" t="s">
        <v>1149</v>
      </c>
      <c r="C433" s="12" t="s">
        <v>1150</v>
      </c>
      <c r="D433" s="13" t="s">
        <v>34</v>
      </c>
      <c r="E433" s="14">
        <v>41456</v>
      </c>
      <c r="F433" s="15">
        <v>1067.78</v>
      </c>
      <c r="G433" s="15">
        <v>1108.7973050000001</v>
      </c>
      <c r="H433" s="15">
        <v>11934.983311289499</v>
      </c>
      <c r="I433" s="15">
        <v>6502.9937269969005</v>
      </c>
      <c r="J433" s="16">
        <v>0.54486827148267647</v>
      </c>
      <c r="K433" s="16">
        <v>0.82433183665514564</v>
      </c>
      <c r="L433" s="16">
        <v>0.79742225511176468</v>
      </c>
      <c r="M433" s="15">
        <v>5185.6319227595286</v>
      </c>
      <c r="N433" s="15">
        <v>272.25387325380524</v>
      </c>
      <c r="O433" s="15">
        <v>305.39393882634994</v>
      </c>
      <c r="P433" s="15">
        <v>471009.61</v>
      </c>
      <c r="Q433" s="15">
        <v>378867.08</v>
      </c>
      <c r="R433" s="17">
        <v>505156.10666666669</v>
      </c>
      <c r="S433" s="15">
        <v>354.8175466856469</v>
      </c>
      <c r="T433" s="15">
        <v>629722.9800000001</v>
      </c>
      <c r="U433" s="15">
        <v>495698.64</v>
      </c>
      <c r="V433" s="15">
        <v>660931.52</v>
      </c>
      <c r="W433" s="15">
        <v>464.23293187735311</v>
      </c>
      <c r="X433" s="18">
        <v>1.5476000000000001</v>
      </c>
      <c r="Y433" s="18">
        <v>104496.56000000001</v>
      </c>
      <c r="Z433" s="17">
        <v>139328.7466666667</v>
      </c>
      <c r="AA433" s="17">
        <v>90028.913586628783</v>
      </c>
      <c r="AB433" s="19">
        <f>Table1[[#This Row],[YTD-23 Annualized]]/Table1[[#This Row],[Column6]]</f>
        <v>97.414570526989579</v>
      </c>
      <c r="AC433" s="22">
        <v>36.201495000000001</v>
      </c>
      <c r="AD433" s="22">
        <v>-86.289544000000006</v>
      </c>
      <c r="AE433" s="21">
        <f>IF(OR('[1]Sales Team Input Sheet'!D$12="", '[1]Sales Team Input Sheet'!D$14="", AC433="", AD433=""), "",
     IFERROR(3959 * ACOS(MIN(1,
       SIN(RADIANS('[1]Sales Team Input Sheet'!D$12)) * SIN(RADIANS(AC433)) +
       COS(RADIANS('[1]Sales Team Input Sheet'!D$12)) * COS(RADIANS(AC433)) *
       COS(RADIANS(AD433) - RADIANS('[1]Sales Team Input Sheet'!D$14)))), ""))</f>
        <v>399.21190670798831</v>
      </c>
      <c r="AF433" s="21">
        <f t="shared" si="6"/>
        <v>141</v>
      </c>
    </row>
    <row r="434" spans="1:32" ht="15" thickBot="1" x14ac:dyDescent="0.4">
      <c r="A434" s="11" t="s">
        <v>1151</v>
      </c>
      <c r="B434" s="12" t="s">
        <v>1152</v>
      </c>
      <c r="C434" s="12" t="s">
        <v>245</v>
      </c>
      <c r="D434" s="13" t="s">
        <v>34</v>
      </c>
      <c r="E434" s="14">
        <v>41426</v>
      </c>
      <c r="F434" s="15">
        <v>1099.55</v>
      </c>
      <c r="G434" s="15">
        <v>1411.661085</v>
      </c>
      <c r="H434" s="15">
        <v>15194.978752831499</v>
      </c>
      <c r="I434" s="15">
        <v>7115.9931389365011</v>
      </c>
      <c r="J434" s="16">
        <v>0.46831214802524651</v>
      </c>
      <c r="K434" s="16">
        <v>0.87680177983070373</v>
      </c>
      <c r="L434" s="16">
        <v>0.79169319212512568</v>
      </c>
      <c r="M434" s="15">
        <v>5633.6833233051311</v>
      </c>
      <c r="N434" s="15">
        <v>516.41635096780499</v>
      </c>
      <c r="O434" s="15">
        <v>569.22310035923783</v>
      </c>
      <c r="P434" s="15">
        <v>980722.8600000001</v>
      </c>
      <c r="Q434" s="15">
        <v>724933.50999999989</v>
      </c>
      <c r="R434" s="17">
        <v>966578.01333333319</v>
      </c>
      <c r="S434" s="15">
        <v>659.30017734527758</v>
      </c>
      <c r="T434" s="15">
        <v>1329746.3200000003</v>
      </c>
      <c r="U434" s="15">
        <v>1003023.7699999999</v>
      </c>
      <c r="V434" s="15">
        <v>1337365.0266666666</v>
      </c>
      <c r="W434" s="15">
        <v>912.21296894183979</v>
      </c>
      <c r="X434" s="18">
        <v>2.4624999999999999</v>
      </c>
      <c r="Y434" s="18">
        <v>114235.81</v>
      </c>
      <c r="Z434" s="17">
        <v>152314.41333333333</v>
      </c>
      <c r="AA434" s="17">
        <v>61853.568866328256</v>
      </c>
      <c r="AB434" s="19">
        <f>Table1[[#This Row],[YTD-23 Annualized]]/Table1[[#This Row],[Column6]]</f>
        <v>171.57123641203668</v>
      </c>
      <c r="AC434" s="22">
        <v>29.453094</v>
      </c>
      <c r="AD434" s="22">
        <v>-98.528407000000001</v>
      </c>
      <c r="AE434" s="21">
        <f>IF(OR('[1]Sales Team Input Sheet'!D$12="", '[1]Sales Team Input Sheet'!D$14="", AC434="", AD434=""), "",
     IFERROR(3959 * ACOS(MIN(1,
       SIN(RADIANS('[1]Sales Team Input Sheet'!D$12)) * SIN(RADIANS(AC434)) +
       COS(RADIANS('[1]Sales Team Input Sheet'!D$12)) * COS(RADIANS(AC434)) *
       COS(RADIANS(AD434) - RADIANS('[1]Sales Team Input Sheet'!D$14)))), ""))</f>
        <v>1052.8273281802508</v>
      </c>
      <c r="AF434" s="21">
        <f t="shared" si="6"/>
        <v>728</v>
      </c>
    </row>
    <row r="435" spans="1:32" ht="15" thickBot="1" x14ac:dyDescent="0.4">
      <c r="A435" s="11" t="s">
        <v>1153</v>
      </c>
      <c r="B435" s="12" t="s">
        <v>1154</v>
      </c>
      <c r="C435" s="12" t="s">
        <v>727</v>
      </c>
      <c r="D435" s="13" t="s">
        <v>34</v>
      </c>
      <c r="E435" s="14">
        <v>41609</v>
      </c>
      <c r="F435" s="15">
        <v>845.83999999999992</v>
      </c>
      <c r="G435" s="15">
        <v>1201.886111</v>
      </c>
      <c r="H435" s="15">
        <v>12936.981910192901</v>
      </c>
      <c r="I435" s="15">
        <v>6459.0037558935001</v>
      </c>
      <c r="J435" s="16">
        <v>0.49926666054967</v>
      </c>
      <c r="K435" s="16">
        <v>0.75204053538418481</v>
      </c>
      <c r="L435" s="16">
        <v>0.6391510820599664</v>
      </c>
      <c r="M435" s="15">
        <v>4128.2792396087179</v>
      </c>
      <c r="N435" s="15">
        <v>254.15847360151557</v>
      </c>
      <c r="O435" s="15">
        <v>263.91101153882533</v>
      </c>
      <c r="P435" s="15">
        <v>372966.24000000005</v>
      </c>
      <c r="Q435" s="15">
        <v>249572.26</v>
      </c>
      <c r="R435" s="17">
        <v>332763.01333333337</v>
      </c>
      <c r="S435" s="15">
        <v>295.05847441596524</v>
      </c>
      <c r="T435" s="15">
        <v>620611.07000000007</v>
      </c>
      <c r="U435" s="15">
        <v>448141.67</v>
      </c>
      <c r="V435" s="15">
        <v>597522.22666666668</v>
      </c>
      <c r="W435" s="15">
        <v>529.8184881301429</v>
      </c>
      <c r="X435" s="18">
        <v>2.3666700000000001</v>
      </c>
      <c r="Y435" s="18">
        <v>95404.530000000013</v>
      </c>
      <c r="Z435" s="17">
        <v>127206.04000000001</v>
      </c>
      <c r="AA435" s="17">
        <v>53748.955283161573</v>
      </c>
      <c r="AB435" s="19">
        <f>Table1[[#This Row],[YTD-23 Annualized]]/Table1[[#This Row],[Column6]]</f>
        <v>80.605742494510366</v>
      </c>
      <c r="AC435" s="22">
        <v>29.952818099999998</v>
      </c>
      <c r="AD435" s="22">
        <v>-90.075021000000007</v>
      </c>
      <c r="AE435" s="21">
        <f>IF(OR('[1]Sales Team Input Sheet'!D$12="", '[1]Sales Team Input Sheet'!D$14="", AC435="", AD435=""), "",
     IFERROR(3959 * ACOS(MIN(1,
       SIN(RADIANS('[1]Sales Team Input Sheet'!D$12)) * SIN(RADIANS(AC435)) +
       COS(RADIANS('[1]Sales Team Input Sheet'!D$12)) * COS(RADIANS(AC435)) *
       COS(RADIANS(AD435) - RADIANS('[1]Sales Team Input Sheet'!D$14)))), ""))</f>
        <v>835.72959294436157</v>
      </c>
      <c r="AF435" s="21">
        <f t="shared" si="6"/>
        <v>580</v>
      </c>
    </row>
    <row r="436" spans="1:32" ht="15" thickBot="1" x14ac:dyDescent="0.4">
      <c r="A436" s="11" t="s">
        <v>1155</v>
      </c>
      <c r="B436" s="12" t="s">
        <v>1156</v>
      </c>
      <c r="C436" s="12" t="s">
        <v>549</v>
      </c>
      <c r="D436" s="13" t="s">
        <v>34</v>
      </c>
      <c r="E436" s="14">
        <v>41640</v>
      </c>
      <c r="F436" s="15">
        <v>1070.27</v>
      </c>
      <c r="G436" s="15">
        <v>1303.893605</v>
      </c>
      <c r="H436" s="15">
        <v>14034.980374859499</v>
      </c>
      <c r="I436" s="15">
        <v>6655.5520521897743</v>
      </c>
      <c r="J436" s="16">
        <v>0.47421171062780354</v>
      </c>
      <c r="K436" s="16">
        <v>0.9035972404195397</v>
      </c>
      <c r="L436" s="16">
        <v>0.79498074585389422</v>
      </c>
      <c r="M436" s="15">
        <v>5291.0357345192424</v>
      </c>
      <c r="N436" s="15">
        <v>292.51380113473977</v>
      </c>
      <c r="O436" s="15">
        <v>330.71805245405363</v>
      </c>
      <c r="P436" s="15">
        <v>559976.32999999996</v>
      </c>
      <c r="Q436" s="15">
        <v>413491.24</v>
      </c>
      <c r="R436" s="17">
        <v>551321.65333333332</v>
      </c>
      <c r="S436" s="15">
        <v>386.34292281386939</v>
      </c>
      <c r="T436" s="15">
        <v>822641.9</v>
      </c>
      <c r="U436" s="15">
        <v>641216.9</v>
      </c>
      <c r="V436" s="15">
        <v>854955.8666666667</v>
      </c>
      <c r="W436" s="15">
        <v>599.11695179721005</v>
      </c>
      <c r="X436" s="18">
        <v>1.5769</v>
      </c>
      <c r="Y436" s="18">
        <v>54545.060000000005</v>
      </c>
      <c r="Z436" s="17">
        <v>72726.746666666673</v>
      </c>
      <c r="AA436" s="17">
        <v>46120.075253133793</v>
      </c>
      <c r="AB436" s="19">
        <f>Table1[[#This Row],[YTD-23 Annualized]]/Table1[[#This Row],[Column6]]</f>
        <v>104.19919293616864</v>
      </c>
      <c r="AC436" s="22">
        <v>33.564771999999998</v>
      </c>
      <c r="AD436" s="22">
        <v>-86.760154999999997</v>
      </c>
      <c r="AE436" s="21">
        <f>IF(OR('[1]Sales Team Input Sheet'!D$12="", '[1]Sales Team Input Sheet'!D$14="", AC436="", AD436=""), "",
     IFERROR(3959 * ACOS(MIN(1,
       SIN(RADIANS('[1]Sales Team Input Sheet'!D$12)) * SIN(RADIANS(AC436)) +
       COS(RADIANS('[1]Sales Team Input Sheet'!D$12)) * COS(RADIANS(AC436)) *
       COS(RADIANS(AD436) - RADIANS('[1]Sales Team Input Sheet'!D$14)))), ""))</f>
        <v>576.86453176379837</v>
      </c>
      <c r="AF436" s="21">
        <f t="shared" si="6"/>
        <v>230</v>
      </c>
    </row>
    <row r="437" spans="1:32" ht="15" thickBot="1" x14ac:dyDescent="0.4">
      <c r="A437" s="11" t="s">
        <v>1157</v>
      </c>
      <c r="B437" s="12" t="s">
        <v>1158</v>
      </c>
      <c r="C437" s="12" t="s">
        <v>1159</v>
      </c>
      <c r="D437" s="13" t="s">
        <v>34</v>
      </c>
      <c r="E437" s="14">
        <v>41395</v>
      </c>
      <c r="F437" s="15">
        <v>1188.27</v>
      </c>
      <c r="G437" s="15">
        <v>1347.0934999999999</v>
      </c>
      <c r="H437" s="15">
        <v>14499.979724649998</v>
      </c>
      <c r="I437" s="15">
        <v>7674.065268112211</v>
      </c>
      <c r="J437" s="16">
        <v>0.52924662060501249</v>
      </c>
      <c r="K437" s="16">
        <v>0.81991257652398863</v>
      </c>
      <c r="L437" s="16">
        <v>0.7841046914232439</v>
      </c>
      <c r="M437" s="15">
        <v>6017.2705790149585</v>
      </c>
      <c r="N437" s="15">
        <v>315.64717971193022</v>
      </c>
      <c r="O437" s="15">
        <v>327.7754550733419</v>
      </c>
      <c r="P437" s="15">
        <v>568061.6399999999</v>
      </c>
      <c r="Q437" s="15">
        <v>415029.91</v>
      </c>
      <c r="R437" s="17">
        <v>553373.21333333338</v>
      </c>
      <c r="S437" s="15">
        <v>349.27239600427509</v>
      </c>
      <c r="T437" s="15">
        <v>845256.74</v>
      </c>
      <c r="U437" s="15">
        <v>641168.9</v>
      </c>
      <c r="V437" s="15">
        <v>854891.8666666667</v>
      </c>
      <c r="W437" s="15">
        <v>539.58182904558726</v>
      </c>
      <c r="X437" s="18">
        <v>2.3988</v>
      </c>
      <c r="Y437" s="18">
        <v>118337.79000000001</v>
      </c>
      <c r="Z437" s="17">
        <v>157783.72</v>
      </c>
      <c r="AA437" s="17">
        <v>65776.104719026174</v>
      </c>
      <c r="AB437" s="19">
        <f>Table1[[#This Row],[YTD-23 Annualized]]/Table1[[#This Row],[Column6]]</f>
        <v>91.964156516943916</v>
      </c>
      <c r="AC437" s="22">
        <v>32.955137000000001</v>
      </c>
      <c r="AD437" s="22">
        <v>-95.297995999999998</v>
      </c>
      <c r="AE437" s="21">
        <f>IF(OR('[1]Sales Team Input Sheet'!D$12="", '[1]Sales Team Input Sheet'!D$14="", AC437="", AD437=""), "",
     IFERROR(3959 * ACOS(MIN(1,
       SIN(RADIANS('[1]Sales Team Input Sheet'!D$12)) * SIN(RADIANS(AC437)) +
       COS(RADIANS('[1]Sales Team Input Sheet'!D$12)) * COS(RADIANS(AC437)) *
       COS(RADIANS(AD437) - RADIANS('[1]Sales Team Input Sheet'!D$14)))), ""))</f>
        <v>746.31466138720771</v>
      </c>
      <c r="AF437" s="21">
        <f t="shared" si="6"/>
        <v>488</v>
      </c>
    </row>
    <row r="438" spans="1:32" ht="15" thickBot="1" x14ac:dyDescent="0.4">
      <c r="A438" s="11" t="s">
        <v>1160</v>
      </c>
      <c r="B438" s="12" t="s">
        <v>1161</v>
      </c>
      <c r="C438" s="12" t="s">
        <v>1162</v>
      </c>
      <c r="D438" s="13" t="s">
        <v>34</v>
      </c>
      <c r="E438" s="14">
        <v>41579</v>
      </c>
      <c r="F438" s="15">
        <v>913.5200000000001</v>
      </c>
      <c r="G438" s="15">
        <v>1079.2541510000001</v>
      </c>
      <c r="H438" s="15">
        <v>11616.983755948901</v>
      </c>
      <c r="I438" s="15">
        <v>5793.994417002401</v>
      </c>
      <c r="J438" s="16">
        <v>0.49875204603220474</v>
      </c>
      <c r="K438" s="16">
        <v>0.82544505818505098</v>
      </c>
      <c r="L438" s="16">
        <v>0.78290840832866337</v>
      </c>
      <c r="M438" s="15">
        <v>4536.1669468805112</v>
      </c>
      <c r="N438" s="15">
        <v>297.5634760313884</v>
      </c>
      <c r="O438" s="15">
        <v>331.09414134337504</v>
      </c>
      <c r="P438" s="15">
        <v>445762.01</v>
      </c>
      <c r="Q438" s="15">
        <v>350892.74</v>
      </c>
      <c r="R438" s="17">
        <v>467856.98666666663</v>
      </c>
      <c r="S438" s="15">
        <v>384.11062702513351</v>
      </c>
      <c r="T438" s="15">
        <v>620898.54999999993</v>
      </c>
      <c r="U438" s="15">
        <v>526984.5</v>
      </c>
      <c r="V438" s="15">
        <v>702646</v>
      </c>
      <c r="W438" s="15">
        <v>576.87242753305895</v>
      </c>
      <c r="X438" s="18">
        <v>1.5588</v>
      </c>
      <c r="Y438" s="18">
        <v>82415.959999999992</v>
      </c>
      <c r="Z438" s="17">
        <v>109887.94666666666</v>
      </c>
      <c r="AA438" s="17">
        <v>70495.218544179283</v>
      </c>
      <c r="AB438" s="19">
        <f>Table1[[#This Row],[YTD-23 Annualized]]/Table1[[#This Row],[Column6]]</f>
        <v>103.13927863444454</v>
      </c>
      <c r="AC438" s="22">
        <v>32.810535999999999</v>
      </c>
      <c r="AD438" s="22">
        <v>-96.818123999999997</v>
      </c>
      <c r="AE438" s="21">
        <f>IF(OR('[1]Sales Team Input Sheet'!D$12="", '[1]Sales Team Input Sheet'!D$14="", AC438="", AD438=""), "",
     IFERROR(3959 * ACOS(MIN(1,
       SIN(RADIANS('[1]Sales Team Input Sheet'!D$12)) * SIN(RADIANS(AC438)) +
       COS(RADIANS('[1]Sales Team Input Sheet'!D$12)) * COS(RADIANS(AC438)) *
       COS(RADIANS(AD438) - RADIANS('[1]Sales Team Input Sheet'!D$14)))), ""))</f>
        <v>804.07766462850918</v>
      </c>
      <c r="AF438" s="21">
        <f t="shared" si="6"/>
        <v>541</v>
      </c>
    </row>
    <row r="439" spans="1:32" ht="15" thickBot="1" x14ac:dyDescent="0.4">
      <c r="A439" s="11" t="s">
        <v>1163</v>
      </c>
      <c r="B439" s="12" t="s">
        <v>1164</v>
      </c>
      <c r="C439" s="12" t="s">
        <v>88</v>
      </c>
      <c r="D439" s="13" t="s">
        <v>34</v>
      </c>
      <c r="E439" s="14">
        <v>41518</v>
      </c>
      <c r="F439" s="15">
        <v>690.7</v>
      </c>
      <c r="G439" s="15">
        <v>1044.22972</v>
      </c>
      <c r="H439" s="15">
        <v>11239.984283108</v>
      </c>
      <c r="I439" s="15">
        <v>5552.9995180435881</v>
      </c>
      <c r="J439" s="16">
        <v>0.4940397938446327</v>
      </c>
      <c r="K439" s="16">
        <v>0.75729626452074061</v>
      </c>
      <c r="L439" s="16">
        <v>0.61905789975404013</v>
      </c>
      <c r="M439" s="15">
        <v>3437.628218975261</v>
      </c>
      <c r="N439" s="15">
        <v>411.26526017419701</v>
      </c>
      <c r="O439" s="15">
        <v>438.54394092949178</v>
      </c>
      <c r="P439" s="15">
        <v>512170.01999999996</v>
      </c>
      <c r="Q439" s="15">
        <v>337391.37</v>
      </c>
      <c r="R439" s="17">
        <v>449855.16000000003</v>
      </c>
      <c r="S439" s="15">
        <v>488.47744317359195</v>
      </c>
      <c r="T439" s="15">
        <v>681590.76</v>
      </c>
      <c r="U439" s="15">
        <v>483005.95</v>
      </c>
      <c r="V439" s="15">
        <v>644007.93333333335</v>
      </c>
      <c r="W439" s="15">
        <v>699.29918922831905</v>
      </c>
      <c r="X439" s="18">
        <v>2.0587999999999997</v>
      </c>
      <c r="Y439" s="18">
        <v>68453.09</v>
      </c>
      <c r="Z439" s="17">
        <v>91270.786666666667</v>
      </c>
      <c r="AA439" s="17">
        <v>44332.031604170719</v>
      </c>
      <c r="AB439" s="19">
        <f>Table1[[#This Row],[YTD-23 Annualized]]/Table1[[#This Row],[Column6]]</f>
        <v>130.86207447241037</v>
      </c>
      <c r="AC439" s="22">
        <v>31.303936</v>
      </c>
      <c r="AD439" s="22">
        <v>-95.459417000000002</v>
      </c>
      <c r="AE439" s="21">
        <f>IF(OR('[1]Sales Team Input Sheet'!D$12="", '[1]Sales Team Input Sheet'!D$14="", AC439="", AD439=""), "",
     IFERROR(3959 * ACOS(MIN(1,
       SIN(RADIANS('[1]Sales Team Input Sheet'!D$12)) * SIN(RADIANS(AC439)) +
       COS(RADIANS('[1]Sales Team Input Sheet'!D$12)) * COS(RADIANS(AC439)) *
       COS(RADIANS(AD439) - RADIANS('[1]Sales Team Input Sheet'!D$14)))), ""))</f>
        <v>849.68394856327075</v>
      </c>
      <c r="AF439" s="21">
        <f t="shared" si="6"/>
        <v>604</v>
      </c>
    </row>
    <row r="440" spans="1:32" ht="15" thickBot="1" x14ac:dyDescent="0.4">
      <c r="A440" s="11" t="s">
        <v>1165</v>
      </c>
      <c r="B440" s="12" t="s">
        <v>1166</v>
      </c>
      <c r="C440" s="12" t="s">
        <v>522</v>
      </c>
      <c r="D440" s="13" t="s">
        <v>34</v>
      </c>
      <c r="E440" s="14">
        <v>41426</v>
      </c>
      <c r="F440" s="15">
        <v>1325.06</v>
      </c>
      <c r="G440" s="15">
        <v>1493.1370159999999</v>
      </c>
      <c r="H440" s="15">
        <v>16071.977526522398</v>
      </c>
      <c r="I440" s="15">
        <v>8255.991975430501</v>
      </c>
      <c r="J440" s="16">
        <v>0.51368862119214931</v>
      </c>
      <c r="K440" s="16">
        <v>0.90411554187586352</v>
      </c>
      <c r="L440" s="16">
        <v>0.81146798796807407</v>
      </c>
      <c r="M440" s="15">
        <v>6699.4731969831537</v>
      </c>
      <c r="N440" s="15">
        <v>454.4741229436533</v>
      </c>
      <c r="O440" s="15">
        <v>525.11647019757595</v>
      </c>
      <c r="P440" s="15">
        <v>1060117.07</v>
      </c>
      <c r="Q440" s="15">
        <v>816353.24000000011</v>
      </c>
      <c r="R440" s="17">
        <v>1088470.9866666668</v>
      </c>
      <c r="S440" s="15">
        <v>616.08775451677673</v>
      </c>
      <c r="T440" s="15">
        <v>1454382.0200000003</v>
      </c>
      <c r="U440" s="15">
        <v>1122029.7499999998</v>
      </c>
      <c r="V440" s="15">
        <v>1496039.6666666663</v>
      </c>
      <c r="W440" s="15">
        <v>846.77656106138568</v>
      </c>
      <c r="X440" s="18">
        <v>1.946</v>
      </c>
      <c r="Y440" s="18">
        <v>152502.84000000003</v>
      </c>
      <c r="Z440" s="17">
        <v>203337.12000000002</v>
      </c>
      <c r="AA440" s="17">
        <v>104489.78417266188</v>
      </c>
      <c r="AB440" s="19">
        <f>Table1[[#This Row],[YTD-23 Annualized]]/Table1[[#This Row],[Column6]]</f>
        <v>162.4711308878461</v>
      </c>
      <c r="AC440" s="22">
        <v>28.136861</v>
      </c>
      <c r="AD440" s="22">
        <v>-82.320695999999998</v>
      </c>
      <c r="AE440" s="21">
        <f>IF(OR('[1]Sales Team Input Sheet'!D$12="", '[1]Sales Team Input Sheet'!D$14="", AC440="", AD440=""), "",
     IFERROR(3959 * ACOS(MIN(1,
       SIN(RADIANS('[1]Sales Team Input Sheet'!D$12)) * SIN(RADIANS(AC440)) +
       COS(RADIANS('[1]Sales Team Input Sheet'!D$12)) * COS(RADIANS(AC440)) *
       COS(RADIANS(AD440) - RADIANS('[1]Sales Team Input Sheet'!D$14)))), ""))</f>
        <v>995.73914054880379</v>
      </c>
      <c r="AF440" s="21">
        <f t="shared" si="6"/>
        <v>710</v>
      </c>
    </row>
    <row r="441" spans="1:32" ht="15" thickBot="1" x14ac:dyDescent="0.4">
      <c r="A441" s="11" t="s">
        <v>1167</v>
      </c>
      <c r="B441" s="12" t="s">
        <v>1168</v>
      </c>
      <c r="C441" s="12" t="s">
        <v>1169</v>
      </c>
      <c r="D441" s="13" t="s">
        <v>34</v>
      </c>
      <c r="E441" s="14">
        <v>41487</v>
      </c>
      <c r="F441" s="15">
        <v>1379.06</v>
      </c>
      <c r="G441" s="15">
        <v>1439.06747</v>
      </c>
      <c r="H441" s="15">
        <v>15489.978340332998</v>
      </c>
      <c r="I441" s="15">
        <v>7859.4269065441113</v>
      </c>
      <c r="J441" s="16">
        <v>0.50738785644907181</v>
      </c>
      <c r="K441" s="16">
        <v>0.67310953661932704</v>
      </c>
      <c r="L441" s="16">
        <v>0.86897444662702539</v>
      </c>
      <c r="M441" s="15">
        <v>6829.6411469197237</v>
      </c>
      <c r="N441" s="15">
        <v>312.27300552922588</v>
      </c>
      <c r="O441" s="15">
        <v>278.86103577799372</v>
      </c>
      <c r="P441" s="15">
        <v>497070.11</v>
      </c>
      <c r="Q441" s="15">
        <v>430152.6</v>
      </c>
      <c r="R441" s="17">
        <v>573536.79999999993</v>
      </c>
      <c r="S441" s="15">
        <v>311.91724798050848</v>
      </c>
      <c r="T441" s="15">
        <v>724791.84</v>
      </c>
      <c r="U441" s="15">
        <v>653128.15</v>
      </c>
      <c r="V441" s="15">
        <v>870837.53333333333</v>
      </c>
      <c r="W441" s="15">
        <v>473.60386785201513</v>
      </c>
      <c r="X441" s="18">
        <v>2.0453999999999999</v>
      </c>
      <c r="Y441" s="18">
        <v>95891.29</v>
      </c>
      <c r="Z441" s="17">
        <v>127855.05333333332</v>
      </c>
      <c r="AA441" s="17">
        <v>62508.581858479185</v>
      </c>
      <c r="AB441" s="19">
        <f>Table1[[#This Row],[YTD-23 Annualized]]/Table1[[#This Row],[Column6]]</f>
        <v>83.977589402142172</v>
      </c>
      <c r="AC441" s="22">
        <v>33.207430000000002</v>
      </c>
      <c r="AD441" s="22">
        <v>-97.116281999999998</v>
      </c>
      <c r="AE441" s="21">
        <f>IF(OR('[1]Sales Team Input Sheet'!D$12="", '[1]Sales Team Input Sheet'!D$14="", AC441="", AD441=""), "",
     IFERROR(3959 * ACOS(MIN(1,
       SIN(RADIANS('[1]Sales Team Input Sheet'!D$12)) * SIN(RADIANS(AC441)) +
       COS(RADIANS('[1]Sales Team Input Sheet'!D$12)) * COS(RADIANS(AC441)) *
       COS(RADIANS(AD441) - RADIANS('[1]Sales Team Input Sheet'!D$14)))), ""))</f>
        <v>792.63782262868813</v>
      </c>
      <c r="AF441" s="21">
        <f t="shared" si="6"/>
        <v>523</v>
      </c>
    </row>
    <row r="442" spans="1:32" ht="15" thickBot="1" x14ac:dyDescent="0.4">
      <c r="A442" s="11" t="s">
        <v>1170</v>
      </c>
      <c r="B442" s="12" t="s">
        <v>1171</v>
      </c>
      <c r="C442" s="12" t="s">
        <v>656</v>
      </c>
      <c r="D442" s="13" t="s">
        <v>34</v>
      </c>
      <c r="E442" s="14">
        <v>41518</v>
      </c>
      <c r="F442" s="15">
        <v>1266.46</v>
      </c>
      <c r="G442" s="15">
        <v>1540.517546</v>
      </c>
      <c r="H442" s="15">
        <v>16581.976813389399</v>
      </c>
      <c r="I442" s="15">
        <v>7777.2146757694672</v>
      </c>
      <c r="J442" s="16">
        <v>0.46901613500566608</v>
      </c>
      <c r="K442" s="16">
        <v>0.85579629099979304</v>
      </c>
      <c r="L442" s="16">
        <v>0.66566061642755192</v>
      </c>
      <c r="M442" s="15">
        <v>5176.9855151621068</v>
      </c>
      <c r="N442" s="15">
        <v>392.91238545857431</v>
      </c>
      <c r="O442" s="15">
        <v>430.03407134848322</v>
      </c>
      <c r="P442" s="15">
        <v>922012.73</v>
      </c>
      <c r="Q442" s="15">
        <v>581175.09</v>
      </c>
      <c r="R442" s="17">
        <v>774900.11999999988</v>
      </c>
      <c r="S442" s="15">
        <v>458.89731219304201</v>
      </c>
      <c r="T442" s="15">
        <v>1167945</v>
      </c>
      <c r="U442" s="15">
        <v>753690.03</v>
      </c>
      <c r="V442" s="15">
        <v>1004920.04</v>
      </c>
      <c r="W442" s="15">
        <v>595.11554253588747</v>
      </c>
      <c r="X442" s="18">
        <v>1.2625</v>
      </c>
      <c r="Y442" s="18">
        <v>73493.33</v>
      </c>
      <c r="Z442" s="17">
        <v>97991.106666666659</v>
      </c>
      <c r="AA442" s="17">
        <v>77616.718151815177</v>
      </c>
      <c r="AB442" s="19">
        <f>Table1[[#This Row],[YTD-23 Annualized]]/Table1[[#This Row],[Column6]]</f>
        <v>149.68172457321148</v>
      </c>
      <c r="AC442" s="22">
        <v>42.394663000000001</v>
      </c>
      <c r="AD442" s="22">
        <v>-71.1422405</v>
      </c>
      <c r="AE442" s="21">
        <f>IF(OR('[1]Sales Team Input Sheet'!D$12="", '[1]Sales Team Input Sheet'!D$14="", AC442="", AD442=""), "",
     IFERROR(3959 * ACOS(MIN(1,
       SIN(RADIANS('[1]Sales Team Input Sheet'!D$12)) * SIN(RADIANS(AC442)) +
       COS(RADIANS('[1]Sales Team Input Sheet'!D$12)) * COS(RADIANS(AC442)) *
       COS(RADIANS(AD442) - RADIANS('[1]Sales Team Input Sheet'!D$14)))), ""))</f>
        <v>843.91442057831864</v>
      </c>
      <c r="AF442" s="21">
        <f t="shared" si="6"/>
        <v>582</v>
      </c>
    </row>
    <row r="443" spans="1:32" ht="15" thickBot="1" x14ac:dyDescent="0.4">
      <c r="A443" s="11" t="s">
        <v>1172</v>
      </c>
      <c r="B443" s="12" t="s">
        <v>1173</v>
      </c>
      <c r="C443" s="12" t="s">
        <v>1174</v>
      </c>
      <c r="D443" s="13" t="s">
        <v>34</v>
      </c>
      <c r="E443" s="14">
        <v>41456</v>
      </c>
      <c r="F443" s="15">
        <v>744.11</v>
      </c>
      <c r="G443" s="15">
        <v>1019.053007</v>
      </c>
      <c r="H443" s="15">
        <v>10968.9846620473</v>
      </c>
      <c r="I443" s="15">
        <v>5461.9847392522224</v>
      </c>
      <c r="J443" s="16">
        <v>0.49794806971977051</v>
      </c>
      <c r="K443" s="16">
        <v>0.66050730314188588</v>
      </c>
      <c r="L443" s="16">
        <v>0.67265825805195267</v>
      </c>
      <c r="M443" s="15">
        <v>3674.0491402117486</v>
      </c>
      <c r="N443" s="15">
        <v>347.20111896948822</v>
      </c>
      <c r="O443" s="15">
        <v>328.45266156885407</v>
      </c>
      <c r="P443" s="15">
        <v>398664.07999999996</v>
      </c>
      <c r="Q443" s="15">
        <v>284124.63</v>
      </c>
      <c r="R443" s="17">
        <v>378832.84</v>
      </c>
      <c r="S443" s="15">
        <v>381.83148996788111</v>
      </c>
      <c r="T443" s="15">
        <v>559049.59999999986</v>
      </c>
      <c r="U443" s="15">
        <v>432729.03</v>
      </c>
      <c r="V443" s="15">
        <v>576972.04</v>
      </c>
      <c r="W443" s="15">
        <v>581.53906008520244</v>
      </c>
      <c r="X443" s="18">
        <v>1.3110999999999999</v>
      </c>
      <c r="Y443" s="18">
        <v>57165.85</v>
      </c>
      <c r="Z443" s="17">
        <v>76221.133333333331</v>
      </c>
      <c r="AA443" s="17">
        <v>58135.255383520198</v>
      </c>
      <c r="AB443" s="19">
        <f>Table1[[#This Row],[YTD-23 Annualized]]/Table1[[#This Row],[Column6]]</f>
        <v>103.11044451032207</v>
      </c>
      <c r="AC443" s="22">
        <v>39.545360000000002</v>
      </c>
      <c r="AD443" s="22">
        <v>-76.361137999999997</v>
      </c>
      <c r="AE443" s="21">
        <f>IF(OR('[1]Sales Team Input Sheet'!D$12="", '[1]Sales Team Input Sheet'!D$14="", AC443="", AD443=""), "",
     IFERROR(3959 * ACOS(MIN(1,
       SIN(RADIANS('[1]Sales Team Input Sheet'!D$12)) * SIN(RADIANS(AC443)) +
       COS(RADIANS('[1]Sales Team Input Sheet'!D$12)) * COS(RADIANS(AC443)) *
       COS(RADIANS(AD443) - RADIANS('[1]Sales Team Input Sheet'!D$14)))), ""))</f>
        <v>611.15335562908922</v>
      </c>
      <c r="AF443" s="21">
        <f t="shared" si="6"/>
        <v>322</v>
      </c>
    </row>
    <row r="444" spans="1:32" ht="15" thickBot="1" x14ac:dyDescent="0.4">
      <c r="A444" s="11" t="s">
        <v>1175</v>
      </c>
      <c r="B444" s="12" t="s">
        <v>1176</v>
      </c>
      <c r="C444" s="12" t="s">
        <v>1177</v>
      </c>
      <c r="D444" s="13" t="s">
        <v>34</v>
      </c>
      <c r="E444" s="14">
        <v>41609</v>
      </c>
      <c r="F444" s="15">
        <v>1278.8</v>
      </c>
      <c r="G444" s="15">
        <v>1280.20334</v>
      </c>
      <c r="H444" s="15">
        <v>13779.980731426</v>
      </c>
      <c r="I444" s="15">
        <v>7314.6596139187686</v>
      </c>
      <c r="J444" s="16">
        <v>0.53081784049503689</v>
      </c>
      <c r="K444" s="16">
        <v>0.89646133836005781</v>
      </c>
      <c r="L444" s="16">
        <v>0.86531274165069882</v>
      </c>
      <c r="M444" s="15">
        <v>6329.4681647616917</v>
      </c>
      <c r="N444" s="15">
        <v>503.05071215351813</v>
      </c>
      <c r="O444" s="15">
        <v>541.41366906474821</v>
      </c>
      <c r="P444" s="15">
        <v>989873.83</v>
      </c>
      <c r="Q444" s="15">
        <v>776227.21999999986</v>
      </c>
      <c r="R444" s="17">
        <v>1034969.6266666665</v>
      </c>
      <c r="S444" s="15">
        <v>606.99657491398182</v>
      </c>
      <c r="T444" s="15">
        <v>1328100.32</v>
      </c>
      <c r="U444" s="15">
        <v>1116521.4300000002</v>
      </c>
      <c r="V444" s="15">
        <v>1488695.2400000002</v>
      </c>
      <c r="W444" s="15">
        <v>873.10089928057573</v>
      </c>
      <c r="X444" s="18">
        <v>1.7250000000000001</v>
      </c>
      <c r="Y444" s="18">
        <v>105069.34</v>
      </c>
      <c r="Z444" s="17">
        <v>140092.45333333334</v>
      </c>
      <c r="AA444" s="17">
        <v>81213.016425120775</v>
      </c>
      <c r="AB444" s="19">
        <f>Table1[[#This Row],[YTD-23 Annualized]]/Table1[[#This Row],[Column6]]</f>
        <v>163.51604901478063</v>
      </c>
      <c r="AC444" s="22">
        <v>28.582377999999999</v>
      </c>
      <c r="AD444" s="22">
        <v>-81.346306999999996</v>
      </c>
      <c r="AE444" s="21">
        <f>IF(OR('[1]Sales Team Input Sheet'!D$12="", '[1]Sales Team Input Sheet'!D$14="", AC444="", AD444=""), "",
     IFERROR(3959 * ACOS(MIN(1,
       SIN(RADIANS('[1]Sales Team Input Sheet'!D$12)) * SIN(RADIANS(AC444)) +
       COS(RADIANS('[1]Sales Team Input Sheet'!D$12)) * COS(RADIANS(AC444)) *
       COS(RADIANS(AD444) - RADIANS('[1]Sales Team Input Sheet'!D$14)))), ""))</f>
        <v>984.40454590069567</v>
      </c>
      <c r="AF444" s="21">
        <f t="shared" si="6"/>
        <v>701</v>
      </c>
    </row>
    <row r="445" spans="1:32" ht="15" thickBot="1" x14ac:dyDescent="0.4">
      <c r="A445" s="11" t="s">
        <v>1178</v>
      </c>
      <c r="B445" s="12" t="s">
        <v>1179</v>
      </c>
      <c r="C445" s="12" t="s">
        <v>221</v>
      </c>
      <c r="D445" s="13" t="s">
        <v>34</v>
      </c>
      <c r="E445" s="14">
        <v>41548</v>
      </c>
      <c r="F445" s="15">
        <v>1024.56</v>
      </c>
      <c r="G445" s="15">
        <v>1322.567108</v>
      </c>
      <c r="H445" s="15">
        <v>14235.980093801199</v>
      </c>
      <c r="I445" s="15">
        <v>6798.0034325643992</v>
      </c>
      <c r="J445" s="16">
        <v>0.47752268461828401</v>
      </c>
      <c r="K445" s="16">
        <v>0.87779958959831783</v>
      </c>
      <c r="L445" s="16">
        <v>0.75055910424887806</v>
      </c>
      <c r="M445" s="15">
        <v>5102.3033670263339</v>
      </c>
      <c r="N445" s="15">
        <v>321.63800582550977</v>
      </c>
      <c r="O445" s="15">
        <v>353.59738814710698</v>
      </c>
      <c r="P445" s="15">
        <v>575203.67999999993</v>
      </c>
      <c r="Q445" s="15">
        <v>404689.19</v>
      </c>
      <c r="R445" s="17">
        <v>539585.58666666667</v>
      </c>
      <c r="S445" s="15">
        <v>394.98827789490127</v>
      </c>
      <c r="T445" s="15">
        <v>800794.03999999992</v>
      </c>
      <c r="U445" s="15">
        <v>567563.6</v>
      </c>
      <c r="V445" s="15">
        <v>756751.46666666667</v>
      </c>
      <c r="W445" s="15">
        <v>553.95838213477009</v>
      </c>
      <c r="X445" s="18">
        <v>2.2587999999999999</v>
      </c>
      <c r="Y445" s="18">
        <v>92164.68</v>
      </c>
      <c r="Z445" s="17">
        <v>122886.23999999999</v>
      </c>
      <c r="AA445" s="17">
        <v>54403.329201345849</v>
      </c>
      <c r="AB445" s="19">
        <f>Table1[[#This Row],[YTD-23 Annualized]]/Table1[[#This Row],[Column6]]</f>
        <v>105.75333292679964</v>
      </c>
      <c r="AC445" s="22">
        <v>39.9352217</v>
      </c>
      <c r="AD445" s="22">
        <v>-86.046709500000006</v>
      </c>
      <c r="AE445" s="21">
        <f>IF(OR('[1]Sales Team Input Sheet'!D$12="", '[1]Sales Team Input Sheet'!D$14="", AC445="", AD445=""), "",
     IFERROR(3959 * ACOS(MIN(1,
       SIN(RADIANS('[1]Sales Team Input Sheet'!D$12)) * SIN(RADIANS(AC445)) +
       COS(RADIANS('[1]Sales Team Input Sheet'!D$12)) * COS(RADIANS(AC445)) *
       COS(RADIANS(AD445) - RADIANS('[1]Sales Team Input Sheet'!D$14)))), ""))</f>
        <v>157.94581611459313</v>
      </c>
      <c r="AF445" s="21">
        <f t="shared" si="6"/>
        <v>60</v>
      </c>
    </row>
    <row r="446" spans="1:32" ht="15" thickBot="1" x14ac:dyDescent="0.4">
      <c r="A446" s="11" t="s">
        <v>1180</v>
      </c>
      <c r="B446" s="12" t="s">
        <v>1181</v>
      </c>
      <c r="C446" s="12" t="s">
        <v>549</v>
      </c>
      <c r="D446" s="13" t="s">
        <v>34</v>
      </c>
      <c r="E446" s="14">
        <v>41518</v>
      </c>
      <c r="F446" s="15">
        <v>1323.28</v>
      </c>
      <c r="G446" s="15">
        <v>1382.117931</v>
      </c>
      <c r="H446" s="15">
        <v>14876.979197490899</v>
      </c>
      <c r="I446" s="15">
        <v>8075.9921302493995</v>
      </c>
      <c r="J446" s="16">
        <v>0.54285161140854921</v>
      </c>
      <c r="K446" s="16">
        <v>0.69161461296599613</v>
      </c>
      <c r="L446" s="16">
        <v>0.79663470643265544</v>
      </c>
      <c r="M446" s="15">
        <v>6433.6156198336648</v>
      </c>
      <c r="N446" s="15">
        <v>281.68865437061356</v>
      </c>
      <c r="O446" s="15">
        <v>272.12704794147874</v>
      </c>
      <c r="P446" s="15">
        <v>506510.51</v>
      </c>
      <c r="Q446" s="15">
        <v>418141.32</v>
      </c>
      <c r="R446" s="17">
        <v>557521.76</v>
      </c>
      <c r="S446" s="15">
        <v>315.98854361888641</v>
      </c>
      <c r="T446" s="15">
        <v>627562.72000000009</v>
      </c>
      <c r="U446" s="15">
        <v>523406.37</v>
      </c>
      <c r="V446" s="15">
        <v>697875.16</v>
      </c>
      <c r="W446" s="15">
        <v>395.53712744090444</v>
      </c>
      <c r="X446" s="18">
        <v>2.4169</v>
      </c>
      <c r="Y446" s="18">
        <v>122270.75</v>
      </c>
      <c r="Z446" s="17">
        <v>163027.66666666666</v>
      </c>
      <c r="AA446" s="17">
        <v>67453.211414070363</v>
      </c>
      <c r="AB446" s="19">
        <f>Table1[[#This Row],[YTD-23 Annualized]]/Table1[[#This Row],[Column6]]</f>
        <v>86.657611045531226</v>
      </c>
      <c r="AC446" s="22">
        <v>33.572333999999998</v>
      </c>
      <c r="AD446" s="22">
        <v>-86.764854999999997</v>
      </c>
      <c r="AE446" s="21">
        <f>IF(OR('[1]Sales Team Input Sheet'!D$12="", '[1]Sales Team Input Sheet'!D$14="", AC446="", AD446=""), "",
     IFERROR(3959 * ACOS(MIN(1,
       SIN(RADIANS('[1]Sales Team Input Sheet'!D$12)) * SIN(RADIANS(AC446)) +
       COS(RADIANS('[1]Sales Team Input Sheet'!D$12)) * COS(RADIANS(AC446)) *
       COS(RADIANS(AD446) - RADIANS('[1]Sales Team Input Sheet'!D$14)))), ""))</f>
        <v>576.32268489783496</v>
      </c>
      <c r="AF446" s="21">
        <f t="shared" si="6"/>
        <v>226</v>
      </c>
    </row>
    <row r="447" spans="1:32" ht="15" thickBot="1" x14ac:dyDescent="0.4">
      <c r="A447" s="11" t="s">
        <v>1182</v>
      </c>
      <c r="B447" s="12" t="s">
        <v>1183</v>
      </c>
      <c r="C447" s="12" t="s">
        <v>79</v>
      </c>
      <c r="D447" s="13" t="s">
        <v>34</v>
      </c>
      <c r="E447" s="14">
        <v>41609</v>
      </c>
      <c r="F447" s="15">
        <v>1278.3599999999997</v>
      </c>
      <c r="G447" s="15">
        <v>2049.0685680000001</v>
      </c>
      <c r="H447" s="15">
        <v>22055.969159095199</v>
      </c>
      <c r="I447" s="15">
        <v>9773.2827365179019</v>
      </c>
      <c r="J447" s="16">
        <v>0.44311282202204672</v>
      </c>
      <c r="K447" s="16">
        <v>0.77680914378313959</v>
      </c>
      <c r="L447" s="16">
        <v>0.67378282597979056</v>
      </c>
      <c r="M447" s="15">
        <v>6585.0700613105328</v>
      </c>
      <c r="N447" s="15">
        <v>400.55923378929197</v>
      </c>
      <c r="O447" s="15">
        <v>445.31232986013356</v>
      </c>
      <c r="P447" s="15">
        <v>900930.67</v>
      </c>
      <c r="Q447" s="15">
        <v>640604.56000000006</v>
      </c>
      <c r="R447" s="17">
        <v>854139.41333333333</v>
      </c>
      <c r="S447" s="15">
        <v>501.11436528051581</v>
      </c>
      <c r="T447" s="15">
        <v>1259888.6700000002</v>
      </c>
      <c r="U447" s="15">
        <v>936443.49000000011</v>
      </c>
      <c r="V447" s="15">
        <v>1248591.32</v>
      </c>
      <c r="W447" s="15">
        <v>732.53503707875734</v>
      </c>
      <c r="X447" s="18">
        <v>2.0714999999999999</v>
      </c>
      <c r="Y447" s="18">
        <v>116084.54999999999</v>
      </c>
      <c r="Z447" s="17">
        <v>154779.4</v>
      </c>
      <c r="AA447" s="17">
        <v>74718.513154718807</v>
      </c>
      <c r="AB447" s="19">
        <f>Table1[[#This Row],[YTD-23 Annualized]]/Table1[[#This Row],[Column6]]</f>
        <v>129.70847772018178</v>
      </c>
      <c r="AC447" s="22">
        <v>47.64143</v>
      </c>
      <c r="AD447" s="22">
        <v>-122.35766599999999</v>
      </c>
      <c r="AE447" s="21">
        <f>IF(OR('[1]Sales Team Input Sheet'!D$12="", '[1]Sales Team Input Sheet'!D$14="", AC447="", AD447=""), "",
     IFERROR(3959 * ACOS(MIN(1,
       SIN(RADIANS('[1]Sales Team Input Sheet'!D$12)) * SIN(RADIANS(AC447)) +
       COS(RADIANS('[1]Sales Team Input Sheet'!D$12)) * COS(RADIANS(AC447)) *
       COS(RADIANS(AD447) - RADIANS('[1]Sales Team Input Sheet'!D$14)))), ""))</f>
        <v>1734.2438505222262</v>
      </c>
      <c r="AF447" s="21">
        <f t="shared" si="6"/>
        <v>883</v>
      </c>
    </row>
    <row r="448" spans="1:32" ht="15" thickBot="1" x14ac:dyDescent="0.4">
      <c r="A448" s="11" t="s">
        <v>1184</v>
      </c>
      <c r="B448" s="12" t="s">
        <v>1185</v>
      </c>
      <c r="C448" s="12" t="s">
        <v>79</v>
      </c>
      <c r="D448" s="13" t="s">
        <v>132</v>
      </c>
      <c r="E448" s="14">
        <v>41548</v>
      </c>
      <c r="F448" s="15">
        <v>1208.46</v>
      </c>
      <c r="G448" s="15">
        <v>1709.972618</v>
      </c>
      <c r="H448" s="15">
        <v>18405.974262890199</v>
      </c>
      <c r="I448" s="15">
        <v>9680.5311128525791</v>
      </c>
      <c r="J448" s="16">
        <v>0.52594505319777041</v>
      </c>
      <c r="K448" s="16">
        <v>0.66545861561640807</v>
      </c>
      <c r="L448" s="16">
        <v>0.67602966033516154</v>
      </c>
      <c r="M448" s="15">
        <v>6544.3261600856913</v>
      </c>
      <c r="N448" s="15">
        <v>431.24716715223752</v>
      </c>
      <c r="O448" s="15">
        <v>435.44741240918194</v>
      </c>
      <c r="P448" s="15">
        <v>759290.25</v>
      </c>
      <c r="Q448" s="15">
        <v>585271.3600000001</v>
      </c>
      <c r="R448" s="17">
        <v>780361.81333333347</v>
      </c>
      <c r="S448" s="15">
        <v>484.31173559737192</v>
      </c>
      <c r="T448" s="15">
        <v>1113918.18</v>
      </c>
      <c r="U448" s="15">
        <v>900427.02999999991</v>
      </c>
      <c r="V448" s="15">
        <v>1200569.3733333331</v>
      </c>
      <c r="W448" s="15">
        <v>745.10288300812579</v>
      </c>
      <c r="X448" s="18">
        <v>1.3214999999999999</v>
      </c>
      <c r="Y448" s="18">
        <v>131588.66999999998</v>
      </c>
      <c r="Z448" s="17">
        <v>175451.55999999997</v>
      </c>
      <c r="AA448" s="17">
        <v>132766.97692016646</v>
      </c>
      <c r="AB448" s="19">
        <f>Table1[[#This Row],[YTD-23 Annualized]]/Table1[[#This Row],[Column6]]</f>
        <v>119.2425001817323</v>
      </c>
      <c r="AC448" s="22">
        <v>47.685876999999998</v>
      </c>
      <c r="AD448" s="22">
        <v>-122.37638560000001</v>
      </c>
      <c r="AE448" s="21">
        <f>IF(OR('[1]Sales Team Input Sheet'!D$12="", '[1]Sales Team Input Sheet'!D$14="", AC448="", AD448=""), "",
     IFERROR(3959 * ACOS(MIN(1,
       SIN(RADIANS('[1]Sales Team Input Sheet'!D$12)) * SIN(RADIANS(AC448)) +
       COS(RADIANS('[1]Sales Team Input Sheet'!D$12)) * COS(RADIANS(AC448)) *
       COS(RADIANS(AD448) - RADIANS('[1]Sales Team Input Sheet'!D$14)))), ""))</f>
        <v>1735.1335667773815</v>
      </c>
      <c r="AF448" s="21">
        <f t="shared" si="6"/>
        <v>889</v>
      </c>
    </row>
    <row r="449" spans="1:32" ht="15" thickBot="1" x14ac:dyDescent="0.4">
      <c r="A449" s="11" t="s">
        <v>1186</v>
      </c>
      <c r="B449" s="12" t="s">
        <v>1187</v>
      </c>
      <c r="C449" s="12" t="s">
        <v>45</v>
      </c>
      <c r="D449" s="13" t="s">
        <v>34</v>
      </c>
      <c r="E449" s="14">
        <v>41456</v>
      </c>
      <c r="F449" s="15">
        <v>1062.1000000000001</v>
      </c>
      <c r="G449" s="15">
        <v>1070.799978</v>
      </c>
      <c r="H449" s="15">
        <v>11525.9838831942</v>
      </c>
      <c r="I449" s="15">
        <v>5555.4589862432113</v>
      </c>
      <c r="J449" s="16">
        <v>0.48199433927228652</v>
      </c>
      <c r="K449" s="16">
        <v>0.79623882705062821</v>
      </c>
      <c r="L449" s="16">
        <v>0.83197269651836747</v>
      </c>
      <c r="M449" s="15">
        <v>4621.9901931819604</v>
      </c>
      <c r="N449" s="15">
        <v>396.73012131359417</v>
      </c>
      <c r="O449" s="15">
        <v>395.75832784106944</v>
      </c>
      <c r="P449" s="15">
        <v>602993.99999999988</v>
      </c>
      <c r="Q449" s="15">
        <v>469389.49000000005</v>
      </c>
      <c r="R449" s="17">
        <v>625852.65333333332</v>
      </c>
      <c r="S449" s="15">
        <v>441.94472271914134</v>
      </c>
      <c r="T449" s="15">
        <v>982949.71000000008</v>
      </c>
      <c r="U449" s="15">
        <v>800048.23999999987</v>
      </c>
      <c r="V449" s="15">
        <v>1066730.9866666666</v>
      </c>
      <c r="W449" s="15">
        <v>753.27016288485061</v>
      </c>
      <c r="X449" s="18">
        <v>2.4024999999999999</v>
      </c>
      <c r="Y449" s="18">
        <v>129370.87999999999</v>
      </c>
      <c r="Z449" s="17">
        <v>172494.50666666665</v>
      </c>
      <c r="AA449" s="17">
        <v>71797.921609434619</v>
      </c>
      <c r="AB449" s="19">
        <f>Table1[[#This Row],[YTD-23 Annualized]]/Table1[[#This Row],[Column6]]</f>
        <v>135.407611694319</v>
      </c>
      <c r="AC449" s="22">
        <v>33.681190000000001</v>
      </c>
      <c r="AD449" s="22">
        <v>-84.434524999999994</v>
      </c>
      <c r="AE449" s="21">
        <f>IF(OR('[1]Sales Team Input Sheet'!D$12="", '[1]Sales Team Input Sheet'!D$14="", AC449="", AD449=""), "",
     IFERROR(3959 * ACOS(MIN(1,
       SIN(RADIANS('[1]Sales Team Input Sheet'!D$12)) * SIN(RADIANS(AC449)) +
       COS(RADIANS('[1]Sales Team Input Sheet'!D$12)) * COS(RADIANS(AC449)) *
       COS(RADIANS(AD449) - RADIANS('[1]Sales Team Input Sheet'!D$14)))), ""))</f>
        <v>592.93349023005794</v>
      </c>
      <c r="AF449" s="21">
        <f t="shared" si="6"/>
        <v>281</v>
      </c>
    </row>
    <row r="450" spans="1:32" ht="15" thickBot="1" x14ac:dyDescent="0.4">
      <c r="A450" s="11" t="s">
        <v>1188</v>
      </c>
      <c r="B450" s="12" t="s">
        <v>1189</v>
      </c>
      <c r="C450" s="12" t="s">
        <v>181</v>
      </c>
      <c r="D450" s="13" t="s">
        <v>34</v>
      </c>
      <c r="E450" s="14">
        <v>41579</v>
      </c>
      <c r="F450" s="15">
        <v>1374.11</v>
      </c>
      <c r="G450" s="15">
        <v>1450.2158300000001</v>
      </c>
      <c r="H450" s="15">
        <v>15609.978172537001</v>
      </c>
      <c r="I450" s="15">
        <v>8255.7430341730123</v>
      </c>
      <c r="J450" s="16">
        <v>0.52887601397787565</v>
      </c>
      <c r="K450" s="16">
        <v>0.9194907841084442</v>
      </c>
      <c r="L450" s="16">
        <v>0.81854400086510248</v>
      </c>
      <c r="M450" s="15">
        <v>6757.6889333061781</v>
      </c>
      <c r="N450" s="15">
        <v>238.80731395489084</v>
      </c>
      <c r="O450" s="15">
        <v>273.5343094803182</v>
      </c>
      <c r="P450" s="15">
        <v>551717.39</v>
      </c>
      <c r="Q450" s="15">
        <v>418004.77000000008</v>
      </c>
      <c r="R450" s="17">
        <v>557339.69333333336</v>
      </c>
      <c r="S450" s="15">
        <v>304.2003696938383</v>
      </c>
      <c r="T450" s="15">
        <v>878749.42000000016</v>
      </c>
      <c r="U450" s="15">
        <v>712590.16999999993</v>
      </c>
      <c r="V450" s="15">
        <v>950120.22666666657</v>
      </c>
      <c r="W450" s="15">
        <v>518.58306103587051</v>
      </c>
      <c r="X450" s="18">
        <v>1.7954000000000001</v>
      </c>
      <c r="Y450" s="18">
        <v>88700.260000000009</v>
      </c>
      <c r="Z450" s="17">
        <v>118267.01333333334</v>
      </c>
      <c r="AA450" s="17">
        <v>65872.236456128623</v>
      </c>
      <c r="AB450" s="19">
        <f>Table1[[#This Row],[YTD-23 Annualized]]/Table1[[#This Row],[Column6]]</f>
        <v>82.474896201038462</v>
      </c>
      <c r="AC450" s="22">
        <v>32.822545699999999</v>
      </c>
      <c r="AD450" s="22">
        <v>-97.309720600000006</v>
      </c>
      <c r="AE450" s="21">
        <f>IF(OR('[1]Sales Team Input Sheet'!D$12="", '[1]Sales Team Input Sheet'!D$14="", AC450="", AD450=""), "",
     IFERROR(3959 * ACOS(MIN(1,
       SIN(RADIANS('[1]Sales Team Input Sheet'!D$12)) * SIN(RADIANS(AC450)) +
       COS(RADIANS('[1]Sales Team Input Sheet'!D$12)) * COS(RADIANS(AC450)) *
       COS(RADIANS(AD450) - RADIANS('[1]Sales Team Input Sheet'!D$14)))), ""))</f>
        <v>820.52063483933307</v>
      </c>
      <c r="AF450" s="21">
        <f t="shared" ref="AF450:AF513" si="7">IF(ISNUMBER(AE450), _xlfn.RANK.EQ(AE450, AE$3:AE$1029, 1) + COUNTIF(AE$2:AE$1029, AE450) - 1, "")</f>
        <v>563</v>
      </c>
    </row>
    <row r="451" spans="1:32" ht="15" thickBot="1" x14ac:dyDescent="0.4">
      <c r="A451" s="11" t="s">
        <v>1190</v>
      </c>
      <c r="B451" s="12" t="s">
        <v>1191</v>
      </c>
      <c r="C451" s="12" t="s">
        <v>1192</v>
      </c>
      <c r="D451" s="13" t="s">
        <v>34</v>
      </c>
      <c r="E451" s="14">
        <v>41579</v>
      </c>
      <c r="F451" s="15">
        <v>1040.03</v>
      </c>
      <c r="G451" s="15">
        <v>1324.0535560000001</v>
      </c>
      <c r="H451" s="15">
        <v>14251.980071428401</v>
      </c>
      <c r="I451" s="15">
        <v>6692.9434472173471</v>
      </c>
      <c r="J451" s="16">
        <v>0.46961498778931066</v>
      </c>
      <c r="K451" s="16">
        <v>0.82935120141398155</v>
      </c>
      <c r="L451" s="16">
        <v>0.79634253558395707</v>
      </c>
      <c r="M451" s="15">
        <v>5329.8755552770926</v>
      </c>
      <c r="N451" s="15">
        <v>481.26713544652677</v>
      </c>
      <c r="O451" s="15">
        <v>508.3658740613252</v>
      </c>
      <c r="P451" s="15">
        <v>777249.96</v>
      </c>
      <c r="Q451" s="15">
        <v>589997.58000000007</v>
      </c>
      <c r="R451" s="17">
        <v>786663.44000000018</v>
      </c>
      <c r="S451" s="15">
        <v>567.28900127880934</v>
      </c>
      <c r="T451" s="15">
        <v>1118160.95</v>
      </c>
      <c r="U451" s="15">
        <v>877198.43</v>
      </c>
      <c r="V451" s="15">
        <v>1169597.9066666667</v>
      </c>
      <c r="W451" s="15">
        <v>843.43569897022201</v>
      </c>
      <c r="X451" s="18">
        <v>1.5344</v>
      </c>
      <c r="Y451" s="18">
        <v>72180.59</v>
      </c>
      <c r="Z451" s="17">
        <v>96240.786666666652</v>
      </c>
      <c r="AA451" s="17">
        <v>62722.097671185256</v>
      </c>
      <c r="AB451" s="19">
        <f>Table1[[#This Row],[YTD-23 Annualized]]/Table1[[#This Row],[Column6]]</f>
        <v>147.59508582168064</v>
      </c>
      <c r="AC451" s="22">
        <v>35.391947000000002</v>
      </c>
      <c r="AD451" s="22">
        <v>-120.60731199999999</v>
      </c>
      <c r="AE451" s="21">
        <f>IF(OR('[1]Sales Team Input Sheet'!D$12="", '[1]Sales Team Input Sheet'!D$14="", AC451="", AD451=""), "",
     IFERROR(3959 * ACOS(MIN(1,
       SIN(RADIANS('[1]Sales Team Input Sheet'!D$12)) * SIN(RADIANS(AC451)) +
       COS(RADIANS('[1]Sales Team Input Sheet'!D$12)) * COS(RADIANS(AC451)) *
       COS(RADIANS(AD451) - RADIANS('[1]Sales Team Input Sheet'!D$14)))), ""))</f>
        <v>1823.6266720496676</v>
      </c>
      <c r="AF451" s="21">
        <f t="shared" si="7"/>
        <v>974</v>
      </c>
    </row>
    <row r="452" spans="1:32" ht="15" thickBot="1" x14ac:dyDescent="0.4">
      <c r="A452" s="11" t="s">
        <v>1193</v>
      </c>
      <c r="B452" s="12" t="s">
        <v>1194</v>
      </c>
      <c r="C452" s="12" t="s">
        <v>406</v>
      </c>
      <c r="D452" s="13" t="s">
        <v>34</v>
      </c>
      <c r="E452" s="14">
        <v>41518</v>
      </c>
      <c r="F452" s="15">
        <v>964.37</v>
      </c>
      <c r="G452" s="15">
        <v>1311.2329420000001</v>
      </c>
      <c r="H452" s="15">
        <v>14113.9802643938</v>
      </c>
      <c r="I452" s="15">
        <v>6123.0765597090067</v>
      </c>
      <c r="J452" s="16">
        <v>0.4338306023536157</v>
      </c>
      <c r="K452" s="16">
        <v>0.7132604694476713</v>
      </c>
      <c r="L452" s="16">
        <v>0.77774995474315178</v>
      </c>
      <c r="M452" s="15">
        <v>4762.2225172025328</v>
      </c>
      <c r="N452" s="15">
        <v>372.75915294200144</v>
      </c>
      <c r="O452" s="15">
        <v>400.5488557296473</v>
      </c>
      <c r="P452" s="15">
        <v>475594.74</v>
      </c>
      <c r="Q452" s="15">
        <v>430606.91</v>
      </c>
      <c r="R452" s="17">
        <v>574142.54666666663</v>
      </c>
      <c r="S452" s="15">
        <v>446.51628524321575</v>
      </c>
      <c r="T452" s="15">
        <v>948219.16</v>
      </c>
      <c r="U452" s="15">
        <v>886338.75</v>
      </c>
      <c r="V452" s="15">
        <v>1181785</v>
      </c>
      <c r="W452" s="15">
        <v>919.08577620622793</v>
      </c>
      <c r="X452" s="18">
        <v>2.38775</v>
      </c>
      <c r="Y452" s="18">
        <v>133691.06</v>
      </c>
      <c r="Z452" s="17">
        <v>178254.74666666667</v>
      </c>
      <c r="AA452" s="17">
        <v>74653.856838725434</v>
      </c>
      <c r="AB452" s="19">
        <f>Table1[[#This Row],[YTD-23 Annualized]]/Table1[[#This Row],[Column6]]</f>
        <v>120.56188987236459</v>
      </c>
      <c r="AC452" s="22">
        <v>33.776028699999998</v>
      </c>
      <c r="AD452" s="22">
        <v>-117.86375</v>
      </c>
      <c r="AE452" s="21">
        <f>IF(OR('[1]Sales Team Input Sheet'!D$12="", '[1]Sales Team Input Sheet'!D$14="", AC452="", AD452=""), "",
     IFERROR(3959 * ACOS(MIN(1,
       SIN(RADIANS('[1]Sales Team Input Sheet'!D$12)) * SIN(RADIANS(AC452)) +
       COS(RADIANS('[1]Sales Team Input Sheet'!D$12)) * COS(RADIANS(AC452)) *
       COS(RADIANS(AD452) - RADIANS('[1]Sales Team Input Sheet'!D$14)))), ""))</f>
        <v>1732.2035355368109</v>
      </c>
      <c r="AF452" s="21">
        <f t="shared" si="7"/>
        <v>878</v>
      </c>
    </row>
    <row r="453" spans="1:32" ht="15" thickBot="1" x14ac:dyDescent="0.4">
      <c r="A453" s="11" t="s">
        <v>1195</v>
      </c>
      <c r="B453" s="12" t="s">
        <v>1196</v>
      </c>
      <c r="C453" s="12" t="s">
        <v>51</v>
      </c>
      <c r="D453" s="13" t="s">
        <v>34</v>
      </c>
      <c r="E453" s="14">
        <v>41244</v>
      </c>
      <c r="F453" s="15">
        <v>2245.3199999999997</v>
      </c>
      <c r="G453" s="15">
        <v>1997.4145000000001</v>
      </c>
      <c r="H453" s="15">
        <v>21499.969936550002</v>
      </c>
      <c r="I453" s="15">
        <v>12328.710393623673</v>
      </c>
      <c r="J453" s="16">
        <v>0.57342919222714051</v>
      </c>
      <c r="K453" s="16">
        <v>0.81735951010737296</v>
      </c>
      <c r="L453" s="16">
        <v>0.75356141754662576</v>
      </c>
      <c r="M453" s="15">
        <v>9290.4404807408719</v>
      </c>
      <c r="N453" s="15">
        <v>227.77951839884511</v>
      </c>
      <c r="O453" s="15">
        <v>237.45255019329096</v>
      </c>
      <c r="P453" s="15">
        <v>838613.29999999993</v>
      </c>
      <c r="Q453" s="15">
        <v>596627.19999999995</v>
      </c>
      <c r="R453" s="17">
        <v>795502.93333333335</v>
      </c>
      <c r="S453" s="15">
        <v>265.7203427573798</v>
      </c>
      <c r="T453" s="15">
        <v>1010967.6199999998</v>
      </c>
      <c r="U453" s="15">
        <v>748027.48</v>
      </c>
      <c r="V453" s="15">
        <v>997369.97333333327</v>
      </c>
      <c r="W453" s="15">
        <v>333.14960896442386</v>
      </c>
      <c r="X453" s="18">
        <v>2.0625</v>
      </c>
      <c r="Y453" s="18">
        <v>88974.9</v>
      </c>
      <c r="Z453" s="17">
        <v>118633.19999999998</v>
      </c>
      <c r="AA453" s="17">
        <v>57519.127272727266</v>
      </c>
      <c r="AB453" s="19">
        <f>Table1[[#This Row],[YTD-23 Annualized]]/Table1[[#This Row],[Column6]]</f>
        <v>85.625965203955047</v>
      </c>
      <c r="AC453" s="22">
        <v>34.075592</v>
      </c>
      <c r="AD453" s="22">
        <v>-84.294544000000002</v>
      </c>
      <c r="AE453" s="21">
        <f>IF(OR('[1]Sales Team Input Sheet'!D$12="", '[1]Sales Team Input Sheet'!D$14="", AC453="", AD453=""), "",
     IFERROR(3959 * ACOS(MIN(1,
       SIN(RADIANS('[1]Sales Team Input Sheet'!D$12)) * SIN(RADIANS(AC453)) +
       COS(RADIANS('[1]Sales Team Input Sheet'!D$12)) * COS(RADIANS(AC453)) *
       COS(RADIANS(AD453) - RADIANS('[1]Sales Team Input Sheet'!D$14)))), ""))</f>
        <v>569.17560292788119</v>
      </c>
      <c r="AF453" s="21">
        <f t="shared" si="7"/>
        <v>214</v>
      </c>
    </row>
    <row r="454" spans="1:32" ht="15" thickBot="1" x14ac:dyDescent="0.4">
      <c r="A454" s="11" t="s">
        <v>1197</v>
      </c>
      <c r="B454" s="12" t="s">
        <v>1198</v>
      </c>
      <c r="C454" s="12" t="s">
        <v>890</v>
      </c>
      <c r="D454" s="13" t="s">
        <v>34</v>
      </c>
      <c r="E454" s="14">
        <v>41244</v>
      </c>
      <c r="F454" s="15">
        <v>1216.48</v>
      </c>
      <c r="G454" s="15">
        <v>1303.4290900000001</v>
      </c>
      <c r="H454" s="15">
        <v>14029.980381851001</v>
      </c>
      <c r="I454" s="15">
        <v>8334.2414272302794</v>
      </c>
      <c r="J454" s="16">
        <v>0.59403086821214268</v>
      </c>
      <c r="K454" s="16">
        <v>0.8833079207623098</v>
      </c>
      <c r="L454" s="16">
        <v>0.72997064289350699</v>
      </c>
      <c r="M454" s="15">
        <v>6083.7515726649863</v>
      </c>
      <c r="N454" s="15">
        <v>313.92570968288095</v>
      </c>
      <c r="O454" s="15">
        <v>336.3992996185716</v>
      </c>
      <c r="P454" s="15">
        <v>654994.69000000006</v>
      </c>
      <c r="Q454" s="15">
        <v>436585.65</v>
      </c>
      <c r="R454" s="17">
        <v>582114.20000000007</v>
      </c>
      <c r="S454" s="15">
        <v>358.89258351966333</v>
      </c>
      <c r="T454" s="15">
        <v>1168425.9400000002</v>
      </c>
      <c r="U454" s="15">
        <v>892481.9</v>
      </c>
      <c r="V454" s="15">
        <v>1189975.8666666667</v>
      </c>
      <c r="W454" s="15">
        <v>733.65932855451797</v>
      </c>
      <c r="X454" s="18">
        <v>1.0454000000000001</v>
      </c>
      <c r="Y454" s="18">
        <v>84079.63</v>
      </c>
      <c r="Z454" s="17">
        <v>112106.17333333334</v>
      </c>
      <c r="AA454" s="17">
        <v>107237.58688859128</v>
      </c>
      <c r="AB454" s="19">
        <f>Table1[[#This Row],[YTD-23 Annualized]]/Table1[[#This Row],[Column6]]</f>
        <v>95.683427083957184</v>
      </c>
      <c r="AC454" s="22">
        <v>32.7546228</v>
      </c>
      <c r="AD454" s="22">
        <v>-97.082712400000005</v>
      </c>
      <c r="AE454" s="21">
        <f>IF(OR('[1]Sales Team Input Sheet'!D$12="", '[1]Sales Team Input Sheet'!D$14="", AC454="", AD454=""), "",
     IFERROR(3959 * ACOS(MIN(1,
       SIN(RADIANS('[1]Sales Team Input Sheet'!D$12)) * SIN(RADIANS(AC454)) +
       COS(RADIANS('[1]Sales Team Input Sheet'!D$12)) * COS(RADIANS(AC454)) *
       COS(RADIANS(AD454) - RADIANS('[1]Sales Team Input Sheet'!D$14)))), ""))</f>
        <v>816.3112333700816</v>
      </c>
      <c r="AF454" s="21">
        <f t="shared" si="7"/>
        <v>559</v>
      </c>
    </row>
    <row r="455" spans="1:32" ht="15" thickBot="1" x14ac:dyDescent="0.4">
      <c r="A455" s="11" t="s">
        <v>1199</v>
      </c>
      <c r="B455" s="12" t="s">
        <v>1200</v>
      </c>
      <c r="C455" s="12" t="s">
        <v>549</v>
      </c>
      <c r="D455" s="13" t="s">
        <v>34</v>
      </c>
      <c r="E455" s="14">
        <v>41244</v>
      </c>
      <c r="F455" s="15">
        <v>1983.89</v>
      </c>
      <c r="G455" s="15">
        <v>2161.9457130000001</v>
      </c>
      <c r="H455" s="15">
        <v>23270.9674601607</v>
      </c>
      <c r="I455" s="15">
        <v>13540.05426092071</v>
      </c>
      <c r="J455" s="16">
        <v>0.58184320373018161</v>
      </c>
      <c r="K455" s="16">
        <v>0.74183640110134941</v>
      </c>
      <c r="L455" s="16">
        <v>0.69880995293492654</v>
      </c>
      <c r="M455" s="15">
        <v>9461.9246808103526</v>
      </c>
      <c r="N455" s="15">
        <v>251.79022432451808</v>
      </c>
      <c r="O455" s="15">
        <v>264.69991279758455</v>
      </c>
      <c r="P455" s="15">
        <v>817233.13999999978</v>
      </c>
      <c r="Q455" s="15">
        <v>611871.07000000007</v>
      </c>
      <c r="R455" s="17">
        <v>815828.09333333338</v>
      </c>
      <c r="S455" s="15">
        <v>308.41985694771387</v>
      </c>
      <c r="T455" s="15">
        <v>1061848.0199999998</v>
      </c>
      <c r="U455" s="15">
        <v>793965.62</v>
      </c>
      <c r="V455" s="15">
        <v>1058620.8266666667</v>
      </c>
      <c r="W455" s="15">
        <v>400.20647314115195</v>
      </c>
      <c r="X455" s="18">
        <v>2.4069000000000003</v>
      </c>
      <c r="Y455" s="18">
        <v>78840.81</v>
      </c>
      <c r="Z455" s="17">
        <v>105121.08</v>
      </c>
      <c r="AA455" s="17">
        <v>43674.884706468896</v>
      </c>
      <c r="AB455" s="19">
        <f>Table1[[#This Row],[YTD-23 Annualized]]/Table1[[#This Row],[Column6]]</f>
        <v>86.222213857599954</v>
      </c>
      <c r="AC455" s="22">
        <v>33.568460999999999</v>
      </c>
      <c r="AD455" s="22">
        <v>-86.764819000000003</v>
      </c>
      <c r="AE455" s="21">
        <f>IF(OR('[1]Sales Team Input Sheet'!D$12="", '[1]Sales Team Input Sheet'!D$14="", AC455="", AD455=""), "",
     IFERROR(3959 * ACOS(MIN(1,
       SIN(RADIANS('[1]Sales Team Input Sheet'!D$12)) * SIN(RADIANS(AC455)) +
       COS(RADIANS('[1]Sales Team Input Sheet'!D$12)) * COS(RADIANS(AC455)) *
       COS(RADIANS(AD455) - RADIANS('[1]Sales Team Input Sheet'!D$14)))), ""))</f>
        <v>576.58966471752547</v>
      </c>
      <c r="AF455" s="21">
        <f t="shared" si="7"/>
        <v>227</v>
      </c>
    </row>
    <row r="456" spans="1:32" ht="15" thickBot="1" x14ac:dyDescent="0.4">
      <c r="A456" s="11" t="s">
        <v>1201</v>
      </c>
      <c r="B456" s="12" t="s">
        <v>1202</v>
      </c>
      <c r="C456" s="12" t="s">
        <v>140</v>
      </c>
      <c r="D456" s="13" t="s">
        <v>132</v>
      </c>
      <c r="E456" s="14">
        <v>41944</v>
      </c>
      <c r="F456" s="15">
        <v>1106.6500000000001</v>
      </c>
      <c r="G456" s="15">
        <v>1646.9866869814846</v>
      </c>
      <c r="H456" s="15">
        <v>17728</v>
      </c>
      <c r="I456" s="15">
        <v>8019.175822294812</v>
      </c>
      <c r="J456" s="16">
        <v>0.4523452065825142</v>
      </c>
      <c r="K456" s="16">
        <v>0.71374146488237777</v>
      </c>
      <c r="L456" s="16">
        <v>0.6249155200966573</v>
      </c>
      <c r="M456" s="15">
        <v>5011.3074297359017</v>
      </c>
      <c r="N456" s="15">
        <v>410.93846954834277</v>
      </c>
      <c r="O456" s="15">
        <v>428.26711245651285</v>
      </c>
      <c r="P456" s="15">
        <v>783950.72000000009</v>
      </c>
      <c r="Q456" s="15">
        <v>529194.2300000001</v>
      </c>
      <c r="R456" s="17">
        <v>705592.30666666676</v>
      </c>
      <c r="S456" s="15">
        <v>478.19475895721325</v>
      </c>
      <c r="T456" s="15">
        <v>1257611.75</v>
      </c>
      <c r="U456" s="15">
        <v>912674.66999999993</v>
      </c>
      <c r="V456" s="15">
        <v>1216899.56</v>
      </c>
      <c r="W456" s="15">
        <v>824.71844756698135</v>
      </c>
      <c r="X456" s="18">
        <v>2.1749999999999998</v>
      </c>
      <c r="Y456" s="18">
        <v>138193.93000000002</v>
      </c>
      <c r="Z456" s="17">
        <v>184258.57333333336</v>
      </c>
      <c r="AA456" s="17">
        <v>84716.585440613053</v>
      </c>
      <c r="AB456" s="19">
        <f>Table1[[#This Row],[YTD-23 Annualized]]/Table1[[#This Row],[Column6]]</f>
        <v>140.80004401243684</v>
      </c>
      <c r="AC456" s="22">
        <v>34.046678</v>
      </c>
      <c r="AD456" s="22">
        <v>-118.24696299999999</v>
      </c>
      <c r="AE456" s="21">
        <f>IF(OR('[1]Sales Team Input Sheet'!D$12="", '[1]Sales Team Input Sheet'!D$14="", AC456="", AD456=""), "",
     IFERROR(3959 * ACOS(MIN(1,
       SIN(RADIANS('[1]Sales Team Input Sheet'!D$12)) * SIN(RADIANS(AC456)) +
       COS(RADIANS('[1]Sales Team Input Sheet'!D$12)) * COS(RADIANS(AC456)) *
       COS(RADIANS(AD456) - RADIANS('[1]Sales Team Input Sheet'!D$14)))), ""))</f>
        <v>1743.0796271846555</v>
      </c>
      <c r="AF456" s="21">
        <f t="shared" si="7"/>
        <v>912</v>
      </c>
    </row>
    <row r="457" spans="1:32" ht="15" thickBot="1" x14ac:dyDescent="0.4">
      <c r="A457" s="11" t="s">
        <v>1203</v>
      </c>
      <c r="B457" s="12" t="s">
        <v>1204</v>
      </c>
      <c r="C457" s="12" t="s">
        <v>1205</v>
      </c>
      <c r="D457" s="13" t="s">
        <v>34</v>
      </c>
      <c r="E457" s="14">
        <v>41244</v>
      </c>
      <c r="F457" s="15">
        <v>1434.57</v>
      </c>
      <c r="G457" s="15">
        <v>1635.743121</v>
      </c>
      <c r="H457" s="15">
        <v>17606.975380131898</v>
      </c>
      <c r="I457" s="15">
        <v>9077.106567360488</v>
      </c>
      <c r="J457" s="16">
        <v>0.51554036802955361</v>
      </c>
      <c r="K457" s="16">
        <v>0.81958077765439097</v>
      </c>
      <c r="L457" s="16">
        <v>0.7811539708151366</v>
      </c>
      <c r="M457" s="15">
        <v>7090.6178386057991</v>
      </c>
      <c r="N457" s="15">
        <v>418.52220168798073</v>
      </c>
      <c r="O457" s="15">
        <v>451.97935966875087</v>
      </c>
      <c r="P457" s="15">
        <v>941272.93</v>
      </c>
      <c r="Q457" s="15">
        <v>721943.94</v>
      </c>
      <c r="R457" s="17">
        <v>962591.91999999993</v>
      </c>
      <c r="S457" s="15">
        <v>503.24762123841987</v>
      </c>
      <c r="T457" s="15">
        <v>1207106.8500000001</v>
      </c>
      <c r="U457" s="15">
        <v>977800.64</v>
      </c>
      <c r="V457" s="15">
        <v>1303734.1866666665</v>
      </c>
      <c r="W457" s="15">
        <v>681.59841625016554</v>
      </c>
      <c r="X457" s="18">
        <v>2.4661000000000004</v>
      </c>
      <c r="Y457" s="18">
        <v>134168.39000000001</v>
      </c>
      <c r="Z457" s="17">
        <v>178891.18666666668</v>
      </c>
      <c r="AA457" s="17">
        <v>72540.118675912032</v>
      </c>
      <c r="AB457" s="19">
        <f>Table1[[#This Row],[YTD-23 Annualized]]/Table1[[#This Row],[Column6]]</f>
        <v>135.75571860029487</v>
      </c>
      <c r="AC457" s="22">
        <v>33.888502799999998</v>
      </c>
      <c r="AD457" s="22">
        <v>-118.299243</v>
      </c>
      <c r="AE457" s="21">
        <f>IF(OR('[1]Sales Team Input Sheet'!D$12="", '[1]Sales Team Input Sheet'!D$14="", AC457="", AD457=""), "",
     IFERROR(3959 * ACOS(MIN(1,
       SIN(RADIANS('[1]Sales Team Input Sheet'!D$12)) * SIN(RADIANS(AC457)) +
       COS(RADIANS('[1]Sales Team Input Sheet'!D$12)) * COS(RADIANS(AC457)) *
       COS(RADIANS(AD457) - RADIANS('[1]Sales Team Input Sheet'!D$14)))), ""))</f>
        <v>1750.7542811099818</v>
      </c>
      <c r="AF457" s="21">
        <f t="shared" si="7"/>
        <v>927</v>
      </c>
    </row>
    <row r="458" spans="1:32" ht="15" thickBot="1" x14ac:dyDescent="0.4">
      <c r="A458" s="11" t="s">
        <v>1206</v>
      </c>
      <c r="B458" s="12" t="s">
        <v>1207</v>
      </c>
      <c r="C458" s="12" t="s">
        <v>1208</v>
      </c>
      <c r="D458" s="13" t="s">
        <v>34</v>
      </c>
      <c r="E458" s="14">
        <v>41244</v>
      </c>
      <c r="F458" s="15">
        <v>1285.0900000000001</v>
      </c>
      <c r="G458" s="15">
        <v>1463.8725709999999</v>
      </c>
      <c r="H458" s="15">
        <v>15756.977966986899</v>
      </c>
      <c r="I458" s="15">
        <v>8610.8039280687935</v>
      </c>
      <c r="J458" s="16">
        <v>0.54647559615236174</v>
      </c>
      <c r="K458" s="16">
        <v>0.8922036909924097</v>
      </c>
      <c r="L458" s="16">
        <v>0.76230878564528914</v>
      </c>
      <c r="M458" s="15">
        <v>6564.0914858358092</v>
      </c>
      <c r="N458" s="15">
        <v>689.57169051520862</v>
      </c>
      <c r="O458" s="15">
        <v>814.65630422771937</v>
      </c>
      <c r="P458" s="15">
        <v>1541513.83</v>
      </c>
      <c r="Q458" s="15">
        <v>1168156.44</v>
      </c>
      <c r="R458" s="17">
        <v>1557541.92</v>
      </c>
      <c r="S458" s="15">
        <v>909.00749363857767</v>
      </c>
      <c r="T458" s="15">
        <v>2305942.6000000006</v>
      </c>
      <c r="U458" s="15">
        <v>1779620.94</v>
      </c>
      <c r="V458" s="15">
        <v>2372827.92</v>
      </c>
      <c r="W458" s="15">
        <v>1384.8220280291653</v>
      </c>
      <c r="X458" s="18">
        <v>3.03681</v>
      </c>
      <c r="Y458" s="18">
        <v>178491.05</v>
      </c>
      <c r="Z458" s="17">
        <v>237988.06666666665</v>
      </c>
      <c r="AA458" s="17">
        <v>78367.782859865009</v>
      </c>
      <c r="AB458" s="19">
        <f>Table1[[#This Row],[YTD-23 Annualized]]/Table1[[#This Row],[Column6]]</f>
        <v>237.28217733724614</v>
      </c>
      <c r="AC458" s="22">
        <v>21.293638999999999</v>
      </c>
      <c r="AD458" s="22">
        <v>-157.861987</v>
      </c>
      <c r="AE458" s="21">
        <f>IF(OR('[1]Sales Team Input Sheet'!D$12="", '[1]Sales Team Input Sheet'!D$14="", AC458="", AD458=""), "",
     IFERROR(3959 * ACOS(MIN(1,
       SIN(RADIANS('[1]Sales Team Input Sheet'!D$12)) * SIN(RADIANS(AC458)) +
       COS(RADIANS('[1]Sales Team Input Sheet'!D$12)) * COS(RADIANS(AC458)) *
       COS(RADIANS(AD458) - RADIANS('[1]Sales Team Input Sheet'!D$14)))), ""))</f>
        <v>4250.228582929597</v>
      </c>
      <c r="AF458" s="21">
        <f t="shared" si="7"/>
        <v>1018</v>
      </c>
    </row>
    <row r="459" spans="1:32" ht="15" thickBot="1" x14ac:dyDescent="0.4">
      <c r="A459" s="11" t="s">
        <v>1209</v>
      </c>
      <c r="B459" s="12" t="s">
        <v>1210</v>
      </c>
      <c r="C459" s="12" t="s">
        <v>1211</v>
      </c>
      <c r="D459" s="13" t="s">
        <v>34</v>
      </c>
      <c r="E459" s="14">
        <v>41244</v>
      </c>
      <c r="F459" s="15">
        <v>1308.7400000000002</v>
      </c>
      <c r="G459" s="15">
        <v>1576.935522</v>
      </c>
      <c r="H459" s="15">
        <v>16973.976265255798</v>
      </c>
      <c r="I459" s="15">
        <v>9559.9906794784001</v>
      </c>
      <c r="J459" s="16">
        <v>0.56321456623259458</v>
      </c>
      <c r="K459" s="16">
        <v>0.67792185236161873</v>
      </c>
      <c r="L459" s="16">
        <v>0.68160301791246614</v>
      </c>
      <c r="M459" s="15">
        <v>6516.1184983475259</v>
      </c>
      <c r="N459" s="15">
        <v>224.29005542609173</v>
      </c>
      <c r="O459" s="15">
        <v>234.10457386493877</v>
      </c>
      <c r="P459" s="15">
        <v>428359.47999999992</v>
      </c>
      <c r="Q459" s="15">
        <v>341477.08</v>
      </c>
      <c r="R459" s="17">
        <v>455302.77333333332</v>
      </c>
      <c r="S459" s="15">
        <v>260.92048840869842</v>
      </c>
      <c r="T459" s="15">
        <v>664805.77</v>
      </c>
      <c r="U459" s="15">
        <v>524688.79</v>
      </c>
      <c r="V459" s="15">
        <v>699585.05333333346</v>
      </c>
      <c r="W459" s="15">
        <v>400.91140333450488</v>
      </c>
      <c r="X459" s="18">
        <v>1.25</v>
      </c>
      <c r="Y459" s="18">
        <v>47214.04</v>
      </c>
      <c r="Z459" s="17">
        <v>62952.053333333337</v>
      </c>
      <c r="AA459" s="17">
        <v>50361.642666666667</v>
      </c>
      <c r="AB459" s="19">
        <f>Table1[[#This Row],[YTD-23 Annualized]]/Table1[[#This Row],[Column6]]</f>
        <v>69.873310844300505</v>
      </c>
      <c r="AC459" s="22">
        <v>34.060522200000001</v>
      </c>
      <c r="AD459" s="22">
        <v>-84.169116299999999</v>
      </c>
      <c r="AE459" s="21">
        <f>IF(OR('[1]Sales Team Input Sheet'!D$12="", '[1]Sales Team Input Sheet'!D$14="", AC459="", AD459=""), "",
     IFERROR(3959 * ACOS(MIN(1,
       SIN(RADIANS('[1]Sales Team Input Sheet'!D$12)) * SIN(RADIANS(AC459)) +
       COS(RADIANS('[1]Sales Team Input Sheet'!D$12)) * COS(RADIANS(AC459)) *
       COS(RADIANS(AD459) - RADIANS('[1]Sales Team Input Sheet'!D$14)))), ""))</f>
        <v>572.36844855248262</v>
      </c>
      <c r="AF459" s="21">
        <f t="shared" si="7"/>
        <v>217</v>
      </c>
    </row>
    <row r="460" spans="1:32" ht="15" thickBot="1" x14ac:dyDescent="0.4">
      <c r="A460" s="11" t="s">
        <v>1212</v>
      </c>
      <c r="B460" s="12" t="s">
        <v>1213</v>
      </c>
      <c r="C460" s="12" t="s">
        <v>421</v>
      </c>
      <c r="D460" s="13" t="s">
        <v>34</v>
      </c>
      <c r="E460" s="14">
        <v>41244</v>
      </c>
      <c r="F460" s="15">
        <v>1597.02</v>
      </c>
      <c r="G460" s="15">
        <v>1582.974217</v>
      </c>
      <c r="H460" s="15">
        <v>17038.9761743663</v>
      </c>
      <c r="I460" s="15">
        <v>9581.3310727854605</v>
      </c>
      <c r="J460" s="16">
        <v>0.56231847352423459</v>
      </c>
      <c r="K460" s="16">
        <v>0.86319455114127552</v>
      </c>
      <c r="L460" s="16">
        <v>0.80614097174396504</v>
      </c>
      <c r="M460" s="15">
        <v>7723.9035416159177</v>
      </c>
      <c r="N460" s="15">
        <v>317.46193904655394</v>
      </c>
      <c r="O460" s="15">
        <v>343.27506230354038</v>
      </c>
      <c r="P460" s="15">
        <v>813165.91</v>
      </c>
      <c r="Q460" s="15">
        <v>613415.89</v>
      </c>
      <c r="R460" s="17">
        <v>817887.85333333339</v>
      </c>
      <c r="S460" s="15">
        <v>384.1003180924472</v>
      </c>
      <c r="T460" s="15">
        <v>1071986.5999999999</v>
      </c>
      <c r="U460" s="15">
        <v>822756.24000000011</v>
      </c>
      <c r="V460" s="15">
        <v>1097008.3200000003</v>
      </c>
      <c r="W460" s="15">
        <v>515.18217680429825</v>
      </c>
      <c r="X460" s="18">
        <v>1.4014</v>
      </c>
      <c r="Y460" s="18">
        <v>90906.79</v>
      </c>
      <c r="Z460" s="17">
        <v>121209.05333333332</v>
      </c>
      <c r="AA460" s="17">
        <v>86491.403834260971</v>
      </c>
      <c r="AB460" s="19">
        <f>Table1[[#This Row],[YTD-23 Annualized]]/Table1[[#This Row],[Column6]]</f>
        <v>105.89047997901629</v>
      </c>
      <c r="AC460" s="22">
        <v>33.6232045</v>
      </c>
      <c r="AD460" s="22">
        <v>-111.930542</v>
      </c>
      <c r="AE460" s="21">
        <f>IF(OR('[1]Sales Team Input Sheet'!D$12="", '[1]Sales Team Input Sheet'!D$14="", AC460="", AD460=""), "",
     IFERROR(3959 * ACOS(MIN(1,
       SIN(RADIANS('[1]Sales Team Input Sheet'!D$12)) * SIN(RADIANS(AC460)) +
       COS(RADIANS('[1]Sales Team Input Sheet'!D$12)) * COS(RADIANS(AC460)) *
       COS(RADIANS(AD460) - RADIANS('[1]Sales Team Input Sheet'!D$14)))), ""))</f>
        <v>1438.9455647712775</v>
      </c>
      <c r="AF460" s="21">
        <f t="shared" si="7"/>
        <v>795</v>
      </c>
    </row>
    <row r="461" spans="1:32" ht="15" thickBot="1" x14ac:dyDescent="0.4">
      <c r="A461" s="11" t="s">
        <v>1214</v>
      </c>
      <c r="B461" s="12" t="s">
        <v>1215</v>
      </c>
      <c r="C461" s="12" t="s">
        <v>429</v>
      </c>
      <c r="D461" s="13" t="s">
        <v>34</v>
      </c>
      <c r="E461" s="14">
        <v>41244</v>
      </c>
      <c r="F461" s="15">
        <v>1495.46</v>
      </c>
      <c r="G461" s="15">
        <v>1575.727783</v>
      </c>
      <c r="H461" s="15">
        <v>16960.976283433702</v>
      </c>
      <c r="I461" s="15">
        <v>9073.9931626034449</v>
      </c>
      <c r="J461" s="16">
        <v>0.53499238551888595</v>
      </c>
      <c r="K461" s="16">
        <v>0.85880999679571268</v>
      </c>
      <c r="L461" s="16">
        <v>0.80305977459270061</v>
      </c>
      <c r="M461" s="15">
        <v>7286.9589038160284</v>
      </c>
      <c r="N461" s="15">
        <v>304.1786888696588</v>
      </c>
      <c r="O461" s="15">
        <v>351.45177403608255</v>
      </c>
      <c r="P461" s="15">
        <v>724654.58000000007</v>
      </c>
      <c r="Q461" s="15">
        <v>587444.30999999994</v>
      </c>
      <c r="R461" s="17">
        <v>783259.08</v>
      </c>
      <c r="S461" s="15">
        <v>392.81847057092796</v>
      </c>
      <c r="T461" s="15">
        <v>1054958.1499999999</v>
      </c>
      <c r="U461" s="15">
        <v>823223.26000000013</v>
      </c>
      <c r="V461" s="15">
        <v>1097631.0133333334</v>
      </c>
      <c r="W461" s="15">
        <v>550.4816310700387</v>
      </c>
      <c r="X461" s="18">
        <v>2.2999999999999998</v>
      </c>
      <c r="Y461" s="18">
        <v>123934.57999999999</v>
      </c>
      <c r="Z461" s="17">
        <v>165246.10666666666</v>
      </c>
      <c r="AA461" s="17">
        <v>71846.133333333331</v>
      </c>
      <c r="AB461" s="19">
        <f>Table1[[#This Row],[YTD-23 Annualized]]/Table1[[#This Row],[Column6]]</f>
        <v>107.48778610372339</v>
      </c>
      <c r="AC461" s="22">
        <v>36.143912299999997</v>
      </c>
      <c r="AD461" s="22">
        <v>-115.241856</v>
      </c>
      <c r="AE461" s="21">
        <f>IF(OR('[1]Sales Team Input Sheet'!D$12="", '[1]Sales Team Input Sheet'!D$14="", AC461="", AD461=""), "",
     IFERROR(3959 * ACOS(MIN(1,
       SIN(RADIANS('[1]Sales Team Input Sheet'!D$12)) * SIN(RADIANS(AC461)) +
       COS(RADIANS('[1]Sales Team Input Sheet'!D$12)) * COS(RADIANS(AC461)) *
       COS(RADIANS(AD461) - RADIANS('[1]Sales Team Input Sheet'!D$14)))), ""))</f>
        <v>1527.5014812504789</v>
      </c>
      <c r="AF461" s="21">
        <f t="shared" si="7"/>
        <v>824</v>
      </c>
    </row>
    <row r="462" spans="1:32" ht="15" thickBot="1" x14ac:dyDescent="0.4">
      <c r="A462" s="11" t="s">
        <v>1216</v>
      </c>
      <c r="B462" s="12" t="s">
        <v>1217</v>
      </c>
      <c r="C462" s="12" t="s">
        <v>311</v>
      </c>
      <c r="D462" s="13" t="s">
        <v>34</v>
      </c>
      <c r="E462" s="14">
        <v>41244</v>
      </c>
      <c r="F462" s="15">
        <v>2320.2200000000003</v>
      </c>
      <c r="G462" s="15">
        <v>2171</v>
      </c>
      <c r="H462" s="15">
        <v>23368.426899999999</v>
      </c>
      <c r="I462" s="15">
        <v>13851.309996722803</v>
      </c>
      <c r="J462" s="16">
        <v>0.59273609028097662</v>
      </c>
      <c r="K462" s="16">
        <v>0.82461774434309731</v>
      </c>
      <c r="L462" s="16">
        <v>0.83956584579387672</v>
      </c>
      <c r="M462" s="15">
        <v>11629.086792751761</v>
      </c>
      <c r="N462" s="15">
        <v>323.86323222363035</v>
      </c>
      <c r="O462" s="15">
        <v>361.00786132349521</v>
      </c>
      <c r="P462" s="15">
        <v>1096490.56</v>
      </c>
      <c r="Q462" s="15">
        <v>943276.54999999993</v>
      </c>
      <c r="R462" s="17">
        <v>1257702.0666666664</v>
      </c>
      <c r="S462" s="15">
        <v>406.54616803578966</v>
      </c>
      <c r="T462" s="15">
        <v>1397238.37</v>
      </c>
      <c r="U462" s="15">
        <v>1170703.7800000003</v>
      </c>
      <c r="V462" s="15">
        <v>1560938.3733333338</v>
      </c>
      <c r="W462" s="15">
        <v>504.56585151408063</v>
      </c>
      <c r="X462" s="18">
        <v>1.3776100000000002</v>
      </c>
      <c r="Y462" s="18">
        <v>116230.95999999999</v>
      </c>
      <c r="Z462" s="17">
        <v>154974.61333333331</v>
      </c>
      <c r="AA462" s="17">
        <v>112495.27321472208</v>
      </c>
      <c r="AB462" s="19">
        <f>Table1[[#This Row],[YTD-23 Annualized]]/Table1[[#This Row],[Column6]]</f>
        <v>108.15140424014838</v>
      </c>
      <c r="AC462" s="22">
        <v>35.340516000000001</v>
      </c>
      <c r="AD462" s="22">
        <v>-89.869241000000002</v>
      </c>
      <c r="AE462" s="21">
        <f>IF(OR('[1]Sales Team Input Sheet'!D$12="", '[1]Sales Team Input Sheet'!D$14="", AC462="", AD462=""), "",
     IFERROR(3959 * ACOS(MIN(1,
       SIN(RADIANS('[1]Sales Team Input Sheet'!D$12)) * SIN(RADIANS(AC462)) +
       COS(RADIANS('[1]Sales Team Input Sheet'!D$12)) * COS(RADIANS(AC462)) *
       COS(RADIANS(AD462) - RADIANS('[1]Sales Team Input Sheet'!D$14)))), ""))</f>
        <v>468.13945434405775</v>
      </c>
      <c r="AF462" s="21">
        <f t="shared" si="7"/>
        <v>180</v>
      </c>
    </row>
    <row r="463" spans="1:32" ht="15" thickBot="1" x14ac:dyDescent="0.4">
      <c r="A463" s="11" t="s">
        <v>1218</v>
      </c>
      <c r="B463" s="12" t="s">
        <v>1219</v>
      </c>
      <c r="C463" s="12" t="s">
        <v>1220</v>
      </c>
      <c r="D463" s="13" t="s">
        <v>34</v>
      </c>
      <c r="E463" s="14">
        <v>41244</v>
      </c>
      <c r="F463" s="15">
        <v>1284.0499999999997</v>
      </c>
      <c r="G463" s="15">
        <v>1209.875769</v>
      </c>
      <c r="H463" s="15">
        <v>13022.9817899391</v>
      </c>
      <c r="I463" s="15">
        <v>7752.9925496085998</v>
      </c>
      <c r="J463" s="16">
        <v>0.595331597222855</v>
      </c>
      <c r="K463" s="16">
        <v>0.9124002871317638</v>
      </c>
      <c r="L463" s="16">
        <v>0.86100329915768969</v>
      </c>
      <c r="M463" s="15">
        <v>6675.3521635579928</v>
      </c>
      <c r="N463" s="15">
        <v>284.99670599344495</v>
      </c>
      <c r="O463" s="15">
        <v>315.02872162298985</v>
      </c>
      <c r="P463" s="15">
        <v>578751.69000000006</v>
      </c>
      <c r="Q463" s="15">
        <v>449180.98</v>
      </c>
      <c r="R463" s="17">
        <v>598907.97333333327</v>
      </c>
      <c r="S463" s="15">
        <v>349.81580156535966</v>
      </c>
      <c r="T463" s="15">
        <v>755507.25</v>
      </c>
      <c r="U463" s="15">
        <v>555921.45000000007</v>
      </c>
      <c r="V463" s="15">
        <v>741228.60000000009</v>
      </c>
      <c r="W463" s="15">
        <v>432.94377165998225</v>
      </c>
      <c r="X463" s="18">
        <v>2.3166000000000002</v>
      </c>
      <c r="Y463" s="18">
        <v>89025.63</v>
      </c>
      <c r="Z463" s="17">
        <v>118700.84000000001</v>
      </c>
      <c r="AA463" s="17">
        <v>51239.247172580508</v>
      </c>
      <c r="AB463" s="19">
        <f>Table1[[#This Row],[YTD-23 Annualized]]/Table1[[#This Row],[Column6]]</f>
        <v>89.719307485061975</v>
      </c>
      <c r="AC463" s="22">
        <v>33.373545999999997</v>
      </c>
      <c r="AD463" s="22">
        <v>-111.881141</v>
      </c>
      <c r="AE463" s="21">
        <f>IF(OR('[1]Sales Team Input Sheet'!D$12="", '[1]Sales Team Input Sheet'!D$14="", AC463="", AD463=""), "",
     IFERROR(3959 * ACOS(MIN(1,
       SIN(RADIANS('[1]Sales Team Input Sheet'!D$12)) * SIN(RADIANS(AC463)) +
       COS(RADIANS('[1]Sales Team Input Sheet'!D$12)) * COS(RADIANS(AC463)) *
       COS(RADIANS(AD463) - RADIANS('[1]Sales Team Input Sheet'!D$14)))), ""))</f>
        <v>1445.3222159902382</v>
      </c>
      <c r="AF463" s="21">
        <f t="shared" si="7"/>
        <v>802</v>
      </c>
    </row>
    <row r="464" spans="1:32" ht="15" thickBot="1" x14ac:dyDescent="0.4">
      <c r="A464" s="11" t="s">
        <v>1221</v>
      </c>
      <c r="B464" s="12" t="s">
        <v>1222</v>
      </c>
      <c r="C464" s="12" t="s">
        <v>963</v>
      </c>
      <c r="D464" s="13" t="s">
        <v>34</v>
      </c>
      <c r="E464" s="14">
        <v>41244</v>
      </c>
      <c r="F464" s="15">
        <v>2125.84</v>
      </c>
      <c r="G464" s="15">
        <v>1998</v>
      </c>
      <c r="H464" s="15">
        <v>21506.272199999999</v>
      </c>
      <c r="I464" s="15">
        <v>12570.234025056185</v>
      </c>
      <c r="J464" s="16">
        <v>0.58449153382594055</v>
      </c>
      <c r="K464" s="16">
        <v>0.87489473427837205</v>
      </c>
      <c r="L464" s="16">
        <v>0.80057273768703729</v>
      </c>
      <c r="M464" s="15">
        <v>10063.386666805978</v>
      </c>
      <c r="N464" s="15">
        <v>416.03750900808143</v>
      </c>
      <c r="O464" s="15">
        <v>442.02478079253376</v>
      </c>
      <c r="P464" s="15">
        <v>1499743.0399999998</v>
      </c>
      <c r="Q464" s="15">
        <v>1091756.22</v>
      </c>
      <c r="R464" s="17">
        <v>1455674.96</v>
      </c>
      <c r="S464" s="15">
        <v>513.56462386633041</v>
      </c>
      <c r="T464" s="15">
        <v>2064741.2199999997</v>
      </c>
      <c r="U464" s="15">
        <v>1601968.02</v>
      </c>
      <c r="V464" s="15">
        <v>2135957.36</v>
      </c>
      <c r="W464" s="15">
        <v>753.56942196966838</v>
      </c>
      <c r="X464" s="18">
        <v>3.1749999999999998</v>
      </c>
      <c r="Y464" s="18">
        <v>129819.37</v>
      </c>
      <c r="Z464" s="17">
        <v>173092.49333333332</v>
      </c>
      <c r="AA464" s="17">
        <v>54517.320734908135</v>
      </c>
      <c r="AB464" s="19">
        <f>Table1[[#This Row],[YTD-23 Annualized]]/Table1[[#This Row],[Column6]]</f>
        <v>144.65060403586949</v>
      </c>
      <c r="AC464" s="22">
        <v>34.064632799999998</v>
      </c>
      <c r="AD464" s="22">
        <v>-117.5816015</v>
      </c>
      <c r="AE464" s="21">
        <f>IF(OR('[1]Sales Team Input Sheet'!D$12="", '[1]Sales Team Input Sheet'!D$14="", AC464="", AD464=""), "",
     IFERROR(3959 * ACOS(MIN(1,
       SIN(RADIANS('[1]Sales Team Input Sheet'!D$12)) * SIN(RADIANS(AC464)) +
       COS(RADIANS('[1]Sales Team Input Sheet'!D$12)) * COS(RADIANS(AC464)) *
       COS(RADIANS(AD464) - RADIANS('[1]Sales Team Input Sheet'!D$14)))), ""))</f>
        <v>1708.6406009786319</v>
      </c>
      <c r="AF464" s="21">
        <f t="shared" si="7"/>
        <v>842</v>
      </c>
    </row>
    <row r="465" spans="1:32" ht="15" thickBot="1" x14ac:dyDescent="0.4">
      <c r="A465" s="11" t="s">
        <v>1223</v>
      </c>
      <c r="B465" s="12" t="s">
        <v>1224</v>
      </c>
      <c r="C465" s="12" t="s">
        <v>719</v>
      </c>
      <c r="D465" s="13" t="s">
        <v>34</v>
      </c>
      <c r="E465" s="14">
        <v>41244</v>
      </c>
      <c r="F465" s="15">
        <v>2144.59</v>
      </c>
      <c r="G465" s="15">
        <v>1959.1384639999999</v>
      </c>
      <c r="H465" s="15">
        <v>21087.970512649597</v>
      </c>
      <c r="I465" s="15">
        <v>11977.519437143443</v>
      </c>
      <c r="J465" s="16">
        <v>0.56797876447895923</v>
      </c>
      <c r="K465" s="16">
        <v>0.8861851549286176</v>
      </c>
      <c r="L465" s="16">
        <v>0.85424282266200413</v>
      </c>
      <c r="M465" s="15">
        <v>10231.710012474434</v>
      </c>
      <c r="N465" s="15">
        <v>257.03483908465461</v>
      </c>
      <c r="O465" s="15">
        <v>295.92211098624909</v>
      </c>
      <c r="P465" s="15">
        <v>851923.19999999984</v>
      </c>
      <c r="Q465" s="15">
        <v>709067.49000000011</v>
      </c>
      <c r="R465" s="17">
        <v>945423.32000000007</v>
      </c>
      <c r="S465" s="15">
        <v>330.63079189961718</v>
      </c>
      <c r="T465" s="15">
        <v>1135599.5799999996</v>
      </c>
      <c r="U465" s="15">
        <v>972726.58</v>
      </c>
      <c r="V465" s="15">
        <v>1296968.7733333332</v>
      </c>
      <c r="W465" s="15">
        <v>453.57228188138521</v>
      </c>
      <c r="X465" s="18">
        <v>2.2000000000000002</v>
      </c>
      <c r="Y465" s="18">
        <v>95286.840000000011</v>
      </c>
      <c r="Z465" s="17">
        <v>127049.12000000002</v>
      </c>
      <c r="AA465" s="17">
        <v>57749.600000000006</v>
      </c>
      <c r="AB465" s="19">
        <f>Table1[[#This Row],[YTD-23 Annualized]]/Table1[[#This Row],[Column6]]</f>
        <v>92.401301331580555</v>
      </c>
      <c r="AC465" s="22">
        <v>29.765442</v>
      </c>
      <c r="AD465" s="22">
        <v>-95.372311999999994</v>
      </c>
      <c r="AE465" s="21">
        <f>IF(OR('[1]Sales Team Input Sheet'!D$12="", '[1]Sales Team Input Sheet'!D$14="", AC465="", AD465=""), "",
     IFERROR(3959 * ACOS(MIN(1,
       SIN(RADIANS('[1]Sales Team Input Sheet'!D$12)) * SIN(RADIANS(AC465)) +
       COS(RADIANS('[1]Sales Team Input Sheet'!D$12)) * COS(RADIANS(AC465)) *
       COS(RADIANS(AD465) - RADIANS('[1]Sales Team Input Sheet'!D$14)))), ""))</f>
        <v>942.25014081788959</v>
      </c>
      <c r="AF465" s="21">
        <f t="shared" si="7"/>
        <v>658</v>
      </c>
    </row>
    <row r="466" spans="1:32" ht="15" thickBot="1" x14ac:dyDescent="0.4">
      <c r="A466" s="11" t="s">
        <v>1225</v>
      </c>
      <c r="B466" s="12" t="s">
        <v>1226</v>
      </c>
      <c r="C466" s="12" t="s">
        <v>1227</v>
      </c>
      <c r="D466" s="13" t="s">
        <v>34</v>
      </c>
      <c r="E466" s="14">
        <v>41244</v>
      </c>
      <c r="F466" s="15">
        <v>1556.4199999999998</v>
      </c>
      <c r="G466" s="15">
        <v>1905.2547239999999</v>
      </c>
      <c r="H466" s="15">
        <v>20507.971323663598</v>
      </c>
      <c r="I466" s="15">
        <v>11536.200788840977</v>
      </c>
      <c r="J466" s="16">
        <v>0.56252276769714737</v>
      </c>
      <c r="K466" s="16">
        <v>0.65221041135837499</v>
      </c>
      <c r="L466" s="16">
        <v>0.71345558332512249</v>
      </c>
      <c r="M466" s="15">
        <v>8230.5668631582776</v>
      </c>
      <c r="N466" s="15">
        <v>357.7014593415546</v>
      </c>
      <c r="O466" s="15">
        <v>352.5268372290256</v>
      </c>
      <c r="P466" s="15">
        <v>744360.46</v>
      </c>
      <c r="Q466" s="15">
        <v>612265.55999999994</v>
      </c>
      <c r="R466" s="17">
        <v>816354.07999999984</v>
      </c>
      <c r="S466" s="15">
        <v>393.38068130710218</v>
      </c>
      <c r="T466" s="15">
        <v>928875.07</v>
      </c>
      <c r="U466" s="15">
        <v>773357.07</v>
      </c>
      <c r="V466" s="15">
        <v>1031142.7599999999</v>
      </c>
      <c r="W466" s="15">
        <v>496.88199200729878</v>
      </c>
      <c r="X466" s="18">
        <v>2.0415999999999999</v>
      </c>
      <c r="Y466" s="18">
        <v>98800.25</v>
      </c>
      <c r="Z466" s="17">
        <v>131733.66666666666</v>
      </c>
      <c r="AA466" s="17">
        <v>64524.719174503654</v>
      </c>
      <c r="AB466" s="19">
        <f>Table1[[#This Row],[YTD-23 Annualized]]/Table1[[#This Row],[Column6]]</f>
        <v>99.185644630890465</v>
      </c>
      <c r="AC466" s="22">
        <v>35.323301999999998</v>
      </c>
      <c r="AD466" s="22">
        <v>-120.49665400000001</v>
      </c>
      <c r="AE466" s="21">
        <f>IF(OR('[1]Sales Team Input Sheet'!D$12="", '[1]Sales Team Input Sheet'!D$14="", AC466="", AD466=""), "",
     IFERROR(3959 * ACOS(MIN(1,
       SIN(RADIANS('[1]Sales Team Input Sheet'!D$12)) * SIN(RADIANS(AC466)) +
       COS(RADIANS('[1]Sales Team Input Sheet'!D$12)) * COS(RADIANS(AC466)) *
       COS(RADIANS(AD466) - RADIANS('[1]Sales Team Input Sheet'!D$14)))), ""))</f>
        <v>1819.8975562928463</v>
      </c>
      <c r="AF466" s="21">
        <f t="shared" si="7"/>
        <v>973</v>
      </c>
    </row>
    <row r="467" spans="1:32" ht="15" thickBot="1" x14ac:dyDescent="0.4">
      <c r="A467" s="11" t="s">
        <v>1228</v>
      </c>
      <c r="B467" s="12" t="s">
        <v>1229</v>
      </c>
      <c r="C467" s="12" t="s">
        <v>105</v>
      </c>
      <c r="D467" s="13" t="s">
        <v>34</v>
      </c>
      <c r="E467" s="14">
        <v>41244</v>
      </c>
      <c r="F467" s="15">
        <v>1624.96</v>
      </c>
      <c r="G467" s="15">
        <v>1901</v>
      </c>
      <c r="H467" s="15">
        <v>20462.173899999998</v>
      </c>
      <c r="I467" s="15">
        <v>10706.959657889602</v>
      </c>
      <c r="J467" s="16">
        <v>0.52325621462388228</v>
      </c>
      <c r="K467" s="16">
        <v>0.71863501905897265</v>
      </c>
      <c r="L467" s="16">
        <v>0.76669047557851244</v>
      </c>
      <c r="M467" s="15">
        <v>8208.9239921073258</v>
      </c>
      <c r="N467" s="15">
        <v>323.1658320625707</v>
      </c>
      <c r="O467" s="15">
        <v>366.07536185506109</v>
      </c>
      <c r="P467" s="15">
        <v>733528.35999999987</v>
      </c>
      <c r="Q467" s="15">
        <v>663629.73999999987</v>
      </c>
      <c r="R467" s="17">
        <v>884839.6533333332</v>
      </c>
      <c r="S467" s="15">
        <v>408.39758517132719</v>
      </c>
      <c r="T467" s="15">
        <v>1277525.5099999998</v>
      </c>
      <c r="U467" s="15">
        <v>1078652.78</v>
      </c>
      <c r="V467" s="15">
        <v>1438203.7066666665</v>
      </c>
      <c r="W467" s="15">
        <v>663.80266591177622</v>
      </c>
      <c r="X467" s="18">
        <v>1.4908999999999999</v>
      </c>
      <c r="Y467" s="18">
        <v>169465.99000000002</v>
      </c>
      <c r="Z467" s="17">
        <v>225954.65333333335</v>
      </c>
      <c r="AA467" s="17">
        <v>151555.87452769023</v>
      </c>
      <c r="AB467" s="19">
        <f>Table1[[#This Row],[YTD-23 Annualized]]/Table1[[#This Row],[Column6]]</f>
        <v>107.78996786717532</v>
      </c>
      <c r="AC467" s="22">
        <v>32.726844900000003</v>
      </c>
      <c r="AD467" s="22">
        <v>-117.22695</v>
      </c>
      <c r="AE467" s="21">
        <f>IF(OR('[1]Sales Team Input Sheet'!D$12="", '[1]Sales Team Input Sheet'!D$14="", AC467="", AD467=""), "",
     IFERROR(3959 * ACOS(MIN(1,
       SIN(RADIANS('[1]Sales Team Input Sheet'!D$12)) * SIN(RADIANS(AC467)) +
       COS(RADIANS('[1]Sales Team Input Sheet'!D$12)) * COS(RADIANS(AC467)) *
       COS(RADIANS(AD467) - RADIANS('[1]Sales Team Input Sheet'!D$14)))), ""))</f>
        <v>1734.9483604394395</v>
      </c>
      <c r="AF467" s="21">
        <f t="shared" si="7"/>
        <v>888</v>
      </c>
    </row>
    <row r="468" spans="1:32" ht="15" thickBot="1" x14ac:dyDescent="0.4">
      <c r="A468" s="11" t="s">
        <v>1230</v>
      </c>
      <c r="B468" s="12" t="s">
        <v>1231</v>
      </c>
      <c r="C468" s="12" t="s">
        <v>416</v>
      </c>
      <c r="D468" s="13" t="s">
        <v>1232</v>
      </c>
      <c r="E468" s="14">
        <v>41244</v>
      </c>
      <c r="F468" s="15">
        <v>1701.3500000000001</v>
      </c>
      <c r="G468" s="15">
        <v>1394.5669330000001</v>
      </c>
      <c r="H468" s="15">
        <v>15010.979010118701</v>
      </c>
      <c r="I468" s="15">
        <v>9649.4894061522791</v>
      </c>
      <c r="J468" s="16">
        <v>0.64282878549411648</v>
      </c>
      <c r="K468" s="16">
        <v>0.83095735681896199</v>
      </c>
      <c r="L468" s="16">
        <v>0.81735768610068593</v>
      </c>
      <c r="M468" s="15">
        <v>7887.084333065709</v>
      </c>
      <c r="N468" s="15">
        <v>205.59969733656172</v>
      </c>
      <c r="O468" s="15">
        <v>234.54421488817701</v>
      </c>
      <c r="P468" s="15">
        <v>524670.96</v>
      </c>
      <c r="Q468" s="15">
        <v>439025.42</v>
      </c>
      <c r="R468" s="17">
        <v>585367.22666666668</v>
      </c>
      <c r="S468" s="15">
        <v>258.04532870955416</v>
      </c>
      <c r="T468" s="15">
        <v>660640.97999999986</v>
      </c>
      <c r="U468" s="15">
        <v>526613.37</v>
      </c>
      <c r="V468" s="15">
        <v>702151.15999999992</v>
      </c>
      <c r="W468" s="15">
        <v>309.52676991800627</v>
      </c>
      <c r="X468" s="18">
        <v>1.4714</v>
      </c>
      <c r="Y468" s="18">
        <v>67965.12000000001</v>
      </c>
      <c r="Z468" s="17">
        <v>90620.160000000018</v>
      </c>
      <c r="AA468" s="17">
        <v>61587.712382764723</v>
      </c>
      <c r="AB468" s="19">
        <f>Table1[[#This Row],[YTD-23 Annualized]]/Table1[[#This Row],[Column6]]</f>
        <v>74.218456649763567</v>
      </c>
      <c r="AC468" s="22">
        <v>33.582220200000002</v>
      </c>
      <c r="AD468" s="22">
        <v>-111.95915859999999</v>
      </c>
      <c r="AE468" s="21">
        <f>IF(OR('[1]Sales Team Input Sheet'!D$12="", '[1]Sales Team Input Sheet'!D$14="", AC468="", AD468=""), "",
     IFERROR(3959 * ACOS(MIN(1,
       SIN(RADIANS('[1]Sales Team Input Sheet'!D$12)) * SIN(RADIANS(AC468)) +
       COS(RADIANS('[1]Sales Team Input Sheet'!D$12)) * COS(RADIANS(AC468)) *
       COS(RADIANS(AD468) - RADIANS('[1]Sales Team Input Sheet'!D$14)))), ""))</f>
        <v>1441.8019682912998</v>
      </c>
      <c r="AF468" s="21">
        <f t="shared" si="7"/>
        <v>797</v>
      </c>
    </row>
    <row r="469" spans="1:32" ht="15" thickBot="1" x14ac:dyDescent="0.4">
      <c r="A469" s="11" t="s">
        <v>1233</v>
      </c>
      <c r="B469" s="12" t="s">
        <v>1234</v>
      </c>
      <c r="C469" s="12" t="s">
        <v>1235</v>
      </c>
      <c r="D469" s="13" t="s">
        <v>34</v>
      </c>
      <c r="E469" s="14">
        <v>41244</v>
      </c>
      <c r="F469" s="15">
        <v>1880.14</v>
      </c>
      <c r="G469" s="15">
        <v>2107.2258459999998</v>
      </c>
      <c r="H469" s="15">
        <v>22681.968283759397</v>
      </c>
      <c r="I469" s="15">
        <v>13116.987309546399</v>
      </c>
      <c r="J469" s="16">
        <v>0.57830022269003623</v>
      </c>
      <c r="K469" s="16">
        <v>0.75577739085326312</v>
      </c>
      <c r="L469" s="16">
        <v>0.70436599563524782</v>
      </c>
      <c r="M469" s="15">
        <v>9239.1598260235605</v>
      </c>
      <c r="N469" s="15">
        <v>326.89999659363156</v>
      </c>
      <c r="O469" s="15">
        <v>367.69650132436948</v>
      </c>
      <c r="P469" s="15">
        <v>974447.52999999991</v>
      </c>
      <c r="Q469" s="15">
        <v>776626.7</v>
      </c>
      <c r="R469" s="17">
        <v>1035502.2666666666</v>
      </c>
      <c r="S469" s="15">
        <v>413.06854808684454</v>
      </c>
      <c r="T469" s="15">
        <v>1360248.89</v>
      </c>
      <c r="U469" s="15">
        <v>1090867.03</v>
      </c>
      <c r="V469" s="15">
        <v>1454489.3733333333</v>
      </c>
      <c r="W469" s="15">
        <v>580.20521344155213</v>
      </c>
      <c r="X469" s="18">
        <v>2.0587999999999997</v>
      </c>
      <c r="Y469" s="18">
        <v>96938.16</v>
      </c>
      <c r="Z469" s="17">
        <v>129250.88</v>
      </c>
      <c r="AA469" s="17">
        <v>62779.716339615319</v>
      </c>
      <c r="AB469" s="19">
        <f>Table1[[#This Row],[YTD-23 Annualized]]/Table1[[#This Row],[Column6]]</f>
        <v>112.07753585450595</v>
      </c>
      <c r="AC469" s="22">
        <v>29.5111816</v>
      </c>
      <c r="AD469" s="22">
        <v>-95.033812800000007</v>
      </c>
      <c r="AE469" s="21">
        <f>IF(OR('[1]Sales Team Input Sheet'!D$12="", '[1]Sales Team Input Sheet'!D$14="", AC469="", AD469=""), "",
     IFERROR(3959 * ACOS(MIN(1,
       SIN(RADIANS('[1]Sales Team Input Sheet'!D$12)) * SIN(RADIANS(AC469)) +
       COS(RADIANS('[1]Sales Team Input Sheet'!D$12)) * COS(RADIANS(AC469)) *
       COS(RADIANS(AD469) - RADIANS('[1]Sales Team Input Sheet'!D$14)))), ""))</f>
        <v>949.80175132840225</v>
      </c>
      <c r="AF469" s="21">
        <f t="shared" si="7"/>
        <v>668</v>
      </c>
    </row>
    <row r="470" spans="1:32" ht="15" thickBot="1" x14ac:dyDescent="0.4">
      <c r="A470" s="11" t="s">
        <v>1236</v>
      </c>
      <c r="B470" s="12" t="s">
        <v>1237</v>
      </c>
      <c r="C470" s="12" t="s">
        <v>719</v>
      </c>
      <c r="D470" s="13" t="s">
        <v>132</v>
      </c>
      <c r="E470" s="14">
        <v>41244</v>
      </c>
      <c r="F470" s="15">
        <v>1353.68</v>
      </c>
      <c r="G470" s="15">
        <v>1956.1655679999999</v>
      </c>
      <c r="H470" s="15">
        <v>21055.970557395198</v>
      </c>
      <c r="I470" s="15">
        <v>11186.399876251911</v>
      </c>
      <c r="J470" s="16">
        <v>0.53126973395786148</v>
      </c>
      <c r="K470" s="16">
        <v>0.71373621076527538</v>
      </c>
      <c r="L470" s="16">
        <v>0.63207849742259314</v>
      </c>
      <c r="M470" s="15">
        <v>7070.6828253495905</v>
      </c>
      <c r="N470" s="15">
        <v>280.21338695471218</v>
      </c>
      <c r="O470" s="15">
        <v>303.54307517286213</v>
      </c>
      <c r="P470" s="15">
        <v>644565.78999999992</v>
      </c>
      <c r="Q470" s="15">
        <v>457331.04</v>
      </c>
      <c r="R470" s="17">
        <v>609774.72</v>
      </c>
      <c r="S470" s="15">
        <v>337.84279888895452</v>
      </c>
      <c r="T470" s="15">
        <v>858657.61999999988</v>
      </c>
      <c r="U470" s="15">
        <v>649579.10999999987</v>
      </c>
      <c r="V470" s="15">
        <v>866105.47999999975</v>
      </c>
      <c r="W470" s="15">
        <v>479.86164381537719</v>
      </c>
      <c r="X470" s="18">
        <v>2.0587999999999997</v>
      </c>
      <c r="Y470" s="18">
        <v>83852.490000000005</v>
      </c>
      <c r="Z470" s="17">
        <v>111803.32</v>
      </c>
      <c r="AA470" s="17">
        <v>54305.090343889657</v>
      </c>
      <c r="AB470" s="19">
        <f>Table1[[#This Row],[YTD-23 Annualized]]/Table1[[#This Row],[Column6]]</f>
        <v>86.239863258164362</v>
      </c>
      <c r="AC470" s="22">
        <v>29.721368900000002</v>
      </c>
      <c r="AD470" s="22">
        <v>-95.457338100000001</v>
      </c>
      <c r="AE470" s="21">
        <f>IF(OR('[1]Sales Team Input Sheet'!D$12="", '[1]Sales Team Input Sheet'!D$14="", AC470="", AD470=""), "",
     IFERROR(3959 * ACOS(MIN(1,
       SIN(RADIANS('[1]Sales Team Input Sheet'!D$12)) * SIN(RADIANS(AC470)) +
       COS(RADIANS('[1]Sales Team Input Sheet'!D$12)) * COS(RADIANS(AC470)) *
       COS(RADIANS(AD470) - RADIANS('[1]Sales Team Input Sheet'!D$14)))), ""))</f>
        <v>947.18176239226329</v>
      </c>
      <c r="AF470" s="21">
        <f t="shared" si="7"/>
        <v>665</v>
      </c>
    </row>
    <row r="471" spans="1:32" ht="15" thickBot="1" x14ac:dyDescent="0.4">
      <c r="A471" s="11" t="s">
        <v>1238</v>
      </c>
      <c r="B471" s="12" t="s">
        <v>1239</v>
      </c>
      <c r="C471" s="12" t="s">
        <v>416</v>
      </c>
      <c r="D471" s="13" t="s">
        <v>132</v>
      </c>
      <c r="E471" s="14">
        <v>41244</v>
      </c>
      <c r="F471" s="15">
        <v>1366.29</v>
      </c>
      <c r="G471" s="15">
        <v>1425.039117</v>
      </c>
      <c r="H471" s="15">
        <v>15338.978551476299</v>
      </c>
      <c r="I471" s="15">
        <v>8159.6482328462789</v>
      </c>
      <c r="J471" s="16">
        <v>0.53195512370417608</v>
      </c>
      <c r="K471" s="16">
        <v>0.94509303601179062</v>
      </c>
      <c r="L471" s="16">
        <v>0.80839639935672281</v>
      </c>
      <c r="M471" s="15">
        <v>6596.2302514503781</v>
      </c>
      <c r="N471" s="15">
        <v>256.67720367354536</v>
      </c>
      <c r="O471" s="15">
        <v>288.39924174223631</v>
      </c>
      <c r="P471" s="15">
        <v>601733.37000000011</v>
      </c>
      <c r="Q471" s="15">
        <v>438500.38</v>
      </c>
      <c r="R471" s="17">
        <v>584667.17333333334</v>
      </c>
      <c r="S471" s="15">
        <v>320.94239143959192</v>
      </c>
      <c r="T471" s="15">
        <v>1014647.18</v>
      </c>
      <c r="U471" s="15">
        <v>748232.54</v>
      </c>
      <c r="V471" s="15">
        <v>997643.38666666672</v>
      </c>
      <c r="W471" s="15">
        <v>547.63815880962318</v>
      </c>
      <c r="X471" s="18">
        <v>3.3166000000000002</v>
      </c>
      <c r="Y471" s="18">
        <v>146382.97</v>
      </c>
      <c r="Z471" s="17">
        <v>195177.29333333333</v>
      </c>
      <c r="AA471" s="17">
        <v>58848.608012221346</v>
      </c>
      <c r="AB471" s="19">
        <f>Table1[[#This Row],[YTD-23 Annualized]]/Table1[[#This Row],[Column6]]</f>
        <v>88.636562255354377</v>
      </c>
      <c r="AC471" s="22">
        <v>31.341275</v>
      </c>
      <c r="AD471" s="22">
        <v>-110.932001</v>
      </c>
      <c r="AE471" s="21">
        <f>IF(OR('[1]Sales Team Input Sheet'!D$12="", '[1]Sales Team Input Sheet'!D$14="", AC471="", AD471=""), "",
     IFERROR(3959 * ACOS(MIN(1,
       SIN(RADIANS('[1]Sales Team Input Sheet'!D$12)) * SIN(RADIANS(AC471)) +
       COS(RADIANS('[1]Sales Team Input Sheet'!D$12)) * COS(RADIANS(AC471)) *
       COS(RADIANS(AD471) - RADIANS('[1]Sales Team Input Sheet'!D$14)))), ""))</f>
        <v>1476.8322648051221</v>
      </c>
      <c r="AF471" s="21">
        <f t="shared" si="7"/>
        <v>810</v>
      </c>
    </row>
    <row r="472" spans="1:32" ht="15" thickBot="1" x14ac:dyDescent="0.4">
      <c r="A472" s="11" t="s">
        <v>1240</v>
      </c>
      <c r="B472" s="12" t="s">
        <v>1241</v>
      </c>
      <c r="C472" s="12" t="s">
        <v>140</v>
      </c>
      <c r="D472" s="13" t="s">
        <v>34</v>
      </c>
      <c r="E472" s="14">
        <v>41244</v>
      </c>
      <c r="F472" s="15">
        <v>1884.4500000000003</v>
      </c>
      <c r="G472" s="15">
        <v>1879.3538022600001</v>
      </c>
      <c r="H472" s="15">
        <v>20229.176392146415</v>
      </c>
      <c r="I472" s="15">
        <v>11062.622972170604</v>
      </c>
      <c r="J472" s="16">
        <v>0.54686472438222711</v>
      </c>
      <c r="K472" s="16">
        <v>0.70759936299433324</v>
      </c>
      <c r="L472" s="16">
        <v>0.70816766312436796</v>
      </c>
      <c r="M472" s="15">
        <v>7834.1918582280068</v>
      </c>
      <c r="N472" s="15">
        <v>412.51641635136394</v>
      </c>
      <c r="O472" s="15">
        <v>415.58836795882075</v>
      </c>
      <c r="P472" s="15">
        <v>1145288.2700000003</v>
      </c>
      <c r="Q472" s="15">
        <v>866194.73999999976</v>
      </c>
      <c r="R472" s="17">
        <v>1154926.3199999996</v>
      </c>
      <c r="S472" s="15">
        <v>459.65387248268706</v>
      </c>
      <c r="T472" s="15">
        <v>1508798.68</v>
      </c>
      <c r="U472" s="15">
        <v>1324794.7099999997</v>
      </c>
      <c r="V472" s="15">
        <v>1766392.9466666663</v>
      </c>
      <c r="W472" s="15">
        <v>703.0139881663082</v>
      </c>
      <c r="X472" s="18">
        <v>3.2416</v>
      </c>
      <c r="Y472" s="18">
        <v>154557.77000000002</v>
      </c>
      <c r="Z472" s="17">
        <v>206077.02666666667</v>
      </c>
      <c r="AA472" s="17">
        <v>63572.626686410003</v>
      </c>
      <c r="AB472" s="19">
        <f>Table1[[#This Row],[YTD-23 Annualized]]/Table1[[#This Row],[Column6]]</f>
        <v>147.42124534351512</v>
      </c>
      <c r="AC472" s="22">
        <v>34.186351500000001</v>
      </c>
      <c r="AD472" s="22">
        <v>-118.396745</v>
      </c>
      <c r="AE472" s="21">
        <f>IF(OR('[1]Sales Team Input Sheet'!D$12="", '[1]Sales Team Input Sheet'!D$14="", AC472="", AD472=""), "",
     IFERROR(3959 * ACOS(MIN(1,
       SIN(RADIANS('[1]Sales Team Input Sheet'!D$12)) * SIN(RADIANS(AC472)) +
       COS(RADIANS('[1]Sales Team Input Sheet'!D$12)) * COS(RADIANS(AC472)) *
       COS(RADIANS(AD472) - RADIANS('[1]Sales Team Input Sheet'!D$14)))), ""))</f>
        <v>1746.3315915591002</v>
      </c>
      <c r="AF472" s="21">
        <f t="shared" si="7"/>
        <v>919</v>
      </c>
    </row>
    <row r="473" spans="1:32" ht="15" thickBot="1" x14ac:dyDescent="0.4">
      <c r="A473" s="11" t="s">
        <v>1242</v>
      </c>
      <c r="B473" s="12" t="s">
        <v>1243</v>
      </c>
      <c r="C473" s="12" t="s">
        <v>140</v>
      </c>
      <c r="D473" s="13" t="s">
        <v>34</v>
      </c>
      <c r="E473" s="14">
        <v>41244</v>
      </c>
      <c r="F473" s="15">
        <v>2800.17</v>
      </c>
      <c r="G473" s="15">
        <v>4516.6714666617117</v>
      </c>
      <c r="H473" s="15">
        <v>48617</v>
      </c>
      <c r="I473" s="15">
        <v>25869.310367669419</v>
      </c>
      <c r="J473" s="16">
        <v>0.53210420979635553</v>
      </c>
      <c r="K473" s="16">
        <v>0.54716293407262517</v>
      </c>
      <c r="L473" s="16">
        <v>0.46819897319873111</v>
      </c>
      <c r="M473" s="15">
        <v>12111.98455150211</v>
      </c>
      <c r="N473" s="15">
        <v>370.20347376503247</v>
      </c>
      <c r="O473" s="15">
        <v>375.72424531367727</v>
      </c>
      <c r="P473" s="15">
        <v>1807499.6400000001</v>
      </c>
      <c r="Q473" s="15">
        <v>1174383.17</v>
      </c>
      <c r="R473" s="17">
        <v>1565844.2266666666</v>
      </c>
      <c r="S473" s="15">
        <v>419.3970973190913</v>
      </c>
      <c r="T473" s="15">
        <v>2468903.6300000004</v>
      </c>
      <c r="U473" s="15">
        <v>1753599.0899999999</v>
      </c>
      <c r="V473" s="15">
        <v>2338132.12</v>
      </c>
      <c r="W473" s="15">
        <v>626.24736712413892</v>
      </c>
      <c r="X473" s="18">
        <v>3.1749999999999998</v>
      </c>
      <c r="Y473" s="18">
        <v>186805.18000000002</v>
      </c>
      <c r="Z473" s="17">
        <v>249073.57333333336</v>
      </c>
      <c r="AA473" s="17">
        <v>78448.369553805795</v>
      </c>
      <c r="AB473" s="19">
        <f>Table1[[#This Row],[YTD-23 Annualized]]/Table1[[#This Row],[Column6]]</f>
        <v>129.28056669891251</v>
      </c>
      <c r="AC473" s="22">
        <v>34.047863</v>
      </c>
      <c r="AD473" s="22">
        <v>-118.24535299999999</v>
      </c>
      <c r="AE473" s="21">
        <f>IF(OR('[1]Sales Team Input Sheet'!D$12="", '[1]Sales Team Input Sheet'!D$14="", AC473="", AD473=""), "",
     IFERROR(3959 * ACOS(MIN(1,
       SIN(RADIANS('[1]Sales Team Input Sheet'!D$12)) * SIN(RADIANS(AC473)) +
       COS(RADIANS('[1]Sales Team Input Sheet'!D$12)) * COS(RADIANS(AC473)) *
       COS(RADIANS(AD473) - RADIANS('[1]Sales Team Input Sheet'!D$14)))), ""))</f>
        <v>1742.9602412023301</v>
      </c>
      <c r="AF473" s="21">
        <f t="shared" si="7"/>
        <v>909</v>
      </c>
    </row>
    <row r="474" spans="1:32" ht="15" thickBot="1" x14ac:dyDescent="0.4">
      <c r="A474" s="11" t="s">
        <v>1244</v>
      </c>
      <c r="B474" s="12" t="s">
        <v>1245</v>
      </c>
      <c r="C474" s="12" t="s">
        <v>1246</v>
      </c>
      <c r="D474" s="13" t="s">
        <v>132</v>
      </c>
      <c r="E474" s="14">
        <v>41244</v>
      </c>
      <c r="F474" s="15">
        <v>2931.39</v>
      </c>
      <c r="G474" s="15">
        <v>3201.901895</v>
      </c>
      <c r="H474" s="15">
        <v>34464.9518075905</v>
      </c>
      <c r="I474" s="15">
        <v>18589.24167081925</v>
      </c>
      <c r="J474" s="16">
        <v>0.53936653602762874</v>
      </c>
      <c r="K474" s="16">
        <v>0.75768737170630485</v>
      </c>
      <c r="L474" s="16">
        <v>0.83183726230745747</v>
      </c>
      <c r="M474" s="15">
        <v>15463.223899825993</v>
      </c>
      <c r="N474" s="15">
        <v>393.65309483904531</v>
      </c>
      <c r="O474" s="15">
        <v>440.17521721777035</v>
      </c>
      <c r="P474" s="15">
        <v>1518766.05</v>
      </c>
      <c r="Q474" s="15">
        <v>1447851.8800000001</v>
      </c>
      <c r="R474" s="17">
        <v>1930469.1733333336</v>
      </c>
      <c r="S474" s="15">
        <v>493.91308560102891</v>
      </c>
      <c r="T474" s="15">
        <v>2089437.5999999999</v>
      </c>
      <c r="U474" s="15">
        <v>1944453.8600000003</v>
      </c>
      <c r="V474" s="15">
        <v>2592605.146666667</v>
      </c>
      <c r="W474" s="15">
        <v>663.32144818669656</v>
      </c>
      <c r="X474" s="18">
        <v>2.5874999999999999</v>
      </c>
      <c r="Y474" s="18">
        <v>123410.69000000002</v>
      </c>
      <c r="Z474" s="17">
        <v>164547.58666666667</v>
      </c>
      <c r="AA474" s="17">
        <v>63593.270209339775</v>
      </c>
      <c r="AB474" s="19">
        <f>Table1[[#This Row],[YTD-23 Annualized]]/Table1[[#This Row],[Column6]]</f>
        <v>124.84260629214954</v>
      </c>
      <c r="AC474" s="22">
        <v>34.053197300000001</v>
      </c>
      <c r="AD474" s="22">
        <v>-118.4106853</v>
      </c>
      <c r="AE474" s="21">
        <f>IF(OR('[1]Sales Team Input Sheet'!D$12="", '[1]Sales Team Input Sheet'!D$14="", AC474="", AD474=""), "",
     IFERROR(3959 * ACOS(MIN(1,
       SIN(RADIANS('[1]Sales Team Input Sheet'!D$12)) * SIN(RADIANS(AC474)) +
       COS(RADIANS('[1]Sales Team Input Sheet'!D$12)) * COS(RADIANS(AC474)) *
       COS(RADIANS(AD474) - RADIANS('[1]Sales Team Input Sheet'!D$14)))), ""))</f>
        <v>1751.2162584605362</v>
      </c>
      <c r="AF474" s="21">
        <f t="shared" si="7"/>
        <v>929</v>
      </c>
    </row>
    <row r="475" spans="1:32" ht="15" thickBot="1" x14ac:dyDescent="0.4">
      <c r="A475" s="11" t="s">
        <v>1247</v>
      </c>
      <c r="B475" s="12" t="s">
        <v>1248</v>
      </c>
      <c r="C475" s="12" t="s">
        <v>111</v>
      </c>
      <c r="D475" s="13" t="s">
        <v>34</v>
      </c>
      <c r="E475" s="14">
        <v>41244</v>
      </c>
      <c r="F475" s="15">
        <v>2640.53</v>
      </c>
      <c r="G475" s="15">
        <v>2581.2169519999998</v>
      </c>
      <c r="H475" s="15">
        <v>27783.961149632796</v>
      </c>
      <c r="I475" s="15">
        <v>14350.080469300736</v>
      </c>
      <c r="J475" s="16">
        <v>0.51648792596625093</v>
      </c>
      <c r="K475" s="16">
        <v>0.57974092219970164</v>
      </c>
      <c r="L475" s="16">
        <v>0.73149823690999172</v>
      </c>
      <c r="M475" s="15">
        <v>10497.058562809994</v>
      </c>
      <c r="N475" s="15">
        <v>429.72722682429048</v>
      </c>
      <c r="O475" s="15">
        <v>401.36528651444974</v>
      </c>
      <c r="P475" s="15">
        <v>1308062.82</v>
      </c>
      <c r="Q475" s="15">
        <v>1135582.21</v>
      </c>
      <c r="R475" s="17">
        <v>1514109.6133333333</v>
      </c>
      <c r="S475" s="15">
        <v>430.05843902549861</v>
      </c>
      <c r="T475" s="15">
        <v>1742211.2599999998</v>
      </c>
      <c r="U475" s="15">
        <v>1471650.46</v>
      </c>
      <c r="V475" s="15">
        <v>1962200.6133333333</v>
      </c>
      <c r="W475" s="15">
        <v>557.33146754628797</v>
      </c>
      <c r="X475" s="18">
        <v>1.8016000000000001</v>
      </c>
      <c r="Y475" s="18">
        <v>129125.91</v>
      </c>
      <c r="Z475" s="17">
        <v>172167.88</v>
      </c>
      <c r="AA475" s="17">
        <v>95563.876554174072</v>
      </c>
      <c r="AB475" s="19">
        <f>Table1[[#This Row],[YTD-23 Annualized]]/Table1[[#This Row],[Column6]]</f>
        <v>144.24132286902437</v>
      </c>
      <c r="AC475" s="22">
        <v>40.840519999999998</v>
      </c>
      <c r="AD475" s="22">
        <v>-121.90069099999999</v>
      </c>
      <c r="AE475" s="21">
        <f>IF(OR('[1]Sales Team Input Sheet'!D$12="", '[1]Sales Team Input Sheet'!D$14="", AC475="", AD475=""), "",
     IFERROR(3959 * ACOS(MIN(1,
       SIN(RADIANS('[1]Sales Team Input Sheet'!D$12)) * SIN(RADIANS(AC475)) +
       COS(RADIANS('[1]Sales Team Input Sheet'!D$12)) * COS(RADIANS(AC475)) *
       COS(RADIANS(AD475) - RADIANS('[1]Sales Team Input Sheet'!D$14)))), ""))</f>
        <v>1767.1661234384853</v>
      </c>
      <c r="AF475" s="21">
        <f t="shared" si="7"/>
        <v>955</v>
      </c>
    </row>
    <row r="476" spans="1:32" ht="15" thickBot="1" x14ac:dyDescent="0.4">
      <c r="A476" s="11" t="s">
        <v>1249</v>
      </c>
      <c r="B476" s="12" t="s">
        <v>1250</v>
      </c>
      <c r="C476" s="12" t="s">
        <v>1251</v>
      </c>
      <c r="D476" s="13" t="s">
        <v>34</v>
      </c>
      <c r="E476" s="14">
        <v>41244</v>
      </c>
      <c r="F476" s="15">
        <v>2266.66</v>
      </c>
      <c r="G476" s="15">
        <v>2381.2896959999998</v>
      </c>
      <c r="H476" s="15">
        <v>25631.964158774397</v>
      </c>
      <c r="I476" s="15">
        <v>15426.318546340402</v>
      </c>
      <c r="J476" s="16">
        <v>0.60183911193007922</v>
      </c>
      <c r="K476" s="16">
        <v>0.68803573250295569</v>
      </c>
      <c r="L476" s="16">
        <v>0.72198251426867299</v>
      </c>
      <c r="M476" s="15">
        <v>11137.532249996306</v>
      </c>
      <c r="N476" s="15">
        <v>302.81248662049154</v>
      </c>
      <c r="O476" s="15">
        <v>317.3822805361192</v>
      </c>
      <c r="P476" s="15">
        <v>984486.39</v>
      </c>
      <c r="Q476" s="15">
        <v>807696.26</v>
      </c>
      <c r="R476" s="17">
        <v>1076928.3466666667</v>
      </c>
      <c r="S476" s="15">
        <v>356.33763334598046</v>
      </c>
      <c r="T476" s="15">
        <v>1192665.3500000001</v>
      </c>
      <c r="U476" s="15">
        <v>962988.99999999988</v>
      </c>
      <c r="V476" s="15">
        <v>1283985.3333333333</v>
      </c>
      <c r="W476" s="15">
        <v>424.84933779216999</v>
      </c>
      <c r="X476" s="18">
        <v>2.0587999999999997</v>
      </c>
      <c r="Y476" s="18">
        <v>104898.08000000002</v>
      </c>
      <c r="Z476" s="17">
        <v>139864.10666666669</v>
      </c>
      <c r="AA476" s="17">
        <v>67934.771064050277</v>
      </c>
      <c r="AB476" s="19">
        <f>Table1[[#This Row],[YTD-23 Annualized]]/Table1[[#This Row],[Column6]]</f>
        <v>96.693623191710529</v>
      </c>
      <c r="AC476" s="22">
        <v>38.921925000000002</v>
      </c>
      <c r="AD476" s="22">
        <v>-104.304289</v>
      </c>
      <c r="AE476" s="21">
        <f>IF(OR('[1]Sales Team Input Sheet'!D$12="", '[1]Sales Team Input Sheet'!D$14="", AC476="", AD476=""), "",
     IFERROR(3959 * ACOS(MIN(1,
       SIN(RADIANS('[1]Sales Team Input Sheet'!D$12)) * SIN(RADIANS(AC476)) +
       COS(RADIANS('[1]Sales Team Input Sheet'!D$12)) * COS(RADIANS(AC476)) *
       COS(RADIANS(AD476) - RADIANS('[1]Sales Team Input Sheet'!D$14)))), ""))</f>
        <v>899.62988286639177</v>
      </c>
      <c r="AF476" s="21">
        <f t="shared" si="7"/>
        <v>616</v>
      </c>
    </row>
    <row r="477" spans="1:32" ht="15" thickBot="1" x14ac:dyDescent="0.4">
      <c r="A477" s="11" t="s">
        <v>1252</v>
      </c>
      <c r="B477" s="12" t="s">
        <v>1253</v>
      </c>
      <c r="C477" s="12" t="s">
        <v>200</v>
      </c>
      <c r="D477" s="13" t="s">
        <v>132</v>
      </c>
      <c r="E477" s="14">
        <v>41244</v>
      </c>
      <c r="F477" s="15">
        <v>3230.42</v>
      </c>
      <c r="G477" s="15">
        <v>4546.6728199999998</v>
      </c>
      <c r="H477" s="15">
        <v>48939.931567197993</v>
      </c>
      <c r="I477" s="15">
        <v>21364.532762677671</v>
      </c>
      <c r="J477" s="16">
        <v>0.43654602853995933</v>
      </c>
      <c r="K477" s="16">
        <v>0.51515232019963686</v>
      </c>
      <c r="L477" s="16">
        <v>0.60925987396574255</v>
      </c>
      <c r="M477" s="15">
        <v>13016.552538325974</v>
      </c>
      <c r="N477" s="15">
        <v>518.58923327805735</v>
      </c>
      <c r="O477" s="15">
        <v>582.17080751109768</v>
      </c>
      <c r="P477" s="15">
        <v>2022097.62</v>
      </c>
      <c r="Q477" s="15">
        <v>2021881.5899999999</v>
      </c>
      <c r="R477" s="17">
        <v>2695842.1199999996</v>
      </c>
      <c r="S477" s="15">
        <v>625.88814767120061</v>
      </c>
      <c r="T477" s="15">
        <v>2315466.7900000005</v>
      </c>
      <c r="U477" s="15">
        <v>2352550.21</v>
      </c>
      <c r="V477" s="15">
        <v>3136733.6133333333</v>
      </c>
      <c r="W477" s="15">
        <v>728.24902334680939</v>
      </c>
      <c r="X477" s="18">
        <v>3.3054999999999999</v>
      </c>
      <c r="Y477" s="18">
        <v>127082.92</v>
      </c>
      <c r="Z477" s="17">
        <v>169443.89333333334</v>
      </c>
      <c r="AA477" s="17">
        <v>51261.199011748104</v>
      </c>
      <c r="AB477" s="19">
        <f>Table1[[#This Row],[YTD-23 Annualized]]/Table1[[#This Row],[Column6]]</f>
        <v>207.10876494082089</v>
      </c>
      <c r="AC477" s="22">
        <v>40.702897999999998</v>
      </c>
      <c r="AD477" s="22">
        <v>-74.010240999999994</v>
      </c>
      <c r="AE477" s="21">
        <f>IF(OR('[1]Sales Team Input Sheet'!D$12="", '[1]Sales Team Input Sheet'!D$14="", AC477="", AD477=""), "",
     IFERROR(3959 * ACOS(MIN(1,
       SIN(RADIANS('[1]Sales Team Input Sheet'!D$12)) * SIN(RADIANS(AC477)) +
       COS(RADIANS('[1]Sales Team Input Sheet'!D$12)) * COS(RADIANS(AC477)) *
       COS(RADIANS(AD477) - RADIANS('[1]Sales Team Input Sheet'!D$14)))), ""))</f>
        <v>710.74683101984726</v>
      </c>
      <c r="AF477" s="21">
        <f t="shared" si="7"/>
        <v>435</v>
      </c>
    </row>
    <row r="478" spans="1:32" ht="15" thickBot="1" x14ac:dyDescent="0.4">
      <c r="A478" s="11" t="s">
        <v>1254</v>
      </c>
      <c r="B478" s="12" t="s">
        <v>1255</v>
      </c>
      <c r="C478" s="12" t="s">
        <v>176</v>
      </c>
      <c r="D478" s="13" t="s">
        <v>34</v>
      </c>
      <c r="E478" s="14">
        <v>41579</v>
      </c>
      <c r="F478" s="15">
        <v>1213.6699999999998</v>
      </c>
      <c r="G478" s="15">
        <v>1430.7062000000001</v>
      </c>
      <c r="H478" s="15">
        <v>15399.97846618</v>
      </c>
      <c r="I478" s="15">
        <v>7421.0027982292977</v>
      </c>
      <c r="J478" s="16">
        <v>0.48188397240467662</v>
      </c>
      <c r="K478" s="16">
        <v>0.90730587493908288</v>
      </c>
      <c r="L478" s="16">
        <v>0.83581408710576155</v>
      </c>
      <c r="M478" s="15">
        <v>6202.5786792113222</v>
      </c>
      <c r="N478" s="15">
        <v>298.64786589676453</v>
      </c>
      <c r="O478" s="15">
        <v>357.56849061112177</v>
      </c>
      <c r="P478" s="15">
        <v>614931.5199999999</v>
      </c>
      <c r="Q478" s="15">
        <v>506700.37000000011</v>
      </c>
      <c r="R478" s="17">
        <v>675600.49333333352</v>
      </c>
      <c r="S478" s="15">
        <v>417.49435184193413</v>
      </c>
      <c r="T478" s="15">
        <v>930029.02</v>
      </c>
      <c r="U478" s="15">
        <v>752516.32000000018</v>
      </c>
      <c r="V478" s="15">
        <v>1003355.0933333335</v>
      </c>
      <c r="W478" s="15">
        <v>620.03371591948405</v>
      </c>
      <c r="X478" s="18">
        <v>1.0832999999999999</v>
      </c>
      <c r="Y478" s="18">
        <v>120662.70999999999</v>
      </c>
      <c r="Z478" s="17">
        <v>160883.61333333331</v>
      </c>
      <c r="AA478" s="17">
        <v>148512.52038524262</v>
      </c>
      <c r="AB478" s="19">
        <f>Table1[[#This Row],[YTD-23 Annualized]]/Table1[[#This Row],[Column6]]</f>
        <v>108.92251888681214</v>
      </c>
      <c r="AC478" s="22">
        <v>28.750540000000001</v>
      </c>
      <c r="AD478" s="22">
        <v>-82.500100000000003</v>
      </c>
      <c r="AE478" s="21">
        <f>IF(OR('[1]Sales Team Input Sheet'!D$12="", '[1]Sales Team Input Sheet'!D$14="", AC478="", AD478=""), "",
     IFERROR(3959 * ACOS(MIN(1,
       SIN(RADIANS('[1]Sales Team Input Sheet'!D$12)) * SIN(RADIANS(AC478)) +
       COS(RADIANS('[1]Sales Team Input Sheet'!D$12)) * COS(RADIANS(AC478)) *
       COS(RADIANS(AD478) - RADIANS('[1]Sales Team Input Sheet'!D$14)))), ""))</f>
        <v>951.97658216781929</v>
      </c>
      <c r="AF478" s="21">
        <f t="shared" si="7"/>
        <v>676</v>
      </c>
    </row>
    <row r="479" spans="1:32" ht="15" thickBot="1" x14ac:dyDescent="0.4">
      <c r="A479" s="11" t="s">
        <v>1256</v>
      </c>
      <c r="B479" s="12" t="s">
        <v>1257</v>
      </c>
      <c r="C479" s="12" t="s">
        <v>1258</v>
      </c>
      <c r="D479" s="13" t="s">
        <v>34</v>
      </c>
      <c r="E479" s="14">
        <v>41609</v>
      </c>
      <c r="F479" s="15">
        <v>1102.6200000000001</v>
      </c>
      <c r="G479" s="15">
        <v>1229.571205</v>
      </c>
      <c r="H479" s="15">
        <v>13234.981493499499</v>
      </c>
      <c r="I479" s="15">
        <v>7031.1223104715118</v>
      </c>
      <c r="J479" s="16">
        <v>0.53125290080117771</v>
      </c>
      <c r="K479" s="16">
        <v>0.81576528085664923</v>
      </c>
      <c r="L479" s="16">
        <v>0.80350882694087722</v>
      </c>
      <c r="M479" s="15">
        <v>5649.5688397647937</v>
      </c>
      <c r="N479" s="15">
        <v>461.72074060696053</v>
      </c>
      <c r="O479" s="15">
        <v>486.78572853748346</v>
      </c>
      <c r="P479" s="15">
        <v>771078.52</v>
      </c>
      <c r="Q479" s="15">
        <v>599182.93999999994</v>
      </c>
      <c r="R479" s="17">
        <v>798910.58666666667</v>
      </c>
      <c r="S479" s="15">
        <v>543.41744209247054</v>
      </c>
      <c r="T479" s="15">
        <v>1482586.6600000001</v>
      </c>
      <c r="U479" s="15">
        <v>1326947.2699999998</v>
      </c>
      <c r="V479" s="15">
        <v>1769263.0266666664</v>
      </c>
      <c r="W479" s="15">
        <v>1203.4493025702413</v>
      </c>
      <c r="X479" s="18">
        <v>1.3611</v>
      </c>
      <c r="Y479" s="18">
        <v>106994.82</v>
      </c>
      <c r="Z479" s="17">
        <v>142659.76</v>
      </c>
      <c r="AA479" s="17">
        <v>104812.10785394168</v>
      </c>
      <c r="AB479" s="19">
        <f>Table1[[#This Row],[YTD-23 Annualized]]/Table1[[#This Row],[Column6]]</f>
        <v>141.41089511884368</v>
      </c>
      <c r="AC479" s="22">
        <v>38.958665000000003</v>
      </c>
      <c r="AD479" s="22">
        <v>-76.706558000000001</v>
      </c>
      <c r="AE479" s="21">
        <f>IF(OR('[1]Sales Team Input Sheet'!D$12="", '[1]Sales Team Input Sheet'!D$14="", AC479="", AD479=""), "",
     IFERROR(3959 * ACOS(MIN(1,
       SIN(RADIANS('[1]Sales Team Input Sheet'!D$12)) * SIN(RADIANS(AC479)) +
       COS(RADIANS('[1]Sales Team Input Sheet'!D$12)) * COS(RADIANS(AC479)) *
       COS(RADIANS(AD479) - RADIANS('[1]Sales Team Input Sheet'!D$14)))), ""))</f>
        <v>608.36616105068265</v>
      </c>
      <c r="AF479" s="21">
        <f t="shared" si="7"/>
        <v>321</v>
      </c>
    </row>
    <row r="480" spans="1:32" ht="15" thickBot="1" x14ac:dyDescent="0.4">
      <c r="A480" s="11" t="s">
        <v>1259</v>
      </c>
      <c r="B480" s="12" t="s">
        <v>1260</v>
      </c>
      <c r="C480" s="12" t="s">
        <v>1144</v>
      </c>
      <c r="D480" s="13" t="s">
        <v>34</v>
      </c>
      <c r="E480" s="14">
        <v>41609</v>
      </c>
      <c r="F480" s="15">
        <v>1150.07</v>
      </c>
      <c r="G480" s="15">
        <v>1394.1953209999999</v>
      </c>
      <c r="H480" s="15">
        <v>15006.979015711899</v>
      </c>
      <c r="I480" s="15">
        <v>7581.4925981385613</v>
      </c>
      <c r="J480" s="16">
        <v>0.5051977876560596</v>
      </c>
      <c r="K480" s="16">
        <v>0.78259083453844003</v>
      </c>
      <c r="L480" s="16">
        <v>0.73824654242856358</v>
      </c>
      <c r="M480" s="15">
        <v>5597.0106970235402</v>
      </c>
      <c r="N480" s="15">
        <v>374.53927145402048</v>
      </c>
      <c r="O480" s="15">
        <v>395.87979862095364</v>
      </c>
      <c r="P480" s="15">
        <v>687569.81</v>
      </c>
      <c r="Q480" s="15">
        <v>516176.23000000004</v>
      </c>
      <c r="R480" s="17">
        <v>688234.97333333339</v>
      </c>
      <c r="S480" s="15">
        <v>448.82157607797791</v>
      </c>
      <c r="T480" s="15">
        <v>1042540.6599999999</v>
      </c>
      <c r="U480" s="15">
        <v>756138.64</v>
      </c>
      <c r="V480" s="15">
        <v>1008184.8533333333</v>
      </c>
      <c r="W480" s="15">
        <v>657.47184084447042</v>
      </c>
      <c r="X480" s="18">
        <v>1.3833</v>
      </c>
      <c r="Y480" s="18">
        <v>102279.29</v>
      </c>
      <c r="Z480" s="17">
        <v>136372.38666666666</v>
      </c>
      <c r="AA480" s="17">
        <v>98584.823730692297</v>
      </c>
      <c r="AB480" s="19">
        <f>Table1[[#This Row],[YTD-23 Annualized]]/Table1[[#This Row],[Column6]]</f>
        <v>122.96474146446299</v>
      </c>
      <c r="AC480" s="22">
        <v>34.877046</v>
      </c>
      <c r="AD480" s="22">
        <v>-82.317515</v>
      </c>
      <c r="AE480" s="21">
        <f>IF(OR('[1]Sales Team Input Sheet'!D$12="", '[1]Sales Team Input Sheet'!D$14="", AC480="", AD480=""), "",
     IFERROR(3959 * ACOS(MIN(1,
       SIN(RADIANS('[1]Sales Team Input Sheet'!D$12)) * SIN(RADIANS(AC480)) +
       COS(RADIANS('[1]Sales Team Input Sheet'!D$12)) * COS(RADIANS(AC480)) *
       COS(RADIANS(AD480) - RADIANS('[1]Sales Team Input Sheet'!D$14)))), ""))</f>
        <v>562.87450538123551</v>
      </c>
      <c r="AF480" s="21">
        <f t="shared" si="7"/>
        <v>205</v>
      </c>
    </row>
    <row r="481" spans="1:32" ht="15" thickBot="1" x14ac:dyDescent="0.4">
      <c r="A481" s="11" t="s">
        <v>1261</v>
      </c>
      <c r="B481" s="12" t="s">
        <v>1262</v>
      </c>
      <c r="C481" s="12" t="s">
        <v>155</v>
      </c>
      <c r="D481" s="13" t="s">
        <v>34</v>
      </c>
      <c r="E481" s="14">
        <v>41548</v>
      </c>
      <c r="F481" s="15">
        <v>917.8599999999999</v>
      </c>
      <c r="G481" s="15">
        <v>1074.0515829999999</v>
      </c>
      <c r="H481" s="15">
        <v>11560.983834253699</v>
      </c>
      <c r="I481" s="15">
        <v>5526.994693473398</v>
      </c>
      <c r="J481" s="16">
        <v>0.4780730405571218</v>
      </c>
      <c r="K481" s="16">
        <v>0.84322840731297344</v>
      </c>
      <c r="L481" s="16">
        <v>0.82554915250097827</v>
      </c>
      <c r="M481" s="15">
        <v>4562.8057850743689</v>
      </c>
      <c r="N481" s="15">
        <v>309.91625798242865</v>
      </c>
      <c r="O481" s="15">
        <v>349.43955505196874</v>
      </c>
      <c r="P481" s="15">
        <v>425518.30999999994</v>
      </c>
      <c r="Q481" s="15">
        <v>355198.63999999996</v>
      </c>
      <c r="R481" s="17">
        <v>473598.18666666665</v>
      </c>
      <c r="S481" s="15">
        <v>386.98564051162487</v>
      </c>
      <c r="T481" s="15">
        <v>1088954.9099999999</v>
      </c>
      <c r="U481" s="15">
        <v>1095843.83</v>
      </c>
      <c r="V481" s="15">
        <v>1461125.1066666667</v>
      </c>
      <c r="W481" s="15">
        <v>1193.9117403525593</v>
      </c>
      <c r="X481" s="18">
        <v>2.5587999999999997</v>
      </c>
      <c r="Y481" s="18">
        <v>110481.96</v>
      </c>
      <c r="Z481" s="17">
        <v>147309.28000000003</v>
      </c>
      <c r="AA481" s="17">
        <v>57569.673284352059</v>
      </c>
      <c r="AB481" s="19">
        <f>Table1[[#This Row],[YTD-23 Annualized]]/Table1[[#This Row],[Column6]]</f>
        <v>103.79538577247322</v>
      </c>
      <c r="AC481" s="22">
        <v>32.445979999999999</v>
      </c>
      <c r="AD481" s="22">
        <v>-96.231078999999994</v>
      </c>
      <c r="AE481" s="21">
        <f>IF(OR('[1]Sales Team Input Sheet'!D$12="", '[1]Sales Team Input Sheet'!D$14="", AC481="", AD481=""), "",
     IFERROR(3959 * ACOS(MIN(1,
       SIN(RADIANS('[1]Sales Team Input Sheet'!D$12)) * SIN(RADIANS(AC481)) +
       COS(RADIANS('[1]Sales Team Input Sheet'!D$12)) * COS(RADIANS(AC481)) *
       COS(RADIANS(AD481) - RADIANS('[1]Sales Team Input Sheet'!D$14)))), ""))</f>
        <v>805.26387603087619</v>
      </c>
      <c r="AF481" s="21">
        <f t="shared" si="7"/>
        <v>547</v>
      </c>
    </row>
    <row r="482" spans="1:32" ht="15" thickBot="1" x14ac:dyDescent="0.4">
      <c r="A482" s="11" t="s">
        <v>1263</v>
      </c>
      <c r="B482" s="12" t="s">
        <v>1264</v>
      </c>
      <c r="C482" s="12" t="s">
        <v>1265</v>
      </c>
      <c r="D482" s="13" t="s">
        <v>34</v>
      </c>
      <c r="E482" s="14">
        <v>41609</v>
      </c>
      <c r="F482" s="15">
        <v>1098.8</v>
      </c>
      <c r="G482" s="15">
        <v>1313.2768080000001</v>
      </c>
      <c r="H482" s="15">
        <v>14135.9802336312</v>
      </c>
      <c r="I482" s="15">
        <v>5973.7942892918918</v>
      </c>
      <c r="J482" s="16">
        <v>0.42259498036644927</v>
      </c>
      <c r="K482" s="16">
        <v>0.8544871172653502</v>
      </c>
      <c r="L482" s="16">
        <v>0.90824635967317646</v>
      </c>
      <c r="M482" s="15">
        <v>5425.6769166857712</v>
      </c>
      <c r="N482" s="15">
        <v>550.54004892247167</v>
      </c>
      <c r="O482" s="15">
        <v>586.28716781943933</v>
      </c>
      <c r="P482" s="15">
        <v>820861.95</v>
      </c>
      <c r="Q482" s="15">
        <v>692801.94</v>
      </c>
      <c r="R482" s="17">
        <v>923735.91999999993</v>
      </c>
      <c r="S482" s="15">
        <v>630.50777211503453</v>
      </c>
      <c r="T482" s="15">
        <v>1073626.8</v>
      </c>
      <c r="U482" s="15">
        <v>878210.41</v>
      </c>
      <c r="V482" s="15">
        <v>1170947.2133333334</v>
      </c>
      <c r="W482" s="15">
        <v>799.24500364033497</v>
      </c>
      <c r="X482" s="18">
        <v>2.2976000000000001</v>
      </c>
      <c r="Y482" s="18">
        <v>222494.66000000003</v>
      </c>
      <c r="Z482" s="17">
        <v>296659.54666666669</v>
      </c>
      <c r="AA482" s="17">
        <v>129117.1425255339</v>
      </c>
      <c r="AB482" s="19">
        <f>Table1[[#This Row],[YTD-23 Annualized]]/Table1[[#This Row],[Column6]]</f>
        <v>170.25265864231667</v>
      </c>
      <c r="AC482" s="22">
        <v>42.234512100000003</v>
      </c>
      <c r="AD482" s="22">
        <v>-71.789230399999994</v>
      </c>
      <c r="AE482" s="21">
        <f>IF(OR('[1]Sales Team Input Sheet'!D$12="", '[1]Sales Team Input Sheet'!D$14="", AC482="", AD482=""), "",
     IFERROR(3959 * ACOS(MIN(1,
       SIN(RADIANS('[1]Sales Team Input Sheet'!D$12)) * SIN(RADIANS(AC482)) +
       COS(RADIANS('[1]Sales Team Input Sheet'!D$12)) * COS(RADIANS(AC482)) *
       COS(RADIANS(AD482) - RADIANS('[1]Sales Team Input Sheet'!D$14)))), ""))</f>
        <v>811.57165541439065</v>
      </c>
      <c r="AF482" s="21">
        <f t="shared" si="7"/>
        <v>554</v>
      </c>
    </row>
    <row r="483" spans="1:32" ht="15" thickBot="1" x14ac:dyDescent="0.4">
      <c r="A483" s="11" t="s">
        <v>1266</v>
      </c>
      <c r="B483" s="12" t="s">
        <v>1267</v>
      </c>
      <c r="C483" s="12" t="s">
        <v>1268</v>
      </c>
      <c r="D483" s="13" t="s">
        <v>34</v>
      </c>
      <c r="E483" s="14">
        <v>41671</v>
      </c>
      <c r="F483" s="15">
        <v>1339.1200000000001</v>
      </c>
      <c r="G483" s="15">
        <v>1474.3706099999999</v>
      </c>
      <c r="H483" s="15">
        <v>15869.977808978998</v>
      </c>
      <c r="I483" s="15">
        <v>8820.131483461897</v>
      </c>
      <c r="J483" s="16">
        <v>0.55577465763509748</v>
      </c>
      <c r="K483" s="16">
        <v>0.79252986160450245</v>
      </c>
      <c r="L483" s="16">
        <v>0.76735829752998685</v>
      </c>
      <c r="M483" s="15">
        <v>6768.2010791399589</v>
      </c>
      <c r="N483" s="15">
        <v>572.3967706031325</v>
      </c>
      <c r="O483" s="15">
        <v>576.12090029272952</v>
      </c>
      <c r="P483" s="15">
        <v>1187266.96</v>
      </c>
      <c r="Q483" s="15">
        <v>863198.52000000014</v>
      </c>
      <c r="R483" s="17">
        <v>1150931.3600000003</v>
      </c>
      <c r="S483" s="15">
        <v>644.60132027002817</v>
      </c>
      <c r="T483" s="15">
        <v>1455513.7999999996</v>
      </c>
      <c r="U483" s="15">
        <v>1109080.8499999999</v>
      </c>
      <c r="V483" s="15">
        <v>1478774.4666666666</v>
      </c>
      <c r="W483" s="15">
        <v>828.21617928191642</v>
      </c>
      <c r="X483" s="18">
        <v>3.0415999999999999</v>
      </c>
      <c r="Y483" s="18">
        <v>105915.94999999998</v>
      </c>
      <c r="Z483" s="17">
        <v>141221.26666666663</v>
      </c>
      <c r="AA483" s="17">
        <v>46429.92723128177</v>
      </c>
      <c r="AB483" s="19">
        <f>Table1[[#This Row],[YTD-23 Annualized]]/Table1[[#This Row],[Column6]]</f>
        <v>170.04981774954155</v>
      </c>
      <c r="AC483" s="22">
        <v>32.849361899999998</v>
      </c>
      <c r="AD483" s="22">
        <v>-117.27249500000001</v>
      </c>
      <c r="AE483" s="21">
        <f>IF(OR('[1]Sales Team Input Sheet'!D$12="", '[1]Sales Team Input Sheet'!D$14="", AC483="", AD483=""), "",
     IFERROR(3959 * ACOS(MIN(1,
       SIN(RADIANS('[1]Sales Team Input Sheet'!D$12)) * SIN(RADIANS(AC483)) +
       COS(RADIANS('[1]Sales Team Input Sheet'!D$12)) * COS(RADIANS(AC483)) *
       COS(RADIANS(AD483) - RADIANS('[1]Sales Team Input Sheet'!D$14)))), ""))</f>
        <v>1733.0360877488588</v>
      </c>
      <c r="AF483" s="21">
        <f t="shared" si="7"/>
        <v>881</v>
      </c>
    </row>
    <row r="484" spans="1:32" ht="15" thickBot="1" x14ac:dyDescent="0.4">
      <c r="A484" s="11" t="s">
        <v>1269</v>
      </c>
      <c r="B484" s="12" t="s">
        <v>1270</v>
      </c>
      <c r="C484" s="12" t="s">
        <v>1271</v>
      </c>
      <c r="D484" s="13" t="s">
        <v>34</v>
      </c>
      <c r="E484" s="14">
        <v>41548</v>
      </c>
      <c r="F484" s="15">
        <v>1265.27</v>
      </c>
      <c r="G484" s="15">
        <v>1184.1416380000001</v>
      </c>
      <c r="H484" s="15">
        <v>12745.982177268201</v>
      </c>
      <c r="I484" s="15">
        <v>7517.4594021028597</v>
      </c>
      <c r="J484" s="16">
        <v>0.58979051575247443</v>
      </c>
      <c r="K484" s="16">
        <v>0.8182432030936807</v>
      </c>
      <c r="L484" s="16">
        <v>0.86118833072845613</v>
      </c>
      <c r="M484" s="15">
        <v>6473.9483138158994</v>
      </c>
      <c r="N484" s="15">
        <v>403.20020561388213</v>
      </c>
      <c r="O484" s="15">
        <v>415.16114347135397</v>
      </c>
      <c r="P484" s="15">
        <v>755702.26</v>
      </c>
      <c r="Q484" s="15">
        <v>613095.16999999993</v>
      </c>
      <c r="R484" s="17">
        <v>817460.22666666657</v>
      </c>
      <c r="S484" s="15">
        <v>484.55679025030224</v>
      </c>
      <c r="T484" s="15">
        <v>957721.2300000001</v>
      </c>
      <c r="U484" s="15">
        <v>773960.02</v>
      </c>
      <c r="V484" s="15">
        <v>1031946.6933333334</v>
      </c>
      <c r="W484" s="15">
        <v>611.69554324373462</v>
      </c>
      <c r="X484" s="18">
        <v>2.2953999999999999</v>
      </c>
      <c r="Y484" s="18">
        <v>104828.09000000001</v>
      </c>
      <c r="Z484" s="17">
        <v>139770.78666666668</v>
      </c>
      <c r="AA484" s="17">
        <v>60891.690627632088</v>
      </c>
      <c r="AB484" s="19">
        <f>Table1[[#This Row],[YTD-23 Annualized]]/Table1[[#This Row],[Column6]]</f>
        <v>126.26919262270663</v>
      </c>
      <c r="AC484" s="22">
        <v>38.694471</v>
      </c>
      <c r="AD484" s="22">
        <v>-90.271456000000001</v>
      </c>
      <c r="AE484" s="21">
        <f>IF(OR('[1]Sales Team Input Sheet'!D$12="", '[1]Sales Team Input Sheet'!D$14="", AC484="", AD484=""), "",
     IFERROR(3959 * ACOS(MIN(1,
       SIN(RADIANS('[1]Sales Team Input Sheet'!D$12)) * SIN(RADIANS(AC484)) +
       COS(RADIANS('[1]Sales Team Input Sheet'!D$12)) * COS(RADIANS(AC484)) *
       COS(RADIANS(AD484) - RADIANS('[1]Sales Team Input Sheet'!D$14)))), ""))</f>
        <v>260.87462864206458</v>
      </c>
      <c r="AF484" s="21">
        <f t="shared" si="7"/>
        <v>94</v>
      </c>
    </row>
    <row r="485" spans="1:32" ht="15" thickBot="1" x14ac:dyDescent="0.4">
      <c r="A485" s="11" t="s">
        <v>1272</v>
      </c>
      <c r="B485" s="12" t="s">
        <v>1273</v>
      </c>
      <c r="C485" s="12" t="s">
        <v>1274</v>
      </c>
      <c r="D485" s="13" t="s">
        <v>34</v>
      </c>
      <c r="E485" s="14">
        <v>41699</v>
      </c>
      <c r="F485" s="15">
        <v>898.42000000000007</v>
      </c>
      <c r="G485" s="15">
        <v>1174.479726</v>
      </c>
      <c r="H485" s="15">
        <v>12641.9823226914</v>
      </c>
      <c r="I485" s="15">
        <v>5683.8690800994436</v>
      </c>
      <c r="J485" s="16">
        <v>0.44960267583172692</v>
      </c>
      <c r="K485" s="16">
        <v>0.49097236604434841</v>
      </c>
      <c r="L485" s="16">
        <v>0.74913937218462745</v>
      </c>
      <c r="M485" s="15">
        <v>4258.0101142453123</v>
      </c>
      <c r="N485" s="15">
        <v>328.53923039751777</v>
      </c>
      <c r="O485" s="15">
        <v>324.12123505710019</v>
      </c>
      <c r="P485" s="15">
        <v>291012.68999999994</v>
      </c>
      <c r="Q485" s="15">
        <v>329342.51000000007</v>
      </c>
      <c r="R485" s="17">
        <v>439123.3466666668</v>
      </c>
      <c r="S485" s="15">
        <v>366.57967320406942</v>
      </c>
      <c r="T485" s="15">
        <v>503613.73</v>
      </c>
      <c r="U485" s="15">
        <v>508671.06</v>
      </c>
      <c r="V485" s="15">
        <v>678228.08000000007</v>
      </c>
      <c r="W485" s="15">
        <v>566.18403419336164</v>
      </c>
      <c r="X485" s="18">
        <v>2.3125</v>
      </c>
      <c r="Y485" s="18">
        <v>152331.29999999999</v>
      </c>
      <c r="Z485" s="17">
        <v>203108.39999999997</v>
      </c>
      <c r="AA485" s="17">
        <v>87830.65945945945</v>
      </c>
      <c r="AB485" s="19">
        <f>Table1[[#This Row],[YTD-23 Annualized]]/Table1[[#This Row],[Column6]]</f>
        <v>103.12877022005308</v>
      </c>
      <c r="AC485" s="22">
        <v>41.117596599999999</v>
      </c>
      <c r="AD485" s="22">
        <v>-73.407896800000003</v>
      </c>
      <c r="AE485" s="21">
        <f>IF(OR('[1]Sales Team Input Sheet'!D$12="", '[1]Sales Team Input Sheet'!D$14="", AC485="", AD485=""), "",
     IFERROR(3959 * ACOS(MIN(1,
       SIN(RADIANS('[1]Sales Team Input Sheet'!D$12)) * SIN(RADIANS(AC485)) +
       COS(RADIANS('[1]Sales Team Input Sheet'!D$12)) * COS(RADIANS(AC485)) *
       COS(RADIANS(AD485) - RADIANS('[1]Sales Team Input Sheet'!D$14)))), ""))</f>
        <v>736.7851745103394</v>
      </c>
      <c r="AF485" s="21">
        <f t="shared" si="7"/>
        <v>484</v>
      </c>
    </row>
    <row r="486" spans="1:32" ht="15" thickBot="1" x14ac:dyDescent="0.4">
      <c r="A486" s="11" t="s">
        <v>1275</v>
      </c>
      <c r="B486" s="12" t="s">
        <v>1276</v>
      </c>
      <c r="C486" s="12" t="s">
        <v>200</v>
      </c>
      <c r="D486" s="13" t="s">
        <v>132</v>
      </c>
      <c r="E486" s="14">
        <v>41730</v>
      </c>
      <c r="F486" s="15">
        <v>1132.4000000000001</v>
      </c>
      <c r="G486" s="15">
        <v>2898.3877939999998</v>
      </c>
      <c r="H486" s="15">
        <v>31197.956375836595</v>
      </c>
      <c r="I486" s="15">
        <v>10104.990175738503</v>
      </c>
      <c r="J486" s="16">
        <v>0.32389910589031429</v>
      </c>
      <c r="K486" s="16">
        <v>0.5350873398347521</v>
      </c>
      <c r="L486" s="16">
        <v>0.48006150660127145</v>
      </c>
      <c r="M486" s="15">
        <v>4851.0168079560717</v>
      </c>
      <c r="N486" s="15">
        <v>717.5322468752571</v>
      </c>
      <c r="O486" s="15">
        <v>753.50190745319662</v>
      </c>
      <c r="P486" s="15">
        <v>1299907.0900000001</v>
      </c>
      <c r="Q486" s="15">
        <v>907587.34</v>
      </c>
      <c r="R486" s="17">
        <v>1210116.4533333334</v>
      </c>
      <c r="S486" s="15">
        <v>801.47239491345806</v>
      </c>
      <c r="T486" s="15">
        <v>1763788.1500000001</v>
      </c>
      <c r="U486" s="15">
        <v>1250445.52</v>
      </c>
      <c r="V486" s="15">
        <v>1667260.6933333334</v>
      </c>
      <c r="W486" s="15">
        <v>1104.2436594842811</v>
      </c>
      <c r="X486" s="18">
        <v>2.0476000000000001</v>
      </c>
      <c r="Y486" s="18">
        <v>121345.5</v>
      </c>
      <c r="Z486" s="17">
        <v>161794</v>
      </c>
      <c r="AA486" s="17">
        <v>79016.409454971668</v>
      </c>
      <c r="AB486" s="19">
        <f>Table1[[#This Row],[YTD-23 Annualized]]/Table1[[#This Row],[Column6]]</f>
        <v>249.45624829595346</v>
      </c>
      <c r="AC486" s="22">
        <v>40.702897999999998</v>
      </c>
      <c r="AD486" s="22">
        <v>-74.010240999999994</v>
      </c>
      <c r="AE486" s="21">
        <f>IF(OR('[1]Sales Team Input Sheet'!D$12="", '[1]Sales Team Input Sheet'!D$14="", AC486="", AD486=""), "",
     IFERROR(3959 * ACOS(MIN(1,
       SIN(RADIANS('[1]Sales Team Input Sheet'!D$12)) * SIN(RADIANS(AC486)) +
       COS(RADIANS('[1]Sales Team Input Sheet'!D$12)) * COS(RADIANS(AC486)) *
       COS(RADIANS(AD486) - RADIANS('[1]Sales Team Input Sheet'!D$14)))), ""))</f>
        <v>710.74683101984726</v>
      </c>
      <c r="AF486" s="21">
        <f t="shared" si="7"/>
        <v>435</v>
      </c>
    </row>
    <row r="487" spans="1:32" ht="15" thickBot="1" x14ac:dyDescent="0.4">
      <c r="A487" s="11" t="s">
        <v>1277</v>
      </c>
      <c r="B487" s="12" t="s">
        <v>1278</v>
      </c>
      <c r="C487" s="12" t="s">
        <v>1279</v>
      </c>
      <c r="D487" s="13" t="s">
        <v>34</v>
      </c>
      <c r="E487" s="14">
        <v>41548</v>
      </c>
      <c r="F487" s="15">
        <v>827.04</v>
      </c>
      <c r="G487" s="15">
        <v>1211.733829</v>
      </c>
      <c r="H487" s="15">
        <v>13042.9817619731</v>
      </c>
      <c r="I487" s="15">
        <v>6891.9933660445013</v>
      </c>
      <c r="J487" s="16">
        <v>0.52840627180344246</v>
      </c>
      <c r="K487" s="16">
        <v>0.74936220299349476</v>
      </c>
      <c r="L487" s="16">
        <v>0.6367353001249203</v>
      </c>
      <c r="M487" s="15">
        <v>4388.3754643873053</v>
      </c>
      <c r="N487" s="15">
        <v>248.04395115174125</v>
      </c>
      <c r="O487" s="15">
        <v>246.60793915650999</v>
      </c>
      <c r="P487" s="15">
        <v>362513.89</v>
      </c>
      <c r="Q487" s="15">
        <v>228852.61000000002</v>
      </c>
      <c r="R487" s="17">
        <v>305136.81333333335</v>
      </c>
      <c r="S487" s="15">
        <v>276.7128675759335</v>
      </c>
      <c r="T487" s="15">
        <v>516998.15</v>
      </c>
      <c r="U487" s="15">
        <v>362444.76999999996</v>
      </c>
      <c r="V487" s="15">
        <v>483259.6933333333</v>
      </c>
      <c r="W487" s="15">
        <v>438.24333768620619</v>
      </c>
      <c r="X487" s="18">
        <v>2.0531999999999999</v>
      </c>
      <c r="Y487" s="18">
        <v>98174.029999999984</v>
      </c>
      <c r="Z487" s="17">
        <v>130898.70666666664</v>
      </c>
      <c r="AA487" s="17">
        <v>63753.509968179736</v>
      </c>
      <c r="AB487" s="19">
        <f>Table1[[#This Row],[YTD-23 Annualized]]/Table1[[#This Row],[Column6]]</f>
        <v>69.532977706577313</v>
      </c>
      <c r="AC487" s="22">
        <v>44.290005000000001</v>
      </c>
      <c r="AD487" s="22">
        <v>-88.407505999999998</v>
      </c>
      <c r="AE487" s="21">
        <f>IF(OR('[1]Sales Team Input Sheet'!D$12="", '[1]Sales Team Input Sheet'!D$14="", AC487="", AD487=""), "",
     IFERROR(3959 * ACOS(MIN(1,
       SIN(RADIANS('[1]Sales Team Input Sheet'!D$12)) * SIN(RADIANS(AC487)) +
       COS(RADIANS('[1]Sales Team Input Sheet'!D$12)) * COS(RADIANS(AC487)) *
       COS(RADIANS(AD487) - RADIANS('[1]Sales Team Input Sheet'!D$14)))), ""))</f>
        <v>170.78003408272775</v>
      </c>
      <c r="AF487" s="21">
        <f t="shared" si="7"/>
        <v>68</v>
      </c>
    </row>
    <row r="488" spans="1:32" ht="15" thickBot="1" x14ac:dyDescent="0.4">
      <c r="A488" s="11" t="s">
        <v>1280</v>
      </c>
      <c r="B488" s="12" t="s">
        <v>1281</v>
      </c>
      <c r="C488" s="12" t="s">
        <v>40</v>
      </c>
      <c r="D488" s="13" t="s">
        <v>34</v>
      </c>
      <c r="E488" s="14">
        <v>41487</v>
      </c>
      <c r="F488" s="15">
        <v>1828.52</v>
      </c>
      <c r="G488" s="15">
        <v>2324.6188659999998</v>
      </c>
      <c r="H488" s="15">
        <v>25021.965011737397</v>
      </c>
      <c r="I488" s="15">
        <v>12711.17020106378</v>
      </c>
      <c r="J488" s="16">
        <v>0.50800047858356356</v>
      </c>
      <c r="K488" s="16">
        <v>0.52944987622245077</v>
      </c>
      <c r="L488" s="16">
        <v>0.61857402031868136</v>
      </c>
      <c r="M488" s="15">
        <v>7862.799654227043</v>
      </c>
      <c r="N488" s="15">
        <v>297.43871568627452</v>
      </c>
      <c r="O488" s="15">
        <v>282.58133353750577</v>
      </c>
      <c r="P488" s="15">
        <v>677295.97999999986</v>
      </c>
      <c r="Q488" s="15">
        <v>579389.77</v>
      </c>
      <c r="R488" s="17">
        <v>772519.69333333336</v>
      </c>
      <c r="S488" s="15">
        <v>316.86269223196905</v>
      </c>
      <c r="T488" s="15">
        <v>1091486.54</v>
      </c>
      <c r="U488" s="15">
        <v>1006777.63</v>
      </c>
      <c r="V488" s="15">
        <v>1342370.1733333333</v>
      </c>
      <c r="W488" s="15">
        <v>550.59700194692982</v>
      </c>
      <c r="X488" s="18">
        <v>2.3624999999999998</v>
      </c>
      <c r="Y488" s="18">
        <v>145026.74000000002</v>
      </c>
      <c r="Z488" s="17">
        <v>193368.98666666669</v>
      </c>
      <c r="AA488" s="17">
        <v>81849.306525573207</v>
      </c>
      <c r="AB488" s="19">
        <f>Table1[[#This Row],[YTD-23 Annualized]]/Table1[[#This Row],[Column6]]</f>
        <v>98.249952600283606</v>
      </c>
      <c r="AC488" s="22">
        <v>41.878324800000001</v>
      </c>
      <c r="AD488" s="22">
        <v>-87.631080400000002</v>
      </c>
      <c r="AE488" s="21">
        <f>IF(OR('[1]Sales Team Input Sheet'!D$12="", '[1]Sales Team Input Sheet'!D$14="", AC488="", AD488=""), "",
     IFERROR(3959 * ACOS(MIN(1,
       SIN(RADIANS('[1]Sales Team Input Sheet'!D$12)) * SIN(RADIANS(AC488)) +
       COS(RADIANS('[1]Sales Team Input Sheet'!D$12)) * COS(RADIANS(AC488)) *
       COS(RADIANS(AD488) - RADIANS('[1]Sales Team Input Sheet'!D$14)))), ""))</f>
        <v>0.58599686362734893</v>
      </c>
      <c r="AF488" s="21">
        <f t="shared" si="7"/>
        <v>3</v>
      </c>
    </row>
    <row r="489" spans="1:32" ht="15" thickBot="1" x14ac:dyDescent="0.4">
      <c r="A489" s="11" t="s">
        <v>1282</v>
      </c>
      <c r="B489" s="12" t="s">
        <v>1283</v>
      </c>
      <c r="C489" s="12" t="s">
        <v>1284</v>
      </c>
      <c r="D489" s="13" t="s">
        <v>34</v>
      </c>
      <c r="E489" s="14">
        <v>41609</v>
      </c>
      <c r="F489" s="15">
        <v>1877.1000000000001</v>
      </c>
      <c r="G489" s="15">
        <v>1370.412153</v>
      </c>
      <c r="H489" s="15">
        <v>14750.979373676699</v>
      </c>
      <c r="I489" s="15">
        <v>7505.4061849694872</v>
      </c>
      <c r="J489" s="16">
        <v>0.50880731338849106</v>
      </c>
      <c r="K489" s="16">
        <v>0.86727418171557147</v>
      </c>
      <c r="L489" s="16">
        <v>0.87826841521866139</v>
      </c>
      <c r="M489" s="15">
        <v>6591.7611956454912</v>
      </c>
      <c r="N489" s="15">
        <v>279.13261285556263</v>
      </c>
      <c r="O489" s="15">
        <v>312.80759149752276</v>
      </c>
      <c r="P489" s="15">
        <v>804781.25</v>
      </c>
      <c r="Q489" s="15">
        <v>683783.59999999986</v>
      </c>
      <c r="R489" s="17">
        <v>911711.46666666656</v>
      </c>
      <c r="S489" s="15">
        <v>364.27659687816305</v>
      </c>
      <c r="T489" s="15">
        <v>1042104.7000000002</v>
      </c>
      <c r="U489" s="15">
        <v>895335.38</v>
      </c>
      <c r="V489" s="15">
        <v>1193780.5066666666</v>
      </c>
      <c r="W489" s="15">
        <v>476.97798732086721</v>
      </c>
      <c r="X489" s="18">
        <v>2</v>
      </c>
      <c r="Y489" s="18">
        <v>92093.67</v>
      </c>
      <c r="Z489" s="17">
        <v>122791.56</v>
      </c>
      <c r="AA489" s="17">
        <v>61395.78</v>
      </c>
      <c r="AB489" s="19">
        <f>Table1[[#This Row],[YTD-23 Annualized]]/Table1[[#This Row],[Column6]]</f>
        <v>138.3107548357398</v>
      </c>
      <c r="AC489" s="22">
        <v>37.776773499999997</v>
      </c>
      <c r="AD489" s="22">
        <v>-121.9815691</v>
      </c>
      <c r="AE489" s="21">
        <f>IF(OR('[1]Sales Team Input Sheet'!D$12="", '[1]Sales Team Input Sheet'!D$14="", AC489="", AD489=""), "",
     IFERROR(3959 * ACOS(MIN(1,
       SIN(RADIANS('[1]Sales Team Input Sheet'!D$12)) * SIN(RADIANS(AC489)) +
       COS(RADIANS('[1]Sales Team Input Sheet'!D$12)) * COS(RADIANS(AC489)) *
       COS(RADIANS(AD489) - RADIANS('[1]Sales Team Input Sheet'!D$14)))), ""))</f>
        <v>1832.5407569479989</v>
      </c>
      <c r="AF489" s="21">
        <f t="shared" si="7"/>
        <v>978</v>
      </c>
    </row>
    <row r="490" spans="1:32" ht="15" thickBot="1" x14ac:dyDescent="0.4">
      <c r="A490" s="11" t="s">
        <v>1285</v>
      </c>
      <c r="B490" s="12" t="s">
        <v>1286</v>
      </c>
      <c r="C490" s="12" t="s">
        <v>200</v>
      </c>
      <c r="D490" s="13" t="s">
        <v>34</v>
      </c>
      <c r="E490" s="14">
        <v>41609</v>
      </c>
      <c r="F490" s="15">
        <v>1068.3400000000001</v>
      </c>
      <c r="G490" s="15">
        <v>1426.6184679999999</v>
      </c>
      <c r="H490" s="15">
        <v>15355.978527705198</v>
      </c>
      <c r="I490" s="15">
        <v>5114.9950220032997</v>
      </c>
      <c r="J490" s="16">
        <v>0.33309469746749421</v>
      </c>
      <c r="K490" s="16">
        <v>0.82003457953759029</v>
      </c>
      <c r="L490" s="16">
        <v>0.88136361723664436</v>
      </c>
      <c r="M490" s="15">
        <v>4508.1705147402581</v>
      </c>
      <c r="N490" s="15">
        <v>795.8639064070926</v>
      </c>
      <c r="O490" s="15">
        <v>788.30669075387971</v>
      </c>
      <c r="P490" s="15">
        <v>1117745.01</v>
      </c>
      <c r="Q490" s="15">
        <v>898943.21</v>
      </c>
      <c r="R490" s="17">
        <v>1198590.9466666665</v>
      </c>
      <c r="S490" s="15">
        <v>841.43925154913211</v>
      </c>
      <c r="T490" s="15">
        <v>1436199.7800000003</v>
      </c>
      <c r="U490" s="15">
        <v>1141038.32</v>
      </c>
      <c r="V490" s="15">
        <v>1521384.4266666668</v>
      </c>
      <c r="W490" s="15">
        <v>1068.0479248179417</v>
      </c>
      <c r="X490" s="18">
        <v>1.0476000000000001</v>
      </c>
      <c r="Y490" s="18">
        <v>115985.09999999999</v>
      </c>
      <c r="Z490" s="17">
        <v>154646.79999999999</v>
      </c>
      <c r="AA490" s="17">
        <v>147620.08400152728</v>
      </c>
      <c r="AB490" s="19">
        <f>Table1[[#This Row],[YTD-23 Annualized]]/Table1[[#This Row],[Column6]]</f>
        <v>265.8708100653385</v>
      </c>
      <c r="AC490" s="22">
        <v>40.747923399999998</v>
      </c>
      <c r="AD490" s="22">
        <v>-73.987814</v>
      </c>
      <c r="AE490" s="21">
        <f>IF(OR('[1]Sales Team Input Sheet'!D$12="", '[1]Sales Team Input Sheet'!D$14="", AC490="", AD490=""), "",
     IFERROR(3959 * ACOS(MIN(1,
       SIN(RADIANS('[1]Sales Team Input Sheet'!D$12)) * SIN(RADIANS(AC490)) +
       COS(RADIANS('[1]Sales Team Input Sheet'!D$12)) * COS(RADIANS(AC490)) *
       COS(RADIANS(AD490) - RADIANS('[1]Sales Team Input Sheet'!D$14)))), ""))</f>
        <v>711.30919009947138</v>
      </c>
      <c r="AF490" s="21">
        <f t="shared" si="7"/>
        <v>443</v>
      </c>
    </row>
    <row r="491" spans="1:32" ht="15" thickBot="1" x14ac:dyDescent="0.4">
      <c r="A491" s="11" t="s">
        <v>1287</v>
      </c>
      <c r="B491" s="12" t="s">
        <v>1288</v>
      </c>
      <c r="C491" s="12" t="s">
        <v>70</v>
      </c>
      <c r="D491" s="13" t="s">
        <v>34</v>
      </c>
      <c r="E491" s="14">
        <v>41518</v>
      </c>
      <c r="F491" s="15">
        <v>951.88</v>
      </c>
      <c r="G491" s="15">
        <v>1105.8244090000001</v>
      </c>
      <c r="H491" s="15">
        <v>11902.9833560351</v>
      </c>
      <c r="I491" s="15">
        <v>5964.994207109401</v>
      </c>
      <c r="J491" s="16">
        <v>0.50113438191821091</v>
      </c>
      <c r="K491" s="16">
        <v>0.80293882918474713</v>
      </c>
      <c r="L491" s="16">
        <v>0.77941814953144006</v>
      </c>
      <c r="M491" s="15">
        <v>4649.2247468709684</v>
      </c>
      <c r="N491" s="15">
        <v>356.5972847186311</v>
      </c>
      <c r="O491" s="15">
        <v>396.5061247216035</v>
      </c>
      <c r="P491" s="15">
        <v>538579.74</v>
      </c>
      <c r="Q491" s="15">
        <v>437692.91999999993</v>
      </c>
      <c r="R491" s="17">
        <v>583590.55999999994</v>
      </c>
      <c r="S491" s="15">
        <v>459.81943102071682</v>
      </c>
      <c r="T491" s="15">
        <v>748660.67</v>
      </c>
      <c r="U491" s="15">
        <v>679164.34000000008</v>
      </c>
      <c r="V491" s="15">
        <v>905552.45333333337</v>
      </c>
      <c r="W491" s="15">
        <v>713.49785687271503</v>
      </c>
      <c r="X491" s="18">
        <v>1.9306000000000001</v>
      </c>
      <c r="Y491" s="18">
        <v>79324.33</v>
      </c>
      <c r="Z491" s="17">
        <v>105765.77333333333</v>
      </c>
      <c r="AA491" s="17">
        <v>54783.887565178353</v>
      </c>
      <c r="AB491" s="19">
        <f>Table1[[#This Row],[YTD-23 Annualized]]/Table1[[#This Row],[Column6]]</f>
        <v>125.52427378193953</v>
      </c>
      <c r="AC491" s="22">
        <v>35.774365199999998</v>
      </c>
      <c r="AD491" s="22">
        <v>-78.639526700000005</v>
      </c>
      <c r="AE491" s="21">
        <f>IF(OR('[1]Sales Team Input Sheet'!D$12="", '[1]Sales Team Input Sheet'!D$14="", AC491="", AD491=""), "",
     IFERROR(3959 * ACOS(MIN(1,
       SIN(RADIANS('[1]Sales Team Input Sheet'!D$12)) * SIN(RADIANS(AC491)) +
       COS(RADIANS('[1]Sales Team Input Sheet'!D$12)) * COS(RADIANS(AC491)) *
       COS(RADIANS(AD491) - RADIANS('[1]Sales Team Input Sheet'!D$14)))), ""))</f>
        <v>641.39228997258215</v>
      </c>
      <c r="AF491" s="21">
        <f t="shared" si="7"/>
        <v>340</v>
      </c>
    </row>
    <row r="492" spans="1:32" ht="15" thickBot="1" x14ac:dyDescent="0.4">
      <c r="A492" s="11" t="s">
        <v>1289</v>
      </c>
      <c r="B492" s="12" t="s">
        <v>1290</v>
      </c>
      <c r="C492" s="12" t="s">
        <v>91</v>
      </c>
      <c r="D492" s="13" t="s">
        <v>132</v>
      </c>
      <c r="E492" s="14">
        <v>41579</v>
      </c>
      <c r="F492" s="15">
        <v>869.00999999999988</v>
      </c>
      <c r="G492" s="15">
        <v>1180.518421</v>
      </c>
      <c r="H492" s="15">
        <v>12706.9822318019</v>
      </c>
      <c r="I492" s="15">
        <v>5978.9941260251981</v>
      </c>
      <c r="J492" s="16">
        <v>0.47052825107927715</v>
      </c>
      <c r="K492" s="16">
        <v>0.81265904525031996</v>
      </c>
      <c r="L492" s="16">
        <v>0.70608235315912593</v>
      </c>
      <c r="M492" s="15">
        <v>4221.6622420284639</v>
      </c>
      <c r="N492" s="15">
        <v>339.74270203522298</v>
      </c>
      <c r="O492" s="15">
        <v>337.71267304173722</v>
      </c>
      <c r="P492" s="15">
        <v>527717.42999999993</v>
      </c>
      <c r="Q492" s="15">
        <v>340374.36000000004</v>
      </c>
      <c r="R492" s="17">
        <v>453832.48000000004</v>
      </c>
      <c r="S492" s="15">
        <v>391.68060206441822</v>
      </c>
      <c r="T492" s="15">
        <v>645671.64999999991</v>
      </c>
      <c r="U492" s="15">
        <v>441742.73000000004</v>
      </c>
      <c r="V492" s="15">
        <v>588990.30666666676</v>
      </c>
      <c r="W492" s="15">
        <v>508.32870737966209</v>
      </c>
      <c r="X492" s="18">
        <v>2.5453999999999999</v>
      </c>
      <c r="Y492" s="18">
        <v>151544.19999999998</v>
      </c>
      <c r="Z492" s="17">
        <v>202058.93333333329</v>
      </c>
      <c r="AA492" s="17">
        <v>79381.99628087267</v>
      </c>
      <c r="AB492" s="19">
        <f>Table1[[#This Row],[YTD-23 Annualized]]/Table1[[#This Row],[Column6]]</f>
        <v>107.5008975094934</v>
      </c>
      <c r="AC492" s="22">
        <v>39.159216299999997</v>
      </c>
      <c r="AD492" s="22">
        <v>-94.585959799999998</v>
      </c>
      <c r="AE492" s="21">
        <f>IF(OR('[1]Sales Team Input Sheet'!D$12="", '[1]Sales Team Input Sheet'!D$14="", AC492="", AD492=""), "",
     IFERROR(3959 * ACOS(MIN(1,
       SIN(RADIANS('[1]Sales Team Input Sheet'!D$12)) * SIN(RADIANS(AC492)) +
       COS(RADIANS('[1]Sales Team Input Sheet'!D$12)) * COS(RADIANS(AC492)) *
       COS(RADIANS(AD492) - RADIANS('[1]Sales Team Input Sheet'!D$14)))), ""))</f>
        <v>411.12268462035337</v>
      </c>
      <c r="AF492" s="21">
        <f t="shared" si="7"/>
        <v>152</v>
      </c>
    </row>
    <row r="493" spans="1:32" ht="15" thickBot="1" x14ac:dyDescent="0.4">
      <c r="A493" s="11" t="s">
        <v>1291</v>
      </c>
      <c r="B493" s="12" t="s">
        <v>1292</v>
      </c>
      <c r="C493" s="12" t="s">
        <v>245</v>
      </c>
      <c r="D493" s="13" t="s">
        <v>34</v>
      </c>
      <c r="E493" s="14">
        <v>41548</v>
      </c>
      <c r="F493" s="15">
        <v>930.94999999999993</v>
      </c>
      <c r="G493" s="15">
        <v>1068.012888</v>
      </c>
      <c r="H493" s="15">
        <v>11495.983925143199</v>
      </c>
      <c r="I493" s="15">
        <v>5785.6054644963942</v>
      </c>
      <c r="J493" s="16">
        <v>0.50327188191717365</v>
      </c>
      <c r="K493" s="16">
        <v>0.87110287840930922</v>
      </c>
      <c r="L493" s="16">
        <v>0.79962717255022164</v>
      </c>
      <c r="M493" s="15">
        <v>4626.3273390663635</v>
      </c>
      <c r="N493" s="15">
        <v>389.6616166058314</v>
      </c>
      <c r="O493" s="15">
        <v>438.12103764971266</v>
      </c>
      <c r="P493" s="15">
        <v>622196.88</v>
      </c>
      <c r="Q493" s="15">
        <v>480514.82999999996</v>
      </c>
      <c r="R493" s="17">
        <v>640686.43999999994</v>
      </c>
      <c r="S493" s="15">
        <v>516.1553574305816</v>
      </c>
      <c r="T493" s="15">
        <v>758773.74</v>
      </c>
      <c r="U493" s="15">
        <v>580861.39</v>
      </c>
      <c r="V493" s="15">
        <v>774481.85333333327</v>
      </c>
      <c r="W493" s="15">
        <v>623.94477684086144</v>
      </c>
      <c r="X493" s="18">
        <v>1.9624999999999999</v>
      </c>
      <c r="Y493" s="18">
        <v>86274.55</v>
      </c>
      <c r="Z493" s="17">
        <v>115032.73333333334</v>
      </c>
      <c r="AA493" s="17">
        <v>58615.405520169857</v>
      </c>
      <c r="AB493" s="19">
        <f>Table1[[#This Row],[YTD-23 Annualized]]/Table1[[#This Row],[Column6]]</f>
        <v>138.48705312955579</v>
      </c>
      <c r="AC493" s="22">
        <v>29.453094</v>
      </c>
      <c r="AD493" s="22">
        <v>-98.528407000000001</v>
      </c>
      <c r="AE493" s="21">
        <f>IF(OR('[1]Sales Team Input Sheet'!D$12="", '[1]Sales Team Input Sheet'!D$14="", AC493="", AD493=""), "",
     IFERROR(3959 * ACOS(MIN(1,
       SIN(RADIANS('[1]Sales Team Input Sheet'!D$12)) * SIN(RADIANS(AC493)) +
       COS(RADIANS('[1]Sales Team Input Sheet'!D$12)) * COS(RADIANS(AC493)) *
       COS(RADIANS(AD493) - RADIANS('[1]Sales Team Input Sheet'!D$14)))), ""))</f>
        <v>1052.8273281802508</v>
      </c>
      <c r="AF493" s="21">
        <f t="shared" si="7"/>
        <v>728</v>
      </c>
    </row>
    <row r="494" spans="1:32" ht="15" thickBot="1" x14ac:dyDescent="0.4">
      <c r="A494" s="11" t="s">
        <v>1293</v>
      </c>
      <c r="B494" s="12" t="s">
        <v>1294</v>
      </c>
      <c r="C494" s="12" t="s">
        <v>1295</v>
      </c>
      <c r="D494" s="13" t="s">
        <v>34</v>
      </c>
      <c r="E494" s="14">
        <v>41548</v>
      </c>
      <c r="F494" s="15">
        <v>955.76</v>
      </c>
      <c r="G494" s="15">
        <v>1318.8509879999999</v>
      </c>
      <c r="H494" s="15">
        <v>14195.980149733199</v>
      </c>
      <c r="I494" s="15">
        <v>7143.0930784782458</v>
      </c>
      <c r="J494" s="16">
        <v>0.50317716727805473</v>
      </c>
      <c r="K494" s="16">
        <v>0.72339507395092018</v>
      </c>
      <c r="L494" s="16">
        <v>0.66143574035989117</v>
      </c>
      <c r="M494" s="15">
        <v>4724.6970588228733</v>
      </c>
      <c r="N494" s="15">
        <v>420.65406450314754</v>
      </c>
      <c r="O494" s="15">
        <v>383.79156901314138</v>
      </c>
      <c r="P494" s="15">
        <v>657393.64999999991</v>
      </c>
      <c r="Q494" s="15">
        <v>411606.06</v>
      </c>
      <c r="R494" s="17">
        <v>548808.08000000007</v>
      </c>
      <c r="S494" s="15">
        <v>430.65838704277223</v>
      </c>
      <c r="T494" s="15">
        <v>827944.62</v>
      </c>
      <c r="U494" s="15">
        <v>562075.35</v>
      </c>
      <c r="V494" s="15">
        <v>749433.8</v>
      </c>
      <c r="W494" s="15">
        <v>588.09256507909936</v>
      </c>
      <c r="X494" s="18">
        <v>0.37440000000000001</v>
      </c>
      <c r="Y494" s="18">
        <v>96482.09</v>
      </c>
      <c r="Z494" s="17">
        <v>128642.78666666665</v>
      </c>
      <c r="AA494" s="17">
        <v>343597.18660968659</v>
      </c>
      <c r="AB494" s="19">
        <f>Table1[[#This Row],[YTD-23 Annualized]]/Table1[[#This Row],[Column6]]</f>
        <v>116.15730557267347</v>
      </c>
      <c r="AC494" s="22">
        <v>35.122351000000002</v>
      </c>
      <c r="AD494" s="22">
        <v>-117.959582</v>
      </c>
      <c r="AE494" s="21">
        <f>IF(OR('[1]Sales Team Input Sheet'!D$12="", '[1]Sales Team Input Sheet'!D$14="", AC494="", AD494=""), "",
     IFERROR(3959 * ACOS(MIN(1,
       SIN(RADIANS('[1]Sales Team Input Sheet'!D$12)) * SIN(RADIANS(AC494)) +
       COS(RADIANS('[1]Sales Team Input Sheet'!D$12)) * COS(RADIANS(AC494)) *
       COS(RADIANS(AD494) - RADIANS('[1]Sales Team Input Sheet'!D$14)))), ""))</f>
        <v>1695.6460123214085</v>
      </c>
      <c r="AF494" s="21">
        <f t="shared" si="7"/>
        <v>837</v>
      </c>
    </row>
    <row r="495" spans="1:32" ht="15" thickBot="1" x14ac:dyDescent="0.4">
      <c r="A495" s="11" t="s">
        <v>1296</v>
      </c>
      <c r="B495" s="12" t="s">
        <v>1297</v>
      </c>
      <c r="C495" s="12" t="s">
        <v>429</v>
      </c>
      <c r="D495" s="13" t="s">
        <v>34</v>
      </c>
      <c r="E495" s="14">
        <v>41609</v>
      </c>
      <c r="F495" s="15">
        <v>1267.7800000000002</v>
      </c>
      <c r="G495" s="15">
        <v>1272.306585</v>
      </c>
      <c r="H495" s="15">
        <v>13694.980850281499</v>
      </c>
      <c r="I495" s="15">
        <v>7276.4077984119695</v>
      </c>
      <c r="J495" s="16">
        <v>0.53131931164857404</v>
      </c>
      <c r="K495" s="16">
        <v>0.9714564438868768</v>
      </c>
      <c r="L495" s="16">
        <v>0.86473148004168543</v>
      </c>
      <c r="M495" s="15">
        <v>6292.1388849076448</v>
      </c>
      <c r="N495" s="15">
        <v>416.56868873194907</v>
      </c>
      <c r="O495" s="15">
        <v>466.41203521115654</v>
      </c>
      <c r="P495" s="15">
        <v>880287.71000000008</v>
      </c>
      <c r="Q495" s="15">
        <v>658838.04999999993</v>
      </c>
      <c r="R495" s="17">
        <v>878450.73333333316</v>
      </c>
      <c r="S495" s="15">
        <v>519.67853255296643</v>
      </c>
      <c r="T495" s="15">
        <v>1161874.6500000001</v>
      </c>
      <c r="U495" s="15">
        <v>868286.43</v>
      </c>
      <c r="V495" s="15">
        <v>1157715.24</v>
      </c>
      <c r="W495" s="15">
        <v>684.88730694599997</v>
      </c>
      <c r="X495" s="18">
        <v>2.4249999999999998</v>
      </c>
      <c r="Y495" s="18">
        <v>110335.09000000003</v>
      </c>
      <c r="Z495" s="17">
        <v>147113.45333333337</v>
      </c>
      <c r="AA495" s="17">
        <v>60665.34158075603</v>
      </c>
      <c r="AB495" s="19">
        <f>Table1[[#This Row],[YTD-23 Annualized]]/Table1[[#This Row],[Column6]]</f>
        <v>139.61083018055902</v>
      </c>
      <c r="AC495" s="22">
        <v>36.169240000000002</v>
      </c>
      <c r="AD495" s="22">
        <v>-115.140647</v>
      </c>
      <c r="AE495" s="21">
        <f>IF(OR('[1]Sales Team Input Sheet'!D$12="", '[1]Sales Team Input Sheet'!D$14="", AC495="", AD495=""), "",
     IFERROR(3959 * ACOS(MIN(1,
       SIN(RADIANS('[1]Sales Team Input Sheet'!D$12)) * SIN(RADIANS(AC495)) +
       COS(RADIANS('[1]Sales Team Input Sheet'!D$12)) * COS(RADIANS(AC495)) *
       COS(RADIANS(AD495) - RADIANS('[1]Sales Team Input Sheet'!D$14)))), ""))</f>
        <v>1521.6253210196437</v>
      </c>
      <c r="AF495" s="21">
        <f t="shared" si="7"/>
        <v>815</v>
      </c>
    </row>
    <row r="496" spans="1:32" ht="15" thickBot="1" x14ac:dyDescent="0.4">
      <c r="A496" s="11" t="s">
        <v>1298</v>
      </c>
      <c r="B496" s="12" t="s">
        <v>1299</v>
      </c>
      <c r="C496" s="12" t="s">
        <v>164</v>
      </c>
      <c r="D496" s="13" t="s">
        <v>34</v>
      </c>
      <c r="E496" s="14">
        <v>41609</v>
      </c>
      <c r="F496" s="15">
        <v>1057.05</v>
      </c>
      <c r="G496" s="15">
        <v>1328.8845120000001</v>
      </c>
      <c r="H496" s="15">
        <v>14303.979998716801</v>
      </c>
      <c r="I496" s="15">
        <v>7112.9283921823589</v>
      </c>
      <c r="J496" s="16">
        <v>0.49726917912500257</v>
      </c>
      <c r="K496" s="16">
        <v>0.93998521956352576</v>
      </c>
      <c r="L496" s="16">
        <v>0.79756865904798513</v>
      </c>
      <c r="M496" s="15">
        <v>5673.0487596572239</v>
      </c>
      <c r="N496" s="15">
        <v>503.64805298140021</v>
      </c>
      <c r="O496" s="15">
        <v>551.86283524904218</v>
      </c>
      <c r="P496" s="15">
        <v>936926.76000000013</v>
      </c>
      <c r="Q496" s="15">
        <v>648943.93000000005</v>
      </c>
      <c r="R496" s="17">
        <v>865258.57333333336</v>
      </c>
      <c r="S496" s="15">
        <v>613.91980511801717</v>
      </c>
      <c r="T496" s="15">
        <v>1218001.0799999998</v>
      </c>
      <c r="U496" s="15">
        <v>863643.59999999986</v>
      </c>
      <c r="V496" s="15">
        <v>1151524.7999999998</v>
      </c>
      <c r="W496" s="15">
        <v>817.03192848020433</v>
      </c>
      <c r="X496" s="18">
        <v>2.2999999999999998</v>
      </c>
      <c r="Y496" s="18">
        <v>49250.2</v>
      </c>
      <c r="Z496" s="17">
        <v>65666.933333333334</v>
      </c>
      <c r="AA496" s="17">
        <v>28550.840579710148</v>
      </c>
      <c r="AB496" s="19">
        <f>Table1[[#This Row],[YTD-23 Annualized]]/Table1[[#This Row],[Column6]]</f>
        <v>152.52091247416212</v>
      </c>
      <c r="AC496" s="22">
        <v>36.005806</v>
      </c>
      <c r="AD496" s="22">
        <v>-115.083187</v>
      </c>
      <c r="AE496" s="21">
        <f>IF(OR('[1]Sales Team Input Sheet'!D$12="", '[1]Sales Team Input Sheet'!D$14="", AC496="", AD496=""), "",
     IFERROR(3959 * ACOS(MIN(1,
       SIN(RADIANS('[1]Sales Team Input Sheet'!D$12)) * SIN(RADIANS(AC496)) +
       COS(RADIANS('[1]Sales Team Input Sheet'!D$12)) * COS(RADIANS(AC496)) *
       COS(RADIANS(AD496) - RADIANS('[1]Sales Team Input Sheet'!D$14)))), ""))</f>
        <v>1523.2176128274489</v>
      </c>
      <c r="AF496" s="21">
        <f t="shared" si="7"/>
        <v>817</v>
      </c>
    </row>
    <row r="497" spans="1:32" ht="15" thickBot="1" x14ac:dyDescent="0.4">
      <c r="A497" s="11" t="s">
        <v>1300</v>
      </c>
      <c r="B497" s="12" t="s">
        <v>1301</v>
      </c>
      <c r="C497" s="12" t="s">
        <v>1302</v>
      </c>
      <c r="D497" s="13" t="s">
        <v>34</v>
      </c>
      <c r="E497" s="14">
        <v>41518</v>
      </c>
      <c r="F497" s="15">
        <v>1249.43</v>
      </c>
      <c r="G497" s="15">
        <v>1315.7851889999999</v>
      </c>
      <c r="H497" s="15">
        <v>14162.980195877099</v>
      </c>
      <c r="I497" s="15">
        <v>7450.9828430652979</v>
      </c>
      <c r="J497" s="16">
        <v>0.52608862965396996</v>
      </c>
      <c r="K497" s="16">
        <v>0.65514441497799991</v>
      </c>
      <c r="L497" s="16">
        <v>0.82568260553527251</v>
      </c>
      <c r="M497" s="15">
        <v>6152.1469276607668</v>
      </c>
      <c r="N497" s="15">
        <v>333.84806066576556</v>
      </c>
      <c r="O497" s="15">
        <v>313.84380877680218</v>
      </c>
      <c r="P497" s="15">
        <v>508545.33000000007</v>
      </c>
      <c r="Q497" s="15">
        <v>457128.45</v>
      </c>
      <c r="R497" s="17">
        <v>609504.60000000009</v>
      </c>
      <c r="S497" s="15">
        <v>365.86959653602042</v>
      </c>
      <c r="T497" s="15">
        <v>752576.55</v>
      </c>
      <c r="U497" s="15">
        <v>687751.29</v>
      </c>
      <c r="V497" s="15">
        <v>917001.72</v>
      </c>
      <c r="W497" s="15">
        <v>550.45203812938701</v>
      </c>
      <c r="X497" s="18">
        <v>2.3925000000000001</v>
      </c>
      <c r="Y497" s="18">
        <v>125227.78</v>
      </c>
      <c r="Z497" s="17">
        <v>166970.37333333332</v>
      </c>
      <c r="AA497" s="17">
        <v>69789.079763148722</v>
      </c>
      <c r="AB497" s="19">
        <f>Table1[[#This Row],[YTD-23 Annualized]]/Table1[[#This Row],[Column6]]</f>
        <v>99.071853641790753</v>
      </c>
      <c r="AC497" s="22">
        <v>41.753584699999998</v>
      </c>
      <c r="AD497" s="22">
        <v>-87.912526099999994</v>
      </c>
      <c r="AE497" s="21">
        <f>IF(OR('[1]Sales Team Input Sheet'!D$12="", '[1]Sales Team Input Sheet'!D$14="", AC497="", AD497=""), "",
     IFERROR(3959 * ACOS(MIN(1,
       SIN(RADIANS('[1]Sales Team Input Sheet'!D$12)) * SIN(RADIANS(AC497)) +
       COS(RADIANS('[1]Sales Team Input Sheet'!D$12)) * COS(RADIANS(AC497)) *
       COS(RADIANS(AD497) - RADIANS('[1]Sales Team Input Sheet'!D$14)))), ""))</f>
        <v>17.392066201569225</v>
      </c>
      <c r="AF497" s="21">
        <f t="shared" si="7"/>
        <v>24</v>
      </c>
    </row>
    <row r="498" spans="1:32" ht="15" thickBot="1" x14ac:dyDescent="0.4">
      <c r="A498" s="11" t="s">
        <v>1303</v>
      </c>
      <c r="B498" s="12" t="s">
        <v>1304</v>
      </c>
      <c r="C498" s="12" t="s">
        <v>1305</v>
      </c>
      <c r="D498" s="13" t="s">
        <v>34</v>
      </c>
      <c r="E498" s="14">
        <v>41548</v>
      </c>
      <c r="F498" s="15">
        <v>1133.8900000000001</v>
      </c>
      <c r="G498" s="15">
        <v>1223.346704</v>
      </c>
      <c r="H498" s="15">
        <v>13167.981587185601</v>
      </c>
      <c r="I498" s="15">
        <v>8028.9821616227218</v>
      </c>
      <c r="J498" s="16">
        <v>0.60973522088124066</v>
      </c>
      <c r="K498" s="16">
        <v>0.71604799909619621</v>
      </c>
      <c r="L498" s="16">
        <v>0.72201265046562746</v>
      </c>
      <c r="M498" s="15">
        <v>5797.0266910544642</v>
      </c>
      <c r="N498" s="15">
        <v>396.51753530441289</v>
      </c>
      <c r="O498" s="15">
        <v>386.10472797184912</v>
      </c>
      <c r="P498" s="15">
        <v>698929.92</v>
      </c>
      <c r="Q498" s="15">
        <v>511463.48000000004</v>
      </c>
      <c r="R498" s="17">
        <v>681951.30666666676</v>
      </c>
      <c r="S498" s="15">
        <v>451.06975103405091</v>
      </c>
      <c r="T498" s="15">
        <v>826871.99</v>
      </c>
      <c r="U498" s="15">
        <v>628972.29</v>
      </c>
      <c r="V498" s="15">
        <v>838629.72</v>
      </c>
      <c r="W498" s="15">
        <v>554.70309289260854</v>
      </c>
      <c r="X498" s="18">
        <v>2.5</v>
      </c>
      <c r="Y498" s="18">
        <v>99488.719999999987</v>
      </c>
      <c r="Z498" s="17">
        <v>132651.62666666665</v>
      </c>
      <c r="AA498" s="17">
        <v>53060.650666666661</v>
      </c>
      <c r="AB498" s="19">
        <f>Table1[[#This Row],[YTD-23 Annualized]]/Table1[[#This Row],[Column6]]</f>
        <v>117.63811743682373</v>
      </c>
      <c r="AC498" s="22">
        <v>43.959119000000001</v>
      </c>
      <c r="AD498" s="22">
        <v>-92.053398999999999</v>
      </c>
      <c r="AE498" s="21">
        <f>IF(OR('[1]Sales Team Input Sheet'!D$12="", '[1]Sales Team Input Sheet'!D$14="", AC498="", AD498=""), "",
     IFERROR(3959 * ACOS(MIN(1,
       SIN(RADIANS('[1]Sales Team Input Sheet'!D$12)) * SIN(RADIANS(AC498)) +
       COS(RADIANS('[1]Sales Team Input Sheet'!D$12)) * COS(RADIANS(AC498)) *
       COS(RADIANS(AD498) - RADIANS('[1]Sales Team Input Sheet'!D$14)))), ""))</f>
        <v>265.91881918872082</v>
      </c>
      <c r="AF498" s="21">
        <f t="shared" si="7"/>
        <v>98</v>
      </c>
    </row>
    <row r="499" spans="1:32" ht="15" thickBot="1" x14ac:dyDescent="0.4">
      <c r="A499" s="11" t="s">
        <v>1306</v>
      </c>
      <c r="B499" s="12" t="s">
        <v>1307</v>
      </c>
      <c r="C499" s="12" t="s">
        <v>1308</v>
      </c>
      <c r="D499" s="13" t="s">
        <v>34</v>
      </c>
      <c r="E499" s="14">
        <v>41609</v>
      </c>
      <c r="F499" s="15">
        <v>1262.44</v>
      </c>
      <c r="G499" s="15">
        <v>1180.425518</v>
      </c>
      <c r="H499" s="15">
        <v>12705.9822332002</v>
      </c>
      <c r="I499" s="15">
        <v>6634.9925090868992</v>
      </c>
      <c r="J499" s="16">
        <v>0.52219437956948667</v>
      </c>
      <c r="K499" s="16">
        <v>0.94731068564588672</v>
      </c>
      <c r="L499" s="16">
        <v>0.91856525296793501</v>
      </c>
      <c r="M499" s="15">
        <v>6094.673572549762</v>
      </c>
      <c r="N499" s="15">
        <v>398.51091942101147</v>
      </c>
      <c r="O499" s="15">
        <v>463.8818003231836</v>
      </c>
      <c r="P499" s="15">
        <v>801444.14</v>
      </c>
      <c r="Q499" s="15">
        <v>680326.66</v>
      </c>
      <c r="R499" s="17">
        <v>907102.21333333338</v>
      </c>
      <c r="S499" s="15">
        <v>538.89821298437948</v>
      </c>
      <c r="T499" s="15">
        <v>1098595.96</v>
      </c>
      <c r="U499" s="15">
        <v>966191.66999999993</v>
      </c>
      <c r="V499" s="15">
        <v>1288255.5599999998</v>
      </c>
      <c r="W499" s="15">
        <v>765.33670511073785</v>
      </c>
      <c r="X499" s="18">
        <v>1.3166</v>
      </c>
      <c r="Y499" s="18">
        <v>75607.97</v>
      </c>
      <c r="Z499" s="17">
        <v>100810.62666666668</v>
      </c>
      <c r="AA499" s="17">
        <v>76568.909818218657</v>
      </c>
      <c r="AB499" s="19">
        <f>Table1[[#This Row],[YTD-23 Annualized]]/Table1[[#This Row],[Column6]]</f>
        <v>148.83524154909563</v>
      </c>
      <c r="AC499" s="22">
        <v>33.298293999999999</v>
      </c>
      <c r="AD499" s="22">
        <v>-111.90134500000001</v>
      </c>
      <c r="AE499" s="21">
        <f>IF(OR('[1]Sales Team Input Sheet'!D$12="", '[1]Sales Team Input Sheet'!D$14="", AC499="", AD499=""), "",
     IFERROR(3959 * ACOS(MIN(1,
       SIN(RADIANS('[1]Sales Team Input Sheet'!D$12)) * SIN(RADIANS(AC499)) +
       COS(RADIANS('[1]Sales Team Input Sheet'!D$12)) * COS(RADIANS(AC499)) *
       COS(RADIANS(AD499) - RADIANS('[1]Sales Team Input Sheet'!D$14)))), ""))</f>
        <v>1449.0089717701676</v>
      </c>
      <c r="AF499" s="21">
        <f t="shared" si="7"/>
        <v>806</v>
      </c>
    </row>
    <row r="500" spans="1:32" ht="15" thickBot="1" x14ac:dyDescent="0.4">
      <c r="A500" s="11" t="s">
        <v>1309</v>
      </c>
      <c r="B500" s="12" t="s">
        <v>1310</v>
      </c>
      <c r="C500" s="12" t="s">
        <v>1311</v>
      </c>
      <c r="D500" s="13" t="s">
        <v>34</v>
      </c>
      <c r="E500" s="14">
        <v>41609</v>
      </c>
      <c r="F500" s="15">
        <v>1706.94</v>
      </c>
      <c r="G500" s="15">
        <v>1400.4198220000001</v>
      </c>
      <c r="H500" s="15">
        <v>15073.978922025801</v>
      </c>
      <c r="I500" s="15">
        <v>8522.119466654809</v>
      </c>
      <c r="J500" s="16">
        <v>0.56535301732460674</v>
      </c>
      <c r="K500" s="16">
        <v>0.91586371451816362</v>
      </c>
      <c r="L500" s="16">
        <v>0.95070144289505654</v>
      </c>
      <c r="M500" s="15">
        <v>8101.9912734727759</v>
      </c>
      <c r="N500" s="15">
        <v>364.59139010345183</v>
      </c>
      <c r="O500" s="15">
        <v>421.35196902058664</v>
      </c>
      <c r="P500" s="15">
        <v>931687.88000000012</v>
      </c>
      <c r="Q500" s="15">
        <v>841022.67</v>
      </c>
      <c r="R500" s="17">
        <v>1121363.56</v>
      </c>
      <c r="S500" s="15">
        <v>492.70781046785476</v>
      </c>
      <c r="T500" s="15">
        <v>1212599.9999999998</v>
      </c>
      <c r="U500" s="15">
        <v>1053635.2400000002</v>
      </c>
      <c r="V500" s="15">
        <v>1404846.986666667</v>
      </c>
      <c r="W500" s="15">
        <v>617.26553950343907</v>
      </c>
      <c r="X500" s="18">
        <v>2.5</v>
      </c>
      <c r="Y500" s="18">
        <v>149833.51</v>
      </c>
      <c r="Z500" s="17">
        <v>199778.01333333337</v>
      </c>
      <c r="AA500" s="17">
        <v>79911.205333333346</v>
      </c>
      <c r="AB500" s="19">
        <f>Table1[[#This Row],[YTD-23 Annualized]]/Table1[[#This Row],[Column6]]</f>
        <v>138.40592048914257</v>
      </c>
      <c r="AC500" s="22">
        <v>40.683695</v>
      </c>
      <c r="AD500" s="22">
        <v>-80.125283999999994</v>
      </c>
      <c r="AE500" s="21">
        <f>IF(OR('[1]Sales Team Input Sheet'!D$12="", '[1]Sales Team Input Sheet'!D$14="", AC500="", AD500=""), "",
     IFERROR(3959 * ACOS(MIN(1,
       SIN(RADIANS('[1]Sales Team Input Sheet'!D$12)) * SIN(RADIANS(AC500)) +
       COS(RADIANS('[1]Sales Team Input Sheet'!D$12)) * COS(RADIANS(AC500)) *
       COS(RADIANS(AD500) - RADIANS('[1]Sales Team Input Sheet'!D$14)))), ""))</f>
        <v>398.0093200124</v>
      </c>
      <c r="AF500" s="21">
        <f t="shared" si="7"/>
        <v>138</v>
      </c>
    </row>
    <row r="501" spans="1:32" ht="15" thickBot="1" x14ac:dyDescent="0.4">
      <c r="A501" s="11" t="s">
        <v>1312</v>
      </c>
      <c r="B501" s="12" t="s">
        <v>1313</v>
      </c>
      <c r="C501" s="12" t="s">
        <v>1314</v>
      </c>
      <c r="D501" s="13" t="s">
        <v>34</v>
      </c>
      <c r="E501" s="14">
        <v>41579</v>
      </c>
      <c r="F501" s="15">
        <v>1666.7800000000002</v>
      </c>
      <c r="G501" s="15">
        <v>1281.0394670000001</v>
      </c>
      <c r="H501" s="15">
        <v>13788.9807188413</v>
      </c>
      <c r="I501" s="15">
        <v>6612.9935947116983</v>
      </c>
      <c r="J501" s="16">
        <v>0.47958538267267908</v>
      </c>
      <c r="K501" s="16">
        <v>0.90309617848570645</v>
      </c>
      <c r="L501" s="16">
        <v>0.87580598477668847</v>
      </c>
      <c r="M501" s="15">
        <v>5791.6993675384119</v>
      </c>
      <c r="N501" s="15">
        <v>366.18413744106448</v>
      </c>
      <c r="O501" s="15">
        <v>368.74271949507431</v>
      </c>
      <c r="P501" s="15">
        <v>908903.41</v>
      </c>
      <c r="Q501" s="15">
        <v>656002.09</v>
      </c>
      <c r="R501" s="17">
        <v>874669.45333333325</v>
      </c>
      <c r="S501" s="15">
        <v>393.57449093461639</v>
      </c>
      <c r="T501" s="15">
        <v>1200125.9300000002</v>
      </c>
      <c r="U501" s="15">
        <v>900767.04</v>
      </c>
      <c r="V501" s="15">
        <v>1201022.72</v>
      </c>
      <c r="W501" s="15">
        <v>540.42347520368605</v>
      </c>
      <c r="X501" s="18">
        <v>2.38775</v>
      </c>
      <c r="Y501" s="18">
        <v>162950.68000000002</v>
      </c>
      <c r="Z501" s="17">
        <v>217267.57333333336</v>
      </c>
      <c r="AA501" s="17">
        <v>90992.596935748443</v>
      </c>
      <c r="AB501" s="19">
        <f>Table1[[#This Row],[YTD-23 Annualized]]/Table1[[#This Row],[Column6]]</f>
        <v>151.0212111898835</v>
      </c>
      <c r="AC501" s="22">
        <v>35.127657999999997</v>
      </c>
      <c r="AD501" s="22">
        <v>-117.99131</v>
      </c>
      <c r="AE501" s="21">
        <f>IF(OR('[1]Sales Team Input Sheet'!D$12="", '[1]Sales Team Input Sheet'!D$14="", AC501="", AD501=""), "",
     IFERROR(3959 * ACOS(MIN(1,
       SIN(RADIANS('[1]Sales Team Input Sheet'!D$12)) * SIN(RADIANS(AC501)) +
       COS(RADIANS('[1]Sales Team Input Sheet'!D$12)) * COS(RADIANS(AC501)) *
       COS(RADIANS(AD501) - RADIANS('[1]Sales Team Input Sheet'!D$14)))), ""))</f>
        <v>1697.1137414477457</v>
      </c>
      <c r="AF501" s="21">
        <f t="shared" si="7"/>
        <v>840</v>
      </c>
    </row>
    <row r="502" spans="1:32" ht="15" thickBot="1" x14ac:dyDescent="0.4">
      <c r="A502" s="11" t="s">
        <v>1315</v>
      </c>
      <c r="B502" s="12" t="s">
        <v>1316</v>
      </c>
      <c r="C502" s="12" t="s">
        <v>1317</v>
      </c>
      <c r="D502" s="13" t="s">
        <v>34</v>
      </c>
      <c r="E502" s="14">
        <v>41609</v>
      </c>
      <c r="F502" s="15">
        <v>1331.28</v>
      </c>
      <c r="G502" s="15">
        <v>1373.9424670000001</v>
      </c>
      <c r="H502" s="15">
        <v>14788.979320541301</v>
      </c>
      <c r="I502" s="15">
        <v>7561.0147711758482</v>
      </c>
      <c r="J502" s="16">
        <v>0.51126008139546864</v>
      </c>
      <c r="K502" s="16">
        <v>0.77704394864056381</v>
      </c>
      <c r="L502" s="16">
        <v>0.88354813511371633</v>
      </c>
      <c r="M502" s="15">
        <v>6680.5205006396836</v>
      </c>
      <c r="N502" s="15">
        <v>322.28053446195725</v>
      </c>
      <c r="O502" s="15">
        <v>343.47936572321373</v>
      </c>
      <c r="P502" s="15">
        <v>583278.02</v>
      </c>
      <c r="Q502" s="15">
        <v>533760.9</v>
      </c>
      <c r="R502" s="17">
        <v>711681.20000000007</v>
      </c>
      <c r="S502" s="15">
        <v>400.93811970434473</v>
      </c>
      <c r="T502" s="15">
        <v>840010.37000000011</v>
      </c>
      <c r="U502" s="15">
        <v>784752.98999999987</v>
      </c>
      <c r="V502" s="15">
        <v>1046337.3199999998</v>
      </c>
      <c r="W502" s="15">
        <v>589.47253019650248</v>
      </c>
      <c r="X502" s="18">
        <v>2.1</v>
      </c>
      <c r="Y502" s="18">
        <v>96476.57</v>
      </c>
      <c r="Z502" s="17">
        <v>128635.42666666668</v>
      </c>
      <c r="AA502" s="17">
        <v>61254.965079365087</v>
      </c>
      <c r="AB502" s="19">
        <f>Table1[[#This Row],[YTD-23 Annualized]]/Table1[[#This Row],[Column6]]</f>
        <v>106.53080099549939</v>
      </c>
      <c r="AC502" s="22">
        <v>36.780874799999999</v>
      </c>
      <c r="AD502" s="22">
        <v>-76.234089100000006</v>
      </c>
      <c r="AE502" s="21">
        <f>IF(OR('[1]Sales Team Input Sheet'!D$12="", '[1]Sales Team Input Sheet'!D$14="", AC502="", AD502=""), "",
     IFERROR(3959 * ACOS(MIN(1,
       SIN(RADIANS('[1]Sales Team Input Sheet'!D$12)) * SIN(RADIANS(AC502)) +
       COS(RADIANS('[1]Sales Team Input Sheet'!D$12)) * COS(RADIANS(AC502)) *
       COS(RADIANS(AD502) - RADIANS('[1]Sales Team Input Sheet'!D$14)))), ""))</f>
        <v>702.69846289954171</v>
      </c>
      <c r="AF502" s="21">
        <f t="shared" si="7"/>
        <v>407</v>
      </c>
    </row>
    <row r="503" spans="1:32" ht="15" thickBot="1" x14ac:dyDescent="0.4">
      <c r="A503" s="11" t="s">
        <v>1318</v>
      </c>
      <c r="B503" s="12" t="s">
        <v>1319</v>
      </c>
      <c r="C503" s="12" t="s">
        <v>1320</v>
      </c>
      <c r="D503" s="13" t="s">
        <v>34</v>
      </c>
      <c r="E503" s="14">
        <v>41579</v>
      </c>
      <c r="F503" s="15">
        <v>977.64</v>
      </c>
      <c r="G503" s="15">
        <v>1173.2719870000001</v>
      </c>
      <c r="H503" s="15">
        <v>12628.982340869301</v>
      </c>
      <c r="I503" s="15">
        <v>6867.8822013407662</v>
      </c>
      <c r="J503" s="16">
        <v>0.54381913094574996</v>
      </c>
      <c r="K503" s="16">
        <v>0.69502910807765061</v>
      </c>
      <c r="L503" s="16">
        <v>0.73452375915247026</v>
      </c>
      <c r="M503" s="15">
        <v>5044.622651945162</v>
      </c>
      <c r="N503" s="15">
        <v>219.59445423793423</v>
      </c>
      <c r="O503" s="15">
        <v>232.94417167873655</v>
      </c>
      <c r="P503" s="15">
        <v>322196.57</v>
      </c>
      <c r="Q503" s="15">
        <v>264694.21999999997</v>
      </c>
      <c r="R503" s="17">
        <v>352925.62666666659</v>
      </c>
      <c r="S503" s="15">
        <v>270.74814860275762</v>
      </c>
      <c r="T503" s="15">
        <v>439851.51999999996</v>
      </c>
      <c r="U503" s="15">
        <v>383579.55000000005</v>
      </c>
      <c r="V503" s="15">
        <v>511439.4</v>
      </c>
      <c r="W503" s="15">
        <v>392.35255308702591</v>
      </c>
      <c r="X503" s="18">
        <v>2.0453999999999999</v>
      </c>
      <c r="Y503" s="18">
        <v>80832.3</v>
      </c>
      <c r="Z503" s="17">
        <v>107776.4</v>
      </c>
      <c r="AA503" s="17">
        <v>52692.089566832896</v>
      </c>
      <c r="AB503" s="19">
        <f>Table1[[#This Row],[YTD-23 Annualized]]/Table1[[#This Row],[Column6]]</f>
        <v>69.960758418785119</v>
      </c>
      <c r="AC503" s="22">
        <v>38.925764999999998</v>
      </c>
      <c r="AD503" s="22">
        <v>-92.261246</v>
      </c>
      <c r="AE503" s="21">
        <f>IF(OR('[1]Sales Team Input Sheet'!D$12="", '[1]Sales Team Input Sheet'!D$14="", AC503="", AD503=""), "",
     IFERROR(3959 * ACOS(MIN(1,
       SIN(RADIANS('[1]Sales Team Input Sheet'!D$12)) * SIN(RADIANS(AC503)) +
       COS(RADIANS('[1]Sales Team Input Sheet'!D$12)) * COS(RADIANS(AC503)) *
       COS(RADIANS(AD503) - RADIANS('[1]Sales Team Input Sheet'!D$14)))), ""))</f>
        <v>318.24283620742989</v>
      </c>
      <c r="AF503" s="21">
        <f t="shared" si="7"/>
        <v>119</v>
      </c>
    </row>
    <row r="504" spans="1:32" ht="15" thickBot="1" x14ac:dyDescent="0.4">
      <c r="A504" s="11" t="s">
        <v>1321</v>
      </c>
      <c r="B504" s="12" t="s">
        <v>1322</v>
      </c>
      <c r="C504" s="12" t="s">
        <v>1323</v>
      </c>
      <c r="D504" s="13" t="s">
        <v>34</v>
      </c>
      <c r="E504" s="14">
        <v>41609</v>
      </c>
      <c r="F504" s="15">
        <v>1059.1199999999999</v>
      </c>
      <c r="G504" s="15">
        <v>1228.270563</v>
      </c>
      <c r="H504" s="15">
        <v>13220.9815130757</v>
      </c>
      <c r="I504" s="15">
        <v>6289.9928730974989</v>
      </c>
      <c r="J504" s="16">
        <v>0.4757583895625771</v>
      </c>
      <c r="K504" s="16">
        <v>0.81504325973229264</v>
      </c>
      <c r="L504" s="16">
        <v>0.8604134932535078</v>
      </c>
      <c r="M504" s="15">
        <v>5411.9947404814875</v>
      </c>
      <c r="N504" s="15">
        <v>418.98002937302215</v>
      </c>
      <c r="O504" s="15">
        <v>446.64962421633055</v>
      </c>
      <c r="P504" s="15">
        <v>620499.09</v>
      </c>
      <c r="Q504" s="15">
        <v>527290.39</v>
      </c>
      <c r="R504" s="17">
        <v>703053.85333333339</v>
      </c>
      <c r="S504" s="15">
        <v>497.85707946219509</v>
      </c>
      <c r="T504" s="15">
        <v>828427.73</v>
      </c>
      <c r="U504" s="15">
        <v>706445.23</v>
      </c>
      <c r="V504" s="15">
        <v>941926.97333333327</v>
      </c>
      <c r="W504" s="15">
        <v>667.01150955510241</v>
      </c>
      <c r="X504" s="18">
        <v>1.0416000000000001</v>
      </c>
      <c r="Y504" s="18">
        <v>47295.25</v>
      </c>
      <c r="Z504" s="17">
        <v>63060.333333333328</v>
      </c>
      <c r="AA504" s="17">
        <v>60541.794674859178</v>
      </c>
      <c r="AB504" s="19">
        <f>Table1[[#This Row],[YTD-23 Annualized]]/Table1[[#This Row],[Column6]]</f>
        <v>129.90660321129303</v>
      </c>
      <c r="AC504" s="22">
        <v>36.343330000000002</v>
      </c>
      <c r="AD504" s="22">
        <v>-119.319907</v>
      </c>
      <c r="AE504" s="21">
        <f>IF(OR('[1]Sales Team Input Sheet'!D$12="", '[1]Sales Team Input Sheet'!D$14="", AC504="", AD504=""), "",
     IFERROR(3959 * ACOS(MIN(1,
       SIN(RADIANS('[1]Sales Team Input Sheet'!D$12)) * SIN(RADIANS(AC504)) +
       COS(RADIANS('[1]Sales Team Input Sheet'!D$12)) * COS(RADIANS(AC504)) *
       COS(RADIANS(AD504) - RADIANS('[1]Sales Team Input Sheet'!D$14)))), ""))</f>
        <v>1731.3581037686222</v>
      </c>
      <c r="AF504" s="21">
        <f t="shared" si="7"/>
        <v>871</v>
      </c>
    </row>
    <row r="505" spans="1:32" ht="15" thickBot="1" x14ac:dyDescent="0.4">
      <c r="A505" s="11" t="s">
        <v>1324</v>
      </c>
      <c r="B505" s="12" t="s">
        <v>1325</v>
      </c>
      <c r="C505" s="12" t="s">
        <v>429</v>
      </c>
      <c r="D505" s="13" t="s">
        <v>34</v>
      </c>
      <c r="E505" s="14">
        <v>41609</v>
      </c>
      <c r="F505" s="15">
        <v>1503.0199999999998</v>
      </c>
      <c r="G505" s="15">
        <v>1560.8633030000001</v>
      </c>
      <c r="H505" s="15">
        <v>16800.9765071617</v>
      </c>
      <c r="I505" s="15">
        <v>8588.6545801921129</v>
      </c>
      <c r="J505" s="16">
        <v>0.51119972559517912</v>
      </c>
      <c r="K505" s="16">
        <v>0.97359672186956592</v>
      </c>
      <c r="L505" s="16">
        <v>0.86763219967216576</v>
      </c>
      <c r="M505" s="15">
        <v>7451.7932656365056</v>
      </c>
      <c r="N505" s="15">
        <v>453.9662294203668</v>
      </c>
      <c r="O505" s="15">
        <v>516.6055009248048</v>
      </c>
      <c r="P505" s="15">
        <v>1154987.1199999999</v>
      </c>
      <c r="Q505" s="15">
        <v>866640.96999999986</v>
      </c>
      <c r="R505" s="17">
        <v>1155521.2933333332</v>
      </c>
      <c r="S505" s="15">
        <v>576.59975915157486</v>
      </c>
      <c r="T505" s="15">
        <v>1606425.1800000002</v>
      </c>
      <c r="U505" s="15">
        <v>1182150.46</v>
      </c>
      <c r="V505" s="15">
        <v>1576200.6133333333</v>
      </c>
      <c r="W505" s="15">
        <v>786.51678620377652</v>
      </c>
      <c r="X505" s="18">
        <v>1.925</v>
      </c>
      <c r="Y505" s="18">
        <v>127636.35</v>
      </c>
      <c r="Z505" s="17">
        <v>170181.80000000002</v>
      </c>
      <c r="AA505" s="17">
        <v>88406.12987012988</v>
      </c>
      <c r="AB505" s="19">
        <f>Table1[[#This Row],[YTD-23 Annualized]]/Table1[[#This Row],[Column6]]</f>
        <v>155.06620381726771</v>
      </c>
      <c r="AC505" s="22">
        <v>36.143580999999998</v>
      </c>
      <c r="AD505" s="22">
        <v>-115.157421</v>
      </c>
      <c r="AE505" s="21">
        <f>IF(OR('[1]Sales Team Input Sheet'!D$12="", '[1]Sales Team Input Sheet'!D$14="", AC505="", AD505=""), "",
     IFERROR(3959 * ACOS(MIN(1,
       SIN(RADIANS('[1]Sales Team Input Sheet'!D$12)) * SIN(RADIANS(AC505)) +
       COS(RADIANS('[1]Sales Team Input Sheet'!D$12)) * COS(RADIANS(AC505)) *
       COS(RADIANS(AD505) - RADIANS('[1]Sales Team Input Sheet'!D$14)))), ""))</f>
        <v>1523.1903269468148</v>
      </c>
      <c r="AF505" s="21">
        <f t="shared" si="7"/>
        <v>816</v>
      </c>
    </row>
    <row r="506" spans="1:32" ht="15" thickBot="1" x14ac:dyDescent="0.4">
      <c r="A506" s="11" t="s">
        <v>1326</v>
      </c>
      <c r="B506" s="12" t="s">
        <v>1327</v>
      </c>
      <c r="C506" s="12" t="s">
        <v>1328</v>
      </c>
      <c r="D506" s="13" t="s">
        <v>34</v>
      </c>
      <c r="E506" s="14">
        <v>41609</v>
      </c>
      <c r="F506" s="15">
        <v>1013.9</v>
      </c>
      <c r="G506" s="15">
        <v>1056.121304</v>
      </c>
      <c r="H506" s="15">
        <v>11367.9841041256</v>
      </c>
      <c r="I506" s="15">
        <v>5832.4944331332026</v>
      </c>
      <c r="J506" s="16">
        <v>0.51306321153426915</v>
      </c>
      <c r="K506" s="16">
        <v>0.95968559280259913</v>
      </c>
      <c r="L506" s="16">
        <v>0.84417637291857039</v>
      </c>
      <c r="M506" s="15">
        <v>4923.6539956301403</v>
      </c>
      <c r="N506" s="15">
        <v>434.28643659086788</v>
      </c>
      <c r="O506" s="15">
        <v>494.94462964789426</v>
      </c>
      <c r="P506" s="15">
        <v>748871.78000000014</v>
      </c>
      <c r="Q506" s="15">
        <v>560286.35</v>
      </c>
      <c r="R506" s="17">
        <v>747048.46666666656</v>
      </c>
      <c r="S506" s="15">
        <v>552.60513857382387</v>
      </c>
      <c r="T506" s="15">
        <v>948767.23000000021</v>
      </c>
      <c r="U506" s="15">
        <v>756264.08</v>
      </c>
      <c r="V506" s="15">
        <v>1008352.1066666666</v>
      </c>
      <c r="W506" s="15">
        <v>745.8961238780945</v>
      </c>
      <c r="X506" s="18">
        <v>1.9463999999999999</v>
      </c>
      <c r="Y506" s="18">
        <v>81162.98000000001</v>
      </c>
      <c r="Z506" s="17">
        <v>108217.30666666667</v>
      </c>
      <c r="AA506" s="17">
        <v>55598.69845184272</v>
      </c>
      <c r="AB506" s="19">
        <f>Table1[[#This Row],[YTD-23 Annualized]]/Table1[[#This Row],[Column6]]</f>
        <v>151.72643474332068</v>
      </c>
      <c r="AC506" s="22">
        <v>33.580694999999999</v>
      </c>
      <c r="AD506" s="22">
        <v>-112.260097</v>
      </c>
      <c r="AE506" s="21">
        <f>IF(OR('[1]Sales Team Input Sheet'!D$12="", '[1]Sales Team Input Sheet'!D$14="", AC506="", AD506=""), "",
     IFERROR(3959 * ACOS(MIN(1,
       SIN(RADIANS('[1]Sales Team Input Sheet'!D$12)) * SIN(RADIANS(AC506)) +
       COS(RADIANS('[1]Sales Team Input Sheet'!D$12)) * COS(RADIANS(AC506)) *
       COS(RADIANS(AD506) - RADIANS('[1]Sales Team Input Sheet'!D$14)))), ""))</f>
        <v>1456.7880997455052</v>
      </c>
      <c r="AF506" s="21">
        <f t="shared" si="7"/>
        <v>808</v>
      </c>
    </row>
    <row r="507" spans="1:32" ht="15" thickBot="1" x14ac:dyDescent="0.4">
      <c r="A507" s="11" t="s">
        <v>1329</v>
      </c>
      <c r="B507" s="12" t="s">
        <v>1330</v>
      </c>
      <c r="C507" s="12" t="s">
        <v>347</v>
      </c>
      <c r="D507" s="13" t="s">
        <v>34</v>
      </c>
      <c r="E507" s="14">
        <v>41730</v>
      </c>
      <c r="F507" s="15">
        <v>1152.8799999999999</v>
      </c>
      <c r="G507" s="15">
        <v>1460.620966</v>
      </c>
      <c r="H507" s="15">
        <v>15721.9780159274</v>
      </c>
      <c r="I507" s="15">
        <v>8173.4921627489175</v>
      </c>
      <c r="J507" s="16">
        <v>0.51987683448409805</v>
      </c>
      <c r="K507" s="16">
        <v>0.81107693833479821</v>
      </c>
      <c r="L507" s="16">
        <v>0.69102493678777488</v>
      </c>
      <c r="M507" s="15">
        <v>5648.086905098944</v>
      </c>
      <c r="N507" s="15">
        <v>326.73383334807221</v>
      </c>
      <c r="O507" s="15">
        <v>372.93951668864059</v>
      </c>
      <c r="P507" s="15">
        <v>655644.08000000007</v>
      </c>
      <c r="Q507" s="15">
        <v>478305.16</v>
      </c>
      <c r="R507" s="17">
        <v>637740.21333333326</v>
      </c>
      <c r="S507" s="15">
        <v>414.87853028936229</v>
      </c>
      <c r="T507" s="15">
        <v>859869.49</v>
      </c>
      <c r="U507" s="15">
        <v>631328.66</v>
      </c>
      <c r="V507" s="15">
        <v>841771.54666666675</v>
      </c>
      <c r="W507" s="15">
        <v>547.61003747137613</v>
      </c>
      <c r="X507" s="18">
        <v>2.3026</v>
      </c>
      <c r="Y507" s="18">
        <v>120359.56</v>
      </c>
      <c r="Z507" s="17">
        <v>160479.41333333333</v>
      </c>
      <c r="AA507" s="17">
        <v>69694.872463012827</v>
      </c>
      <c r="AB507" s="19">
        <f>Table1[[#This Row],[YTD-23 Annualized]]/Table1[[#This Row],[Column6]]</f>
        <v>112.91260634775259</v>
      </c>
      <c r="AC507" s="22">
        <v>45.570386999999997</v>
      </c>
      <c r="AD507" s="22">
        <v>-122.69820799999999</v>
      </c>
      <c r="AE507" s="21">
        <f>IF(OR('[1]Sales Team Input Sheet'!D$12="", '[1]Sales Team Input Sheet'!D$14="", AC507="", AD507=""), "",
     IFERROR(3959 * ACOS(MIN(1,
       SIN(RADIANS('[1]Sales Team Input Sheet'!D$12)) * SIN(RADIANS(AC507)) +
       COS(RADIANS('[1]Sales Team Input Sheet'!D$12)) * COS(RADIANS(AC507)) *
       COS(RADIANS(AD507) - RADIANS('[1]Sales Team Input Sheet'!D$14)))), ""))</f>
        <v>1755.4211544911925</v>
      </c>
      <c r="AF507" s="21">
        <f t="shared" si="7"/>
        <v>942</v>
      </c>
    </row>
    <row r="508" spans="1:32" ht="15" thickBot="1" x14ac:dyDescent="0.4">
      <c r="A508" s="11" t="s">
        <v>1331</v>
      </c>
      <c r="B508" s="12" t="s">
        <v>1332</v>
      </c>
      <c r="C508" s="12" t="s">
        <v>347</v>
      </c>
      <c r="D508" s="13" t="s">
        <v>132</v>
      </c>
      <c r="E508" s="14">
        <v>41671</v>
      </c>
      <c r="F508" s="15">
        <v>967.11999999999989</v>
      </c>
      <c r="G508" s="15">
        <v>1261.901449</v>
      </c>
      <c r="H508" s="15">
        <v>13582.981006891099</v>
      </c>
      <c r="I508" s="15">
        <v>6713.3289301894156</v>
      </c>
      <c r="J508" s="16">
        <v>0.49424562449019988</v>
      </c>
      <c r="K508" s="16">
        <v>0.70185125510630297</v>
      </c>
      <c r="L508" s="16">
        <v>0.6983408494895551</v>
      </c>
      <c r="M508" s="15">
        <v>4688.1918280112823</v>
      </c>
      <c r="N508" s="15">
        <v>325.40226723541809</v>
      </c>
      <c r="O508" s="15">
        <v>379.61317106460422</v>
      </c>
      <c r="P508" s="15">
        <v>475612.14</v>
      </c>
      <c r="Q508" s="15">
        <v>413667.15</v>
      </c>
      <c r="R508" s="17">
        <v>551556.20000000007</v>
      </c>
      <c r="S508" s="15">
        <v>427.73094341963775</v>
      </c>
      <c r="T508" s="15">
        <v>750295.42999999993</v>
      </c>
      <c r="U508" s="15">
        <v>628022.86</v>
      </c>
      <c r="V508" s="15">
        <v>837363.81333333324</v>
      </c>
      <c r="W508" s="15">
        <v>649.37428654148403</v>
      </c>
      <c r="X508" s="18">
        <v>1.3026</v>
      </c>
      <c r="Y508" s="18">
        <v>88577.239999999991</v>
      </c>
      <c r="Z508" s="17">
        <v>118102.98666666666</v>
      </c>
      <c r="AA508" s="17">
        <v>90667.117047955369</v>
      </c>
      <c r="AB508" s="19">
        <f>Table1[[#This Row],[YTD-23 Annualized]]/Table1[[#This Row],[Column6]]</f>
        <v>117.64795900725092</v>
      </c>
      <c r="AC508" s="22">
        <v>45.462184999999998</v>
      </c>
      <c r="AD508" s="22">
        <v>-122.66087899999999</v>
      </c>
      <c r="AE508" s="21">
        <f>IF(OR('[1]Sales Team Input Sheet'!D$12="", '[1]Sales Team Input Sheet'!D$14="", AC508="", AD508=""), "",
     IFERROR(3959 * ACOS(MIN(1,
       SIN(RADIANS('[1]Sales Team Input Sheet'!D$12)) * SIN(RADIANS(AC508)) +
       COS(RADIANS('[1]Sales Team Input Sheet'!D$12)) * COS(RADIANS(AC508)) *
       COS(RADIANS(AD508) - RADIANS('[1]Sales Team Input Sheet'!D$14)))), ""))</f>
        <v>1754.1947976122806</v>
      </c>
      <c r="AF508" s="21">
        <f t="shared" si="7"/>
        <v>937</v>
      </c>
    </row>
    <row r="509" spans="1:32" ht="15" thickBot="1" x14ac:dyDescent="0.4">
      <c r="A509" s="11" t="s">
        <v>1333</v>
      </c>
      <c r="B509" s="12" t="s">
        <v>1334</v>
      </c>
      <c r="C509" s="12" t="s">
        <v>40</v>
      </c>
      <c r="D509" s="13" t="s">
        <v>132</v>
      </c>
      <c r="E509" s="14">
        <v>41913</v>
      </c>
      <c r="F509" s="15">
        <v>1323.9599999999998</v>
      </c>
      <c r="G509" s="15">
        <v>1633.885061</v>
      </c>
      <c r="H509" s="15">
        <v>17586.9754080979</v>
      </c>
      <c r="I509" s="15">
        <v>8570.9205613973645</v>
      </c>
      <c r="J509" s="16">
        <v>0.48734477432946743</v>
      </c>
      <c r="K509" s="16">
        <v>0.64620447972184358</v>
      </c>
      <c r="L509" s="16">
        <v>0.66764444875051199</v>
      </c>
      <c r="M509" s="15">
        <v>5722.327533498571</v>
      </c>
      <c r="N509" s="15">
        <v>262.37493694974324</v>
      </c>
      <c r="O509" s="15">
        <v>266.6364014018551</v>
      </c>
      <c r="P509" s="15">
        <v>514245.73999999993</v>
      </c>
      <c r="Q509" s="15">
        <v>394736.17</v>
      </c>
      <c r="R509" s="17">
        <v>526314.89333333331</v>
      </c>
      <c r="S509" s="15">
        <v>298.14810870419046</v>
      </c>
      <c r="T509" s="15">
        <v>658880.82999999996</v>
      </c>
      <c r="U509" s="15">
        <v>521998.11000000004</v>
      </c>
      <c r="V509" s="15">
        <v>695997.4800000001</v>
      </c>
      <c r="W509" s="15">
        <v>394.27030272817922</v>
      </c>
      <c r="X509" s="18">
        <v>2.3624999999999998</v>
      </c>
      <c r="Y509" s="18">
        <v>110445.22999999998</v>
      </c>
      <c r="Z509" s="17">
        <v>147260.30666666664</v>
      </c>
      <c r="AA509" s="17">
        <v>62332.404938271597</v>
      </c>
      <c r="AB509" s="19">
        <f>Table1[[#This Row],[YTD-23 Annualized]]/Table1[[#This Row],[Column6]]</f>
        <v>91.975667287878906</v>
      </c>
      <c r="AC509" s="22">
        <v>41.835968600000001</v>
      </c>
      <c r="AD509" s="22">
        <v>-87.622591600000007</v>
      </c>
      <c r="AE509" s="21">
        <f>IF(OR('[1]Sales Team Input Sheet'!D$12="", '[1]Sales Team Input Sheet'!D$14="", AC509="", AD509=""), "",
     IFERROR(3959 * ACOS(MIN(1,
       SIN(RADIANS('[1]Sales Team Input Sheet'!D$12)) * SIN(RADIANS(AC509)) +
       COS(RADIANS('[1]Sales Team Input Sheet'!D$12)) * COS(RADIANS(AC509)) *
       COS(RADIANS(AD509) - RADIANS('[1]Sales Team Input Sheet'!D$14)))), ""))</f>
        <v>3.4174805737563458</v>
      </c>
      <c r="AF509" s="21">
        <f t="shared" si="7"/>
        <v>11</v>
      </c>
    </row>
    <row r="510" spans="1:32" ht="15" thickBot="1" x14ac:dyDescent="0.4">
      <c r="A510" s="11" t="s">
        <v>1335</v>
      </c>
      <c r="B510" s="12" t="s">
        <v>1336</v>
      </c>
      <c r="C510" s="12" t="s">
        <v>719</v>
      </c>
      <c r="D510" s="13" t="s">
        <v>34</v>
      </c>
      <c r="E510" s="14">
        <v>41609</v>
      </c>
      <c r="F510" s="15">
        <v>943.04</v>
      </c>
      <c r="G510" s="15">
        <v>1531.97047</v>
      </c>
      <c r="H510" s="15">
        <v>16489.976942032998</v>
      </c>
      <c r="I510" s="15">
        <v>8464.9726849023009</v>
      </c>
      <c r="J510" s="16">
        <v>0.51334048038145286</v>
      </c>
      <c r="K510" s="16">
        <v>0.64327897060883954</v>
      </c>
      <c r="L510" s="16">
        <v>0.56920830944757983</v>
      </c>
      <c r="M510" s="15">
        <v>4818.3327914931797</v>
      </c>
      <c r="N510" s="15">
        <v>240.09383211369482</v>
      </c>
      <c r="O510" s="15">
        <v>262.80525746521886</v>
      </c>
      <c r="P510" s="15">
        <v>380772.09</v>
      </c>
      <c r="Q510" s="15">
        <v>277637.55999999994</v>
      </c>
      <c r="R510" s="17">
        <v>370183.41333333321</v>
      </c>
      <c r="S510" s="15">
        <v>294.40698167628091</v>
      </c>
      <c r="T510" s="15">
        <v>621929.80000000005</v>
      </c>
      <c r="U510" s="15">
        <v>570474.15999999992</v>
      </c>
      <c r="V510" s="15">
        <v>760632.21333333326</v>
      </c>
      <c r="W510" s="15">
        <v>604.93103155751612</v>
      </c>
      <c r="X510" s="18">
        <v>2.0909</v>
      </c>
      <c r="Y510" s="18">
        <v>84923.61</v>
      </c>
      <c r="Z510" s="17">
        <v>113231.48000000001</v>
      </c>
      <c r="AA510" s="17">
        <v>54154.421540963231</v>
      </c>
      <c r="AB510" s="19">
        <f>Table1[[#This Row],[YTD-23 Annualized]]/Table1[[#This Row],[Column6]]</f>
        <v>76.82811240993901</v>
      </c>
      <c r="AC510" s="22">
        <v>29.872093</v>
      </c>
      <c r="AD510" s="22">
        <v>-95.549741999999995</v>
      </c>
      <c r="AE510" s="21">
        <f>IF(OR('[1]Sales Team Input Sheet'!D$12="", '[1]Sales Team Input Sheet'!D$14="", AC510="", AD510=""), "",
     IFERROR(3959 * ACOS(MIN(1,
       SIN(RADIANS('[1]Sales Team Input Sheet'!D$12)) * SIN(RADIANS(AC510)) +
       COS(RADIANS('[1]Sales Team Input Sheet'!D$12)) * COS(RADIANS(AC510)) *
       COS(RADIANS(AD510) - RADIANS('[1]Sales Team Input Sheet'!D$14)))), ""))</f>
        <v>940.18502088390142</v>
      </c>
      <c r="AF510" s="21">
        <f t="shared" si="7"/>
        <v>653</v>
      </c>
    </row>
    <row r="511" spans="1:32" ht="15" thickBot="1" x14ac:dyDescent="0.4">
      <c r="A511" s="11" t="s">
        <v>1337</v>
      </c>
      <c r="B511" s="12" t="s">
        <v>1338</v>
      </c>
      <c r="C511" s="12" t="s">
        <v>416</v>
      </c>
      <c r="D511" s="13" t="s">
        <v>132</v>
      </c>
      <c r="E511" s="14">
        <v>41609</v>
      </c>
      <c r="F511" s="15">
        <v>1235.51</v>
      </c>
      <c r="G511" s="15">
        <v>1468</v>
      </c>
      <c r="H511" s="15">
        <v>15801.405199999999</v>
      </c>
      <c r="I511" s="15">
        <v>7578.1148557411097</v>
      </c>
      <c r="J511" s="16">
        <v>0.47958486981531934</v>
      </c>
      <c r="K511" s="16">
        <v>0.93631692216372886</v>
      </c>
      <c r="L511" s="16">
        <v>0.87276161139274777</v>
      </c>
      <c r="M511" s="15">
        <v>6613.8877328159315</v>
      </c>
      <c r="N511" s="15">
        <v>310.01151187407697</v>
      </c>
      <c r="O511" s="15">
        <v>365.20739613600858</v>
      </c>
      <c r="P511" s="15">
        <v>625631.71</v>
      </c>
      <c r="Q511" s="15">
        <v>508555.79000000004</v>
      </c>
      <c r="R511" s="17">
        <v>678074.38666666672</v>
      </c>
      <c r="S511" s="15">
        <v>411.61608566502906</v>
      </c>
      <c r="T511" s="15">
        <v>940339.5199999999</v>
      </c>
      <c r="U511" s="15">
        <v>742735.72</v>
      </c>
      <c r="V511" s="15">
        <v>990314.29333333333</v>
      </c>
      <c r="W511" s="15">
        <v>601.15719014819786</v>
      </c>
      <c r="X511" s="18">
        <v>1.9468000000000001</v>
      </c>
      <c r="Y511" s="18">
        <v>99854.87999999999</v>
      </c>
      <c r="Z511" s="17">
        <v>133139.84</v>
      </c>
      <c r="AA511" s="17">
        <v>68389.069241832753</v>
      </c>
      <c r="AB511" s="19">
        <f>Table1[[#This Row],[YTD-23 Annualized]]/Table1[[#This Row],[Column6]]</f>
        <v>102.5228147285121</v>
      </c>
      <c r="AC511" s="22">
        <v>32.867598000000001</v>
      </c>
      <c r="AD511" s="22">
        <v>-109.78209699999999</v>
      </c>
      <c r="AE511" s="21">
        <f>IF(OR('[1]Sales Team Input Sheet'!D$12="", '[1]Sales Team Input Sheet'!D$14="", AC511="", AD511=""), "",
     IFERROR(3959 * ACOS(MIN(1,
       SIN(RADIANS('[1]Sales Team Input Sheet'!D$12)) * SIN(RADIANS(AC511)) +
       COS(RADIANS('[1]Sales Team Input Sheet'!D$12)) * COS(RADIANS(AC511)) *
       COS(RADIANS(AD511) - RADIANS('[1]Sales Team Input Sheet'!D$14)))), ""))</f>
        <v>1361.3258373000403</v>
      </c>
      <c r="AF511" s="21">
        <f t="shared" si="7"/>
        <v>782</v>
      </c>
    </row>
    <row r="512" spans="1:32" ht="15" thickBot="1" x14ac:dyDescent="0.4">
      <c r="A512" s="11" t="s">
        <v>1339</v>
      </c>
      <c r="B512" s="12" t="s">
        <v>1340</v>
      </c>
      <c r="C512" s="12" t="s">
        <v>424</v>
      </c>
      <c r="D512" s="13" t="s">
        <v>34</v>
      </c>
      <c r="E512" s="14">
        <v>41579</v>
      </c>
      <c r="F512" s="15">
        <v>1348.06</v>
      </c>
      <c r="G512" s="15">
        <v>1603.5986829999999</v>
      </c>
      <c r="H512" s="15">
        <v>17260.975863943699</v>
      </c>
      <c r="I512" s="15">
        <v>8826.7011253900637</v>
      </c>
      <c r="J512" s="16">
        <v>0.51136744497905717</v>
      </c>
      <c r="K512" s="16">
        <v>0.60071521926891958</v>
      </c>
      <c r="L512" s="16">
        <v>0.76366673861544132</v>
      </c>
      <c r="M512" s="15">
        <v>6740.6580611598756</v>
      </c>
      <c r="N512" s="15">
        <v>324.92772715032817</v>
      </c>
      <c r="O512" s="15">
        <v>298.44846668545915</v>
      </c>
      <c r="P512" s="15">
        <v>520130.74000000005</v>
      </c>
      <c r="Q512" s="15">
        <v>454419.30999999994</v>
      </c>
      <c r="R512" s="17">
        <v>605892.41333333321</v>
      </c>
      <c r="S512" s="15">
        <v>337.09130899218133</v>
      </c>
      <c r="T512" s="15">
        <v>750814.62</v>
      </c>
      <c r="U512" s="15">
        <v>690996.09</v>
      </c>
      <c r="V512" s="15">
        <v>921328.11999999988</v>
      </c>
      <c r="W512" s="15">
        <v>512.58555998991142</v>
      </c>
      <c r="X512" s="18">
        <v>3.34</v>
      </c>
      <c r="Y512" s="18">
        <v>132458.93</v>
      </c>
      <c r="Z512" s="17">
        <v>176611.90666666665</v>
      </c>
      <c r="AA512" s="17">
        <v>52877.816367265463</v>
      </c>
      <c r="AB512" s="19">
        <f>Table1[[#This Row],[YTD-23 Annualized]]/Table1[[#This Row],[Column6]]</f>
        <v>89.886240755116475</v>
      </c>
      <c r="AC512" s="22">
        <v>39.7392897</v>
      </c>
      <c r="AD512" s="22">
        <v>-104.9971721</v>
      </c>
      <c r="AE512" s="21">
        <f>IF(OR('[1]Sales Team Input Sheet'!D$12="", '[1]Sales Team Input Sheet'!D$14="", AC512="", AD512=""), "",
     IFERROR(3959 * ACOS(MIN(1,
       SIN(RADIANS('[1]Sales Team Input Sheet'!D$12)) * SIN(RADIANS(AC512)) +
       COS(RADIANS('[1]Sales Team Input Sheet'!D$12)) * COS(RADIANS(AC512)) *
       COS(RADIANS(AD512) - RADIANS('[1]Sales Team Input Sheet'!D$14)))), ""))</f>
        <v>918.89799154629964</v>
      </c>
      <c r="AF512" s="21">
        <f t="shared" si="7"/>
        <v>628</v>
      </c>
    </row>
    <row r="513" spans="1:32" ht="15" thickBot="1" x14ac:dyDescent="0.4">
      <c r="A513" s="11" t="s">
        <v>1341</v>
      </c>
      <c r="B513" s="12" t="s">
        <v>1342</v>
      </c>
      <c r="C513" s="12" t="s">
        <v>221</v>
      </c>
      <c r="D513" s="13" t="s">
        <v>34</v>
      </c>
      <c r="E513" s="14">
        <v>41791</v>
      </c>
      <c r="F513" s="15">
        <v>963.99</v>
      </c>
      <c r="G513" s="15">
        <v>1096.2554</v>
      </c>
      <c r="H513" s="15">
        <v>11799.98350006</v>
      </c>
      <c r="I513" s="15">
        <v>6022.677561264336</v>
      </c>
      <c r="J513" s="16">
        <v>0.51039711718526659</v>
      </c>
      <c r="K513" s="16">
        <v>0.7568958094795587</v>
      </c>
      <c r="L513" s="16">
        <v>0.7832024985051369</v>
      </c>
      <c r="M513" s="15">
        <v>4716.9761136730531</v>
      </c>
      <c r="N513" s="15">
        <v>311.74547440448458</v>
      </c>
      <c r="O513" s="15">
        <v>314.38458905175366</v>
      </c>
      <c r="P513" s="15">
        <v>439986.43</v>
      </c>
      <c r="Q513" s="15">
        <v>339466.01</v>
      </c>
      <c r="R513" s="17">
        <v>452621.34666666668</v>
      </c>
      <c r="S513" s="15">
        <v>352.14681687569373</v>
      </c>
      <c r="T513" s="15">
        <v>686959.89</v>
      </c>
      <c r="U513" s="15">
        <v>582918.62999999989</v>
      </c>
      <c r="V513" s="15">
        <v>777224.83999999985</v>
      </c>
      <c r="W513" s="15">
        <v>604.69364827435959</v>
      </c>
      <c r="X513" s="18">
        <v>2.2587999999999999</v>
      </c>
      <c r="Y513" s="18">
        <v>102918.29</v>
      </c>
      <c r="Z513" s="17">
        <v>137224.38666666666</v>
      </c>
      <c r="AA513" s="17">
        <v>60751.012336934065</v>
      </c>
      <c r="AB513" s="19">
        <f>Table1[[#This Row],[YTD-23 Annualized]]/Table1[[#This Row],[Column6]]</f>
        <v>95.955827580864266</v>
      </c>
      <c r="AC513" s="22">
        <v>39.772863000000001</v>
      </c>
      <c r="AD513" s="22">
        <v>-86.164540000000002</v>
      </c>
      <c r="AE513" s="21">
        <f>IF(OR('[1]Sales Team Input Sheet'!D$12="", '[1]Sales Team Input Sheet'!D$14="", AC513="", AD513=""), "",
     IFERROR(3959 * ACOS(MIN(1,
       SIN(RADIANS('[1]Sales Team Input Sheet'!D$12)) * SIN(RADIANS(AC513)) +
       COS(RADIANS('[1]Sales Team Input Sheet'!D$12)) * COS(RADIANS(AC513)) *
       COS(RADIANS(AD513) - RADIANS('[1]Sales Team Input Sheet'!D$14)))), ""))</f>
        <v>164.72484521064078</v>
      </c>
      <c r="AF513" s="21">
        <f t="shared" si="7"/>
        <v>64</v>
      </c>
    </row>
    <row r="514" spans="1:32" ht="15" thickBot="1" x14ac:dyDescent="0.4">
      <c r="A514" s="11" t="s">
        <v>1343</v>
      </c>
      <c r="B514" s="12" t="s">
        <v>1344</v>
      </c>
      <c r="C514" s="12" t="s">
        <v>930</v>
      </c>
      <c r="D514" s="13" t="s">
        <v>34</v>
      </c>
      <c r="E514" s="14">
        <v>41548</v>
      </c>
      <c r="F514" s="15">
        <v>774.84000000000015</v>
      </c>
      <c r="G514" s="15">
        <v>703.64732200000003</v>
      </c>
      <c r="H514" s="15">
        <v>7573.9894092758004</v>
      </c>
      <c r="I514" s="15">
        <v>4215.1359421825382</v>
      </c>
      <c r="J514" s="16">
        <v>0.5565278368385751</v>
      </c>
      <c r="K514" s="16">
        <v>0.85307805807171011</v>
      </c>
      <c r="L514" s="16">
        <v>0.87921223976003282</v>
      </c>
      <c r="M514" s="15">
        <v>3705.9991126193254</v>
      </c>
      <c r="N514" s="15">
        <v>289.70413030598206</v>
      </c>
      <c r="O514" s="15">
        <v>305.4251845542305</v>
      </c>
      <c r="P514" s="15">
        <v>320218</v>
      </c>
      <c r="Q514" s="15">
        <v>265547.81</v>
      </c>
      <c r="R514" s="17">
        <v>354063.7466666667</v>
      </c>
      <c r="S514" s="15">
        <v>342.71308915388977</v>
      </c>
      <c r="T514" s="15">
        <v>424423.38000000006</v>
      </c>
      <c r="U514" s="15">
        <v>344049.84</v>
      </c>
      <c r="V514" s="15">
        <v>458733.12</v>
      </c>
      <c r="W514" s="15">
        <v>444.02694749883841</v>
      </c>
      <c r="X514" s="18">
        <v>2.0526</v>
      </c>
      <c r="Y514" s="18">
        <v>113739.84</v>
      </c>
      <c r="Z514" s="17">
        <v>151653.12</v>
      </c>
      <c r="AA514" s="17">
        <v>73883.425898859976</v>
      </c>
      <c r="AB514" s="19">
        <f>Table1[[#This Row],[YTD-23 Annualized]]/Table1[[#This Row],[Column6]]</f>
        <v>95.538000929639082</v>
      </c>
      <c r="AC514" s="22">
        <v>45.494756000000002</v>
      </c>
      <c r="AD514" s="22">
        <v>-122.83405500000001</v>
      </c>
      <c r="AE514" s="21">
        <f>IF(OR('[1]Sales Team Input Sheet'!D$12="", '[1]Sales Team Input Sheet'!D$14="", AC514="", AD514=""), "",
     IFERROR(3959 * ACOS(MIN(1,
       SIN(RADIANS('[1]Sales Team Input Sheet'!D$12)) * SIN(RADIANS(AC514)) +
       COS(RADIANS('[1]Sales Team Input Sheet'!D$12)) * COS(RADIANS(AC514)) *
       COS(RADIANS(AD514) - RADIANS('[1]Sales Team Input Sheet'!D$14)))), ""))</f>
        <v>1762.3808614799248</v>
      </c>
      <c r="AF514" s="21">
        <f t="shared" ref="AF514:AF577" si="8">IF(ISNUMBER(AE514), _xlfn.RANK.EQ(AE514, AE$3:AE$1029, 1) + COUNTIF(AE$2:AE$1029, AE514) - 1, "")</f>
        <v>952</v>
      </c>
    </row>
    <row r="515" spans="1:32" ht="15" thickBot="1" x14ac:dyDescent="0.4">
      <c r="A515" s="11" t="s">
        <v>1345</v>
      </c>
      <c r="B515" s="12" t="s">
        <v>1346</v>
      </c>
      <c r="C515" s="12" t="s">
        <v>1347</v>
      </c>
      <c r="D515" s="13" t="s">
        <v>34</v>
      </c>
      <c r="E515" s="14">
        <v>41548</v>
      </c>
      <c r="F515" s="15">
        <v>990.2</v>
      </c>
      <c r="G515" s="15">
        <v>1006.13949</v>
      </c>
      <c r="H515" s="15">
        <v>10829.984856411</v>
      </c>
      <c r="I515" s="15">
        <v>6226.5098782508921</v>
      </c>
      <c r="J515" s="16">
        <v>0.57493246396969799</v>
      </c>
      <c r="K515" s="16">
        <v>0.84410683953696342</v>
      </c>
      <c r="L515" s="16">
        <v>0.72371408419663819</v>
      </c>
      <c r="M515" s="15">
        <v>4506.2128942796653</v>
      </c>
      <c r="N515" s="15">
        <v>336.99450111726412</v>
      </c>
      <c r="O515" s="15">
        <v>327.42358109472832</v>
      </c>
      <c r="P515" s="15">
        <v>575633.84</v>
      </c>
      <c r="Q515" s="15">
        <v>362014.32999999996</v>
      </c>
      <c r="R515" s="17">
        <v>482685.77333333332</v>
      </c>
      <c r="S515" s="15">
        <v>365.5971823873964</v>
      </c>
      <c r="T515" s="15">
        <v>774926.58</v>
      </c>
      <c r="U515" s="15">
        <v>531838.58000000007</v>
      </c>
      <c r="V515" s="15">
        <v>709118.1066666668</v>
      </c>
      <c r="W515" s="15">
        <v>537.10218137749962</v>
      </c>
      <c r="X515" s="18">
        <v>1.0526</v>
      </c>
      <c r="Y515" s="18">
        <v>81964.569999999992</v>
      </c>
      <c r="Z515" s="17">
        <v>109286.09333333332</v>
      </c>
      <c r="AA515" s="17">
        <v>103824.90341376908</v>
      </c>
      <c r="AB515" s="19">
        <f>Table1[[#This Row],[YTD-23 Annualized]]/Table1[[#This Row],[Column6]]</f>
        <v>107.11561674018343</v>
      </c>
      <c r="AC515" s="22">
        <v>44.000129999999999</v>
      </c>
      <c r="AD515" s="22">
        <v>-120.50139</v>
      </c>
      <c r="AE515" s="21">
        <f>IF(OR('[1]Sales Team Input Sheet'!D$12="", '[1]Sales Team Input Sheet'!D$14="", AC515="", AD515=""), "",
     IFERROR(3959 * ACOS(MIN(1,
       SIN(RADIANS('[1]Sales Team Input Sheet'!D$12)) * SIN(RADIANS(AC515)) +
       COS(RADIANS('[1]Sales Team Input Sheet'!D$12)) * COS(RADIANS(AC515)) *
       COS(RADIANS(AD515) - RADIANS('[1]Sales Team Input Sheet'!D$14)))), ""))</f>
        <v>1658.3103268720902</v>
      </c>
      <c r="AF515" s="21">
        <f t="shared" si="8"/>
        <v>830</v>
      </c>
    </row>
    <row r="516" spans="1:32" ht="15" thickBot="1" x14ac:dyDescent="0.4">
      <c r="A516" s="11" t="s">
        <v>1348</v>
      </c>
      <c r="B516" s="12" t="s">
        <v>1349</v>
      </c>
      <c r="C516" s="12" t="s">
        <v>1350</v>
      </c>
      <c r="D516" s="13" t="s">
        <v>34</v>
      </c>
      <c r="E516" s="14">
        <v>41548</v>
      </c>
      <c r="F516" s="15">
        <v>1789.14</v>
      </c>
      <c r="G516" s="15">
        <v>1297.6691040000001</v>
      </c>
      <c r="H516" s="15">
        <v>13967.9804685456</v>
      </c>
      <c r="I516" s="15">
        <v>9405.546455777574</v>
      </c>
      <c r="J516" s="16">
        <v>0.67336480581125235</v>
      </c>
      <c r="K516" s="16">
        <v>0.8192531328875462</v>
      </c>
      <c r="L516" s="16">
        <v>0.90204497154216157</v>
      </c>
      <c r="M516" s="15">
        <v>8484.2258850403614</v>
      </c>
      <c r="N516" s="15">
        <v>246.9557088660822</v>
      </c>
      <c r="O516" s="15">
        <v>284.56089517868918</v>
      </c>
      <c r="P516" s="15">
        <v>591722.66</v>
      </c>
      <c r="Q516" s="15">
        <v>563618.01</v>
      </c>
      <c r="R516" s="17">
        <v>751490.68</v>
      </c>
      <c r="S516" s="15">
        <v>315.02174787886918</v>
      </c>
      <c r="T516" s="15">
        <v>739726.05999999982</v>
      </c>
      <c r="U516" s="15">
        <v>679735.9</v>
      </c>
      <c r="V516" s="15">
        <v>906314.53333333344</v>
      </c>
      <c r="W516" s="15">
        <v>379.92325921951328</v>
      </c>
      <c r="X516" s="18">
        <v>2.0526</v>
      </c>
      <c r="Y516" s="18">
        <v>99557.459999999992</v>
      </c>
      <c r="Z516" s="17">
        <v>132743.27999999997</v>
      </c>
      <c r="AA516" s="17">
        <v>64670.798012277097</v>
      </c>
      <c r="AB516" s="19">
        <f>Table1[[#This Row],[YTD-23 Annualized]]/Table1[[#This Row],[Column6]]</f>
        <v>88.575043873484162</v>
      </c>
      <c r="AC516" s="22">
        <v>45.380933900000002</v>
      </c>
      <c r="AD516" s="22">
        <v>-122.7694369</v>
      </c>
      <c r="AE516" s="21">
        <f>IF(OR('[1]Sales Team Input Sheet'!D$12="", '[1]Sales Team Input Sheet'!D$14="", AC516="", AD516=""), "",
     IFERROR(3959 * ACOS(MIN(1,
       SIN(RADIANS('[1]Sales Team Input Sheet'!D$12)) * SIN(RADIANS(AC516)) +
       COS(RADIANS('[1]Sales Team Input Sheet'!D$12)) * COS(RADIANS(AC516)) *
       COS(RADIANS(AD516) - RADIANS('[1]Sales Team Input Sheet'!D$14)))), ""))</f>
        <v>1759.8962151681258</v>
      </c>
      <c r="AF516" s="21">
        <f t="shared" si="8"/>
        <v>948</v>
      </c>
    </row>
    <row r="517" spans="1:32" ht="15" thickBot="1" x14ac:dyDescent="0.4">
      <c r="A517" s="11" t="s">
        <v>1351</v>
      </c>
      <c r="B517" s="12" t="s">
        <v>1352</v>
      </c>
      <c r="C517" s="12" t="s">
        <v>1353</v>
      </c>
      <c r="D517" s="13" t="s">
        <v>34</v>
      </c>
      <c r="E517" s="14">
        <v>41548</v>
      </c>
      <c r="F517" s="15">
        <v>718.28</v>
      </c>
      <c r="G517" s="15">
        <v>877.65464099999997</v>
      </c>
      <c r="H517" s="15">
        <v>9446.9867902598999</v>
      </c>
      <c r="I517" s="15">
        <v>4805.0153471635003</v>
      </c>
      <c r="J517" s="16">
        <v>0.50862941314976773</v>
      </c>
      <c r="K517" s="16">
        <v>0.90983179982079199</v>
      </c>
      <c r="L517" s="16">
        <v>0.71057344328911665</v>
      </c>
      <c r="M517" s="15">
        <v>3414.3163002910187</v>
      </c>
      <c r="N517" s="15">
        <v>331.86736896992812</v>
      </c>
      <c r="O517" s="15">
        <v>371.73621707412156</v>
      </c>
      <c r="P517" s="15">
        <v>450227.45999999996</v>
      </c>
      <c r="Q517" s="15">
        <v>294892.69000000006</v>
      </c>
      <c r="R517" s="17">
        <v>393190.25333333341</v>
      </c>
      <c r="S517" s="15">
        <v>410.55394832098915</v>
      </c>
      <c r="T517" s="15">
        <v>692825.58</v>
      </c>
      <c r="U517" s="15">
        <v>484722.45000000007</v>
      </c>
      <c r="V517" s="15">
        <v>646296.60000000009</v>
      </c>
      <c r="W517" s="15">
        <v>674.83773737261242</v>
      </c>
      <c r="X517" s="18">
        <v>2.3026</v>
      </c>
      <c r="Y517" s="18">
        <v>112793.93</v>
      </c>
      <c r="Z517" s="17">
        <v>150391.90666666665</v>
      </c>
      <c r="AA517" s="17">
        <v>65313.952343727375</v>
      </c>
      <c r="AB517" s="19">
        <f>Table1[[#This Row],[YTD-23 Annualized]]/Table1[[#This Row],[Column6]]</f>
        <v>115.15929361899479</v>
      </c>
      <c r="AC517" s="22">
        <v>45.626809000000002</v>
      </c>
      <c r="AD517" s="22">
        <v>-122.664804</v>
      </c>
      <c r="AE517" s="21">
        <f>IF(OR('[1]Sales Team Input Sheet'!D$12="", '[1]Sales Team Input Sheet'!D$14="", AC517="", AD517=""), "",
     IFERROR(3959 * ACOS(MIN(1,
       SIN(RADIANS('[1]Sales Team Input Sheet'!D$12)) * SIN(RADIANS(AC517)) +
       COS(RADIANS('[1]Sales Team Input Sheet'!D$12)) * COS(RADIANS(AC517)) *
       COS(RADIANS(AD517) - RADIANS('[1]Sales Team Input Sheet'!D$14)))), ""))</f>
        <v>1753.5221103334873</v>
      </c>
      <c r="AF517" s="21">
        <f t="shared" si="8"/>
        <v>931</v>
      </c>
    </row>
    <row r="518" spans="1:32" ht="15" thickBot="1" x14ac:dyDescent="0.4">
      <c r="A518" s="11" t="s">
        <v>1354</v>
      </c>
      <c r="B518" s="12" t="s">
        <v>1355</v>
      </c>
      <c r="C518" s="12" t="s">
        <v>278</v>
      </c>
      <c r="D518" s="13" t="s">
        <v>34</v>
      </c>
      <c r="E518" s="14">
        <v>41548</v>
      </c>
      <c r="F518" s="15">
        <v>1069.6399999999999</v>
      </c>
      <c r="G518" s="15">
        <v>1039.9561819999999</v>
      </c>
      <c r="H518" s="15">
        <v>11193.984347429798</v>
      </c>
      <c r="I518" s="15">
        <v>5931.9942240369992</v>
      </c>
      <c r="J518" s="16">
        <v>0.52992697148080425</v>
      </c>
      <c r="K518" s="16">
        <v>0.92144338268757964</v>
      </c>
      <c r="L518" s="16">
        <v>0.88412202076370972</v>
      </c>
      <c r="M518" s="15">
        <v>5244.6067205142463</v>
      </c>
      <c r="N518" s="15">
        <v>471.19757574128698</v>
      </c>
      <c r="O518" s="15">
        <v>523.4718035974721</v>
      </c>
      <c r="P518" s="15">
        <v>743507.74</v>
      </c>
      <c r="Q518" s="15">
        <v>596673.78</v>
      </c>
      <c r="R518" s="17">
        <v>795565.04</v>
      </c>
      <c r="S518" s="15">
        <v>557.82672674918672</v>
      </c>
      <c r="T518" s="15">
        <v>1035501.6299999999</v>
      </c>
      <c r="U518" s="15">
        <v>873845.99999999988</v>
      </c>
      <c r="V518" s="15">
        <v>1165127.9999999998</v>
      </c>
      <c r="W518" s="15">
        <v>816.95336748812679</v>
      </c>
      <c r="X518" s="18">
        <v>1.1000000000000001</v>
      </c>
      <c r="Y518" s="18">
        <v>71872.19</v>
      </c>
      <c r="Z518" s="17">
        <v>95829.58666666667</v>
      </c>
      <c r="AA518" s="17">
        <v>87117.806060606061</v>
      </c>
      <c r="AB518" s="19">
        <f>Table1[[#This Row],[YTD-23 Annualized]]/Table1[[#This Row],[Column6]]</f>
        <v>151.69203000258386</v>
      </c>
      <c r="AC518" s="22">
        <v>47.598731999999998</v>
      </c>
      <c r="AD518" s="22">
        <v>-122.19179200000001</v>
      </c>
      <c r="AE518" s="21">
        <f>IF(OR('[1]Sales Team Input Sheet'!D$12="", '[1]Sales Team Input Sheet'!D$14="", AC518="", AD518=""), "",
     IFERROR(3959 * ACOS(MIN(1,
       SIN(RADIANS('[1]Sales Team Input Sheet'!D$12)) * SIN(RADIANS(AC518)) +
       COS(RADIANS('[1]Sales Team Input Sheet'!D$12)) * COS(RADIANS(AC518)) *
       COS(RADIANS(AD518) - RADIANS('[1]Sales Team Input Sheet'!D$14)))), ""))</f>
        <v>1726.5018062498646</v>
      </c>
      <c r="AF518" s="21">
        <f t="shared" si="8"/>
        <v>853</v>
      </c>
    </row>
    <row r="519" spans="1:32" ht="15" thickBot="1" x14ac:dyDescent="0.4">
      <c r="A519" s="11" t="s">
        <v>1356</v>
      </c>
      <c r="B519" s="12" t="s">
        <v>1357</v>
      </c>
      <c r="C519" s="12" t="s">
        <v>1358</v>
      </c>
      <c r="D519" s="13" t="s">
        <v>34</v>
      </c>
      <c r="E519" s="14">
        <v>41548</v>
      </c>
      <c r="F519" s="15">
        <v>1025.73</v>
      </c>
      <c r="G519" s="15">
        <v>973</v>
      </c>
      <c r="H519" s="15">
        <v>10473.2747</v>
      </c>
      <c r="I519" s="15">
        <v>5758.9798266420776</v>
      </c>
      <c r="J519" s="16">
        <v>0.54987384477197732</v>
      </c>
      <c r="K519" s="16">
        <v>0.80564137442100792</v>
      </c>
      <c r="L519" s="16">
        <v>0.86734515872338647</v>
      </c>
      <c r="M519" s="15">
        <v>4995.0232718236539</v>
      </c>
      <c r="N519" s="15">
        <v>417.94505340297809</v>
      </c>
      <c r="O519" s="15">
        <v>442.66978639603008</v>
      </c>
      <c r="P519" s="15">
        <v>596021.68000000005</v>
      </c>
      <c r="Q519" s="15">
        <v>505328.30000000005</v>
      </c>
      <c r="R519" s="17">
        <v>673771.06666666677</v>
      </c>
      <c r="S519" s="15">
        <v>492.65235490821175</v>
      </c>
      <c r="T519" s="15">
        <v>872345.08</v>
      </c>
      <c r="U519" s="15">
        <v>758897.89</v>
      </c>
      <c r="V519" s="15">
        <v>1011863.8533333333</v>
      </c>
      <c r="W519" s="15">
        <v>739.86125978571363</v>
      </c>
      <c r="X519" s="18">
        <v>0.43000000000000005</v>
      </c>
      <c r="Y519" s="18">
        <v>82713.900000000009</v>
      </c>
      <c r="Z519" s="17">
        <v>110285.20000000001</v>
      </c>
      <c r="AA519" s="17">
        <v>256477.20930232559</v>
      </c>
      <c r="AB519" s="19">
        <f>Table1[[#This Row],[YTD-23 Annualized]]/Table1[[#This Row],[Column6]]</f>
        <v>134.88847398716462</v>
      </c>
      <c r="AC519" s="22">
        <v>47.675556</v>
      </c>
      <c r="AD519" s="22">
        <v>-122.206575</v>
      </c>
      <c r="AE519" s="21">
        <f>IF(OR('[1]Sales Team Input Sheet'!D$12="", '[1]Sales Team Input Sheet'!D$14="", AC519="", AD519=""), "",
     IFERROR(3959 * ACOS(MIN(1,
       SIN(RADIANS('[1]Sales Team Input Sheet'!D$12)) * SIN(RADIANS(AC519)) +
       COS(RADIANS('[1]Sales Team Input Sheet'!D$12)) * COS(RADIANS(AC519)) *
       COS(RADIANS(AD519) - RADIANS('[1]Sales Team Input Sheet'!D$14)))), ""))</f>
        <v>1727.2286094981948</v>
      </c>
      <c r="AF519" s="21">
        <f t="shared" si="8"/>
        <v>858</v>
      </c>
    </row>
    <row r="520" spans="1:32" ht="15" thickBot="1" x14ac:dyDescent="0.4">
      <c r="A520" s="11" t="s">
        <v>1359</v>
      </c>
      <c r="B520" s="12" t="s">
        <v>1360</v>
      </c>
      <c r="C520" s="12" t="s">
        <v>176</v>
      </c>
      <c r="D520" s="13" t="s">
        <v>34</v>
      </c>
      <c r="E520" s="14">
        <v>41395</v>
      </c>
      <c r="F520" s="15">
        <v>1528.6499999999999</v>
      </c>
      <c r="G520" s="15">
        <v>1762.3699099999999</v>
      </c>
      <c r="H520" s="15">
        <v>18969.973474248996</v>
      </c>
      <c r="I520" s="15">
        <v>10087.474192341146</v>
      </c>
      <c r="J520" s="16">
        <v>0.53176005786378677</v>
      </c>
      <c r="K520" s="16">
        <v>0.84896381158686274</v>
      </c>
      <c r="L520" s="16">
        <v>0.76752160193588703</v>
      </c>
      <c r="M520" s="15">
        <v>7742.3543515925949</v>
      </c>
      <c r="N520" s="15">
        <v>286.99808687120941</v>
      </c>
      <c r="O520" s="15">
        <v>311.48483956432153</v>
      </c>
      <c r="P520" s="15">
        <v>747922.12</v>
      </c>
      <c r="Q520" s="15">
        <v>552187.85</v>
      </c>
      <c r="R520" s="17">
        <v>736250.46666666667</v>
      </c>
      <c r="S520" s="15">
        <v>361.2258201681222</v>
      </c>
      <c r="T520" s="15">
        <v>964482.26</v>
      </c>
      <c r="U520" s="15">
        <v>754975.08</v>
      </c>
      <c r="V520" s="15">
        <v>1006633.44</v>
      </c>
      <c r="W520" s="15">
        <v>493.88354430379746</v>
      </c>
      <c r="X520" s="18">
        <v>2.0832999999999999</v>
      </c>
      <c r="Y520" s="18">
        <v>97082.23000000001</v>
      </c>
      <c r="Z520" s="17">
        <v>129442.97333333336</v>
      </c>
      <c r="AA520" s="17">
        <v>62133.621337941418</v>
      </c>
      <c r="AB520" s="19">
        <f>Table1[[#This Row],[YTD-23 Annualized]]/Table1[[#This Row],[Column6]]</f>
        <v>95.093873676192644</v>
      </c>
      <c r="AC520" s="22">
        <v>30.256668099999999</v>
      </c>
      <c r="AD520" s="22">
        <v>-81.590006799999998</v>
      </c>
      <c r="AE520" s="21">
        <f>IF(OR('[1]Sales Team Input Sheet'!D$12="", '[1]Sales Team Input Sheet'!D$14="", AC520="", AD520=""), "",
     IFERROR(3959 * ACOS(MIN(1,
       SIN(RADIANS('[1]Sales Team Input Sheet'!D$12)) * SIN(RADIANS(AC520)) +
       COS(RADIANS('[1]Sales Team Input Sheet'!D$12)) * COS(RADIANS(AC520)) *
       COS(RADIANS(AD520) - RADIANS('[1]Sales Team Input Sheet'!D$14)))), ""))</f>
        <v>870.74189383591295</v>
      </c>
      <c r="AF520" s="21">
        <f t="shared" si="8"/>
        <v>611</v>
      </c>
    </row>
    <row r="521" spans="1:32" ht="15" thickBot="1" x14ac:dyDescent="0.4">
      <c r="A521" s="11" t="s">
        <v>1361</v>
      </c>
      <c r="B521" s="12" t="s">
        <v>1362</v>
      </c>
      <c r="C521" s="12" t="s">
        <v>176</v>
      </c>
      <c r="D521" s="13" t="s">
        <v>34</v>
      </c>
      <c r="E521" s="14">
        <v>41395</v>
      </c>
      <c r="F521" s="15">
        <v>1586.08</v>
      </c>
      <c r="G521" s="15">
        <v>1406.0869049999999</v>
      </c>
      <c r="H521" s="15">
        <v>15134.978836729499</v>
      </c>
      <c r="I521" s="15">
        <v>8697.0672873706699</v>
      </c>
      <c r="J521" s="16">
        <v>0.57463359421849114</v>
      </c>
      <c r="K521" s="16">
        <v>0.91314936390814694</v>
      </c>
      <c r="L521" s="16">
        <v>0.8630932269574767</v>
      </c>
      <c r="M521" s="15">
        <v>7506.3798701230598</v>
      </c>
      <c r="N521" s="15">
        <v>300.88741044930015</v>
      </c>
      <c r="O521" s="15">
        <v>307.36078886310906</v>
      </c>
      <c r="P521" s="15">
        <v>782517.45</v>
      </c>
      <c r="Q521" s="15">
        <v>566745.76</v>
      </c>
      <c r="R521" s="17">
        <v>755661.01333333331</v>
      </c>
      <c r="S521" s="15">
        <v>357.32482598607891</v>
      </c>
      <c r="T521" s="15">
        <v>989713.70999999985</v>
      </c>
      <c r="U521" s="15">
        <v>740887.12</v>
      </c>
      <c r="V521" s="15">
        <v>987849.4933333334</v>
      </c>
      <c r="W521" s="15">
        <v>467.11837990517512</v>
      </c>
      <c r="X521" s="18">
        <v>2.0083000000000002</v>
      </c>
      <c r="Y521" s="18">
        <v>92333.37</v>
      </c>
      <c r="Z521" s="17">
        <v>123111.15999999999</v>
      </c>
      <c r="AA521" s="17">
        <v>61301.180102574304</v>
      </c>
      <c r="AB521" s="19">
        <f>Table1[[#This Row],[YTD-23 Annualized]]/Table1[[#This Row],[Column6]]</f>
        <v>100.66916761580639</v>
      </c>
      <c r="AC521" s="22">
        <v>30.256819100000001</v>
      </c>
      <c r="AD521" s="22">
        <v>-81.530358000000007</v>
      </c>
      <c r="AE521" s="21">
        <f>IF(OR('[1]Sales Team Input Sheet'!D$12="", '[1]Sales Team Input Sheet'!D$14="", AC521="", AD521=""), "",
     IFERROR(3959 * ACOS(MIN(1,
       SIN(RADIANS('[1]Sales Team Input Sheet'!D$12)) * SIN(RADIANS(AC521)) +
       COS(RADIANS('[1]Sales Team Input Sheet'!D$12)) * COS(RADIANS(AC521)) *
       COS(RADIANS(AD521) - RADIANS('[1]Sales Team Input Sheet'!D$14)))), ""))</f>
        <v>872.01472844800901</v>
      </c>
      <c r="AF521" s="21">
        <f t="shared" si="8"/>
        <v>612</v>
      </c>
    </row>
    <row r="522" spans="1:32" ht="15" thickBot="1" x14ac:dyDescent="0.4">
      <c r="A522" s="11" t="s">
        <v>1363</v>
      </c>
      <c r="B522" s="12" t="s">
        <v>1364</v>
      </c>
      <c r="C522" s="12" t="s">
        <v>522</v>
      </c>
      <c r="D522" s="13" t="s">
        <v>34</v>
      </c>
      <c r="E522" s="14">
        <v>41395</v>
      </c>
      <c r="F522" s="15">
        <v>1177.46</v>
      </c>
      <c r="G522" s="15">
        <v>1021.468485</v>
      </c>
      <c r="H522" s="15">
        <v>10994.984625691499</v>
      </c>
      <c r="I522" s="15">
        <v>6229.9970365136032</v>
      </c>
      <c r="J522" s="16">
        <v>0.56662171422743435</v>
      </c>
      <c r="K522" s="16">
        <v>0.9473927951477078</v>
      </c>
      <c r="L522" s="16">
        <v>0.8413107047848406</v>
      </c>
      <c r="M522" s="15">
        <v>5241.3631975967273</v>
      </c>
      <c r="N522" s="15">
        <v>189.41181759868044</v>
      </c>
      <c r="O522" s="15">
        <v>229.16486334992271</v>
      </c>
      <c r="P522" s="15">
        <v>381708.92000000004</v>
      </c>
      <c r="Q522" s="15">
        <v>312588.84000000003</v>
      </c>
      <c r="R522" s="17">
        <v>416785.12000000005</v>
      </c>
      <c r="S522" s="15">
        <v>265.47724763473917</v>
      </c>
      <c r="T522" s="15">
        <v>681083.6</v>
      </c>
      <c r="U522" s="15">
        <v>589187.28999999992</v>
      </c>
      <c r="V522" s="15">
        <v>785583.05333333323</v>
      </c>
      <c r="W522" s="15">
        <v>500.38836988093004</v>
      </c>
      <c r="X522" s="18">
        <v>2.0709999999999997</v>
      </c>
      <c r="Y522" s="18">
        <v>97943.489999999991</v>
      </c>
      <c r="Z522" s="17">
        <v>130591.31999999998</v>
      </c>
      <c r="AA522" s="17">
        <v>63057.131820376628</v>
      </c>
      <c r="AB522" s="19">
        <f>Table1[[#This Row],[YTD-23 Annualized]]/Table1[[#This Row],[Column6]]</f>
        <v>79.518458135300492</v>
      </c>
      <c r="AC522" s="22">
        <v>28.069482499999999</v>
      </c>
      <c r="AD522" s="22">
        <v>-82.435681099999996</v>
      </c>
      <c r="AE522" s="21">
        <f>IF(OR('[1]Sales Team Input Sheet'!D$12="", '[1]Sales Team Input Sheet'!D$14="", AC522="", AD522=""), "",
     IFERROR(3959 * ACOS(MIN(1,
       SIN(RADIANS('[1]Sales Team Input Sheet'!D$12)) * SIN(RADIANS(AC522)) +
       COS(RADIANS('[1]Sales Team Input Sheet'!D$12)) * COS(RADIANS(AC522)) *
       COS(RADIANS(AD522) - RADIANS('[1]Sales Team Input Sheet'!D$14)))), ""))</f>
        <v>998.30295581488247</v>
      </c>
      <c r="AF522" s="21">
        <f t="shared" si="8"/>
        <v>711</v>
      </c>
    </row>
    <row r="523" spans="1:32" ht="15" thickBot="1" x14ac:dyDescent="0.4">
      <c r="A523" s="11" t="s">
        <v>1365</v>
      </c>
      <c r="B523" s="12" t="s">
        <v>1366</v>
      </c>
      <c r="C523" s="12" t="s">
        <v>522</v>
      </c>
      <c r="D523" s="13" t="s">
        <v>34</v>
      </c>
      <c r="E523" s="14">
        <v>41395</v>
      </c>
      <c r="F523" s="15">
        <v>1253.5899999999999</v>
      </c>
      <c r="G523" s="15">
        <v>1021.468485</v>
      </c>
      <c r="H523" s="15">
        <v>10994.984625691499</v>
      </c>
      <c r="I523" s="15">
        <v>6698.9836254894008</v>
      </c>
      <c r="J523" s="16">
        <v>0.60927630674773103</v>
      </c>
      <c r="K523" s="16">
        <v>0.86720606240903386</v>
      </c>
      <c r="L523" s="16">
        <v>0.86269821566389637</v>
      </c>
      <c r="M523" s="15">
        <v>5779.2012204713646</v>
      </c>
      <c r="N523" s="15">
        <v>296.07639305506876</v>
      </c>
      <c r="O523" s="15">
        <v>320.79665600395668</v>
      </c>
      <c r="P523" s="15">
        <v>578520.07999999996</v>
      </c>
      <c r="Q523" s="15">
        <v>466959.7</v>
      </c>
      <c r="R523" s="17">
        <v>622612.93333333335</v>
      </c>
      <c r="S523" s="15">
        <v>372.49794589937704</v>
      </c>
      <c r="T523" s="15">
        <v>835106.07</v>
      </c>
      <c r="U523" s="15">
        <v>746725.91999999993</v>
      </c>
      <c r="V523" s="15">
        <v>995634.55999999994</v>
      </c>
      <c r="W523" s="15">
        <v>595.66997184087302</v>
      </c>
      <c r="X523" s="18">
        <v>2.0709999999999997</v>
      </c>
      <c r="Y523" s="18">
        <v>44726.319999999992</v>
      </c>
      <c r="Z523" s="17">
        <v>59635.093333333323</v>
      </c>
      <c r="AA523" s="17">
        <v>28795.313053275389</v>
      </c>
      <c r="AB523" s="19">
        <f>Table1[[#This Row],[YTD-23 Annualized]]/Table1[[#This Row],[Column6]]</f>
        <v>107.73338902405472</v>
      </c>
      <c r="AC523" s="22">
        <v>28.025463999999999</v>
      </c>
      <c r="AD523" s="22">
        <v>-82.521863999999994</v>
      </c>
      <c r="AE523" s="21">
        <f>IF(OR('[1]Sales Team Input Sheet'!D$12="", '[1]Sales Team Input Sheet'!D$14="", AC523="", AD523=""), "",
     IFERROR(3959 * ACOS(MIN(1,
       SIN(RADIANS('[1]Sales Team Input Sheet'!D$12)) * SIN(RADIANS(AC523)) +
       COS(RADIANS('[1]Sales Team Input Sheet'!D$12)) * COS(RADIANS(AC523)) *
       COS(RADIANS(AD523) - RADIANS('[1]Sales Team Input Sheet'!D$14)))), ""))</f>
        <v>999.82813857952544</v>
      </c>
      <c r="AF523" s="21">
        <f t="shared" si="8"/>
        <v>712</v>
      </c>
    </row>
    <row r="524" spans="1:32" ht="15" thickBot="1" x14ac:dyDescent="0.4">
      <c r="A524" s="11" t="s">
        <v>1367</v>
      </c>
      <c r="B524" s="12" t="s">
        <v>1368</v>
      </c>
      <c r="C524" s="12" t="s">
        <v>516</v>
      </c>
      <c r="D524" s="13" t="s">
        <v>34</v>
      </c>
      <c r="E524" s="14">
        <v>41395</v>
      </c>
      <c r="F524" s="15">
        <v>2099.63</v>
      </c>
      <c r="G524" s="15">
        <v>1793.9569300000001</v>
      </c>
      <c r="H524" s="15">
        <v>19309.972998827001</v>
      </c>
      <c r="I524" s="15">
        <v>11626.930904372783</v>
      </c>
      <c r="J524" s="16">
        <v>0.60212051591574312</v>
      </c>
      <c r="K524" s="16">
        <v>0.84100364191399946</v>
      </c>
      <c r="L524" s="16">
        <v>0.73789844273819805</v>
      </c>
      <c r="M524" s="15">
        <v>8579.4942081613044</v>
      </c>
      <c r="N524" s="15">
        <v>287.48617514395693</v>
      </c>
      <c r="O524" s="15">
        <v>316.3230473940647</v>
      </c>
      <c r="P524" s="15">
        <v>1041382.6599999999</v>
      </c>
      <c r="Q524" s="15">
        <v>748871.72000000009</v>
      </c>
      <c r="R524" s="17">
        <v>998495.62666666671</v>
      </c>
      <c r="S524" s="15">
        <v>356.66842253158893</v>
      </c>
      <c r="T524" s="15">
        <v>1382113.4799999997</v>
      </c>
      <c r="U524" s="15">
        <v>1037743.8300000001</v>
      </c>
      <c r="V524" s="15">
        <v>1383658.4400000002</v>
      </c>
      <c r="W524" s="15">
        <v>494.25081085715107</v>
      </c>
      <c r="X524" s="18">
        <v>1.3</v>
      </c>
      <c r="Y524" s="18">
        <v>69039.060000000012</v>
      </c>
      <c r="Z524" s="17">
        <v>92052.080000000016</v>
      </c>
      <c r="AA524" s="17">
        <v>70809.292307692318</v>
      </c>
      <c r="AB524" s="19">
        <f>Table1[[#This Row],[YTD-23 Annualized]]/Table1[[#This Row],[Column6]]</f>
        <v>116.38164237197581</v>
      </c>
      <c r="AC524" s="22">
        <v>24.992996000000002</v>
      </c>
      <c r="AD524" s="22">
        <v>-80.537195999999994</v>
      </c>
      <c r="AE524" s="21">
        <f>IF(OR('[1]Sales Team Input Sheet'!D$12="", '[1]Sales Team Input Sheet'!D$14="", AC524="", AD524=""), "",
     IFERROR(3959 * ACOS(MIN(1,
       SIN(RADIANS('[1]Sales Team Input Sheet'!D$12)) * SIN(RADIANS(AC524)) +
       COS(RADIANS('[1]Sales Team Input Sheet'!D$12)) * COS(RADIANS(AC524)) *
       COS(RADIANS(AD524) - RADIANS('[1]Sales Team Input Sheet'!D$14)))), ""))</f>
        <v>1235.5377081490817</v>
      </c>
      <c r="AF524" s="21">
        <f t="shared" si="8"/>
        <v>768</v>
      </c>
    </row>
    <row r="525" spans="1:32" ht="15" thickBot="1" x14ac:dyDescent="0.4">
      <c r="A525" s="11" t="s">
        <v>1369</v>
      </c>
      <c r="B525" s="12" t="s">
        <v>1370</v>
      </c>
      <c r="C525" s="12" t="s">
        <v>37</v>
      </c>
      <c r="D525" s="13" t="s">
        <v>34</v>
      </c>
      <c r="E525" s="14">
        <v>41395</v>
      </c>
      <c r="F525" s="15">
        <v>2288.67</v>
      </c>
      <c r="G525" s="15">
        <v>1923.0921000000001</v>
      </c>
      <c r="H525" s="15">
        <v>20699.971055189999</v>
      </c>
      <c r="I525" s="15">
        <v>11255.771920006753</v>
      </c>
      <c r="J525" s="16">
        <v>0.54375785792148001</v>
      </c>
      <c r="K525" s="16">
        <v>0.88367238292822858</v>
      </c>
      <c r="L525" s="16">
        <v>0.85456256060900471</v>
      </c>
      <c r="M525" s="15">
        <v>9618.7612735919029</v>
      </c>
      <c r="N525" s="15">
        <v>265.58972239075285</v>
      </c>
      <c r="O525" s="15">
        <v>313.29669633455239</v>
      </c>
      <c r="P525" s="15">
        <v>947558.54</v>
      </c>
      <c r="Q525" s="15">
        <v>803531.35</v>
      </c>
      <c r="R525" s="17">
        <v>1071375.1333333333</v>
      </c>
      <c r="S525" s="15">
        <v>351.09096112589407</v>
      </c>
      <c r="T525" s="15">
        <v>1376028.2199999997</v>
      </c>
      <c r="U525" s="15">
        <v>1205283.24</v>
      </c>
      <c r="V525" s="15">
        <v>1607044.3199999998</v>
      </c>
      <c r="W525" s="15">
        <v>526.63041854002529</v>
      </c>
      <c r="X525" s="18">
        <v>1.3780000000000001</v>
      </c>
      <c r="Y525" s="18">
        <v>79236.88</v>
      </c>
      <c r="Z525" s="17">
        <v>105649.17333333334</v>
      </c>
      <c r="AA525" s="17">
        <v>76668.485728108368</v>
      </c>
      <c r="AB525" s="19">
        <f>Table1[[#This Row],[YTD-23 Annualized]]/Table1[[#This Row],[Column6]]</f>
        <v>111.38389890959974</v>
      </c>
      <c r="AC525" s="22">
        <v>25.562152999999999</v>
      </c>
      <c r="AD525" s="22">
        <v>-80.392688000000007</v>
      </c>
      <c r="AE525" s="21">
        <f>IF(OR('[1]Sales Team Input Sheet'!D$12="", '[1]Sales Team Input Sheet'!D$14="", AC525="", AD525=""), "",
     IFERROR(3959 * ACOS(MIN(1,
       SIN(RADIANS('[1]Sales Team Input Sheet'!D$12)) * SIN(RADIANS(AC525)) +
       COS(RADIANS('[1]Sales Team Input Sheet'!D$12)) * COS(RADIANS(AC525)) *
       COS(RADIANS(AD525) - RADIANS('[1]Sales Team Input Sheet'!D$14)))), ""))</f>
        <v>1200.8689396091784</v>
      </c>
      <c r="AF525" s="21">
        <f t="shared" si="8"/>
        <v>767</v>
      </c>
    </row>
    <row r="526" spans="1:32" ht="15" thickBot="1" x14ac:dyDescent="0.4">
      <c r="A526" s="11" t="s">
        <v>1371</v>
      </c>
      <c r="B526" s="12" t="s">
        <v>1372</v>
      </c>
      <c r="C526" s="12" t="s">
        <v>51</v>
      </c>
      <c r="D526" s="13" t="s">
        <v>34</v>
      </c>
      <c r="E526" s="14">
        <v>41395</v>
      </c>
      <c r="F526" s="15">
        <v>2011.9099999999999</v>
      </c>
      <c r="G526" s="15">
        <v>1631.3766800000001</v>
      </c>
      <c r="H526" s="15">
        <v>17559.975445852</v>
      </c>
      <c r="I526" s="15">
        <v>10501.631749102007</v>
      </c>
      <c r="J526" s="16">
        <v>0.5980436465577571</v>
      </c>
      <c r="K526" s="16">
        <v>0.80287260448459186</v>
      </c>
      <c r="L526" s="16">
        <v>0.76433143904403578</v>
      </c>
      <c r="M526" s="15">
        <v>8026.7273071016716</v>
      </c>
      <c r="N526" s="15">
        <v>184.87458691812438</v>
      </c>
      <c r="O526" s="15">
        <v>205.53435789871318</v>
      </c>
      <c r="P526" s="15">
        <v>577420.64</v>
      </c>
      <c r="Q526" s="15">
        <v>461551.55</v>
      </c>
      <c r="R526" s="17">
        <v>615402.06666666665</v>
      </c>
      <c r="S526" s="15">
        <v>229.40964059028485</v>
      </c>
      <c r="T526" s="15">
        <v>745623.98</v>
      </c>
      <c r="U526" s="15">
        <v>568635.20000000007</v>
      </c>
      <c r="V526" s="15">
        <v>758180.26666666672</v>
      </c>
      <c r="W526" s="15">
        <v>282.63451148411212</v>
      </c>
      <c r="X526" s="18">
        <v>2.0625</v>
      </c>
      <c r="Y526" s="18">
        <v>83710.28</v>
      </c>
      <c r="Z526" s="17">
        <v>111613.70666666667</v>
      </c>
      <c r="AA526" s="17">
        <v>54115.736565656567</v>
      </c>
      <c r="AB526" s="19">
        <f>Table1[[#This Row],[YTD-23 Annualized]]/Table1[[#This Row],[Column6]]</f>
        <v>76.669113465731897</v>
      </c>
      <c r="AC526" s="22">
        <v>34.038671700000002</v>
      </c>
      <c r="AD526" s="22">
        <v>-84.303022600000006</v>
      </c>
      <c r="AE526" s="21">
        <f>IF(OR('[1]Sales Team Input Sheet'!D$12="", '[1]Sales Team Input Sheet'!D$14="", AC526="", AD526=""), "",
     IFERROR(3959 * ACOS(MIN(1,
       SIN(RADIANS('[1]Sales Team Input Sheet'!D$12)) * SIN(RADIANS(AC526)) +
       COS(RADIANS('[1]Sales Team Input Sheet'!D$12)) * COS(RADIANS(AC526)) *
       COS(RADIANS(AD526) - RADIANS('[1]Sales Team Input Sheet'!D$14)))), ""))</f>
        <v>571.46246485591553</v>
      </c>
      <c r="AF526" s="21">
        <f t="shared" si="8"/>
        <v>216</v>
      </c>
    </row>
    <row r="527" spans="1:32" ht="15" thickBot="1" x14ac:dyDescent="0.4">
      <c r="A527" s="11" t="s">
        <v>1373</v>
      </c>
      <c r="B527" s="12" t="s">
        <v>1374</v>
      </c>
      <c r="C527" s="12" t="s">
        <v>1375</v>
      </c>
      <c r="D527" s="13" t="s">
        <v>34</v>
      </c>
      <c r="E527" s="14">
        <v>41395</v>
      </c>
      <c r="F527" s="15">
        <v>1831.75</v>
      </c>
      <c r="G527" s="15">
        <v>1900.4237679999999</v>
      </c>
      <c r="H527" s="15">
        <v>20455.971396375196</v>
      </c>
      <c r="I527" s="15">
        <v>10540.990039691305</v>
      </c>
      <c r="J527" s="16">
        <v>0.51530136777367475</v>
      </c>
      <c r="K527" s="16">
        <v>0.80796107275611373</v>
      </c>
      <c r="L527" s="16">
        <v>0.72465827625086743</v>
      </c>
      <c r="M527" s="15">
        <v>7638.6156721402649</v>
      </c>
      <c r="N527" s="15">
        <v>228.38266956879812</v>
      </c>
      <c r="O527" s="15">
        <v>251.46519994540739</v>
      </c>
      <c r="P527" s="15">
        <v>696931.16999999993</v>
      </c>
      <c r="Q527" s="15">
        <v>515404.38</v>
      </c>
      <c r="R527" s="17">
        <v>687205.84000000008</v>
      </c>
      <c r="S527" s="15">
        <v>281.37266548382695</v>
      </c>
      <c r="T527" s="15">
        <v>960628.16000000015</v>
      </c>
      <c r="U527" s="15">
        <v>737818.65999999992</v>
      </c>
      <c r="V527" s="15">
        <v>983758.21333333314</v>
      </c>
      <c r="W527" s="15">
        <v>402.79440971748323</v>
      </c>
      <c r="X527" s="18">
        <v>2.3925000000000001</v>
      </c>
      <c r="Y527" s="18">
        <v>120129.36</v>
      </c>
      <c r="Z527" s="17">
        <v>160172.48000000001</v>
      </c>
      <c r="AA527" s="17">
        <v>66947.745036572625</v>
      </c>
      <c r="AB527" s="19">
        <f>Table1[[#This Row],[YTD-23 Annualized]]/Table1[[#This Row],[Column6]]</f>
        <v>89.964709509655407</v>
      </c>
      <c r="AC527" s="22">
        <v>33.931891999999998</v>
      </c>
      <c r="AD527" s="22">
        <v>-84.042107999999999</v>
      </c>
      <c r="AE527" s="21">
        <f>IF(OR('[1]Sales Team Input Sheet'!D$12="", '[1]Sales Team Input Sheet'!D$14="", AC527="", AD527=""), "",
     IFERROR(3959 * ACOS(MIN(1,
       SIN(RADIANS('[1]Sales Team Input Sheet'!D$12)) * SIN(RADIANS(AC527)) +
       COS(RADIANS('[1]Sales Team Input Sheet'!D$12)) * COS(RADIANS(AC527)) *
       COS(RADIANS(AD527) - RADIANS('[1]Sales Team Input Sheet'!D$14)))), ""))</f>
        <v>583.09272855379368</v>
      </c>
      <c r="AF527" s="21">
        <f t="shared" si="8"/>
        <v>239</v>
      </c>
    </row>
    <row r="528" spans="1:32" ht="15" thickBot="1" x14ac:dyDescent="0.4">
      <c r="A528" s="11" t="s">
        <v>1376</v>
      </c>
      <c r="B528" s="12" t="s">
        <v>1377</v>
      </c>
      <c r="C528" s="12" t="s">
        <v>320</v>
      </c>
      <c r="D528" s="13" t="s">
        <v>34</v>
      </c>
      <c r="E528" s="14">
        <v>41395</v>
      </c>
      <c r="F528" s="15">
        <v>1563.6699999999998</v>
      </c>
      <c r="G528" s="15">
        <v>1714.2461559999999</v>
      </c>
      <c r="H528" s="15">
        <v>18451.974198568398</v>
      </c>
      <c r="I528" s="15">
        <v>9442.042701120834</v>
      </c>
      <c r="J528" s="16">
        <v>0.51170907782070263</v>
      </c>
      <c r="K528" s="16">
        <v>0.84897424153858159</v>
      </c>
      <c r="L528" s="16">
        <v>0.73604234669068258</v>
      </c>
      <c r="M528" s="15">
        <v>6949.7432672866107</v>
      </c>
      <c r="N528" s="15">
        <v>268.62389286206911</v>
      </c>
      <c r="O528" s="15">
        <v>304.11627773123485</v>
      </c>
      <c r="P528" s="15">
        <v>715631.30999999982</v>
      </c>
      <c r="Q528" s="15">
        <v>532738.7300000001</v>
      </c>
      <c r="R528" s="17">
        <v>710318.30666666687</v>
      </c>
      <c r="S528" s="15">
        <v>340.69767278262049</v>
      </c>
      <c r="T528" s="15">
        <v>1038427.8599999999</v>
      </c>
      <c r="U528" s="15">
        <v>823558.37000000011</v>
      </c>
      <c r="V528" s="15">
        <v>1098077.8266666669</v>
      </c>
      <c r="W528" s="15">
        <v>526.68297658713175</v>
      </c>
      <c r="X528" s="18">
        <v>2.3925000000000001</v>
      </c>
      <c r="Y528" s="18">
        <v>101203.25</v>
      </c>
      <c r="Z528" s="17">
        <v>134937.66666666666</v>
      </c>
      <c r="AA528" s="17">
        <v>56400.278648554508</v>
      </c>
      <c r="AB528" s="19">
        <f>Table1[[#This Row],[YTD-23 Annualized]]/Table1[[#This Row],[Column6]]</f>
        <v>102.20784845538569</v>
      </c>
      <c r="AC528" s="22">
        <v>33.961657000000002</v>
      </c>
      <c r="AD528" s="22">
        <v>-84.115690999999998</v>
      </c>
      <c r="AE528" s="21">
        <f>IF(OR('[1]Sales Team Input Sheet'!D$12="", '[1]Sales Team Input Sheet'!D$14="", AC528="", AD528=""), "",
     IFERROR(3959 * ACOS(MIN(1,
       SIN(RADIANS('[1]Sales Team Input Sheet'!D$12)) * SIN(RADIANS(AC528)) +
       COS(RADIANS('[1]Sales Team Input Sheet'!D$12)) * COS(RADIANS(AC528)) *
       COS(RADIANS(AD528) - RADIANS('[1]Sales Team Input Sheet'!D$14)))), ""))</f>
        <v>579.81341285792803</v>
      </c>
      <c r="AF528" s="21">
        <f t="shared" si="8"/>
        <v>236</v>
      </c>
    </row>
    <row r="529" spans="1:32" ht="15" thickBot="1" x14ac:dyDescent="0.4">
      <c r="A529" s="11" t="s">
        <v>1378</v>
      </c>
      <c r="B529" s="12" t="s">
        <v>1379</v>
      </c>
      <c r="C529" s="12" t="s">
        <v>45</v>
      </c>
      <c r="D529" s="13" t="s">
        <v>34</v>
      </c>
      <c r="E529" s="14">
        <v>41395</v>
      </c>
      <c r="F529" s="15">
        <v>2095.7399999999998</v>
      </c>
      <c r="G529" s="15">
        <v>1689.0694430000001</v>
      </c>
      <c r="H529" s="15">
        <v>18180.974577507699</v>
      </c>
      <c r="I529" s="15">
        <v>10091.000377964107</v>
      </c>
      <c r="J529" s="16">
        <v>0.55503077323742733</v>
      </c>
      <c r="K529" s="16">
        <v>0.75213558567627914</v>
      </c>
      <c r="L529" s="16">
        <v>0.8261878050478364</v>
      </c>
      <c r="M529" s="15">
        <v>8337.0614530070525</v>
      </c>
      <c r="N529" s="15">
        <v>219.50028529992153</v>
      </c>
      <c r="O529" s="15">
        <v>229.61918463168141</v>
      </c>
      <c r="P529" s="15">
        <v>617590.4</v>
      </c>
      <c r="Q529" s="15">
        <v>535983</v>
      </c>
      <c r="R529" s="17">
        <v>714644</v>
      </c>
      <c r="S529" s="15">
        <v>255.74880471814254</v>
      </c>
      <c r="T529" s="15">
        <v>978097.08</v>
      </c>
      <c r="U529" s="15">
        <v>883429.07</v>
      </c>
      <c r="V529" s="15">
        <v>1177905.4266666665</v>
      </c>
      <c r="W529" s="15">
        <v>421.53562464809568</v>
      </c>
      <c r="X529" s="18">
        <v>2.3409</v>
      </c>
      <c r="Y529" s="18">
        <v>109276.03000000001</v>
      </c>
      <c r="Z529" s="17">
        <v>145701.37333333335</v>
      </c>
      <c r="AA529" s="17">
        <v>62241.605080666988</v>
      </c>
      <c r="AB529" s="19">
        <f>Table1[[#This Row],[YTD-23 Annualized]]/Table1[[#This Row],[Column6]]</f>
        <v>85.718931547786383</v>
      </c>
      <c r="AC529" s="22">
        <v>33.730364000000002</v>
      </c>
      <c r="AD529" s="22">
        <v>-84.383235999999997</v>
      </c>
      <c r="AE529" s="21">
        <f>IF(OR('[1]Sales Team Input Sheet'!D$12="", '[1]Sales Team Input Sheet'!D$14="", AC529="", AD529=""), "",
     IFERROR(3959 * ACOS(MIN(1,
       SIN(RADIANS('[1]Sales Team Input Sheet'!D$12)) * SIN(RADIANS(AC529)) +
       COS(RADIANS('[1]Sales Team Input Sheet'!D$12)) * COS(RADIANS(AC529)) *
       COS(RADIANS(AD529) - RADIANS('[1]Sales Team Input Sheet'!D$14)))), ""))</f>
        <v>590.49899246952907</v>
      </c>
      <c r="AF529" s="21">
        <f t="shared" si="8"/>
        <v>272</v>
      </c>
    </row>
    <row r="530" spans="1:32" ht="15" thickBot="1" x14ac:dyDescent="0.4">
      <c r="A530" s="11" t="s">
        <v>1380</v>
      </c>
      <c r="B530" s="12" t="s">
        <v>1381</v>
      </c>
      <c r="C530" s="12" t="s">
        <v>45</v>
      </c>
      <c r="D530" s="13" t="s">
        <v>34</v>
      </c>
      <c r="E530" s="14">
        <v>41395</v>
      </c>
      <c r="F530" s="15">
        <v>2035.7899999999997</v>
      </c>
      <c r="G530" s="15">
        <v>2224</v>
      </c>
      <c r="H530" s="15">
        <v>23938.9136</v>
      </c>
      <c r="I530" s="15">
        <v>11310.322290089898</v>
      </c>
      <c r="J530" s="16">
        <v>0.47246598066546758</v>
      </c>
      <c r="K530" s="16">
        <v>0.73048981118442313</v>
      </c>
      <c r="L530" s="16">
        <v>0.76993066747678363</v>
      </c>
      <c r="M530" s="15">
        <v>8708.1639901864582</v>
      </c>
      <c r="N530" s="15">
        <v>278.40848375235538</v>
      </c>
      <c r="O530" s="15">
        <v>298.10613570161962</v>
      </c>
      <c r="P530" s="15">
        <v>783515.24</v>
      </c>
      <c r="Q530" s="15">
        <v>680082.61</v>
      </c>
      <c r="R530" s="17">
        <v>906776.81333333335</v>
      </c>
      <c r="S530" s="15">
        <v>334.0632432618296</v>
      </c>
      <c r="T530" s="15">
        <v>1047016.8</v>
      </c>
      <c r="U530" s="15">
        <v>879790.26</v>
      </c>
      <c r="V530" s="15">
        <v>1173053.68</v>
      </c>
      <c r="W530" s="15">
        <v>432.16159820020732</v>
      </c>
      <c r="X530" s="18">
        <v>1.0909</v>
      </c>
      <c r="Y530" s="18">
        <v>58723.98</v>
      </c>
      <c r="Z530" s="17">
        <v>78298.640000000014</v>
      </c>
      <c r="AA530" s="17">
        <v>71774.351452928793</v>
      </c>
      <c r="AB530" s="19">
        <f>Table1[[#This Row],[YTD-23 Annualized]]/Table1[[#This Row],[Column6]]</f>
        <v>104.1295058700333</v>
      </c>
      <c r="AC530" s="22">
        <v>33.730397000000004</v>
      </c>
      <c r="AD530" s="22">
        <v>-84.387949000000006</v>
      </c>
      <c r="AE530" s="21">
        <f>IF(OR('[1]Sales Team Input Sheet'!D$12="", '[1]Sales Team Input Sheet'!D$14="", AC530="", AD530=""), "",
     IFERROR(3959 * ACOS(MIN(1,
       SIN(RADIANS('[1]Sales Team Input Sheet'!D$12)) * SIN(RADIANS(AC530)) +
       COS(RADIANS('[1]Sales Team Input Sheet'!D$12)) * COS(RADIANS(AC530)) *
       COS(RADIANS(AD530) - RADIANS('[1]Sales Team Input Sheet'!D$14)))), ""))</f>
        <v>590.42013095391644</v>
      </c>
      <c r="AF530" s="21">
        <f t="shared" si="8"/>
        <v>270</v>
      </c>
    </row>
    <row r="531" spans="1:32" ht="15" thickBot="1" x14ac:dyDescent="0.4">
      <c r="A531" s="11" t="s">
        <v>1382</v>
      </c>
      <c r="B531" s="12" t="s">
        <v>1383</v>
      </c>
      <c r="C531" s="12" t="s">
        <v>1011</v>
      </c>
      <c r="D531" s="13" t="s">
        <v>34</v>
      </c>
      <c r="E531" s="14">
        <v>41395</v>
      </c>
      <c r="F531" s="15">
        <v>1667.6200000000001</v>
      </c>
      <c r="G531" s="15">
        <v>1770</v>
      </c>
      <c r="H531" s="15">
        <v>19052.102999999999</v>
      </c>
      <c r="I531" s="15">
        <v>10372.279082204901</v>
      </c>
      <c r="J531" s="16">
        <v>0.54441649209039555</v>
      </c>
      <c r="K531" s="16">
        <v>0.76227639460991603</v>
      </c>
      <c r="L531" s="16">
        <v>0.64991003851592521</v>
      </c>
      <c r="M531" s="15">
        <v>6741.0482978137125</v>
      </c>
      <c r="N531" s="15">
        <v>268.04599656036333</v>
      </c>
      <c r="O531" s="15">
        <v>311.04877610007077</v>
      </c>
      <c r="P531" s="15">
        <v>795112.27999999991</v>
      </c>
      <c r="Q531" s="15">
        <v>582756.41999999993</v>
      </c>
      <c r="R531" s="17">
        <v>777008.55999999994</v>
      </c>
      <c r="S531" s="15">
        <v>349.45396433240182</v>
      </c>
      <c r="T531" s="15">
        <v>1064491.7599999998</v>
      </c>
      <c r="U531" s="15">
        <v>898286.73000000021</v>
      </c>
      <c r="V531" s="15">
        <v>1197715.6400000001</v>
      </c>
      <c r="W531" s="15">
        <v>538.66392223648074</v>
      </c>
      <c r="X531" s="18">
        <v>1.3125</v>
      </c>
      <c r="Y531" s="18">
        <v>60176.71</v>
      </c>
      <c r="Z531" s="17">
        <v>80235.613333333327</v>
      </c>
      <c r="AA531" s="17">
        <v>61131.89587301587</v>
      </c>
      <c r="AB531" s="19">
        <f>Table1[[#This Row],[YTD-23 Annualized]]/Table1[[#This Row],[Column6]]</f>
        <v>115.26524149841842</v>
      </c>
      <c r="AC531" s="22">
        <v>33.774619700000002</v>
      </c>
      <c r="AD531" s="22">
        <v>-84.296058799999997</v>
      </c>
      <c r="AE531" s="21">
        <f>IF(OR('[1]Sales Team Input Sheet'!D$12="", '[1]Sales Team Input Sheet'!D$14="", AC531="", AD531=""), "",
     IFERROR(3959 * ACOS(MIN(1,
       SIN(RADIANS('[1]Sales Team Input Sheet'!D$12)) * SIN(RADIANS(AC531)) +
       COS(RADIANS('[1]Sales Team Input Sheet'!D$12)) * COS(RADIANS(AC531)) *
       COS(RADIANS(AD531) - RADIANS('[1]Sales Team Input Sheet'!D$14)))), ""))</f>
        <v>589.00981900249167</v>
      </c>
      <c r="AF531" s="21">
        <f t="shared" si="8"/>
        <v>258</v>
      </c>
    </row>
    <row r="532" spans="1:32" ht="15" thickBot="1" x14ac:dyDescent="0.4">
      <c r="A532" s="11" t="s">
        <v>1384</v>
      </c>
      <c r="B532" s="12" t="s">
        <v>1385</v>
      </c>
      <c r="C532" s="12" t="s">
        <v>221</v>
      </c>
      <c r="D532" s="13" t="s">
        <v>34</v>
      </c>
      <c r="E532" s="14">
        <v>41395</v>
      </c>
      <c r="F532" s="15">
        <v>1216.8200000000002</v>
      </c>
      <c r="G532" s="15">
        <v>1499.640226</v>
      </c>
      <c r="H532" s="15">
        <v>16141.977428641399</v>
      </c>
      <c r="I532" s="15">
        <v>8260.9919792028995</v>
      </c>
      <c r="J532" s="16">
        <v>0.51177075520778936</v>
      </c>
      <c r="K532" s="16">
        <v>0.79623431416654433</v>
      </c>
      <c r="L532" s="16">
        <v>0.75038245558772421</v>
      </c>
      <c r="M532" s="15">
        <v>6198.9034469447661</v>
      </c>
      <c r="N532" s="15">
        <v>265.58067602595554</v>
      </c>
      <c r="O532" s="15">
        <v>276.00095330451501</v>
      </c>
      <c r="P532" s="15">
        <v>510942.74</v>
      </c>
      <c r="Q532" s="15">
        <v>374621.17</v>
      </c>
      <c r="R532" s="17">
        <v>499494.89333333331</v>
      </c>
      <c r="S532" s="15">
        <v>307.86901102874702</v>
      </c>
      <c r="T532" s="15">
        <v>675662.69</v>
      </c>
      <c r="U532" s="15">
        <v>580400.01</v>
      </c>
      <c r="V532" s="15">
        <v>773866.67999999993</v>
      </c>
      <c r="W532" s="15">
        <v>476.98099143669555</v>
      </c>
      <c r="X532" s="18">
        <v>1.2587999999999999</v>
      </c>
      <c r="Y532" s="18">
        <v>82064.759999999995</v>
      </c>
      <c r="Z532" s="17">
        <v>109419.68</v>
      </c>
      <c r="AA532" s="17">
        <v>86923.800444868131</v>
      </c>
      <c r="AB532" s="19">
        <f>Table1[[#This Row],[YTD-23 Annualized]]/Table1[[#This Row],[Column6]]</f>
        <v>80.577943761895142</v>
      </c>
      <c r="AC532" s="22">
        <v>39.9179119</v>
      </c>
      <c r="AD532" s="22">
        <v>-86.103615300000001</v>
      </c>
      <c r="AE532" s="21">
        <f>IF(OR('[1]Sales Team Input Sheet'!D$12="", '[1]Sales Team Input Sheet'!D$14="", AC532="", AD532=""), "",
     IFERROR(3959 * ACOS(MIN(1,
       SIN(RADIANS('[1]Sales Team Input Sheet'!D$12)) * SIN(RADIANS(AC532)) +
       COS(RADIANS('[1]Sales Team Input Sheet'!D$12)) * COS(RADIANS(AC532)) *
       COS(RADIANS(AD532) - RADIANS('[1]Sales Team Input Sheet'!D$14)))), ""))</f>
        <v>157.45323103301763</v>
      </c>
      <c r="AF532" s="21">
        <f t="shared" si="8"/>
        <v>59</v>
      </c>
    </row>
    <row r="533" spans="1:32" ht="15" thickBot="1" x14ac:dyDescent="0.4">
      <c r="A533" s="11" t="s">
        <v>1386</v>
      </c>
      <c r="B533" s="12" t="s">
        <v>1387</v>
      </c>
      <c r="C533" s="12" t="s">
        <v>1388</v>
      </c>
      <c r="D533" s="13" t="s">
        <v>34</v>
      </c>
      <c r="E533" s="14">
        <v>41395</v>
      </c>
      <c r="F533" s="15">
        <v>1468.8799999999999</v>
      </c>
      <c r="G533" s="15">
        <v>1762.3699099999999</v>
      </c>
      <c r="H533" s="15">
        <v>18969.973474248996</v>
      </c>
      <c r="I533" s="15">
        <v>9768.000621512936</v>
      </c>
      <c r="J533" s="16">
        <v>0.51491904481430184</v>
      </c>
      <c r="K533" s="16">
        <v>0.80026952233098492</v>
      </c>
      <c r="L533" s="16">
        <v>0.75873976333040227</v>
      </c>
      <c r="M533" s="15">
        <v>7411.3704797779465</v>
      </c>
      <c r="N533" s="15">
        <v>291.59635810379507</v>
      </c>
      <c r="O533" s="15">
        <v>329.64614536245296</v>
      </c>
      <c r="P533" s="15">
        <v>713132.85999999987</v>
      </c>
      <c r="Q533" s="15">
        <v>562868.89999999991</v>
      </c>
      <c r="R533" s="17">
        <v>750491.86666666658</v>
      </c>
      <c r="S533" s="15">
        <v>383.19597244158814</v>
      </c>
      <c r="T533" s="15">
        <v>947889.07</v>
      </c>
      <c r="U533" s="15">
        <v>778005.27</v>
      </c>
      <c r="V533" s="15">
        <v>1037340.36</v>
      </c>
      <c r="W533" s="15">
        <v>529.65883530308804</v>
      </c>
      <c r="X533" s="18">
        <v>3.1100000000000003</v>
      </c>
      <c r="Y533" s="18">
        <v>97856.14</v>
      </c>
      <c r="Z533" s="17">
        <v>130474.85333333333</v>
      </c>
      <c r="AA533" s="17">
        <v>41953.329046087885</v>
      </c>
      <c r="AB533" s="19">
        <f>Table1[[#This Row],[YTD-23 Annualized]]/Table1[[#This Row],[Column6]]</f>
        <v>101.26222521386519</v>
      </c>
      <c r="AC533" s="22">
        <v>36.856012</v>
      </c>
      <c r="AD533" s="22">
        <v>-86.895912999999993</v>
      </c>
      <c r="AE533" s="21">
        <f>IF(OR('[1]Sales Team Input Sheet'!D$12="", '[1]Sales Team Input Sheet'!D$14="", AC533="", AD533=""), "",
     IFERROR(3959 * ACOS(MIN(1,
       SIN(RADIANS('[1]Sales Team Input Sheet'!D$12)) * SIN(RADIANS(AC533)) +
       COS(RADIANS('[1]Sales Team Input Sheet'!D$12)) * COS(RADIANS(AC533)) *
       COS(RADIANS(AD533) - RADIANS('[1]Sales Team Input Sheet'!D$14)))), ""))</f>
        <v>349.68858034984208</v>
      </c>
      <c r="AF533" s="21">
        <f t="shared" si="8"/>
        <v>126</v>
      </c>
    </row>
    <row r="534" spans="1:32" ht="15" thickBot="1" x14ac:dyDescent="0.4">
      <c r="A534" s="11" t="s">
        <v>1389</v>
      </c>
      <c r="B534" s="12" t="s">
        <v>1390</v>
      </c>
      <c r="C534" s="12" t="s">
        <v>1391</v>
      </c>
      <c r="D534" s="13" t="s">
        <v>34</v>
      </c>
      <c r="E534" s="14">
        <v>41395</v>
      </c>
      <c r="F534" s="15">
        <v>1095.8700000000001</v>
      </c>
      <c r="G534" s="15">
        <v>1358.427666</v>
      </c>
      <c r="H534" s="15">
        <v>14621.9795540574</v>
      </c>
      <c r="I534" s="15">
        <v>8072.2515479853828</v>
      </c>
      <c r="J534" s="16">
        <v>0.55206283924432398</v>
      </c>
      <c r="K534" s="16">
        <v>0.636211278457675</v>
      </c>
      <c r="L534" s="16">
        <v>0.64817733461699278</v>
      </c>
      <c r="M534" s="15">
        <v>5232.2504927310592</v>
      </c>
      <c r="N534" s="15">
        <v>381.51871938902576</v>
      </c>
      <c r="O534" s="15">
        <v>419.90962431675285</v>
      </c>
      <c r="P534" s="15">
        <v>617608.64</v>
      </c>
      <c r="Q534" s="15">
        <v>515440.28</v>
      </c>
      <c r="R534" s="17">
        <v>687253.70666666667</v>
      </c>
      <c r="S534" s="15">
        <v>470.348015731793</v>
      </c>
      <c r="T534" s="15">
        <v>928121.91</v>
      </c>
      <c r="U534" s="15">
        <v>763725.20999999985</v>
      </c>
      <c r="V534" s="15">
        <v>1018300.2799999998</v>
      </c>
      <c r="W534" s="15">
        <v>696.91223411536009</v>
      </c>
      <c r="X534" s="18">
        <v>1.9861</v>
      </c>
      <c r="Y534" s="18">
        <v>97007.569999999992</v>
      </c>
      <c r="Z534" s="17">
        <v>129343.42666666667</v>
      </c>
      <c r="AA534" s="17">
        <v>65124.327408824669</v>
      </c>
      <c r="AB534" s="19">
        <f>Table1[[#This Row],[YTD-23 Annualized]]/Table1[[#This Row],[Column6]]</f>
        <v>131.34954215617901</v>
      </c>
      <c r="AC534" s="22">
        <v>38.977024</v>
      </c>
      <c r="AD534" s="22">
        <v>-76.525211999999996</v>
      </c>
      <c r="AE534" s="21">
        <f>IF(OR('[1]Sales Team Input Sheet'!D$12="", '[1]Sales Team Input Sheet'!D$14="", AC534="", AD534=""), "",
     IFERROR(3959 * ACOS(MIN(1,
       SIN(RADIANS('[1]Sales Team Input Sheet'!D$12)) * SIN(RADIANS(AC534)) +
       COS(RADIANS('[1]Sales Team Input Sheet'!D$12)) * COS(RADIANS(AC534)) *
       COS(RADIANS(AD534) - RADIANS('[1]Sales Team Input Sheet'!D$14)))), ""))</f>
        <v>616.86306891250706</v>
      </c>
      <c r="AF534" s="21">
        <f t="shared" si="8"/>
        <v>325</v>
      </c>
    </row>
    <row r="535" spans="1:32" ht="15" thickBot="1" x14ac:dyDescent="0.4">
      <c r="A535" s="11" t="s">
        <v>1392</v>
      </c>
      <c r="B535" s="12" t="s">
        <v>1393</v>
      </c>
      <c r="C535" s="12" t="s">
        <v>250</v>
      </c>
      <c r="D535" s="13" t="s">
        <v>34</v>
      </c>
      <c r="E535" s="14">
        <v>41395</v>
      </c>
      <c r="F535" s="15">
        <v>2015.3000000000002</v>
      </c>
      <c r="G535" s="15">
        <v>2043.866</v>
      </c>
      <c r="H535" s="15">
        <v>21999.969237400001</v>
      </c>
      <c r="I535" s="15">
        <v>12366.9980673092</v>
      </c>
      <c r="J535" s="16">
        <v>0.56213706182303536</v>
      </c>
      <c r="K535" s="16">
        <v>0.8668056250128181</v>
      </c>
      <c r="L535" s="16">
        <v>0.80765325711576152</v>
      </c>
      <c r="M535" s="15">
        <v>9988.2462698066047</v>
      </c>
      <c r="N535" s="15">
        <v>324.67776181242414</v>
      </c>
      <c r="O535" s="15">
        <v>366.65267702079092</v>
      </c>
      <c r="P535" s="15">
        <v>1047072.76</v>
      </c>
      <c r="Q535" s="15">
        <v>831764.76</v>
      </c>
      <c r="R535" s="17">
        <v>1109019.6800000002</v>
      </c>
      <c r="S535" s="15">
        <v>412.72503349377263</v>
      </c>
      <c r="T535" s="15">
        <v>1242401.95</v>
      </c>
      <c r="U535" s="15">
        <v>1010054.2300000002</v>
      </c>
      <c r="V535" s="15">
        <v>1346738.9733333336</v>
      </c>
      <c r="W535" s="15">
        <v>501.19298863692751</v>
      </c>
      <c r="X535" s="18">
        <v>2.3332999999999999</v>
      </c>
      <c r="Y535" s="18">
        <v>135828.89000000001</v>
      </c>
      <c r="Z535" s="17">
        <v>181105.18666666668</v>
      </c>
      <c r="AA535" s="17">
        <v>77617.617394534216</v>
      </c>
      <c r="AB535" s="19">
        <f>Table1[[#This Row],[YTD-23 Annualized]]/Table1[[#This Row],[Column6]]</f>
        <v>111.03247257253233</v>
      </c>
      <c r="AC535" s="22">
        <v>35.147253900000003</v>
      </c>
      <c r="AD535" s="22">
        <v>-80.830133500000002</v>
      </c>
      <c r="AE535" s="21">
        <f>IF(OR('[1]Sales Team Input Sheet'!D$12="", '[1]Sales Team Input Sheet'!D$14="", AC535="", AD535=""), "",
     IFERROR(3959 * ACOS(MIN(1,
       SIN(RADIANS('[1]Sales Team Input Sheet'!D$12)) * SIN(RADIANS(AC535)) +
       COS(RADIANS('[1]Sales Team Input Sheet'!D$12)) * COS(RADIANS(AC535)) *
       COS(RADIANS(AD535) - RADIANS('[1]Sales Team Input Sheet'!D$14)))), ""))</f>
        <v>592.62543744798052</v>
      </c>
      <c r="AF535" s="21">
        <f t="shared" si="8"/>
        <v>278</v>
      </c>
    </row>
    <row r="536" spans="1:32" ht="15" thickBot="1" x14ac:dyDescent="0.4">
      <c r="A536" s="11" t="s">
        <v>1394</v>
      </c>
      <c r="B536" s="12" t="s">
        <v>1395</v>
      </c>
      <c r="C536" s="12" t="s">
        <v>1396</v>
      </c>
      <c r="D536" s="13" t="s">
        <v>34</v>
      </c>
      <c r="E536" s="14">
        <v>41395</v>
      </c>
      <c r="F536" s="15">
        <v>1511.6499999999999</v>
      </c>
      <c r="G536" s="15">
        <v>1765.1569999999999</v>
      </c>
      <c r="H536" s="15">
        <v>18999.973432299998</v>
      </c>
      <c r="I536" s="15">
        <v>9788.990542254005</v>
      </c>
      <c r="J536" s="16">
        <v>0.51521074895887486</v>
      </c>
      <c r="K536" s="16">
        <v>0.88875995941057584</v>
      </c>
      <c r="L536" s="16">
        <v>0.80399900998370843</v>
      </c>
      <c r="M536" s="15">
        <v>7870.338704712105</v>
      </c>
      <c r="N536" s="15">
        <v>319.1899287328668</v>
      </c>
      <c r="O536" s="15">
        <v>326.95858168226778</v>
      </c>
      <c r="P536" s="15">
        <v>785978.58000000007</v>
      </c>
      <c r="Q536" s="15">
        <v>555960.47</v>
      </c>
      <c r="R536" s="17">
        <v>741280.62666666659</v>
      </c>
      <c r="S536" s="15">
        <v>367.78385869744983</v>
      </c>
      <c r="T536" s="15">
        <v>1128868.79</v>
      </c>
      <c r="U536" s="15">
        <v>839051.75999999989</v>
      </c>
      <c r="V536" s="15">
        <v>1118735.68</v>
      </c>
      <c r="W536" s="15">
        <v>555.05689809148942</v>
      </c>
      <c r="X536" s="18">
        <v>2.3056000000000001</v>
      </c>
      <c r="Y536" s="18">
        <v>143895.48000000001</v>
      </c>
      <c r="Z536" s="17">
        <v>191860.64</v>
      </c>
      <c r="AA536" s="17">
        <v>83215.058986814722</v>
      </c>
      <c r="AB536" s="19">
        <f>Table1[[#This Row],[YTD-23 Annualized]]/Table1[[#This Row],[Column6]]</f>
        <v>94.186623279992929</v>
      </c>
      <c r="AC536" s="22">
        <v>35.734749000000001</v>
      </c>
      <c r="AD536" s="22">
        <v>-78.786639500000007</v>
      </c>
      <c r="AE536" s="21">
        <f>IF(OR('[1]Sales Team Input Sheet'!D$12="", '[1]Sales Team Input Sheet'!D$14="", AC536="", AD536=""), "",
     IFERROR(3959 * ACOS(MIN(1,
       SIN(RADIANS('[1]Sales Team Input Sheet'!D$12)) * SIN(RADIANS(AC536)) +
       COS(RADIANS('[1]Sales Team Input Sheet'!D$12)) * COS(RADIANS(AC536)) *
       COS(RADIANS(AD536) - RADIANS('[1]Sales Team Input Sheet'!D$14)))), ""))</f>
        <v>637.38324466766414</v>
      </c>
      <c r="AF536" s="21">
        <f t="shared" si="8"/>
        <v>337</v>
      </c>
    </row>
    <row r="537" spans="1:32" ht="15" thickBot="1" x14ac:dyDescent="0.4">
      <c r="A537" s="11" t="s">
        <v>1397</v>
      </c>
      <c r="B537" s="12" t="s">
        <v>1398</v>
      </c>
      <c r="C537" s="12" t="s">
        <v>70</v>
      </c>
      <c r="D537" s="13" t="s">
        <v>34</v>
      </c>
      <c r="E537" s="14">
        <v>41395</v>
      </c>
      <c r="F537" s="15">
        <v>1379.56</v>
      </c>
      <c r="G537" s="15">
        <v>1889.5541169999999</v>
      </c>
      <c r="H537" s="15">
        <v>20338.971559976297</v>
      </c>
      <c r="I537" s="15">
        <v>11471.196825366727</v>
      </c>
      <c r="J537" s="16">
        <v>0.56400082922285655</v>
      </c>
      <c r="K537" s="16">
        <v>0.8558426283175723</v>
      </c>
      <c r="L537" s="16">
        <v>0.60023318005311721</v>
      </c>
      <c r="M537" s="15">
        <v>6885.3929495050943</v>
      </c>
      <c r="N537" s="15">
        <v>265.78516852247594</v>
      </c>
      <c r="O537" s="15">
        <v>301.85722259271074</v>
      </c>
      <c r="P537" s="15">
        <v>827356.58000000019</v>
      </c>
      <c r="Q537" s="15">
        <v>486313.51000000007</v>
      </c>
      <c r="R537" s="17">
        <v>648418.01333333342</v>
      </c>
      <c r="S537" s="15">
        <v>352.51348980834473</v>
      </c>
      <c r="T537" s="15">
        <v>1331977.3800000001</v>
      </c>
      <c r="U537" s="15">
        <v>859033.12</v>
      </c>
      <c r="V537" s="15">
        <v>1145377.4933333334</v>
      </c>
      <c r="W537" s="15">
        <v>622.68630577865417</v>
      </c>
      <c r="X537" s="18">
        <v>1.6806000000000001</v>
      </c>
      <c r="Y537" s="18">
        <v>169290.02</v>
      </c>
      <c r="Z537" s="17">
        <v>225720.02666666667</v>
      </c>
      <c r="AA537" s="17">
        <v>134309.19116188661</v>
      </c>
      <c r="AB537" s="19">
        <f>Table1[[#This Row],[YTD-23 Annualized]]/Table1[[#This Row],[Column6]]</f>
        <v>94.172985926669611</v>
      </c>
      <c r="AC537" s="22">
        <v>35.446621</v>
      </c>
      <c r="AD537" s="22">
        <v>-82.163345000000007</v>
      </c>
      <c r="AE537" s="21">
        <f>IF(OR('[1]Sales Team Input Sheet'!D$12="", '[1]Sales Team Input Sheet'!D$14="", AC537="", AD537=""), "",
     IFERROR(3959 * ACOS(MIN(1,
       SIN(RADIANS('[1]Sales Team Input Sheet'!D$12)) * SIN(RADIANS(AC537)) +
       COS(RADIANS('[1]Sales Team Input Sheet'!D$12)) * COS(RADIANS(AC537)) *
       COS(RADIANS(AD537) - RADIANS('[1]Sales Team Input Sheet'!D$14)))), ""))</f>
        <v>533.35503673900132</v>
      </c>
      <c r="AF537" s="21">
        <f t="shared" si="8"/>
        <v>195</v>
      </c>
    </row>
    <row r="538" spans="1:32" ht="15" thickBot="1" x14ac:dyDescent="0.4">
      <c r="A538" s="11" t="s">
        <v>1399</v>
      </c>
      <c r="B538" s="12" t="s">
        <v>1400</v>
      </c>
      <c r="C538" s="12" t="s">
        <v>158</v>
      </c>
      <c r="D538" s="13" t="s">
        <v>34</v>
      </c>
      <c r="E538" s="14">
        <v>41395</v>
      </c>
      <c r="F538" s="15">
        <v>1496.3799999999999</v>
      </c>
      <c r="G538" s="15">
        <v>1672.5327090000001</v>
      </c>
      <c r="H538" s="15">
        <v>18002.974826405101</v>
      </c>
      <c r="I538" s="15">
        <v>10265.990138498193</v>
      </c>
      <c r="J538" s="16">
        <v>0.57023854321236878</v>
      </c>
      <c r="K538" s="16">
        <v>0.77363764136726221</v>
      </c>
      <c r="L538" s="16">
        <v>0.70545039845292312</v>
      </c>
      <c r="M538" s="15">
        <v>7242.146833717331</v>
      </c>
      <c r="N538" s="15">
        <v>260.41180417052698</v>
      </c>
      <c r="O538" s="15">
        <v>274.35073978534865</v>
      </c>
      <c r="P538" s="15">
        <v>668877.78</v>
      </c>
      <c r="Q538" s="15">
        <v>483856.28</v>
      </c>
      <c r="R538" s="17">
        <v>645141.70666666667</v>
      </c>
      <c r="S538" s="15">
        <v>323.35120758096213</v>
      </c>
      <c r="T538" s="15">
        <v>857752.1399999999</v>
      </c>
      <c r="U538" s="15">
        <v>726211.84</v>
      </c>
      <c r="V538" s="15">
        <v>968282.45333333337</v>
      </c>
      <c r="W538" s="15">
        <v>485.31244737299357</v>
      </c>
      <c r="X538" s="18">
        <v>2.1884000000000001</v>
      </c>
      <c r="Y538" s="18">
        <v>104311.22</v>
      </c>
      <c r="Z538" s="17">
        <v>139081.62666666668</v>
      </c>
      <c r="AA538" s="17">
        <v>63554.024249070862</v>
      </c>
      <c r="AB538" s="19">
        <f>Table1[[#This Row],[YTD-23 Annualized]]/Table1[[#This Row],[Column6]]</f>
        <v>89.08155571536804</v>
      </c>
      <c r="AC538" s="22">
        <v>40.143784799999999</v>
      </c>
      <c r="AD538" s="22">
        <v>-82.961888799999997</v>
      </c>
      <c r="AE538" s="21">
        <f>IF(OR('[1]Sales Team Input Sheet'!D$12="", '[1]Sales Team Input Sheet'!D$14="", AC538="", AD538=""), "",
     IFERROR(3959 * ACOS(MIN(1,
       SIN(RADIANS('[1]Sales Team Input Sheet'!D$12)) * SIN(RADIANS(AC538)) +
       COS(RADIANS('[1]Sales Team Input Sheet'!D$12)) * COS(RADIANS(AC538)) *
       COS(RADIANS(AD538) - RADIANS('[1]Sales Team Input Sheet'!D$14)))), ""))</f>
        <v>271.21178711384232</v>
      </c>
      <c r="AF538" s="21">
        <f t="shared" si="8"/>
        <v>102</v>
      </c>
    </row>
    <row r="539" spans="1:32" ht="15" thickBot="1" x14ac:dyDescent="0.4">
      <c r="A539" s="11" t="s">
        <v>1401</v>
      </c>
      <c r="B539" s="12" t="s">
        <v>1402</v>
      </c>
      <c r="C539" s="12" t="s">
        <v>311</v>
      </c>
      <c r="D539" s="13" t="s">
        <v>34</v>
      </c>
      <c r="E539" s="14">
        <v>41395</v>
      </c>
      <c r="F539" s="15">
        <v>1561.8</v>
      </c>
      <c r="G539" s="15">
        <v>1443.5268140000001</v>
      </c>
      <c r="H539" s="15">
        <v>15537.9782732146</v>
      </c>
      <c r="I539" s="15">
        <v>8580.0217043568991</v>
      </c>
      <c r="J539" s="16">
        <v>0.55219678863547594</v>
      </c>
      <c r="K539" s="16">
        <v>0.78139116288557875</v>
      </c>
      <c r="L539" s="16">
        <v>0.89578610892952981</v>
      </c>
      <c r="M539" s="15">
        <v>7685.8642570767797</v>
      </c>
      <c r="N539" s="15">
        <v>382.1500323537943</v>
      </c>
      <c r="O539" s="15">
        <v>403.39030605711361</v>
      </c>
      <c r="P539" s="15">
        <v>767097.18</v>
      </c>
      <c r="Q539" s="15">
        <v>704084.09</v>
      </c>
      <c r="R539" s="17">
        <v>938778.78666666662</v>
      </c>
      <c r="S539" s="15">
        <v>450.81578307081571</v>
      </c>
      <c r="T539" s="15">
        <v>1329596.55</v>
      </c>
      <c r="U539" s="15">
        <v>1333392.79</v>
      </c>
      <c r="V539" s="15">
        <v>1777857.0533333332</v>
      </c>
      <c r="W539" s="15">
        <v>853.75386733256494</v>
      </c>
      <c r="X539" s="18">
        <v>2.3776000000000002</v>
      </c>
      <c r="Y539" s="18">
        <v>100813.77</v>
      </c>
      <c r="Z539" s="17">
        <v>134418.36000000002</v>
      </c>
      <c r="AA539" s="17">
        <v>56535.312920592194</v>
      </c>
      <c r="AB539" s="19">
        <f>Table1[[#This Row],[YTD-23 Annualized]]/Table1[[#This Row],[Column6]]</f>
        <v>122.14355539811721</v>
      </c>
      <c r="AC539" s="22">
        <v>35.143839</v>
      </c>
      <c r="AD539" s="22">
        <v>-90.054085000000001</v>
      </c>
      <c r="AE539" s="21">
        <f>IF(OR('[1]Sales Team Input Sheet'!D$12="", '[1]Sales Team Input Sheet'!D$14="", AC539="", AD539=""), "",
     IFERROR(3959 * ACOS(MIN(1,
       SIN(RADIANS('[1]Sales Team Input Sheet'!D$12)) * SIN(RADIANS(AC539)) +
       COS(RADIANS('[1]Sales Team Input Sheet'!D$12)) * COS(RADIANS(AC539)) *
       COS(RADIANS(AD539) - RADIANS('[1]Sales Team Input Sheet'!D$14)))), ""))</f>
        <v>483.92658983291642</v>
      </c>
      <c r="AF539" s="21">
        <f t="shared" si="8"/>
        <v>183</v>
      </c>
    </row>
    <row r="540" spans="1:32" ht="15" thickBot="1" x14ac:dyDescent="0.4">
      <c r="A540" s="11" t="s">
        <v>1403</v>
      </c>
      <c r="B540" s="12" t="s">
        <v>1404</v>
      </c>
      <c r="C540" s="12" t="s">
        <v>1405</v>
      </c>
      <c r="D540" s="13" t="s">
        <v>34</v>
      </c>
      <c r="E540" s="14">
        <v>41395</v>
      </c>
      <c r="F540" s="15">
        <v>1440.56</v>
      </c>
      <c r="G540" s="15">
        <v>1765.1569999999999</v>
      </c>
      <c r="H540" s="15">
        <v>18999.973432299998</v>
      </c>
      <c r="I540" s="15">
        <v>9411.9109537053992</v>
      </c>
      <c r="J540" s="16">
        <v>0.49536442707362577</v>
      </c>
      <c r="K540" s="16">
        <v>0.85317980356993262</v>
      </c>
      <c r="L540" s="16">
        <v>0.79463315117765809</v>
      </c>
      <c r="M540" s="15">
        <v>7479.0164597464382</v>
      </c>
      <c r="N540" s="15">
        <v>298.76963482223903</v>
      </c>
      <c r="O540" s="15">
        <v>350.68462264674855</v>
      </c>
      <c r="P540" s="15">
        <v>721777.02</v>
      </c>
      <c r="Q540" s="15">
        <v>588055.18000000005</v>
      </c>
      <c r="R540" s="17">
        <v>784073.57333333336</v>
      </c>
      <c r="S540" s="15">
        <v>408.21290331537739</v>
      </c>
      <c r="T540" s="15">
        <v>907080.22000000009</v>
      </c>
      <c r="U540" s="15">
        <v>778945.16</v>
      </c>
      <c r="V540" s="15">
        <v>1038593.5466666666</v>
      </c>
      <c r="W540" s="15">
        <v>540.72385738879325</v>
      </c>
      <c r="X540" s="18">
        <v>0.29759999999999998</v>
      </c>
      <c r="Y540" s="18">
        <v>58651.98</v>
      </c>
      <c r="Z540" s="17">
        <v>78202.640000000014</v>
      </c>
      <c r="AA540" s="17">
        <v>262777.68817204307</v>
      </c>
      <c r="AB540" s="19">
        <f>Table1[[#This Row],[YTD-23 Annualized]]/Table1[[#This Row],[Column6]]</f>
        <v>104.83645510788405</v>
      </c>
      <c r="AC540" s="22">
        <v>36.034736000000002</v>
      </c>
      <c r="AD540" s="22">
        <v>-86.795051000000001</v>
      </c>
      <c r="AE540" s="21">
        <f>IF(OR('[1]Sales Team Input Sheet'!D$12="", '[1]Sales Team Input Sheet'!D$14="", AC540="", AD540=""), "",
     IFERROR(3959 * ACOS(MIN(1,
       SIN(RADIANS('[1]Sales Team Input Sheet'!D$12)) * SIN(RADIANS(AC540)) +
       COS(RADIANS('[1]Sales Team Input Sheet'!D$12)) * COS(RADIANS(AC540)) *
       COS(RADIANS(AD540) - RADIANS('[1]Sales Team Input Sheet'!D$14)))), ""))</f>
        <v>406.7112105872352</v>
      </c>
      <c r="AF540" s="21">
        <f t="shared" si="8"/>
        <v>150</v>
      </c>
    </row>
    <row r="541" spans="1:32" ht="15" thickBot="1" x14ac:dyDescent="0.4">
      <c r="A541" s="11" t="s">
        <v>1406</v>
      </c>
      <c r="B541" s="12" t="s">
        <v>1407</v>
      </c>
      <c r="C541" s="12" t="s">
        <v>1408</v>
      </c>
      <c r="D541" s="13" t="s">
        <v>34</v>
      </c>
      <c r="E541" s="14">
        <v>41395</v>
      </c>
      <c r="F541" s="15">
        <v>1338.8899999999999</v>
      </c>
      <c r="G541" s="15">
        <v>1625.709597</v>
      </c>
      <c r="H541" s="15">
        <v>17498.975531148299</v>
      </c>
      <c r="I541" s="15">
        <v>9536.9908300421994</v>
      </c>
      <c r="J541" s="16">
        <v>0.54500280962541425</v>
      </c>
      <c r="K541" s="16">
        <v>0.7401064491691105</v>
      </c>
      <c r="L541" s="16">
        <v>0.70349419214165654</v>
      </c>
      <c r="M541" s="15">
        <v>6709.2176594429229</v>
      </c>
      <c r="N541" s="15">
        <v>370.16807422133871</v>
      </c>
      <c r="O541" s="15">
        <v>412.48524524046042</v>
      </c>
      <c r="P541" s="15">
        <v>811909.33000000007</v>
      </c>
      <c r="Q541" s="15">
        <v>640721.88</v>
      </c>
      <c r="R541" s="17">
        <v>854295.84000000008</v>
      </c>
      <c r="S541" s="15">
        <v>478.54706510617007</v>
      </c>
      <c r="T541" s="15">
        <v>966985.68</v>
      </c>
      <c r="U541" s="15">
        <v>795178.8</v>
      </c>
      <c r="V541" s="15">
        <v>1060238.4000000001</v>
      </c>
      <c r="W541" s="15">
        <v>593.90898430789696</v>
      </c>
      <c r="X541" s="18">
        <v>1.2976000000000001</v>
      </c>
      <c r="Y541" s="18">
        <v>60040.659999999996</v>
      </c>
      <c r="Z541" s="17">
        <v>80054.213333333333</v>
      </c>
      <c r="AA541" s="17">
        <v>61694.060830250717</v>
      </c>
      <c r="AB541" s="19">
        <f>Table1[[#This Row],[YTD-23 Annualized]]/Table1[[#This Row],[Column6]]</f>
        <v>127.33166270103295</v>
      </c>
      <c r="AC541" s="22">
        <v>35.930008999999998</v>
      </c>
      <c r="AD541" s="22">
        <v>-86.864344000000003</v>
      </c>
      <c r="AE541" s="21">
        <f>IF(OR('[1]Sales Team Input Sheet'!D$12="", '[1]Sales Team Input Sheet'!D$14="", AC541="", AD541=""), "",
     IFERROR(3959 * ACOS(MIN(1,
       SIN(RADIANS('[1]Sales Team Input Sheet'!D$12)) * SIN(RADIANS(AC541)) +
       COS(RADIANS('[1]Sales Team Input Sheet'!D$12)) * COS(RADIANS(AC541)) *
       COS(RADIANS(AD541) - RADIANS('[1]Sales Team Input Sheet'!D$14)))), ""))</f>
        <v>413.5242091666758</v>
      </c>
      <c r="AF541" s="21">
        <f t="shared" si="8"/>
        <v>155</v>
      </c>
    </row>
    <row r="542" spans="1:32" ht="15" thickBot="1" x14ac:dyDescent="0.4">
      <c r="A542" s="11" t="s">
        <v>1409</v>
      </c>
      <c r="B542" s="12" t="s">
        <v>1410</v>
      </c>
      <c r="C542" s="12" t="s">
        <v>1150</v>
      </c>
      <c r="D542" s="13" t="s">
        <v>34</v>
      </c>
      <c r="E542" s="14">
        <v>41395</v>
      </c>
      <c r="F542" s="15">
        <v>1444.97</v>
      </c>
      <c r="G542" s="15">
        <v>1765.1569999999999</v>
      </c>
      <c r="H542" s="15">
        <v>18999.973432299998</v>
      </c>
      <c r="I542" s="15">
        <v>9751.0005842886003</v>
      </c>
      <c r="J542" s="16">
        <v>0.51321127469114658</v>
      </c>
      <c r="K542" s="16">
        <v>0.79093129018654673</v>
      </c>
      <c r="L542" s="16">
        <v>0.74057020642318983</v>
      </c>
      <c r="M542" s="15">
        <v>7221.300515539253</v>
      </c>
      <c r="N542" s="15">
        <v>278.02032907160788</v>
      </c>
      <c r="O542" s="15">
        <v>297.38847865353614</v>
      </c>
      <c r="P542" s="15">
        <v>658070.5</v>
      </c>
      <c r="Q542" s="15">
        <v>501136.74000000011</v>
      </c>
      <c r="R542" s="17">
        <v>668182.32000000018</v>
      </c>
      <c r="S542" s="15">
        <v>346.81463282974738</v>
      </c>
      <c r="T542" s="15">
        <v>875508.57000000007</v>
      </c>
      <c r="U542" s="15">
        <v>695799.76000000024</v>
      </c>
      <c r="V542" s="15">
        <v>927733.01333333366</v>
      </c>
      <c r="W542" s="15">
        <v>481.53232247036289</v>
      </c>
      <c r="X542" s="18">
        <v>2.5476100000000002</v>
      </c>
      <c r="Y542" s="18">
        <v>92125.959999999992</v>
      </c>
      <c r="Z542" s="17">
        <v>122834.61333333331</v>
      </c>
      <c r="AA542" s="17">
        <v>48215.626934002183</v>
      </c>
      <c r="AB542" s="19">
        <f>Table1[[#This Row],[YTD-23 Annualized]]/Table1[[#This Row],[Column6]]</f>
        <v>92.529360682630923</v>
      </c>
      <c r="AC542" s="22">
        <v>35.929914099999998</v>
      </c>
      <c r="AD542" s="22">
        <v>-84.092052300000006</v>
      </c>
      <c r="AE542" s="21">
        <f>IF(OR('[1]Sales Team Input Sheet'!D$12="", '[1]Sales Team Input Sheet'!D$14="", AC542="", AD542=""), "",
     IFERROR(3959 * ACOS(MIN(1,
       SIN(RADIANS('[1]Sales Team Input Sheet'!D$12)) * SIN(RADIANS(AC542)) +
       COS(RADIANS('[1]Sales Team Input Sheet'!D$12)) * COS(RADIANS(AC542)) *
       COS(RADIANS(AD542) - RADIANS('[1]Sales Team Input Sheet'!D$14)))), ""))</f>
        <v>453.12410720304899</v>
      </c>
      <c r="AF542" s="21">
        <f t="shared" si="8"/>
        <v>177</v>
      </c>
    </row>
    <row r="543" spans="1:32" ht="15" thickBot="1" x14ac:dyDescent="0.4">
      <c r="A543" s="11" t="s">
        <v>1411</v>
      </c>
      <c r="B543" s="12" t="s">
        <v>1412</v>
      </c>
      <c r="C543" s="12" t="s">
        <v>286</v>
      </c>
      <c r="D543" s="13" t="s">
        <v>34</v>
      </c>
      <c r="E543" s="14">
        <v>41395</v>
      </c>
      <c r="F543" s="15">
        <v>1568.97</v>
      </c>
      <c r="G543" s="15">
        <v>1479.94479</v>
      </c>
      <c r="H543" s="15">
        <v>15929.977725081</v>
      </c>
      <c r="I543" s="15">
        <v>9098.6686202147721</v>
      </c>
      <c r="J543" s="16">
        <v>0.57116643709359027</v>
      </c>
      <c r="K543" s="16">
        <v>0.69614253083415922</v>
      </c>
      <c r="L543" s="16">
        <v>0.83734478013510072</v>
      </c>
      <c r="M543" s="15">
        <v>7618.7226753158784</v>
      </c>
      <c r="N543" s="15">
        <v>260.77923697212645</v>
      </c>
      <c r="O543" s="15">
        <v>281.72739440524674</v>
      </c>
      <c r="P543" s="15">
        <v>504093.5</v>
      </c>
      <c r="Q543" s="15">
        <v>500516.01</v>
      </c>
      <c r="R543" s="17">
        <v>667354.67999999993</v>
      </c>
      <c r="S543" s="15">
        <v>319.00929272070209</v>
      </c>
      <c r="T543" s="15">
        <v>677041.2</v>
      </c>
      <c r="U543" s="15">
        <v>695953.90999999992</v>
      </c>
      <c r="V543" s="15">
        <v>927938.54666666652</v>
      </c>
      <c r="W543" s="15">
        <v>443.57375220686174</v>
      </c>
      <c r="X543" s="18">
        <v>2.3000000000000003</v>
      </c>
      <c r="Y543" s="18">
        <v>88782.19</v>
      </c>
      <c r="Z543" s="17">
        <v>118376.25333333333</v>
      </c>
      <c r="AA543" s="17">
        <v>51467.93623188405</v>
      </c>
      <c r="AB543" s="19">
        <f>Table1[[#This Row],[YTD-23 Annualized]]/Table1[[#This Row],[Column6]]</f>
        <v>87.594037536263372</v>
      </c>
      <c r="AC543" s="22">
        <v>37.547443000000001</v>
      </c>
      <c r="AD543" s="22">
        <v>-77.418897999999999</v>
      </c>
      <c r="AE543" s="21">
        <f>IF(OR('[1]Sales Team Input Sheet'!D$12="", '[1]Sales Team Input Sheet'!D$14="", AC543="", AD543=""), "",
     IFERROR(3959 * ACOS(MIN(1,
       SIN(RADIANS('[1]Sales Team Input Sheet'!D$12)) * SIN(RADIANS(AC543)) +
       COS(RADIANS('[1]Sales Team Input Sheet'!D$12)) * COS(RADIANS(AC543)) *
       COS(RADIANS(AD543) - RADIANS('[1]Sales Team Input Sheet'!D$14)))), ""))</f>
        <v>619.15411670021331</v>
      </c>
      <c r="AF543" s="21">
        <f t="shared" si="8"/>
        <v>329</v>
      </c>
    </row>
    <row r="544" spans="1:32" ht="15" thickBot="1" x14ac:dyDescent="0.4">
      <c r="A544" s="11" t="s">
        <v>1413</v>
      </c>
      <c r="B544" s="12" t="s">
        <v>1414</v>
      </c>
      <c r="C544" s="12" t="s">
        <v>286</v>
      </c>
      <c r="D544" s="13" t="s">
        <v>34</v>
      </c>
      <c r="E544" s="14">
        <v>41699</v>
      </c>
      <c r="F544" s="15">
        <v>942.76</v>
      </c>
      <c r="G544" s="15">
        <v>1166.1184559999999</v>
      </c>
      <c r="H544" s="15">
        <v>12551.982448538398</v>
      </c>
      <c r="I544" s="15">
        <v>6329.0038300335</v>
      </c>
      <c r="J544" s="16">
        <v>0.50422344486073389</v>
      </c>
      <c r="K544" s="16">
        <v>0.826903602195873</v>
      </c>
      <c r="L544" s="16">
        <v>0.73118285704615638</v>
      </c>
      <c r="M544" s="15">
        <v>4627.6591026999613</v>
      </c>
      <c r="N544" s="15">
        <v>330.54565876750388</v>
      </c>
      <c r="O544" s="15">
        <v>355.71157028299893</v>
      </c>
      <c r="P544" s="15">
        <v>520412.45999999996</v>
      </c>
      <c r="Q544" s="15">
        <v>374921.59000000008</v>
      </c>
      <c r="R544" s="17">
        <v>499895.45333333348</v>
      </c>
      <c r="S544" s="15">
        <v>397.68508422079861</v>
      </c>
      <c r="T544" s="15">
        <v>749739.77</v>
      </c>
      <c r="U544" s="15">
        <v>639363.22</v>
      </c>
      <c r="V544" s="15">
        <v>852484.29333333322</v>
      </c>
      <c r="W544" s="15">
        <v>678.18237939666506</v>
      </c>
      <c r="X544" s="18">
        <v>1.925</v>
      </c>
      <c r="Y544" s="18">
        <v>80329.73</v>
      </c>
      <c r="Z544" s="17">
        <v>107106.30666666667</v>
      </c>
      <c r="AA544" s="17">
        <v>55639.639826839826</v>
      </c>
      <c r="AB544" s="19">
        <f>Table1[[#This Row],[YTD-23 Annualized]]/Table1[[#This Row],[Column6]]</f>
        <v>108.02339633048477</v>
      </c>
      <c r="AC544" s="22">
        <v>37.565652999999998</v>
      </c>
      <c r="AD544" s="22">
        <v>-77.429321999999999</v>
      </c>
      <c r="AE544" s="21">
        <f>IF(OR('[1]Sales Team Input Sheet'!D$12="", '[1]Sales Team Input Sheet'!D$14="", AC544="", AD544=""), "",
     IFERROR(3959 * ACOS(MIN(1,
       SIN(RADIANS('[1]Sales Team Input Sheet'!D$12)) * SIN(RADIANS(AC544)) +
       COS(RADIANS('[1]Sales Team Input Sheet'!D$12)) * COS(RADIANS(AC544)) *
       COS(RADIANS(AD544) - RADIANS('[1]Sales Team Input Sheet'!D$14)))), ""))</f>
        <v>618.0019887537627</v>
      </c>
      <c r="AF544" s="21">
        <f t="shared" si="8"/>
        <v>327</v>
      </c>
    </row>
    <row r="545" spans="1:32" ht="15" thickBot="1" x14ac:dyDescent="0.4">
      <c r="A545" s="11" t="s">
        <v>1415</v>
      </c>
      <c r="B545" s="12" t="s">
        <v>1416</v>
      </c>
      <c r="C545" s="12" t="s">
        <v>1417</v>
      </c>
      <c r="D545" s="13" t="s">
        <v>34</v>
      </c>
      <c r="E545" s="14">
        <v>41640</v>
      </c>
      <c r="F545" s="15">
        <v>1248.8699999999999</v>
      </c>
      <c r="G545" s="15">
        <v>1490.5357320000001</v>
      </c>
      <c r="H545" s="15">
        <v>16043.977565674801</v>
      </c>
      <c r="I545" s="15">
        <v>8496.5581182138922</v>
      </c>
      <c r="J545" s="16">
        <v>0.5295792819102294</v>
      </c>
      <c r="K545" s="16">
        <v>0.65805192361108999</v>
      </c>
      <c r="L545" s="16">
        <v>0.70743740523086196</v>
      </c>
      <c r="M545" s="15">
        <v>6010.7830285424516</v>
      </c>
      <c r="N545" s="15">
        <v>300.15322664449752</v>
      </c>
      <c r="O545" s="15">
        <v>286.36399304971701</v>
      </c>
      <c r="P545" s="15">
        <v>541177.31000000006</v>
      </c>
      <c r="Q545" s="15">
        <v>417144.47</v>
      </c>
      <c r="R545" s="17">
        <v>556192.62666666659</v>
      </c>
      <c r="S545" s="15">
        <v>334.01752784517203</v>
      </c>
      <c r="T545" s="15">
        <v>740740.03999999992</v>
      </c>
      <c r="U545" s="15">
        <v>586309.03</v>
      </c>
      <c r="V545" s="15">
        <v>781745.37333333329</v>
      </c>
      <c r="W545" s="15">
        <v>469.47162635022062</v>
      </c>
      <c r="X545" s="18">
        <v>2.0385</v>
      </c>
      <c r="Y545" s="18">
        <v>96751.38</v>
      </c>
      <c r="Z545" s="17">
        <v>129001.84</v>
      </c>
      <c r="AA545" s="17">
        <v>63282.72749570763</v>
      </c>
      <c r="AB545" s="19">
        <f>Table1[[#This Row],[YTD-23 Annualized]]/Table1[[#This Row],[Column6]]</f>
        <v>92.532474392365003</v>
      </c>
      <c r="AC545" s="22">
        <v>40.343578999999998</v>
      </c>
      <c r="AD545" s="22">
        <v>-76.204650000000001</v>
      </c>
      <c r="AE545" s="21">
        <f>IF(OR('[1]Sales Team Input Sheet'!D$12="", '[1]Sales Team Input Sheet'!D$14="", AC545="", AD545=""), "",
     IFERROR(3959 * ACOS(MIN(1,
       SIN(RADIANS('[1]Sales Team Input Sheet'!D$12)) * SIN(RADIANS(AC545)) +
       COS(RADIANS('[1]Sales Team Input Sheet'!D$12)) * COS(RADIANS(AC545)) *
       COS(RADIANS(AD545) - RADIANS('[1]Sales Team Input Sheet'!D$14)))), ""))</f>
        <v>603.50173296617686</v>
      </c>
      <c r="AF545" s="21">
        <f t="shared" si="8"/>
        <v>314</v>
      </c>
    </row>
    <row r="546" spans="1:32" ht="15" thickBot="1" x14ac:dyDescent="0.4">
      <c r="A546" s="11" t="s">
        <v>1418</v>
      </c>
      <c r="B546" s="12" t="s">
        <v>1419</v>
      </c>
      <c r="C546" s="12" t="s">
        <v>465</v>
      </c>
      <c r="D546" s="13" t="s">
        <v>34</v>
      </c>
      <c r="E546" s="14">
        <v>41974</v>
      </c>
      <c r="F546" s="15">
        <v>1229.72</v>
      </c>
      <c r="G546" s="15">
        <v>1582.788411</v>
      </c>
      <c r="H546" s="15">
        <v>17036.976177162898</v>
      </c>
      <c r="I546" s="15">
        <v>8733.089756505984</v>
      </c>
      <c r="J546" s="16">
        <v>0.51259622985281839</v>
      </c>
      <c r="K546" s="16">
        <v>0.93333294917972942</v>
      </c>
      <c r="L546" s="16">
        <v>0.73154853174522205</v>
      </c>
      <c r="M546" s="15">
        <v>6388.6789889711918</v>
      </c>
      <c r="N546" s="15">
        <v>305.45637992848469</v>
      </c>
      <c r="O546" s="15">
        <v>370.30335360895168</v>
      </c>
      <c r="P546" s="15">
        <v>721157.63</v>
      </c>
      <c r="Q546" s="15">
        <v>507022.69</v>
      </c>
      <c r="R546" s="17">
        <v>676030.2533333333</v>
      </c>
      <c r="S546" s="15">
        <v>412.30742770712033</v>
      </c>
      <c r="T546" s="15">
        <v>1205304.53</v>
      </c>
      <c r="U546" s="15">
        <v>932372.97</v>
      </c>
      <c r="V546" s="15">
        <v>1243163.96</v>
      </c>
      <c r="W546" s="15">
        <v>758.19940311615653</v>
      </c>
      <c r="X546" s="18">
        <v>3.1588000000000003</v>
      </c>
      <c r="Y546" s="18">
        <v>108312.48</v>
      </c>
      <c r="Z546" s="17">
        <v>144416.63999999998</v>
      </c>
      <c r="AA546" s="17">
        <v>45718.829935418507</v>
      </c>
      <c r="AB546" s="19">
        <f>Table1[[#This Row],[YTD-23 Annualized]]/Table1[[#This Row],[Column6]]</f>
        <v>105.81690745463463</v>
      </c>
      <c r="AC546" s="22">
        <v>42.400692999999997</v>
      </c>
      <c r="AD546" s="22">
        <v>-82.926265999999998</v>
      </c>
      <c r="AE546" s="21">
        <f>IF(OR('[1]Sales Team Input Sheet'!D$12="", '[1]Sales Team Input Sheet'!D$14="", AC546="", AD546=""), "",
     IFERROR(3959 * ACOS(MIN(1,
       SIN(RADIANS('[1]Sales Team Input Sheet'!D$12)) * SIN(RADIANS(AC546)) +
       COS(RADIANS('[1]Sales Team Input Sheet'!D$12)) * COS(RADIANS(AC546)) *
       COS(RADIANS(AD546) - RADIANS('[1]Sales Team Input Sheet'!D$14)))), ""))</f>
        <v>243.3104473370733</v>
      </c>
      <c r="AF546" s="21">
        <f t="shared" si="8"/>
        <v>91</v>
      </c>
    </row>
    <row r="547" spans="1:32" ht="15" thickBot="1" x14ac:dyDescent="0.4">
      <c r="A547" s="11" t="s">
        <v>1420</v>
      </c>
      <c r="B547" s="12" t="s">
        <v>1421</v>
      </c>
      <c r="C547" s="12" t="s">
        <v>55</v>
      </c>
      <c r="D547" s="13" t="s">
        <v>34</v>
      </c>
      <c r="E547" s="14">
        <v>41579</v>
      </c>
      <c r="F547" s="15">
        <v>1276.53</v>
      </c>
      <c r="G547" s="15">
        <v>1485.1473579999999</v>
      </c>
      <c r="H547" s="15">
        <v>15985.977646776199</v>
      </c>
      <c r="I547" s="15">
        <v>8353.1326300127494</v>
      </c>
      <c r="J547" s="16">
        <v>0.5225287320289278</v>
      </c>
      <c r="K547" s="16">
        <v>0.83898994613110178</v>
      </c>
      <c r="L547" s="16">
        <v>0.79790134292878723</v>
      </c>
      <c r="M547" s="15">
        <v>6664.9757431494436</v>
      </c>
      <c r="N547" s="15">
        <v>361.86843907395962</v>
      </c>
      <c r="O547" s="15">
        <v>399.2095837935654</v>
      </c>
      <c r="P547" s="15">
        <v>733281.90999999992</v>
      </c>
      <c r="Q547" s="15">
        <v>569907.25</v>
      </c>
      <c r="R547" s="17">
        <v>759876.33333333337</v>
      </c>
      <c r="S547" s="15">
        <v>446.45033802574164</v>
      </c>
      <c r="T547" s="15">
        <v>914452.91</v>
      </c>
      <c r="U547" s="15">
        <v>737752.46</v>
      </c>
      <c r="V547" s="15">
        <v>983669.94666666654</v>
      </c>
      <c r="W547" s="15">
        <v>577.93585736332079</v>
      </c>
      <c r="X547" s="18">
        <v>1</v>
      </c>
      <c r="Y547" s="18">
        <v>107792.77000000002</v>
      </c>
      <c r="Z547" s="17">
        <v>143723.69333333336</v>
      </c>
      <c r="AA547" s="17">
        <v>143723.69333333336</v>
      </c>
      <c r="AB547" s="19">
        <f>Table1[[#This Row],[YTD-23 Annualized]]/Table1[[#This Row],[Column6]]</f>
        <v>114.01036742172209</v>
      </c>
      <c r="AC547" s="22">
        <v>44.961742000000001</v>
      </c>
      <c r="AD547" s="22">
        <v>-93.226890999999995</v>
      </c>
      <c r="AE547" s="21">
        <f>IF(OR('[1]Sales Team Input Sheet'!D$12="", '[1]Sales Team Input Sheet'!D$14="", AC547="", AD547=""), "",
     IFERROR(3959 * ACOS(MIN(1,
       SIN(RADIANS('[1]Sales Team Input Sheet'!D$12)) * SIN(RADIANS(AC547)) +
       COS(RADIANS('[1]Sales Team Input Sheet'!D$12)) * COS(RADIANS(AC547)) *
       COS(RADIANS(AD547) - RADIANS('[1]Sales Team Input Sheet'!D$14)))), ""))</f>
        <v>352.31459192261701</v>
      </c>
      <c r="AF547" s="21">
        <f t="shared" si="8"/>
        <v>131</v>
      </c>
    </row>
    <row r="548" spans="1:32" ht="15" thickBot="1" x14ac:dyDescent="0.4">
      <c r="A548" s="11" t="s">
        <v>1422</v>
      </c>
      <c r="B548" s="12" t="s">
        <v>1423</v>
      </c>
      <c r="C548" s="12" t="s">
        <v>131</v>
      </c>
      <c r="D548" s="13" t="s">
        <v>34</v>
      </c>
      <c r="E548" s="14">
        <v>41944</v>
      </c>
      <c r="F548" s="15">
        <v>1644.7200000000003</v>
      </c>
      <c r="G548" s="15">
        <v>1525.188551</v>
      </c>
      <c r="H548" s="15">
        <v>16416.977044108899</v>
      </c>
      <c r="I548" s="15">
        <v>8313.4950857272743</v>
      </c>
      <c r="J548" s="16">
        <v>0.50639621797549539</v>
      </c>
      <c r="K548" s="16">
        <v>0.62404631289984347</v>
      </c>
      <c r="L548" s="16">
        <v>0.81601521042747394</v>
      </c>
      <c r="M548" s="15">
        <v>6783.9384417675119</v>
      </c>
      <c r="N548" s="15">
        <v>421.5160743901647</v>
      </c>
      <c r="O548" s="15">
        <v>400.00262658689621</v>
      </c>
      <c r="P548" s="15">
        <v>761653.67999999993</v>
      </c>
      <c r="Q548" s="15">
        <v>703074.95</v>
      </c>
      <c r="R548" s="17">
        <v>937433.2666666666</v>
      </c>
      <c r="S548" s="15">
        <v>427.4739469332165</v>
      </c>
      <c r="T548" s="15">
        <v>943429</v>
      </c>
      <c r="U548" s="15">
        <v>888924.86</v>
      </c>
      <c r="V548" s="15">
        <v>1185233.1466666665</v>
      </c>
      <c r="W548" s="15">
        <v>540.47184931173672</v>
      </c>
      <c r="X548" s="18">
        <v>3.2526000000000002</v>
      </c>
      <c r="Y548" s="18">
        <v>157993.78</v>
      </c>
      <c r="Z548" s="17">
        <v>210658.37333333332</v>
      </c>
      <c r="AA548" s="17">
        <v>64766.148107155292</v>
      </c>
      <c r="AB548" s="19">
        <f>Table1[[#This Row],[YTD-23 Annualized]]/Table1[[#This Row],[Column6]]</f>
        <v>138.18422362075921</v>
      </c>
      <c r="AC548" s="22">
        <v>38.902560000000001</v>
      </c>
      <c r="AD548" s="22">
        <v>-77.049447000000001</v>
      </c>
      <c r="AE548" s="21">
        <f>IF(OR('[1]Sales Team Input Sheet'!D$12="", '[1]Sales Team Input Sheet'!D$14="", AC548="", AD548=""), "",
     IFERROR(3959 * ACOS(MIN(1,
       SIN(RADIANS('[1]Sales Team Input Sheet'!D$12)) * SIN(RADIANS(AC548)) +
       COS(RADIANS('[1]Sales Team Input Sheet'!D$12)) * COS(RADIANS(AC548)) *
       COS(RADIANS(AD548) - RADIANS('[1]Sales Team Input Sheet'!D$14)))), ""))</f>
        <v>592.97017592332827</v>
      </c>
      <c r="AF548" s="21">
        <f t="shared" si="8"/>
        <v>282</v>
      </c>
    </row>
    <row r="549" spans="1:32" ht="15" thickBot="1" x14ac:dyDescent="0.4">
      <c r="A549" s="11" t="s">
        <v>1424</v>
      </c>
      <c r="B549" s="12" t="s">
        <v>1425</v>
      </c>
      <c r="C549" s="12" t="s">
        <v>1426</v>
      </c>
      <c r="D549" s="13" t="s">
        <v>34</v>
      </c>
      <c r="E549" s="14">
        <v>41609</v>
      </c>
      <c r="F549" s="15">
        <v>1037.6600000000001</v>
      </c>
      <c r="G549" s="15">
        <v>1322.7529139999999</v>
      </c>
      <c r="H549" s="15">
        <v>14237.980091004598</v>
      </c>
      <c r="I549" s="15">
        <v>6875.460024494816</v>
      </c>
      <c r="J549" s="16">
        <v>0.48289574648574324</v>
      </c>
      <c r="K549" s="16">
        <v>0.75642799767332181</v>
      </c>
      <c r="L549" s="16">
        <v>0.74324928272188329</v>
      </c>
      <c r="M549" s="15">
        <v>5110.1807315887536</v>
      </c>
      <c r="N549" s="15">
        <v>313.32901869125681</v>
      </c>
      <c r="O549" s="15">
        <v>342.85000867336117</v>
      </c>
      <c r="P549" s="15">
        <v>497657.63</v>
      </c>
      <c r="Q549" s="15">
        <v>398219.51</v>
      </c>
      <c r="R549" s="17">
        <v>530959.34666666668</v>
      </c>
      <c r="S549" s="15">
        <v>383.76685041343018</v>
      </c>
      <c r="T549" s="15">
        <v>624524.36999999988</v>
      </c>
      <c r="U549" s="15">
        <v>538798.28</v>
      </c>
      <c r="V549" s="15">
        <v>718397.70666666678</v>
      </c>
      <c r="W549" s="15">
        <v>519.24356725709777</v>
      </c>
      <c r="X549" s="18">
        <v>2.0587999999999997</v>
      </c>
      <c r="Y549" s="18">
        <v>92141.319999999978</v>
      </c>
      <c r="Z549" s="17">
        <v>122855.09333333329</v>
      </c>
      <c r="AA549" s="17">
        <v>59673.155883686275</v>
      </c>
      <c r="AB549" s="19">
        <f>Table1[[#This Row],[YTD-23 Annualized]]/Table1[[#This Row],[Column6]]</f>
        <v>103.90226384451017</v>
      </c>
      <c r="AC549" s="22">
        <v>38.199365</v>
      </c>
      <c r="AD549" s="22">
        <v>-105.09786800000001</v>
      </c>
      <c r="AE549" s="21">
        <f>IF(OR('[1]Sales Team Input Sheet'!D$12="", '[1]Sales Team Input Sheet'!D$14="", AC549="", AD549=""), "",
     IFERROR(3959 * ACOS(MIN(1,
       SIN(RADIANS('[1]Sales Team Input Sheet'!D$12)) * SIN(RADIANS(AC549)) +
       COS(RADIANS('[1]Sales Team Input Sheet'!D$12)) * COS(RADIANS(AC549)) *
       COS(RADIANS(AD549) - RADIANS('[1]Sales Team Input Sheet'!D$14)))), ""))</f>
        <v>956.83967848084944</v>
      </c>
      <c r="AF549" s="21">
        <f t="shared" si="8"/>
        <v>681</v>
      </c>
    </row>
    <row r="550" spans="1:32" ht="15" thickBot="1" x14ac:dyDescent="0.4">
      <c r="A550" s="11" t="s">
        <v>1427</v>
      </c>
      <c r="B550" s="12" t="s">
        <v>1428</v>
      </c>
      <c r="C550" s="12" t="s">
        <v>1429</v>
      </c>
      <c r="D550" s="13" t="s">
        <v>34</v>
      </c>
      <c r="E550" s="14">
        <v>41609</v>
      </c>
      <c r="F550" s="15">
        <v>1991.26</v>
      </c>
      <c r="G550" s="15">
        <v>1843.5671319999999</v>
      </c>
      <c r="H550" s="15">
        <v>19843.972252134798</v>
      </c>
      <c r="I550" s="15">
        <v>11340.690023231182</v>
      </c>
      <c r="J550" s="16">
        <v>0.57149293897098452</v>
      </c>
      <c r="K550" s="16">
        <v>0.92252105474212442</v>
      </c>
      <c r="L550" s="16">
        <v>0.85657592381040004</v>
      </c>
      <c r="M550" s="15">
        <v>9714.1620332966395</v>
      </c>
      <c r="N550" s="15">
        <v>233.2697593959108</v>
      </c>
      <c r="O550" s="15">
        <v>258.41592760362784</v>
      </c>
      <c r="P550" s="15">
        <v>748603.59000000008</v>
      </c>
      <c r="Q550" s="15">
        <v>579166.06999999995</v>
      </c>
      <c r="R550" s="17">
        <v>772221.42666666664</v>
      </c>
      <c r="S550" s="15">
        <v>290.85406727398731</v>
      </c>
      <c r="T550" s="15">
        <v>1033062.97</v>
      </c>
      <c r="U550" s="15">
        <v>825473.66</v>
      </c>
      <c r="V550" s="15">
        <v>1100631.5466666666</v>
      </c>
      <c r="W550" s="15">
        <v>414.54840653656476</v>
      </c>
      <c r="X550" s="18">
        <v>3.0587999999999997</v>
      </c>
      <c r="Y550" s="18">
        <v>206704.43000000002</v>
      </c>
      <c r="Z550" s="17">
        <v>275605.90666666668</v>
      </c>
      <c r="AA550" s="17">
        <v>90102.624122749679</v>
      </c>
      <c r="AB550" s="19">
        <f>Table1[[#This Row],[YTD-23 Annualized]]/Table1[[#This Row],[Column6]]</f>
        <v>79.494394268879859</v>
      </c>
      <c r="AC550" s="22">
        <v>32.588807199999998</v>
      </c>
      <c r="AD550" s="22">
        <v>-96.955367499999994</v>
      </c>
      <c r="AE550" s="21">
        <f>IF(OR('[1]Sales Team Input Sheet'!D$12="", '[1]Sales Team Input Sheet'!D$14="", AC550="", AD550=""), "",
     IFERROR(3959 * ACOS(MIN(1,
       SIN(RADIANS('[1]Sales Team Input Sheet'!D$12)) * SIN(RADIANS(AC550)) +
       COS(RADIANS('[1]Sales Team Input Sheet'!D$12)) * COS(RADIANS(AC550)) *
       COS(RADIANS(AD550) - RADIANS('[1]Sales Team Input Sheet'!D$14)))), ""))</f>
        <v>821.16285770780348</v>
      </c>
      <c r="AF550" s="21">
        <f t="shared" si="8"/>
        <v>564</v>
      </c>
    </row>
    <row r="551" spans="1:32" ht="15" thickBot="1" x14ac:dyDescent="0.4">
      <c r="A551" s="11" t="s">
        <v>1430</v>
      </c>
      <c r="B551" s="12" t="s">
        <v>1431</v>
      </c>
      <c r="C551" s="12" t="s">
        <v>1432</v>
      </c>
      <c r="D551" s="13" t="s">
        <v>34</v>
      </c>
      <c r="E551" s="14">
        <v>41579</v>
      </c>
      <c r="F551" s="15">
        <v>986.37000000000012</v>
      </c>
      <c r="G551" s="15">
        <v>1250.3814769999999</v>
      </c>
      <c r="H551" s="15">
        <v>13458.981180280298</v>
      </c>
      <c r="I551" s="15">
        <v>7322.6703615397664</v>
      </c>
      <c r="J551" s="16">
        <v>0.54407315557203739</v>
      </c>
      <c r="K551" s="16">
        <v>0.7640321611392239</v>
      </c>
      <c r="L551" s="16">
        <v>0.68376605372441823</v>
      </c>
      <c r="M551" s="15">
        <v>5006.9934158348042</v>
      </c>
      <c r="N551" s="15">
        <v>404.28306295480331</v>
      </c>
      <c r="O551" s="15">
        <v>394.24233299877324</v>
      </c>
      <c r="P551" s="15">
        <v>677270.71999999974</v>
      </c>
      <c r="Q551" s="15">
        <v>438447.7</v>
      </c>
      <c r="R551" s="17">
        <v>584596.93333333335</v>
      </c>
      <c r="S551" s="15">
        <v>444.506321157375</v>
      </c>
      <c r="T551" s="15">
        <v>857201.35999999975</v>
      </c>
      <c r="U551" s="15">
        <v>590930.17999999993</v>
      </c>
      <c r="V551" s="15">
        <v>787906.9066666665</v>
      </c>
      <c r="W551" s="15">
        <v>599.09585652442775</v>
      </c>
      <c r="X551" s="18">
        <v>2.0343999999999998</v>
      </c>
      <c r="Y551" s="18">
        <v>103688.56</v>
      </c>
      <c r="Z551" s="17">
        <v>138251.41333333333</v>
      </c>
      <c r="AA551" s="17">
        <v>67956.84886616857</v>
      </c>
      <c r="AB551" s="19">
        <f>Table1[[#This Row],[YTD-23 Annualized]]/Table1[[#This Row],[Column6]]</f>
        <v>116.75608190027246</v>
      </c>
      <c r="AC551" s="22">
        <v>37.250219999999999</v>
      </c>
      <c r="AD551" s="22">
        <v>-119.75126</v>
      </c>
      <c r="AE551" s="21">
        <f>IF(OR('[1]Sales Team Input Sheet'!D$12="", '[1]Sales Team Input Sheet'!D$14="", AC551="", AD551=""), "",
     IFERROR(3959 * ACOS(MIN(1,
       SIN(RADIANS('[1]Sales Team Input Sheet'!D$12)) * SIN(RADIANS(AC551)) +
       COS(RADIANS('[1]Sales Team Input Sheet'!D$12)) * COS(RADIANS(AC551)) *
       COS(RADIANS(AD551) - RADIANS('[1]Sales Team Input Sheet'!D$14)))), ""))</f>
        <v>1730.4393031749491</v>
      </c>
      <c r="AF551" s="21">
        <f t="shared" si="8"/>
        <v>867</v>
      </c>
    </row>
    <row r="552" spans="1:32" ht="15" thickBot="1" x14ac:dyDescent="0.4">
      <c r="A552" s="11" t="s">
        <v>1433</v>
      </c>
      <c r="B552" s="12" t="s">
        <v>1434</v>
      </c>
      <c r="C552" s="12" t="s">
        <v>1435</v>
      </c>
      <c r="D552" s="13" t="s">
        <v>34</v>
      </c>
      <c r="E552" s="14">
        <v>41426</v>
      </c>
      <c r="F552" s="15">
        <v>1713.6399999999999</v>
      </c>
      <c r="G552" s="15">
        <v>1931.267564</v>
      </c>
      <c r="H552" s="15">
        <v>20787.9709321396</v>
      </c>
      <c r="I552" s="15">
        <v>11696.988703117899</v>
      </c>
      <c r="J552" s="16">
        <v>0.56268063589763673</v>
      </c>
      <c r="K552" s="16">
        <v>0.80175687459399247</v>
      </c>
      <c r="L552" s="16">
        <v>0.72374234598991716</v>
      </c>
      <c r="M552" s="15">
        <v>8465.6060450121058</v>
      </c>
      <c r="N552" s="15">
        <v>430.91173610974437</v>
      </c>
      <c r="O552" s="15">
        <v>470.16376251721493</v>
      </c>
      <c r="P552" s="15">
        <v>1222193.8900000001</v>
      </c>
      <c r="Q552" s="15">
        <v>900168.78</v>
      </c>
      <c r="R552" s="17">
        <v>1200225.04</v>
      </c>
      <c r="S552" s="15">
        <v>525.29631661259077</v>
      </c>
      <c r="T552" s="15">
        <v>1545911.36</v>
      </c>
      <c r="U552" s="15">
        <v>1161849.3</v>
      </c>
      <c r="V552" s="15">
        <v>1549132.4</v>
      </c>
      <c r="W552" s="15">
        <v>678.00080530333082</v>
      </c>
      <c r="X552" s="18">
        <v>2.3643999999999998</v>
      </c>
      <c r="Y552" s="18">
        <v>67718.040000000008</v>
      </c>
      <c r="Z552" s="17">
        <v>90290.72</v>
      </c>
      <c r="AA552" s="17">
        <v>38187.582473354763</v>
      </c>
      <c r="AB552" s="19">
        <f>Table1[[#This Row],[YTD-23 Annualized]]/Table1[[#This Row],[Column6]]</f>
        <v>141.77662338860748</v>
      </c>
      <c r="AC552" s="22">
        <v>41.451035500000003</v>
      </c>
      <c r="AD552" s="22">
        <v>-81.909301299999996</v>
      </c>
      <c r="AE552" s="21">
        <f>IF(OR('[1]Sales Team Input Sheet'!D$12="", '[1]Sales Team Input Sheet'!D$14="", AC552="", AD552=""), "",
     IFERROR(3959 * ACOS(MIN(1,
       SIN(RADIANS('[1]Sales Team Input Sheet'!D$12)) * SIN(RADIANS(AC552)) +
       COS(RADIANS('[1]Sales Team Input Sheet'!D$12)) * COS(RADIANS(AC552)) *
       COS(RADIANS(AD552) - RADIANS('[1]Sales Team Input Sheet'!D$14)))), ""))</f>
        <v>296.47999674449437</v>
      </c>
      <c r="AF552" s="21">
        <f t="shared" si="8"/>
        <v>110</v>
      </c>
    </row>
    <row r="553" spans="1:32" ht="15" thickBot="1" x14ac:dyDescent="0.4">
      <c r="A553" s="11" t="s">
        <v>1436</v>
      </c>
      <c r="B553" s="12" t="s">
        <v>1437</v>
      </c>
      <c r="C553" s="12" t="s">
        <v>88</v>
      </c>
      <c r="D553" s="13" t="s">
        <v>34</v>
      </c>
      <c r="E553" s="14">
        <v>41671</v>
      </c>
      <c r="F553" s="15">
        <v>1231.58</v>
      </c>
      <c r="G553" s="15">
        <v>1349.044463</v>
      </c>
      <c r="H553" s="15">
        <v>14520.9796952857</v>
      </c>
      <c r="I553" s="15">
        <v>7320.9929192603777</v>
      </c>
      <c r="J553" s="16">
        <v>0.50416659708140565</v>
      </c>
      <c r="K553" s="16">
        <v>0.88134510468068816</v>
      </c>
      <c r="L553" s="16">
        <v>0.81661857922732006</v>
      </c>
      <c r="M553" s="15">
        <v>5978.4588362596796</v>
      </c>
      <c r="N553" s="15">
        <v>451.02283188996995</v>
      </c>
      <c r="O553" s="15">
        <v>515.11864434303914</v>
      </c>
      <c r="P553" s="15">
        <v>910103.91999999981</v>
      </c>
      <c r="Q553" s="15">
        <v>713881.01</v>
      </c>
      <c r="R553" s="17">
        <v>951841.34666666668</v>
      </c>
      <c r="S553" s="15">
        <v>579.6464785072834</v>
      </c>
      <c r="T553" s="15">
        <v>1208880.93</v>
      </c>
      <c r="U553" s="15">
        <v>964651.56000000017</v>
      </c>
      <c r="V553" s="15">
        <v>1286202.08</v>
      </c>
      <c r="W553" s="15">
        <v>783.26341772357466</v>
      </c>
      <c r="X553" s="18">
        <v>1.3888</v>
      </c>
      <c r="Y553" s="18">
        <v>92432.66</v>
      </c>
      <c r="Z553" s="17">
        <v>123243.54666666668</v>
      </c>
      <c r="AA553" s="17">
        <v>88741.03302611367</v>
      </c>
      <c r="AB553" s="19">
        <f>Table1[[#This Row],[YTD-23 Annualized]]/Table1[[#This Row],[Column6]]</f>
        <v>159.21182577919529</v>
      </c>
      <c r="AC553" s="22">
        <v>31.303936</v>
      </c>
      <c r="AD553" s="22">
        <v>-95.459417000000002</v>
      </c>
      <c r="AE553" s="21">
        <f>IF(OR('[1]Sales Team Input Sheet'!D$12="", '[1]Sales Team Input Sheet'!D$14="", AC553="", AD553=""), "",
     IFERROR(3959 * ACOS(MIN(1,
       SIN(RADIANS('[1]Sales Team Input Sheet'!D$12)) * SIN(RADIANS(AC553)) +
       COS(RADIANS('[1]Sales Team Input Sheet'!D$12)) * COS(RADIANS(AC553)) *
       COS(RADIANS(AD553) - RADIANS('[1]Sales Team Input Sheet'!D$14)))), ""))</f>
        <v>849.68394856327075</v>
      </c>
      <c r="AF553" s="21">
        <f t="shared" si="8"/>
        <v>604</v>
      </c>
    </row>
    <row r="554" spans="1:32" ht="15" thickBot="1" x14ac:dyDescent="0.4">
      <c r="A554" s="11" t="s">
        <v>1438</v>
      </c>
      <c r="B554" s="12" t="s">
        <v>1439</v>
      </c>
      <c r="C554" s="12" t="s">
        <v>1440</v>
      </c>
      <c r="D554" s="13" t="s">
        <v>34</v>
      </c>
      <c r="E554" s="14">
        <v>41609</v>
      </c>
      <c r="F554" s="15">
        <v>832.47</v>
      </c>
      <c r="G554" s="15">
        <v>1011.806573</v>
      </c>
      <c r="H554" s="15">
        <v>10890.984771114699</v>
      </c>
      <c r="I554" s="15">
        <v>5700.3277798051013</v>
      </c>
      <c r="J554" s="16">
        <v>0.52339874672523934</v>
      </c>
      <c r="K554" s="16">
        <v>0.82791001873735404</v>
      </c>
      <c r="L554" s="16">
        <v>0.70023114261321806</v>
      </c>
      <c r="M554" s="15">
        <v>3991.5470345227945</v>
      </c>
      <c r="N554" s="15">
        <v>233.10140675026176</v>
      </c>
      <c r="O554" s="15">
        <v>242.13234110538514</v>
      </c>
      <c r="P554" s="15">
        <v>327692.47000000003</v>
      </c>
      <c r="Q554" s="15">
        <v>215050.09</v>
      </c>
      <c r="R554" s="17">
        <v>286733.45333333331</v>
      </c>
      <c r="S554" s="15">
        <v>258.32773553401324</v>
      </c>
      <c r="T554" s="15">
        <v>478453.99</v>
      </c>
      <c r="U554" s="15">
        <v>329966.98</v>
      </c>
      <c r="V554" s="15">
        <v>439955.97333333327</v>
      </c>
      <c r="W554" s="15">
        <v>396.37101637296234</v>
      </c>
      <c r="X554" s="18">
        <v>2.1837999999999997</v>
      </c>
      <c r="Y554" s="18">
        <v>101430.47</v>
      </c>
      <c r="Z554" s="17">
        <v>135240.62666666668</v>
      </c>
      <c r="AA554" s="17">
        <v>61929.035015416564</v>
      </c>
      <c r="AB554" s="19">
        <f>Table1[[#This Row],[YTD-23 Annualized]]/Table1[[#This Row],[Column6]]</f>
        <v>71.83516838293086</v>
      </c>
      <c r="AC554" s="22">
        <v>30.4445443</v>
      </c>
      <c r="AD554" s="22">
        <v>-97.789195199999995</v>
      </c>
      <c r="AE554" s="21">
        <f>IF(OR('[1]Sales Team Input Sheet'!D$12="", '[1]Sales Team Input Sheet'!D$14="", AC554="", AD554=""), "",
     IFERROR(3959 * ACOS(MIN(1,
       SIN(RADIANS('[1]Sales Team Input Sheet'!D$12)) * SIN(RADIANS(AC554)) +
       COS(RADIANS('[1]Sales Team Input Sheet'!D$12)) * COS(RADIANS(AC554)) *
       COS(RADIANS(AD554) - RADIANS('[1]Sales Team Input Sheet'!D$14)))), ""))</f>
        <v>971.26980555439013</v>
      </c>
      <c r="AF554" s="21">
        <f t="shared" si="8"/>
        <v>688</v>
      </c>
    </row>
    <row r="555" spans="1:32" ht="15" thickBot="1" x14ac:dyDescent="0.4">
      <c r="A555" s="11" t="s">
        <v>1441</v>
      </c>
      <c r="B555" s="12" t="s">
        <v>1442</v>
      </c>
      <c r="C555" s="12" t="s">
        <v>278</v>
      </c>
      <c r="D555" s="13" t="s">
        <v>34</v>
      </c>
      <c r="E555" s="14">
        <v>41609</v>
      </c>
      <c r="F555" s="15">
        <v>1780.54</v>
      </c>
      <c r="G555" s="15">
        <v>2085.3007379999999</v>
      </c>
      <c r="H555" s="15">
        <v>22445.968613758199</v>
      </c>
      <c r="I555" s="15">
        <v>11891.01754290399</v>
      </c>
      <c r="J555" s="16">
        <v>0.52976183596797066</v>
      </c>
      <c r="K555" s="16">
        <v>0.85253214045043635</v>
      </c>
      <c r="L555" s="16">
        <v>0.73294419320645066</v>
      </c>
      <c r="M555" s="15">
        <v>8715.452259387519</v>
      </c>
      <c r="N555" s="15">
        <v>522.57000803137635</v>
      </c>
      <c r="O555" s="15">
        <v>575.96060183989118</v>
      </c>
      <c r="P555" s="15">
        <v>1548543.6700000004</v>
      </c>
      <c r="Q555" s="15">
        <v>1094165.5799999998</v>
      </c>
      <c r="R555" s="17">
        <v>1458887.4399999997</v>
      </c>
      <c r="S555" s="15">
        <v>614.51333865007234</v>
      </c>
      <c r="T555" s="15">
        <v>1765140.22</v>
      </c>
      <c r="U555" s="15">
        <v>1271171.23</v>
      </c>
      <c r="V555" s="15">
        <v>1694894.9733333334</v>
      </c>
      <c r="W555" s="15">
        <v>713.92455659519021</v>
      </c>
      <c r="X555" s="18">
        <v>2.1</v>
      </c>
      <c r="Y555" s="18">
        <v>158907.45000000001</v>
      </c>
      <c r="Z555" s="17">
        <v>211876.60000000003</v>
      </c>
      <c r="AA555" s="17">
        <v>100893.61904761905</v>
      </c>
      <c r="AB555" s="19">
        <f>Table1[[#This Row],[YTD-23 Annualized]]/Table1[[#This Row],[Column6]]</f>
        <v>167.39090486424436</v>
      </c>
      <c r="AC555" s="22">
        <v>47.610146999999998</v>
      </c>
      <c r="AD555" s="22">
        <v>-122.201503</v>
      </c>
      <c r="AE555" s="21">
        <f>IF(OR('[1]Sales Team Input Sheet'!D$12="", '[1]Sales Team Input Sheet'!D$14="", AC555="", AD555=""), "",
     IFERROR(3959 * ACOS(MIN(1,
       SIN(RADIANS('[1]Sales Team Input Sheet'!D$12)) * SIN(RADIANS(AC555)) +
       COS(RADIANS('[1]Sales Team Input Sheet'!D$12)) * COS(RADIANS(AC555)) *
       COS(RADIANS(AD555) - RADIANS('[1]Sales Team Input Sheet'!D$14)))), ""))</f>
        <v>1726.9590064938429</v>
      </c>
      <c r="AF555" s="21">
        <f t="shared" si="8"/>
        <v>857</v>
      </c>
    </row>
    <row r="556" spans="1:32" ht="15" thickBot="1" x14ac:dyDescent="0.4">
      <c r="A556" s="11" t="s">
        <v>1443</v>
      </c>
      <c r="B556" s="12" t="s">
        <v>1444</v>
      </c>
      <c r="C556" s="12" t="s">
        <v>200</v>
      </c>
      <c r="D556" s="13" t="s">
        <v>34</v>
      </c>
      <c r="E556" s="14">
        <v>41609</v>
      </c>
      <c r="F556" s="15">
        <v>1392.4299999999998</v>
      </c>
      <c r="G556" s="15">
        <v>3124.1420840000001</v>
      </c>
      <c r="H556" s="15">
        <v>33627.952977967601</v>
      </c>
      <c r="I556" s="15">
        <v>13363.230830283925</v>
      </c>
      <c r="J556" s="16">
        <v>0.39738460557023081</v>
      </c>
      <c r="K556" s="16">
        <v>0.69043326011527306</v>
      </c>
      <c r="L556" s="16">
        <v>0.46103528011103134</v>
      </c>
      <c r="M556" s="15">
        <v>6160.9208690283194</v>
      </c>
      <c r="N556" s="15">
        <v>586.1764738401663</v>
      </c>
      <c r="O556" s="15">
        <v>648.40183707619076</v>
      </c>
      <c r="P556" s="15">
        <v>1706085.9600000002</v>
      </c>
      <c r="Q556" s="15">
        <v>966303.12</v>
      </c>
      <c r="R556" s="17">
        <v>1288404.1600000001</v>
      </c>
      <c r="S556" s="15">
        <v>693.96890328418669</v>
      </c>
      <c r="T556" s="15">
        <v>2393888.8199999994</v>
      </c>
      <c r="U556" s="15">
        <v>1364284.96</v>
      </c>
      <c r="V556" s="15">
        <v>1819046.6133333333</v>
      </c>
      <c r="W556" s="15">
        <v>979.78710599455633</v>
      </c>
      <c r="X556" s="18">
        <v>2.3054999999999999</v>
      </c>
      <c r="Y556" s="18">
        <v>125893.83</v>
      </c>
      <c r="Z556" s="17">
        <v>167858.44</v>
      </c>
      <c r="AA556" s="17">
        <v>72807.824766861857</v>
      </c>
      <c r="AB556" s="19">
        <f>Table1[[#This Row],[YTD-23 Annualized]]/Table1[[#This Row],[Column6]]</f>
        <v>209.12525698503299</v>
      </c>
      <c r="AC556" s="22">
        <v>40.702897999999998</v>
      </c>
      <c r="AD556" s="22">
        <v>-74.010240999999994</v>
      </c>
      <c r="AE556" s="21">
        <f>IF(OR('[1]Sales Team Input Sheet'!D$12="", '[1]Sales Team Input Sheet'!D$14="", AC556="", AD556=""), "",
     IFERROR(3959 * ACOS(MIN(1,
       SIN(RADIANS('[1]Sales Team Input Sheet'!D$12)) * SIN(RADIANS(AC556)) +
       COS(RADIANS('[1]Sales Team Input Sheet'!D$12)) * COS(RADIANS(AC556)) *
       COS(RADIANS(AD556) - RADIANS('[1]Sales Team Input Sheet'!D$14)))), ""))</f>
        <v>710.74683101984726</v>
      </c>
      <c r="AF556" s="21">
        <f t="shared" si="8"/>
        <v>435</v>
      </c>
    </row>
    <row r="557" spans="1:32" ht="15" thickBot="1" x14ac:dyDescent="0.4">
      <c r="A557" s="11" t="s">
        <v>1445</v>
      </c>
      <c r="B557" s="12" t="s">
        <v>1446</v>
      </c>
      <c r="C557" s="12" t="s">
        <v>200</v>
      </c>
      <c r="D557" s="13" t="s">
        <v>34</v>
      </c>
      <c r="E557" s="14">
        <v>41699</v>
      </c>
      <c r="F557" s="15">
        <v>1625.25</v>
      </c>
      <c r="G557" s="15">
        <v>2784.2100070000001</v>
      </c>
      <c r="H557" s="15">
        <v>29968.958094347301</v>
      </c>
      <c r="I557" s="15">
        <v>11096.989251472603</v>
      </c>
      <c r="J557" s="16">
        <v>0.37028278449111984</v>
      </c>
      <c r="K557" s="16">
        <v>0.64626518784689901</v>
      </c>
      <c r="L557" s="16">
        <v>0.62844252354922459</v>
      </c>
      <c r="M557" s="15">
        <v>6973.819928994063</v>
      </c>
      <c r="N557" s="15">
        <v>598.4297104770211</v>
      </c>
      <c r="O557" s="15">
        <v>648.64735271496681</v>
      </c>
      <c r="P557" s="15">
        <v>1443886.0899999999</v>
      </c>
      <c r="Q557" s="15">
        <v>1135863.75</v>
      </c>
      <c r="R557" s="17">
        <v>1514485</v>
      </c>
      <c r="S557" s="15">
        <v>698.88555606829721</v>
      </c>
      <c r="T557" s="15">
        <v>1733690.67</v>
      </c>
      <c r="U557" s="15">
        <v>1365813.3800000001</v>
      </c>
      <c r="V557" s="15">
        <v>1821084.5066666668</v>
      </c>
      <c r="W557" s="15">
        <v>840.37125365328416</v>
      </c>
      <c r="X557" s="18">
        <v>1.3855000000000002</v>
      </c>
      <c r="Y557" s="18">
        <v>147147.05000000002</v>
      </c>
      <c r="Z557" s="17">
        <v>196196.06666666668</v>
      </c>
      <c r="AA557" s="17">
        <v>141606.68831949958</v>
      </c>
      <c r="AB557" s="19">
        <f>Table1[[#This Row],[YTD-23 Annualized]]/Table1[[#This Row],[Column6]]</f>
        <v>217.16720755915136</v>
      </c>
      <c r="AC557" s="22">
        <v>40.702897999999998</v>
      </c>
      <c r="AD557" s="22">
        <v>-74.010240999999994</v>
      </c>
      <c r="AE557" s="21">
        <f>IF(OR('[1]Sales Team Input Sheet'!D$12="", '[1]Sales Team Input Sheet'!D$14="", AC557="", AD557=""), "",
     IFERROR(3959 * ACOS(MIN(1,
       SIN(RADIANS('[1]Sales Team Input Sheet'!D$12)) * SIN(RADIANS(AC557)) +
       COS(RADIANS('[1]Sales Team Input Sheet'!D$12)) * COS(RADIANS(AC557)) *
       COS(RADIANS(AD557) - RADIANS('[1]Sales Team Input Sheet'!D$14)))), ""))</f>
        <v>710.74683101984726</v>
      </c>
      <c r="AF557" s="21">
        <f t="shared" si="8"/>
        <v>435</v>
      </c>
    </row>
    <row r="558" spans="1:32" ht="15" thickBot="1" x14ac:dyDescent="0.4">
      <c r="A558" s="11" t="s">
        <v>1447</v>
      </c>
      <c r="B558" s="12" t="s">
        <v>1448</v>
      </c>
      <c r="C558" s="12" t="s">
        <v>1449</v>
      </c>
      <c r="D558" s="13" t="s">
        <v>34</v>
      </c>
      <c r="E558" s="14">
        <v>41609</v>
      </c>
      <c r="F558" s="15">
        <v>1607.5600000000002</v>
      </c>
      <c r="G558" s="15">
        <v>1403.857233</v>
      </c>
      <c r="H558" s="15">
        <v>15110.978870288698</v>
      </c>
      <c r="I558" s="15">
        <v>7912.7657223287833</v>
      </c>
      <c r="J558" s="16">
        <v>0.52364349062038018</v>
      </c>
      <c r="K558" s="16">
        <v>0.94241326214592835</v>
      </c>
      <c r="L558" s="16">
        <v>0.87093551939421132</v>
      </c>
      <c r="M558" s="15">
        <v>6891.5087242211312</v>
      </c>
      <c r="N558" s="15">
        <v>356.52919230686763</v>
      </c>
      <c r="O558" s="15">
        <v>409.09208987533896</v>
      </c>
      <c r="P558" s="15">
        <v>927879.48999999987</v>
      </c>
      <c r="Q558" s="15">
        <v>734628.2</v>
      </c>
      <c r="R558" s="17">
        <v>979504.2666666666</v>
      </c>
      <c r="S558" s="15">
        <v>456.98337853641539</v>
      </c>
      <c r="T558" s="15">
        <v>1389933.4399999997</v>
      </c>
      <c r="U558" s="15">
        <v>1097064.5099999998</v>
      </c>
      <c r="V558" s="15">
        <v>1462752.6799999997</v>
      </c>
      <c r="W558" s="15">
        <v>682.44078603597973</v>
      </c>
      <c r="X558" s="18">
        <v>1.298</v>
      </c>
      <c r="Y558" s="18">
        <v>88551.8</v>
      </c>
      <c r="Z558" s="17">
        <v>118069.06666666668</v>
      </c>
      <c r="AA558" s="17">
        <v>90962.3009758603</v>
      </c>
      <c r="AB558" s="19">
        <f>Table1[[#This Row],[YTD-23 Annualized]]/Table1[[#This Row],[Column6]]</f>
        <v>142.13205059496877</v>
      </c>
      <c r="AC558" s="22">
        <v>25.970094</v>
      </c>
      <c r="AD558" s="22">
        <v>-80.202792000000002</v>
      </c>
      <c r="AE558" s="21">
        <f>IF(OR('[1]Sales Team Input Sheet'!D$12="", '[1]Sales Team Input Sheet'!D$14="", AC558="", AD558=""), "",
     IFERROR(3959 * ACOS(MIN(1,
       SIN(RADIANS('[1]Sales Team Input Sheet'!D$12)) * SIN(RADIANS(AC558)) +
       COS(RADIANS('[1]Sales Team Input Sheet'!D$12)) * COS(RADIANS(AC558)) *
       COS(RADIANS(AD558) - RADIANS('[1]Sales Team Input Sheet'!D$14)))), ""))</f>
        <v>1177.9634162391392</v>
      </c>
      <c r="AF558" s="21">
        <f t="shared" si="8"/>
        <v>750</v>
      </c>
    </row>
    <row r="559" spans="1:32" ht="15" thickBot="1" x14ac:dyDescent="0.4">
      <c r="A559" s="11" t="s">
        <v>1450</v>
      </c>
      <c r="B559" s="12" t="s">
        <v>1451</v>
      </c>
      <c r="C559" s="12" t="s">
        <v>1452</v>
      </c>
      <c r="D559" s="13" t="s">
        <v>34</v>
      </c>
      <c r="E559" s="14">
        <v>41609</v>
      </c>
      <c r="F559" s="15">
        <v>1138.2600000000002</v>
      </c>
      <c r="G559" s="15">
        <v>1489.4208960000001</v>
      </c>
      <c r="H559" s="15">
        <v>16031.977582454399</v>
      </c>
      <c r="I559" s="15">
        <v>8230.9919027489996</v>
      </c>
      <c r="J559" s="16">
        <v>0.51341089147711272</v>
      </c>
      <c r="K559" s="16">
        <v>0.60192521994177084</v>
      </c>
      <c r="L559" s="16">
        <v>0.68376564814779117</v>
      </c>
      <c r="M559" s="15">
        <v>5628.0695132823912</v>
      </c>
      <c r="N559" s="15">
        <v>353.59078376136711</v>
      </c>
      <c r="O559" s="15">
        <v>340.56842022033618</v>
      </c>
      <c r="P559" s="15">
        <v>522096.35000000003</v>
      </c>
      <c r="Q559" s="15">
        <v>429396.56</v>
      </c>
      <c r="R559" s="17">
        <v>572528.74666666659</v>
      </c>
      <c r="S559" s="15">
        <v>377.23943562982089</v>
      </c>
      <c r="T559" s="15">
        <v>687331.03</v>
      </c>
      <c r="U559" s="15">
        <v>574779.26</v>
      </c>
      <c r="V559" s="15">
        <v>766372.34666666668</v>
      </c>
      <c r="W559" s="15">
        <v>504.96306643473361</v>
      </c>
      <c r="X559" s="18">
        <v>2.0666000000000002</v>
      </c>
      <c r="Y559" s="18">
        <v>73819.920000000013</v>
      </c>
      <c r="Z559" s="17">
        <v>98426.560000000027</v>
      </c>
      <c r="AA559" s="17">
        <v>47627.29120294204</v>
      </c>
      <c r="AB559" s="19">
        <f>Table1[[#This Row],[YTD-23 Annualized]]/Table1[[#This Row],[Column6]]</f>
        <v>101.72737655700303</v>
      </c>
      <c r="AC559" s="22">
        <v>42.068669999999997</v>
      </c>
      <c r="AD559" s="22">
        <v>-87.759236000000001</v>
      </c>
      <c r="AE559" s="21">
        <f>IF(OR('[1]Sales Team Input Sheet'!D$12="", '[1]Sales Team Input Sheet'!D$14="", AC559="", AD559=""), "",
     IFERROR(3959 * ACOS(MIN(1,
       SIN(RADIANS('[1]Sales Team Input Sheet'!D$12)) * SIN(RADIANS(AC559)) +
       COS(RADIANS('[1]Sales Team Input Sheet'!D$12)) * COS(RADIANS(AC559)) *
       COS(RADIANS(AD559) - RADIANS('[1]Sales Team Input Sheet'!D$14)))), ""))</f>
        <v>14.424053958214042</v>
      </c>
      <c r="AF559" s="21">
        <f t="shared" si="8"/>
        <v>20</v>
      </c>
    </row>
    <row r="560" spans="1:32" ht="15" thickBot="1" x14ac:dyDescent="0.4">
      <c r="A560" s="11" t="s">
        <v>1453</v>
      </c>
      <c r="B560" s="12" t="s">
        <v>1454</v>
      </c>
      <c r="C560" s="12" t="s">
        <v>920</v>
      </c>
      <c r="D560" s="13" t="s">
        <v>34</v>
      </c>
      <c r="E560" s="14">
        <v>41609</v>
      </c>
      <c r="F560" s="15">
        <v>792.98</v>
      </c>
      <c r="G560" s="15">
        <v>1001.401437</v>
      </c>
      <c r="H560" s="15">
        <v>10778.984927724299</v>
      </c>
      <c r="I560" s="15">
        <v>5219.6577036171875</v>
      </c>
      <c r="J560" s="16">
        <v>0.48424390038730497</v>
      </c>
      <c r="K560" s="16">
        <v>0.86328261512523163</v>
      </c>
      <c r="L560" s="16">
        <v>0.74506954525066882</v>
      </c>
      <c r="M560" s="15">
        <v>3889.0079915982083</v>
      </c>
      <c r="N560" s="15">
        <v>414.07619695276958</v>
      </c>
      <c r="O560" s="15">
        <v>483.59546268506142</v>
      </c>
      <c r="P560" s="15">
        <v>545721.38000000012</v>
      </c>
      <c r="Q560" s="15">
        <v>409266.76999999996</v>
      </c>
      <c r="R560" s="17">
        <v>545689.02666666661</v>
      </c>
      <c r="S560" s="15">
        <v>516.11234835683115</v>
      </c>
      <c r="T560" s="15">
        <v>694937.7100000002</v>
      </c>
      <c r="U560" s="15">
        <v>527748.52</v>
      </c>
      <c r="V560" s="15">
        <v>703664.69333333336</v>
      </c>
      <c r="W560" s="15">
        <v>665.52563746878866</v>
      </c>
      <c r="X560" s="18">
        <v>2.2625000000000002</v>
      </c>
      <c r="Y560" s="18">
        <v>111887.20999999999</v>
      </c>
      <c r="Z560" s="17">
        <v>149182.94666666666</v>
      </c>
      <c r="AA560" s="17">
        <v>65937.213996316743</v>
      </c>
      <c r="AB560" s="19">
        <f>Table1[[#This Row],[YTD-23 Annualized]]/Table1[[#This Row],[Column6]]</f>
        <v>140.31573806111231</v>
      </c>
      <c r="AC560" s="22">
        <v>35.094304000000001</v>
      </c>
      <c r="AD560" s="22">
        <v>-106.740148</v>
      </c>
      <c r="AE560" s="21">
        <f>IF(OR('[1]Sales Team Input Sheet'!D$12="", '[1]Sales Team Input Sheet'!D$14="", AC560="", AD560=""), "",
     IFERROR(3959 * ACOS(MIN(1,
       SIN(RADIANS('[1]Sales Team Input Sheet'!D$12)) * SIN(RADIANS(AC560)) +
       COS(RADIANS('[1]Sales Team Input Sheet'!D$12)) * COS(RADIANS(AC560)) *
       COS(RADIANS(AD560) - RADIANS('[1]Sales Team Input Sheet'!D$14)))), ""))</f>
        <v>1132.040387118288</v>
      </c>
      <c r="AF560" s="21">
        <f t="shared" si="8"/>
        <v>736</v>
      </c>
    </row>
    <row r="561" spans="1:32" ht="15" thickBot="1" x14ac:dyDescent="0.4">
      <c r="A561" s="11" t="s">
        <v>1455</v>
      </c>
      <c r="B561" s="12" t="s">
        <v>1456</v>
      </c>
      <c r="C561" s="12" t="s">
        <v>1457</v>
      </c>
      <c r="D561" s="13" t="s">
        <v>34</v>
      </c>
      <c r="E561" s="14">
        <v>41760</v>
      </c>
      <c r="F561" s="15">
        <v>757.96999999999991</v>
      </c>
      <c r="G561" s="15">
        <v>1170.484897</v>
      </c>
      <c r="H561" s="15">
        <v>12598.9823828183</v>
      </c>
      <c r="I561" s="15">
        <v>5975.5720195760396</v>
      </c>
      <c r="J561" s="16">
        <v>0.47429005280022846</v>
      </c>
      <c r="K561" s="16">
        <v>0.84991214511462976</v>
      </c>
      <c r="L561" s="16">
        <v>0.70656528806259511</v>
      </c>
      <c r="M561" s="15">
        <v>4222.1317653505266</v>
      </c>
      <c r="N561" s="15">
        <v>390.62789251464676</v>
      </c>
      <c r="O561" s="15">
        <v>416.3111072997612</v>
      </c>
      <c r="P561" s="15">
        <v>554416.42999999993</v>
      </c>
      <c r="Q561" s="15">
        <v>366000.45</v>
      </c>
      <c r="R561" s="17">
        <v>488000.6</v>
      </c>
      <c r="S561" s="15">
        <v>482.86930881169445</v>
      </c>
      <c r="T561" s="15">
        <v>693960.10999999987</v>
      </c>
      <c r="U561" s="15">
        <v>476454.84000000008</v>
      </c>
      <c r="V561" s="15">
        <v>635273.12000000011</v>
      </c>
      <c r="W561" s="15">
        <v>628.59326886288397</v>
      </c>
      <c r="X561" s="18">
        <v>1</v>
      </c>
      <c r="Y561" s="18">
        <v>47185.43</v>
      </c>
      <c r="Z561" s="17">
        <v>62913.906666666662</v>
      </c>
      <c r="AA561" s="17">
        <v>62913.906666666662</v>
      </c>
      <c r="AB561" s="19">
        <f>Table1[[#This Row],[YTD-23 Annualized]]/Table1[[#This Row],[Column6]]</f>
        <v>115.58156569267695</v>
      </c>
      <c r="AC561" s="22">
        <v>44.852519999999998</v>
      </c>
      <c r="AD561" s="22">
        <v>-93.165978999999993</v>
      </c>
      <c r="AE561" s="21">
        <f>IF(OR('[1]Sales Team Input Sheet'!D$12="", '[1]Sales Team Input Sheet'!D$14="", AC561="", AD561=""), "",
     IFERROR(3959 * ACOS(MIN(1,
       SIN(RADIANS('[1]Sales Team Input Sheet'!D$12)) * SIN(RADIANS(AC561)) +
       COS(RADIANS('[1]Sales Team Input Sheet'!D$12)) * COS(RADIANS(AC561)) *
       COS(RADIANS(AD561) - RADIANS('[1]Sales Team Input Sheet'!D$14)))), ""))</f>
        <v>345.55999117529387</v>
      </c>
      <c r="AF561" s="21">
        <f t="shared" si="8"/>
        <v>125</v>
      </c>
    </row>
    <row r="562" spans="1:32" ht="15" thickBot="1" x14ac:dyDescent="0.4">
      <c r="A562" s="11" t="s">
        <v>1458</v>
      </c>
      <c r="B562" s="12" t="s">
        <v>1459</v>
      </c>
      <c r="C562" s="12" t="s">
        <v>105</v>
      </c>
      <c r="D562" s="13" t="s">
        <v>34</v>
      </c>
      <c r="E562" s="14">
        <v>41852</v>
      </c>
      <c r="F562" s="15">
        <v>1460.83</v>
      </c>
      <c r="G562" s="15">
        <v>1724.3725830000001</v>
      </c>
      <c r="H562" s="15">
        <v>18560.9740461537</v>
      </c>
      <c r="I562" s="15">
        <v>9778.5013297633523</v>
      </c>
      <c r="J562" s="16">
        <v>0.52683125925655305</v>
      </c>
      <c r="K562" s="16">
        <v>0.7768039302727987</v>
      </c>
      <c r="L562" s="16">
        <v>0.75311808800498403</v>
      </c>
      <c r="M562" s="15">
        <v>7364.3662250255693</v>
      </c>
      <c r="N562" s="15">
        <v>414.9516954526618</v>
      </c>
      <c r="O562" s="15">
        <v>443.4140112128037</v>
      </c>
      <c r="P562" s="15">
        <v>927765.29000000015</v>
      </c>
      <c r="Q562" s="15">
        <v>724321.99000000011</v>
      </c>
      <c r="R562" s="17">
        <v>965762.65333333355</v>
      </c>
      <c r="S562" s="15">
        <v>495.82907662082522</v>
      </c>
      <c r="T562" s="15">
        <v>1136111.6200000001</v>
      </c>
      <c r="U562" s="15">
        <v>913804.15</v>
      </c>
      <c r="V562" s="15">
        <v>1218405.5333333332</v>
      </c>
      <c r="W562" s="15">
        <v>625.5376395610715</v>
      </c>
      <c r="X562" s="18">
        <v>2.4293499999999999</v>
      </c>
      <c r="Y562" s="18">
        <v>103597.6</v>
      </c>
      <c r="Z562" s="17">
        <v>138130.13333333333</v>
      </c>
      <c r="AA562" s="17">
        <v>56858.885435747557</v>
      </c>
      <c r="AB562" s="19">
        <f>Table1[[#This Row],[YTD-23 Annualized]]/Table1[[#This Row],[Column6]]</f>
        <v>131.13995472570085</v>
      </c>
      <c r="AC562" s="22">
        <v>35.132157999999997</v>
      </c>
      <c r="AD562" s="22">
        <v>-117.97585100000001</v>
      </c>
      <c r="AE562" s="21">
        <f>IF(OR('[1]Sales Team Input Sheet'!D$12="", '[1]Sales Team Input Sheet'!D$14="", AC562="", AD562=""), "",
     IFERROR(3959 * ACOS(MIN(1,
       SIN(RADIANS('[1]Sales Team Input Sheet'!D$12)) * SIN(RADIANS(AC562)) +
       COS(RADIANS('[1]Sales Team Input Sheet'!D$12)) * COS(RADIANS(AC562)) *
       COS(RADIANS(AD562) - RADIANS('[1]Sales Team Input Sheet'!D$14)))), ""))</f>
        <v>1696.1907500506991</v>
      </c>
      <c r="AF562" s="21">
        <f t="shared" si="8"/>
        <v>839</v>
      </c>
    </row>
    <row r="563" spans="1:32" ht="15" thickBot="1" x14ac:dyDescent="0.4">
      <c r="A563" s="11" t="s">
        <v>1460</v>
      </c>
      <c r="B563" s="12" t="s">
        <v>1461</v>
      </c>
      <c r="C563" s="12" t="s">
        <v>421</v>
      </c>
      <c r="D563" s="13" t="s">
        <v>34</v>
      </c>
      <c r="E563" s="14">
        <v>41671</v>
      </c>
      <c r="F563" s="15">
        <v>1271.6300000000001</v>
      </c>
      <c r="G563" s="15">
        <v>1497.689263</v>
      </c>
      <c r="H563" s="15">
        <v>16120.977458005698</v>
      </c>
      <c r="I563" s="15">
        <v>7851.9924111769005</v>
      </c>
      <c r="J563" s="16">
        <v>0.48706676947045729</v>
      </c>
      <c r="K563" s="16">
        <v>0.8692266930218564</v>
      </c>
      <c r="L563" s="16">
        <v>0.81709264675562432</v>
      </c>
      <c r="M563" s="15">
        <v>6415.8052615536099</v>
      </c>
      <c r="N563" s="15">
        <v>305.25339253364746</v>
      </c>
      <c r="O563" s="15">
        <v>363.83190078875145</v>
      </c>
      <c r="P563" s="15">
        <v>616345</v>
      </c>
      <c r="Q563" s="15">
        <v>518406.60000000003</v>
      </c>
      <c r="R563" s="17">
        <v>691208.8</v>
      </c>
      <c r="S563" s="15">
        <v>407.67094201929808</v>
      </c>
      <c r="T563" s="15">
        <v>815834.90000000014</v>
      </c>
      <c r="U563" s="15">
        <v>692294.63</v>
      </c>
      <c r="V563" s="15">
        <v>923059.5066666666</v>
      </c>
      <c r="W563" s="15">
        <v>544.41514434230078</v>
      </c>
      <c r="X563" s="18">
        <v>1.3166</v>
      </c>
      <c r="Y563" s="18">
        <v>74274.459999999992</v>
      </c>
      <c r="Z563" s="17">
        <v>99032.613333333313</v>
      </c>
      <c r="AA563" s="17">
        <v>75218.45156716794</v>
      </c>
      <c r="AB563" s="19">
        <f>Table1[[#This Row],[YTD-23 Annualized]]/Table1[[#This Row],[Column6]]</f>
        <v>107.73531487029913</v>
      </c>
      <c r="AC563" s="22">
        <v>33.671669000000001</v>
      </c>
      <c r="AD563" s="22">
        <v>-111.923328</v>
      </c>
      <c r="AE563" s="21">
        <f>IF(OR('[1]Sales Team Input Sheet'!D$12="", '[1]Sales Team Input Sheet'!D$14="", AC563="", AD563=""), "",
     IFERROR(3959 * ACOS(MIN(1,
       SIN(RADIANS('[1]Sales Team Input Sheet'!D$12)) * SIN(RADIANS(AC563)) +
       COS(RADIANS('[1]Sales Team Input Sheet'!D$12)) * COS(RADIANS(AC563)) *
       COS(RADIANS(AD563) - RADIANS('[1]Sales Team Input Sheet'!D$14)))), ""))</f>
        <v>1436.8925470057397</v>
      </c>
      <c r="AF563" s="21">
        <f t="shared" si="8"/>
        <v>790</v>
      </c>
    </row>
    <row r="564" spans="1:32" ht="15" thickBot="1" x14ac:dyDescent="0.4">
      <c r="A564" s="11" t="s">
        <v>1462</v>
      </c>
      <c r="B564" s="12" t="s">
        <v>1463</v>
      </c>
      <c r="C564" s="12" t="s">
        <v>920</v>
      </c>
      <c r="D564" s="13" t="s">
        <v>34</v>
      </c>
      <c r="E564" s="14">
        <v>41852</v>
      </c>
      <c r="F564" s="15">
        <v>856.82000000000016</v>
      </c>
      <c r="G564" s="15">
        <v>1577.2164364217431</v>
      </c>
      <c r="H564" s="15">
        <v>16977</v>
      </c>
      <c r="I564" s="15">
        <v>9232.8888689085961</v>
      </c>
      <c r="J564" s="16">
        <v>0.5438469028042997</v>
      </c>
      <c r="K564" s="16">
        <v>0.60283835821740561</v>
      </c>
      <c r="L564" s="16">
        <v>0.4734779804079795</v>
      </c>
      <c r="M564" s="15">
        <v>4371.5695749821562</v>
      </c>
      <c r="N564" s="15">
        <v>314.01916526761602</v>
      </c>
      <c r="O564" s="15">
        <v>334.45370089400336</v>
      </c>
      <c r="P564" s="15">
        <v>484532.32</v>
      </c>
      <c r="Q564" s="15">
        <v>306817.58000000007</v>
      </c>
      <c r="R564" s="17">
        <v>409090.10666666675</v>
      </c>
      <c r="S564" s="15">
        <v>358.08872341915458</v>
      </c>
      <c r="T564" s="15">
        <v>825377.51</v>
      </c>
      <c r="U564" s="15">
        <v>585312.63</v>
      </c>
      <c r="V564" s="15">
        <v>780416.84</v>
      </c>
      <c r="W564" s="15">
        <v>683.12204430335407</v>
      </c>
      <c r="X564" s="18">
        <v>2.1625000000000001</v>
      </c>
      <c r="Y564" s="18">
        <v>101115.33000000002</v>
      </c>
      <c r="Z564" s="17">
        <v>134820.44000000003</v>
      </c>
      <c r="AA564" s="17">
        <v>62344.712138728333</v>
      </c>
      <c r="AB564" s="19">
        <f>Table1[[#This Row],[YTD-23 Annualized]]/Table1[[#This Row],[Column6]]</f>
        <v>93.57968565977508</v>
      </c>
      <c r="AC564" s="22">
        <v>35.054591899999998</v>
      </c>
      <c r="AD564" s="22">
        <v>-106.6467105</v>
      </c>
      <c r="AE564" s="21">
        <f>IF(OR('[1]Sales Team Input Sheet'!D$12="", '[1]Sales Team Input Sheet'!D$14="", AC564="", AD564=""), "",
     IFERROR(3959 * ACOS(MIN(1,
       SIN(RADIANS('[1]Sales Team Input Sheet'!D$12)) * SIN(RADIANS(AC564)) +
       COS(RADIANS('[1]Sales Team Input Sheet'!D$12)) * COS(RADIANS(AC564)) *
       COS(RADIANS(AD564) - RADIANS('[1]Sales Team Input Sheet'!D$14)))), ""))</f>
        <v>1128.8618310306369</v>
      </c>
      <c r="AF564" s="21">
        <f t="shared" si="8"/>
        <v>734</v>
      </c>
    </row>
    <row r="565" spans="1:32" ht="15" thickBot="1" x14ac:dyDescent="0.4">
      <c r="A565" s="11" t="s">
        <v>1464</v>
      </c>
      <c r="B565" s="12" t="s">
        <v>1465</v>
      </c>
      <c r="C565" s="12" t="s">
        <v>1466</v>
      </c>
      <c r="D565" s="13" t="s">
        <v>34</v>
      </c>
      <c r="E565" s="14">
        <v>41791</v>
      </c>
      <c r="F565" s="15">
        <v>797.9799999999999</v>
      </c>
      <c r="G565" s="15">
        <v>1318.29357</v>
      </c>
      <c r="H565" s="15">
        <v>14189.980158123</v>
      </c>
      <c r="I565" s="15">
        <v>6186.1051281271639</v>
      </c>
      <c r="J565" s="16">
        <v>0.43594882157646653</v>
      </c>
      <c r="K565" s="16">
        <v>0.52063750429226152</v>
      </c>
      <c r="L565" s="16">
        <v>0.65944280398279986</v>
      </c>
      <c r="M565" s="15">
        <v>4079.3825114245542</v>
      </c>
      <c r="N565" s="15">
        <v>322.56816859925499</v>
      </c>
      <c r="O565" s="15">
        <v>307.24090829344095</v>
      </c>
      <c r="P565" s="15">
        <v>304243.67</v>
      </c>
      <c r="Q565" s="15">
        <v>285792.60000000003</v>
      </c>
      <c r="R565" s="17">
        <v>381056.80000000005</v>
      </c>
      <c r="S565" s="15">
        <v>358.14506629238838</v>
      </c>
      <c r="T565" s="15">
        <v>486105.65</v>
      </c>
      <c r="U565" s="15">
        <v>421231.1399999999</v>
      </c>
      <c r="V565" s="15">
        <v>561641.5199999999</v>
      </c>
      <c r="W565" s="15">
        <v>527.87180129827811</v>
      </c>
      <c r="X565" s="18">
        <v>2.35</v>
      </c>
      <c r="Y565" s="18">
        <v>83323.17</v>
      </c>
      <c r="Z565" s="17">
        <v>111097.56</v>
      </c>
      <c r="AA565" s="17">
        <v>47275.557446808511</v>
      </c>
      <c r="AB565" s="19">
        <f>Table1[[#This Row],[YTD-23 Annualized]]/Table1[[#This Row],[Column6]]</f>
        <v>93.410411730899895</v>
      </c>
      <c r="AC565" s="22">
        <v>39.090914900000001</v>
      </c>
      <c r="AD565" s="22">
        <v>-77.151841099999999</v>
      </c>
      <c r="AE565" s="21">
        <f>IF(OR('[1]Sales Team Input Sheet'!D$12="", '[1]Sales Team Input Sheet'!D$14="", AC565="", AD565=""), "",
     IFERROR(3959 * ACOS(MIN(1,
       SIN(RADIANS('[1]Sales Team Input Sheet'!D$12)) * SIN(RADIANS(AC565)) +
       COS(RADIANS('[1]Sales Team Input Sheet'!D$12)) * COS(RADIANS(AC565)) *
       COS(RADIANS(AD565) - RADIANS('[1]Sales Team Input Sheet'!D$14)))), ""))</f>
        <v>582.7897015959619</v>
      </c>
      <c r="AF565" s="21">
        <f t="shared" si="8"/>
        <v>238</v>
      </c>
    </row>
    <row r="566" spans="1:32" ht="15" thickBot="1" x14ac:dyDescent="0.4">
      <c r="A566" s="11" t="s">
        <v>1467</v>
      </c>
      <c r="B566" s="12" t="s">
        <v>1468</v>
      </c>
      <c r="C566" s="12" t="s">
        <v>45</v>
      </c>
      <c r="D566" s="13" t="s">
        <v>34</v>
      </c>
      <c r="E566" s="14">
        <v>41579</v>
      </c>
      <c r="F566" s="15">
        <v>1208.6500000000001</v>
      </c>
      <c r="G566" s="15">
        <v>1094.7689519999999</v>
      </c>
      <c r="H566" s="15">
        <v>11783.983522432798</v>
      </c>
      <c r="I566" s="15">
        <v>6169.0040322337009</v>
      </c>
      <c r="J566" s="16">
        <v>0.5235075236222082</v>
      </c>
      <c r="K566" s="16">
        <v>0.89041477604402297</v>
      </c>
      <c r="L566" s="16">
        <v>0.83704137273351631</v>
      </c>
      <c r="M566" s="15">
        <v>5163.7116035394938</v>
      </c>
      <c r="N566" s="15">
        <v>266.36101188391581</v>
      </c>
      <c r="O566" s="15">
        <v>302.57609729863896</v>
      </c>
      <c r="P566" s="15">
        <v>517103.86000000004</v>
      </c>
      <c r="Q566" s="15">
        <v>411092.33</v>
      </c>
      <c r="R566" s="17">
        <v>548123.10666666669</v>
      </c>
      <c r="S566" s="15">
        <v>340.12520580813305</v>
      </c>
      <c r="T566" s="15">
        <v>713278.19000000006</v>
      </c>
      <c r="U566" s="15">
        <v>565082.74</v>
      </c>
      <c r="V566" s="15">
        <v>753443.65333333332</v>
      </c>
      <c r="W566" s="15">
        <v>467.53215571091715</v>
      </c>
      <c r="X566" s="18">
        <v>1.2908999999999999</v>
      </c>
      <c r="Y566" s="18">
        <v>66175.150000000009</v>
      </c>
      <c r="Z566" s="17">
        <v>88233.533333333355</v>
      </c>
      <c r="AA566" s="17">
        <v>68350.401528649279</v>
      </c>
      <c r="AB566" s="19">
        <f>Table1[[#This Row],[YTD-23 Annualized]]/Table1[[#This Row],[Column6]]</f>
        <v>106.14905493384889</v>
      </c>
      <c r="AC566" s="22">
        <v>33.557070000000003</v>
      </c>
      <c r="AD566" s="22">
        <v>-84.235265999999996</v>
      </c>
      <c r="AE566" s="21">
        <f>IF(OR('[1]Sales Team Input Sheet'!D$12="", '[1]Sales Team Input Sheet'!D$14="", AC566="", AD566=""), "",
     IFERROR(3959 * ACOS(MIN(1,
       SIN(RADIANS('[1]Sales Team Input Sheet'!D$12)) * SIN(RADIANS(AC566)) +
       COS(RADIANS('[1]Sales Team Input Sheet'!D$12)) * COS(RADIANS(AC566)) *
       COS(RADIANS(AD566) - RADIANS('[1]Sales Team Input Sheet'!D$14)))), ""))</f>
        <v>604.40930611810506</v>
      </c>
      <c r="AF566" s="21">
        <f t="shared" si="8"/>
        <v>317</v>
      </c>
    </row>
    <row r="567" spans="1:32" ht="15" thickBot="1" x14ac:dyDescent="0.4">
      <c r="A567" s="11" t="s">
        <v>1469</v>
      </c>
      <c r="B567" s="12" t="s">
        <v>1470</v>
      </c>
      <c r="C567" s="12" t="s">
        <v>1471</v>
      </c>
      <c r="D567" s="13" t="s">
        <v>34</v>
      </c>
      <c r="E567" s="14">
        <v>41609</v>
      </c>
      <c r="F567" s="15">
        <v>773.49999999999989</v>
      </c>
      <c r="G567" s="15">
        <v>1011.71367</v>
      </c>
      <c r="H567" s="15">
        <v>10889.984772512998</v>
      </c>
      <c r="I567" s="15">
        <v>4282.2941110775018</v>
      </c>
      <c r="J567" s="16">
        <v>0.39323233232486049</v>
      </c>
      <c r="K567" s="16">
        <v>0.93406808475777103</v>
      </c>
      <c r="L567" s="16">
        <v>0.90906777197972066</v>
      </c>
      <c r="M567" s="15">
        <v>3892.8955665191029</v>
      </c>
      <c r="N567" s="15">
        <v>537.52707826751248</v>
      </c>
      <c r="O567" s="15">
        <v>569.9077957336782</v>
      </c>
      <c r="P567" s="15">
        <v>640569.82000000007</v>
      </c>
      <c r="Q567" s="15">
        <v>485686.51</v>
      </c>
      <c r="R567" s="17">
        <v>647582.01333333342</v>
      </c>
      <c r="S567" s="15">
        <v>627.90757595345838</v>
      </c>
      <c r="T567" s="15">
        <v>1103053.21</v>
      </c>
      <c r="U567" s="15">
        <v>899351.17</v>
      </c>
      <c r="V567" s="15">
        <v>1199134.8933333335</v>
      </c>
      <c r="W567" s="15">
        <v>1162.703516483517</v>
      </c>
      <c r="X567" s="18">
        <v>1.5</v>
      </c>
      <c r="Y567" s="18">
        <v>91485.67</v>
      </c>
      <c r="Z567" s="17">
        <v>121980.89333333334</v>
      </c>
      <c r="AA567" s="17">
        <v>81320.595555555556</v>
      </c>
      <c r="AB567" s="19">
        <f>Table1[[#This Row],[YTD-23 Annualized]]/Table1[[#This Row],[Column6]]</f>
        <v>166.34970095341643</v>
      </c>
      <c r="AC567" s="22">
        <v>32.064049900000001</v>
      </c>
      <c r="AD567" s="22">
        <v>-81.097554500000001</v>
      </c>
      <c r="AE567" s="21">
        <f>IF(OR('[1]Sales Team Input Sheet'!D$12="", '[1]Sales Team Input Sheet'!D$14="", AC567="", AD567=""), "",
     IFERROR(3959 * ACOS(MIN(1,
       SIN(RADIANS('[1]Sales Team Input Sheet'!D$12)) * SIN(RADIANS(AC567)) +
       COS(RADIANS('[1]Sales Team Input Sheet'!D$12)) * COS(RADIANS(AC567)) *
       COS(RADIANS(AD567) - RADIANS('[1]Sales Team Input Sheet'!D$14)))), ""))</f>
        <v>767.76226522108755</v>
      </c>
      <c r="AF567" s="21">
        <f t="shared" si="8"/>
        <v>507</v>
      </c>
    </row>
    <row r="568" spans="1:32" ht="15" thickBot="1" x14ac:dyDescent="0.4">
      <c r="A568" s="11" t="s">
        <v>1472</v>
      </c>
      <c r="B568" s="12" t="s">
        <v>1473</v>
      </c>
      <c r="C568" s="12" t="s">
        <v>1474</v>
      </c>
      <c r="D568" s="13" t="s">
        <v>34</v>
      </c>
      <c r="E568" s="14">
        <v>41487</v>
      </c>
      <c r="F568" s="15">
        <v>1704.3</v>
      </c>
      <c r="G568" s="15">
        <v>2043.866</v>
      </c>
      <c r="H568" s="15">
        <v>21999.969237400001</v>
      </c>
      <c r="I568" s="15">
        <v>11739.009687813801</v>
      </c>
      <c r="J568" s="16">
        <v>0.5335920955679091</v>
      </c>
      <c r="K568" s="16">
        <v>0.77146731772289101</v>
      </c>
      <c r="L568" s="16">
        <v>0.69858687985993462</v>
      </c>
      <c r="M568" s="15">
        <v>8200.7181504553882</v>
      </c>
      <c r="N568" s="15">
        <v>238.02970167220892</v>
      </c>
      <c r="O568" s="15">
        <v>267.71361849439648</v>
      </c>
      <c r="P568" s="15">
        <v>692571.75</v>
      </c>
      <c r="Q568" s="15">
        <v>527588.18999999994</v>
      </c>
      <c r="R568" s="17">
        <v>703450.91999999993</v>
      </c>
      <c r="S568" s="15">
        <v>309.56298186938915</v>
      </c>
      <c r="T568" s="15">
        <v>809273.5199999999</v>
      </c>
      <c r="U568" s="15">
        <v>634899.15</v>
      </c>
      <c r="V568" s="15">
        <v>846532.20000000007</v>
      </c>
      <c r="W568" s="15">
        <v>372.52781200492871</v>
      </c>
      <c r="X568" s="18">
        <v>2.33</v>
      </c>
      <c r="Y568" s="18">
        <v>72909.459999999992</v>
      </c>
      <c r="Z568" s="17">
        <v>97212.613333333313</v>
      </c>
      <c r="AA568" s="17">
        <v>41722.151645207428</v>
      </c>
      <c r="AB568" s="19">
        <f>Table1[[#This Row],[YTD-23 Annualized]]/Table1[[#This Row],[Column6]]</f>
        <v>85.779185077947972</v>
      </c>
      <c r="AC568" s="22">
        <v>41.590992999999997</v>
      </c>
      <c r="AD568" s="22">
        <v>-93.615245000000002</v>
      </c>
      <c r="AE568" s="21">
        <f>IF(OR('[1]Sales Team Input Sheet'!D$12="", '[1]Sales Team Input Sheet'!D$14="", AC568="", AD568=""), "",
     IFERROR(3959 * ACOS(MIN(1,
       SIN(RADIANS('[1]Sales Team Input Sheet'!D$12)) * SIN(RADIANS(AC568)) +
       COS(RADIANS('[1]Sales Team Input Sheet'!D$12)) * COS(RADIANS(AC568)) *
       COS(RADIANS(AD568) - RADIANS('[1]Sales Team Input Sheet'!D$14)))), ""))</f>
        <v>309.47457543521392</v>
      </c>
      <c r="AF568" s="21">
        <f t="shared" si="8"/>
        <v>114</v>
      </c>
    </row>
    <row r="569" spans="1:32" ht="15" thickBot="1" x14ac:dyDescent="0.4">
      <c r="A569" s="11" t="s">
        <v>1475</v>
      </c>
      <c r="B569" s="12" t="s">
        <v>1476</v>
      </c>
      <c r="C569" s="12" t="s">
        <v>1477</v>
      </c>
      <c r="D569" s="13" t="s">
        <v>34</v>
      </c>
      <c r="E569" s="14">
        <v>41883</v>
      </c>
      <c r="F569" s="15">
        <v>1085.19</v>
      </c>
      <c r="G569" s="15">
        <v>1096.5341089999999</v>
      </c>
      <c r="H569" s="15">
        <v>11802.983495865099</v>
      </c>
      <c r="I569" s="15">
        <v>6043.9940778440741</v>
      </c>
      <c r="J569" s="16">
        <v>0.51207341601057454</v>
      </c>
      <c r="K569" s="16">
        <v>0.92745004653096463</v>
      </c>
      <c r="L569" s="16">
        <v>0.94020945800885081</v>
      </c>
      <c r="M569" s="15">
        <v>5682.6203961384808</v>
      </c>
      <c r="N569" s="15">
        <v>460.9321493397872</v>
      </c>
      <c r="O569" s="15">
        <v>570.97748781319387</v>
      </c>
      <c r="P569" s="15">
        <v>747237.79999999993</v>
      </c>
      <c r="Q569" s="15">
        <v>716856.36</v>
      </c>
      <c r="R569" s="17">
        <v>955808.48</v>
      </c>
      <c r="S569" s="15">
        <v>660.58142813700817</v>
      </c>
      <c r="T569" s="15">
        <v>1158776.93</v>
      </c>
      <c r="U569" s="15">
        <v>1168296.04</v>
      </c>
      <c r="V569" s="15">
        <v>1557728.0533333335</v>
      </c>
      <c r="W569" s="15">
        <v>1076.5820178954839</v>
      </c>
      <c r="X569" s="18">
        <v>2.157</v>
      </c>
      <c r="Y569" s="18">
        <v>131316.22</v>
      </c>
      <c r="Z569" s="17">
        <v>175088.29333333333</v>
      </c>
      <c r="AA569" s="17">
        <v>81172.134136918554</v>
      </c>
      <c r="AB569" s="19">
        <f>Table1[[#This Row],[YTD-23 Annualized]]/Table1[[#This Row],[Column6]]</f>
        <v>168.19854457452445</v>
      </c>
      <c r="AC569" s="22">
        <v>26.626534199999998</v>
      </c>
      <c r="AD569" s="22">
        <v>-81.804091400000004</v>
      </c>
      <c r="AE569" s="21">
        <f>IF(OR('[1]Sales Team Input Sheet'!D$12="", '[1]Sales Team Input Sheet'!D$14="", AC569="", AD569=""), "",
     IFERROR(3959 * ACOS(MIN(1,
       SIN(RADIANS('[1]Sales Team Input Sheet'!D$12)) * SIN(RADIANS(AC569)) +
       COS(RADIANS('[1]Sales Team Input Sheet'!D$12)) * COS(RADIANS(AC569)) *
       COS(RADIANS(AD569) - RADIANS('[1]Sales Team Input Sheet'!D$14)))), ""))</f>
        <v>1104.7921404733768</v>
      </c>
      <c r="AF569" s="21">
        <f t="shared" si="8"/>
        <v>731</v>
      </c>
    </row>
    <row r="570" spans="1:32" ht="15" thickBot="1" x14ac:dyDescent="0.4">
      <c r="A570" s="11" t="s">
        <v>1478</v>
      </c>
      <c r="B570" s="12" t="s">
        <v>1479</v>
      </c>
      <c r="C570" s="12" t="s">
        <v>862</v>
      </c>
      <c r="D570" s="13" t="s">
        <v>34</v>
      </c>
      <c r="E570" s="14">
        <v>41883</v>
      </c>
      <c r="F570" s="15">
        <v>1147.0700000000002</v>
      </c>
      <c r="G570" s="15">
        <v>1393.5450000000001</v>
      </c>
      <c r="H570" s="15">
        <v>14999.979025500001</v>
      </c>
      <c r="I570" s="15">
        <v>7842.8636394658506</v>
      </c>
      <c r="J570" s="16">
        <v>0.52285830707716086</v>
      </c>
      <c r="K570" s="16">
        <v>0.87476144825252766</v>
      </c>
      <c r="L570" s="16">
        <v>0.72096023940343945</v>
      </c>
      <c r="M570" s="15">
        <v>5654.3928471178297</v>
      </c>
      <c r="N570" s="15">
        <v>265.83778596693429</v>
      </c>
      <c r="O570" s="15">
        <v>307.59351216577886</v>
      </c>
      <c r="P570" s="15">
        <v>561066.0399999998</v>
      </c>
      <c r="Q570" s="15">
        <v>394138.94</v>
      </c>
      <c r="R570" s="17">
        <v>525518.58666666667</v>
      </c>
      <c r="S570" s="15">
        <v>343.60495872091496</v>
      </c>
      <c r="T570" s="15">
        <v>819332.95</v>
      </c>
      <c r="U570" s="15">
        <v>611277.84</v>
      </c>
      <c r="V570" s="15">
        <v>815037.11999999988</v>
      </c>
      <c r="W570" s="15">
        <v>532.9036937588811</v>
      </c>
      <c r="X570" s="18">
        <v>1.4069</v>
      </c>
      <c r="Y570" s="18">
        <v>101550.56</v>
      </c>
      <c r="Z570" s="17">
        <v>135400.74666666664</v>
      </c>
      <c r="AA570" s="17">
        <v>96240.490913829446</v>
      </c>
      <c r="AB570" s="19">
        <f>Table1[[#This Row],[YTD-23 Annualized]]/Table1[[#This Row],[Column6]]</f>
        <v>92.939878935814519</v>
      </c>
      <c r="AC570" s="22">
        <v>41.212851000000001</v>
      </c>
      <c r="AD570" s="22">
        <v>-95.931866999999997</v>
      </c>
      <c r="AE570" s="21">
        <f>IF(OR('[1]Sales Team Input Sheet'!D$12="", '[1]Sales Team Input Sheet'!D$14="", AC570="", AD570=""), "",
     IFERROR(3959 * ACOS(MIN(1,
       SIN(RADIANS('[1]Sales Team Input Sheet'!D$12)) * SIN(RADIANS(AC570)) +
       COS(RADIANS('[1]Sales Team Input Sheet'!D$12)) * COS(RADIANS(AC570)) *
       COS(RADIANS(AD570) - RADIANS('[1]Sales Team Input Sheet'!D$14)))), ""))</f>
        <v>431.90640624714206</v>
      </c>
      <c r="AF570" s="21">
        <f t="shared" si="8"/>
        <v>170</v>
      </c>
    </row>
    <row r="571" spans="1:32" ht="15" thickBot="1" x14ac:dyDescent="0.4">
      <c r="A571" s="11" t="s">
        <v>1480</v>
      </c>
      <c r="B571" s="12" t="s">
        <v>1481</v>
      </c>
      <c r="C571" s="12" t="s">
        <v>1482</v>
      </c>
      <c r="D571" s="13" t="s">
        <v>34</v>
      </c>
      <c r="E571" s="14">
        <v>41913</v>
      </c>
      <c r="F571" s="15">
        <v>869.87</v>
      </c>
      <c r="G571" s="15">
        <v>1118.830829</v>
      </c>
      <c r="H571" s="15">
        <v>12042.983160273099</v>
      </c>
      <c r="I571" s="15">
        <v>5969.7719262663222</v>
      </c>
      <c r="J571" s="16">
        <v>0.49570541175870458</v>
      </c>
      <c r="K571" s="16">
        <v>0.72120961527290872</v>
      </c>
      <c r="L571" s="16">
        <v>0.811415687286693</v>
      </c>
      <c r="M571" s="15">
        <v>4843.966590496193</v>
      </c>
      <c r="N571" s="15">
        <v>333.50321102676179</v>
      </c>
      <c r="O571" s="15">
        <v>358.87972915493123</v>
      </c>
      <c r="P571" s="15">
        <v>399651.13</v>
      </c>
      <c r="Q571" s="15">
        <v>359770.87</v>
      </c>
      <c r="R571" s="17">
        <v>479694.49333333329</v>
      </c>
      <c r="S571" s="15">
        <v>413.59153666639844</v>
      </c>
      <c r="T571" s="15">
        <v>478411.85</v>
      </c>
      <c r="U571" s="15">
        <v>423162.14</v>
      </c>
      <c r="V571" s="15">
        <v>564216.18666666665</v>
      </c>
      <c r="W571" s="15">
        <v>486.46595468288365</v>
      </c>
      <c r="X571" s="18">
        <v>1.625</v>
      </c>
      <c r="Y571" s="18">
        <v>101835.90000000002</v>
      </c>
      <c r="Z571" s="17">
        <v>135781.20000000001</v>
      </c>
      <c r="AA571" s="17">
        <v>83557.661538461543</v>
      </c>
      <c r="AB571" s="19">
        <f>Table1[[#This Row],[YTD-23 Annualized]]/Table1[[#This Row],[Column6]]</f>
        <v>99.029273710204436</v>
      </c>
      <c r="AC571" s="22">
        <v>44.984130999999998</v>
      </c>
      <c r="AD571" s="22">
        <v>-92.884140700000003</v>
      </c>
      <c r="AE571" s="21">
        <f>IF(OR('[1]Sales Team Input Sheet'!D$12="", '[1]Sales Team Input Sheet'!D$14="", AC571="", AD571=""), "",
     IFERROR(3959 * ACOS(MIN(1,
       SIN(RADIANS('[1]Sales Team Input Sheet'!D$12)) * SIN(RADIANS(AC571)) +
       COS(RADIANS('[1]Sales Team Input Sheet'!D$12)) * COS(RADIANS(AC571)) *
       COS(RADIANS(AD571) - RADIANS('[1]Sales Team Input Sheet'!D$14)))), ""))</f>
        <v>339.70285146096455</v>
      </c>
      <c r="AF571" s="21">
        <f t="shared" si="8"/>
        <v>123</v>
      </c>
    </row>
    <row r="572" spans="1:32" ht="15" thickBot="1" x14ac:dyDescent="0.4">
      <c r="A572" s="11" t="s">
        <v>1483</v>
      </c>
      <c r="B572" s="12" t="s">
        <v>1484</v>
      </c>
      <c r="C572" s="12" t="s">
        <v>421</v>
      </c>
      <c r="D572" s="13" t="s">
        <v>34</v>
      </c>
      <c r="E572" s="14">
        <v>41609</v>
      </c>
      <c r="F572" s="15">
        <v>1123.18</v>
      </c>
      <c r="G572" s="15">
        <v>1322.9387200000001</v>
      </c>
      <c r="H572" s="15">
        <v>14239.980088208</v>
      </c>
      <c r="I572" s="15">
        <v>6907.362494602291</v>
      </c>
      <c r="J572" s="16">
        <v>0.48506826918404305</v>
      </c>
      <c r="K572" s="16">
        <v>0.85987151278918872</v>
      </c>
      <c r="L572" s="16">
        <v>0.81789878010350192</v>
      </c>
      <c r="M572" s="15">
        <v>5649.5233580678942</v>
      </c>
      <c r="N572" s="15">
        <v>374.61773724686924</v>
      </c>
      <c r="O572" s="15">
        <v>414.50454958243552</v>
      </c>
      <c r="P572" s="15">
        <v>685062.54</v>
      </c>
      <c r="Q572" s="15">
        <v>522784.29000000004</v>
      </c>
      <c r="R572" s="17">
        <v>697045.72000000009</v>
      </c>
      <c r="S572" s="15">
        <v>465.45014156234976</v>
      </c>
      <c r="T572" s="15">
        <v>857418.43</v>
      </c>
      <c r="U572" s="15">
        <v>656198.31000000017</v>
      </c>
      <c r="V572" s="15">
        <v>874931.08000000031</v>
      </c>
      <c r="W572" s="15">
        <v>584.23254509517642</v>
      </c>
      <c r="X572" s="18">
        <v>2.3166000000000002</v>
      </c>
      <c r="Y572" s="18">
        <v>100502.55</v>
      </c>
      <c r="Z572" s="17">
        <v>134003.40000000002</v>
      </c>
      <c r="AA572" s="17">
        <v>57844.858844858849</v>
      </c>
      <c r="AB572" s="19">
        <f>Table1[[#This Row],[YTD-23 Annualized]]/Table1[[#This Row],[Column6]]</f>
        <v>123.381332516233</v>
      </c>
      <c r="AC572" s="22">
        <v>33.575299000000001</v>
      </c>
      <c r="AD572" s="22">
        <v>-111.887186</v>
      </c>
      <c r="AE572" s="21">
        <f>IF(OR('[1]Sales Team Input Sheet'!D$12="", '[1]Sales Team Input Sheet'!D$14="", AC572="", AD572=""), "",
     IFERROR(3959 * ACOS(MIN(1,
       SIN(RADIANS('[1]Sales Team Input Sheet'!D$12)) * SIN(RADIANS(AC572)) +
       COS(RADIANS('[1]Sales Team Input Sheet'!D$12)) * COS(RADIANS(AC572)) *
       COS(RADIANS(AD572) - RADIANS('[1]Sales Team Input Sheet'!D$14)))), ""))</f>
        <v>1438.4777690089509</v>
      </c>
      <c r="AF572" s="21">
        <f t="shared" si="8"/>
        <v>793</v>
      </c>
    </row>
    <row r="573" spans="1:32" ht="15" thickBot="1" x14ac:dyDescent="0.4">
      <c r="A573" s="11" t="s">
        <v>1485</v>
      </c>
      <c r="B573" s="12" t="s">
        <v>1486</v>
      </c>
      <c r="C573" s="12" t="s">
        <v>33</v>
      </c>
      <c r="D573" s="13" t="s">
        <v>34</v>
      </c>
      <c r="E573" s="14">
        <v>41821</v>
      </c>
      <c r="F573" s="15">
        <v>1015.2499999999999</v>
      </c>
      <c r="G573" s="15">
        <v>1133.9740179999999</v>
      </c>
      <c r="H573" s="15">
        <v>12205.982932350198</v>
      </c>
      <c r="I573" s="15">
        <v>6124.9941256158945</v>
      </c>
      <c r="J573" s="16">
        <v>0.5018026126664884</v>
      </c>
      <c r="K573" s="16">
        <v>0.74941212158458204</v>
      </c>
      <c r="L573" s="16">
        <v>0.8343651009633597</v>
      </c>
      <c r="M573" s="15">
        <v>5110.4813420194905</v>
      </c>
      <c r="N573" s="15">
        <v>526.94336219935838</v>
      </c>
      <c r="O573" s="15">
        <v>545.76316178281218</v>
      </c>
      <c r="P573" s="15">
        <v>706254.50000000012</v>
      </c>
      <c r="Q573" s="15">
        <v>619935.96</v>
      </c>
      <c r="R573" s="17">
        <v>826581.28</v>
      </c>
      <c r="S573" s="15">
        <v>610.62394484117215</v>
      </c>
      <c r="T573" s="15">
        <v>1139694.0799999998</v>
      </c>
      <c r="U573" s="15">
        <v>1041586.42</v>
      </c>
      <c r="V573" s="15">
        <v>1388781.8933333333</v>
      </c>
      <c r="W573" s="15">
        <v>1025.9408224575229</v>
      </c>
      <c r="X573" s="18">
        <v>2.0453999999999999</v>
      </c>
      <c r="Y573" s="18">
        <v>88054.34</v>
      </c>
      <c r="Z573" s="17">
        <v>117405.78666666665</v>
      </c>
      <c r="AA573" s="17">
        <v>57399.91525699944</v>
      </c>
      <c r="AB573" s="19">
        <f>Table1[[#This Row],[YTD-23 Annualized]]/Table1[[#This Row],[Column6]]</f>
        <v>161.74235354381764</v>
      </c>
      <c r="AC573" s="22">
        <v>32.663670000000003</v>
      </c>
      <c r="AD573" s="22">
        <v>-116.27363</v>
      </c>
      <c r="AE573" s="21">
        <f>IF(OR('[1]Sales Team Input Sheet'!D$12="", '[1]Sales Team Input Sheet'!D$14="", AC573="", AD573=""), "",
     IFERROR(3959 * ACOS(MIN(1,
       SIN(RADIANS('[1]Sales Team Input Sheet'!D$12)) * SIN(RADIANS(AC573)) +
       COS(RADIANS('[1]Sales Team Input Sheet'!D$12)) * COS(RADIANS(AC573)) *
       COS(RADIANS(AD573) - RADIANS('[1]Sales Team Input Sheet'!D$14)))), ""))</f>
        <v>1689.2122558032972</v>
      </c>
      <c r="AF573" s="21">
        <f t="shared" si="8"/>
        <v>834</v>
      </c>
    </row>
    <row r="574" spans="1:32" ht="15" thickBot="1" x14ac:dyDescent="0.4">
      <c r="A574" s="11" t="s">
        <v>1487</v>
      </c>
      <c r="B574" s="12" t="s">
        <v>1488</v>
      </c>
      <c r="C574" s="12" t="s">
        <v>1489</v>
      </c>
      <c r="D574" s="13" t="s">
        <v>34</v>
      </c>
      <c r="E574" s="14">
        <v>41609</v>
      </c>
      <c r="F574" s="15">
        <v>1222</v>
      </c>
      <c r="G574" s="15">
        <v>1335.8522370000001</v>
      </c>
      <c r="H574" s="15">
        <v>14378.9798938443</v>
      </c>
      <c r="I574" s="15">
        <v>7032.8074298035799</v>
      </c>
      <c r="J574" s="16">
        <v>0.48910336350177064</v>
      </c>
      <c r="K574" s="16">
        <v>0.87136104667752612</v>
      </c>
      <c r="L574" s="16">
        <v>0.8392764121628653</v>
      </c>
      <c r="M574" s="15">
        <v>5902.4693871178906</v>
      </c>
      <c r="N574" s="15">
        <v>465.20458575684478</v>
      </c>
      <c r="O574" s="15">
        <v>529.08944353518825</v>
      </c>
      <c r="P574" s="15">
        <v>841084.53</v>
      </c>
      <c r="Q574" s="15">
        <v>691475.40999999992</v>
      </c>
      <c r="R574" s="17">
        <v>921967.21333333314</v>
      </c>
      <c r="S574" s="15">
        <v>565.85549099836328</v>
      </c>
      <c r="T574" s="15">
        <v>1120250.1199999999</v>
      </c>
      <c r="U574" s="15">
        <v>997939.72</v>
      </c>
      <c r="V574" s="15">
        <v>1330586.2933333335</v>
      </c>
      <c r="W574" s="15">
        <v>816.64461538461546</v>
      </c>
      <c r="X574" s="18">
        <v>2</v>
      </c>
      <c r="Y574" s="18">
        <v>85530.4</v>
      </c>
      <c r="Z574" s="17">
        <v>114040.53333333333</v>
      </c>
      <c r="AA574" s="17">
        <v>57020.266666666663</v>
      </c>
      <c r="AB574" s="19">
        <f>Table1[[#This Row],[YTD-23 Annualized]]/Table1[[#This Row],[Column6]]</f>
        <v>156.20025329492125</v>
      </c>
      <c r="AC574" s="22">
        <v>34.422621999999997</v>
      </c>
      <c r="AD574" s="22">
        <v>-118.541085</v>
      </c>
      <c r="AE574" s="21">
        <f>IF(OR('[1]Sales Team Input Sheet'!D$12="", '[1]Sales Team Input Sheet'!D$14="", AC574="", AD574=""), "",
     IFERROR(3959 * ACOS(MIN(1,
       SIN(RADIANS('[1]Sales Team Input Sheet'!D$12)) * SIN(RADIANS(AC574)) +
       COS(RADIANS('[1]Sales Team Input Sheet'!D$12)) * COS(RADIANS(AC574)) *
       COS(RADIANS(AD574) - RADIANS('[1]Sales Team Input Sheet'!D$14)))), ""))</f>
        <v>1746.3832874137083</v>
      </c>
      <c r="AF574" s="21">
        <f t="shared" si="8"/>
        <v>920</v>
      </c>
    </row>
    <row r="575" spans="1:32" ht="15" thickBot="1" x14ac:dyDescent="0.4">
      <c r="A575" s="11" t="s">
        <v>1490</v>
      </c>
      <c r="B575" s="12" t="s">
        <v>1491</v>
      </c>
      <c r="C575" s="12" t="s">
        <v>1492</v>
      </c>
      <c r="D575" s="13" t="s">
        <v>34</v>
      </c>
      <c r="E575" s="14">
        <v>41791</v>
      </c>
      <c r="F575" s="15">
        <v>869.85</v>
      </c>
      <c r="G575" s="15">
        <v>969.62861099999998</v>
      </c>
      <c r="H575" s="15">
        <v>10436.9854059429</v>
      </c>
      <c r="I575" s="15">
        <v>4998.5052007142012</v>
      </c>
      <c r="J575" s="16">
        <v>0.47892231389611928</v>
      </c>
      <c r="K575" s="16">
        <v>0.82337152028560889</v>
      </c>
      <c r="L575" s="16">
        <v>0.85230896905307763</v>
      </c>
      <c r="M575" s="15">
        <v>4260.2708144271683</v>
      </c>
      <c r="N575" s="15">
        <v>333.05836146222344</v>
      </c>
      <c r="O575" s="15">
        <v>401.74425475656705</v>
      </c>
      <c r="P575" s="15">
        <v>431497.75999999995</v>
      </c>
      <c r="Q575" s="15">
        <v>404805.52999999997</v>
      </c>
      <c r="R575" s="17">
        <v>539740.70666666655</v>
      </c>
      <c r="S575" s="15">
        <v>465.37394953152835</v>
      </c>
      <c r="T575" s="15">
        <v>667159.22</v>
      </c>
      <c r="U575" s="15">
        <v>620957.99</v>
      </c>
      <c r="V575" s="15">
        <v>827943.98666666658</v>
      </c>
      <c r="W575" s="15">
        <v>713.86789676380965</v>
      </c>
      <c r="X575" s="18">
        <v>2.0769000000000002</v>
      </c>
      <c r="Y575" s="18">
        <v>54513.65</v>
      </c>
      <c r="Z575" s="17">
        <v>72684.866666666669</v>
      </c>
      <c r="AA575" s="17">
        <v>34996.806137352141</v>
      </c>
      <c r="AB575" s="19">
        <f>Table1[[#This Row],[YTD-23 Annualized]]/Table1[[#This Row],[Column6]]</f>
        <v>126.69164242772194</v>
      </c>
      <c r="AC575" s="22">
        <v>43.988165000000002</v>
      </c>
      <c r="AD575" s="22">
        <v>-102.126436</v>
      </c>
      <c r="AE575" s="21">
        <f>IF(OR('[1]Sales Team Input Sheet'!D$12="", '[1]Sales Team Input Sheet'!D$14="", AC575="", AD575=""), "",
     IFERROR(3959 * ACOS(MIN(1,
       SIN(RADIANS('[1]Sales Team Input Sheet'!D$12)) * SIN(RADIANS(AC575)) +
       COS(RADIANS('[1]Sales Team Input Sheet'!D$12)) * COS(RADIANS(AC575)) *
       COS(RADIANS(AD575) - RADIANS('[1]Sales Team Input Sheet'!D$14)))), ""))</f>
        <v>746.80139837521324</v>
      </c>
      <c r="AF575" s="21">
        <f t="shared" si="8"/>
        <v>489</v>
      </c>
    </row>
    <row r="576" spans="1:32" ht="15" thickBot="1" x14ac:dyDescent="0.4">
      <c r="A576" s="11" t="s">
        <v>1493</v>
      </c>
      <c r="B576" s="12" t="s">
        <v>1494</v>
      </c>
      <c r="C576" s="12" t="s">
        <v>719</v>
      </c>
      <c r="D576" s="13" t="s">
        <v>34</v>
      </c>
      <c r="E576" s="14">
        <v>41974</v>
      </c>
      <c r="F576" s="15">
        <v>1250.73</v>
      </c>
      <c r="G576" s="15">
        <v>1373.292146</v>
      </c>
      <c r="H576" s="15">
        <v>14781.979330329399</v>
      </c>
      <c r="I576" s="15">
        <v>8219.9423683504992</v>
      </c>
      <c r="J576" s="16">
        <v>0.55607859980462626</v>
      </c>
      <c r="K576" s="16">
        <v>0.84513235550900012</v>
      </c>
      <c r="L576" s="16">
        <v>0.77066698517505317</v>
      </c>
      <c r="M576" s="15">
        <v>6334.8382033293656</v>
      </c>
      <c r="N576" s="15">
        <v>230.57923324396785</v>
      </c>
      <c r="O576" s="15">
        <v>285.01640641865151</v>
      </c>
      <c r="P576" s="15">
        <v>485034.34999999992</v>
      </c>
      <c r="Q576" s="15">
        <v>401365.67000000004</v>
      </c>
      <c r="R576" s="17">
        <v>535154.22666666668</v>
      </c>
      <c r="S576" s="15">
        <v>320.90512740559518</v>
      </c>
      <c r="T576" s="15">
        <v>650233.48</v>
      </c>
      <c r="U576" s="15">
        <v>546482.24</v>
      </c>
      <c r="V576" s="15">
        <v>728642.98666666669</v>
      </c>
      <c r="W576" s="15">
        <v>436.93062451528311</v>
      </c>
      <c r="X576" s="18">
        <v>1.0909</v>
      </c>
      <c r="Y576" s="18">
        <v>89807.09</v>
      </c>
      <c r="Z576" s="17">
        <v>119742.78666666665</v>
      </c>
      <c r="AA576" s="17">
        <v>109765.13582057627</v>
      </c>
      <c r="AB576" s="19">
        <f>Table1[[#This Row],[YTD-23 Annualized]]/Table1[[#This Row],[Column6]]</f>
        <v>84.477962891839709</v>
      </c>
      <c r="AC576" s="22">
        <v>29.765442</v>
      </c>
      <c r="AD576" s="22">
        <v>-95.372311999999994</v>
      </c>
      <c r="AE576" s="21">
        <f>IF(OR('[1]Sales Team Input Sheet'!D$12="", '[1]Sales Team Input Sheet'!D$14="", AC576="", AD576=""), "",
     IFERROR(3959 * ACOS(MIN(1,
       SIN(RADIANS('[1]Sales Team Input Sheet'!D$12)) * SIN(RADIANS(AC576)) +
       COS(RADIANS('[1]Sales Team Input Sheet'!D$12)) * COS(RADIANS(AC576)) *
       COS(RADIANS(AD576) - RADIANS('[1]Sales Team Input Sheet'!D$14)))), ""))</f>
        <v>942.25014081788959</v>
      </c>
      <c r="AF576" s="21">
        <f t="shared" si="8"/>
        <v>658</v>
      </c>
    </row>
    <row r="577" spans="1:32" ht="15" thickBot="1" x14ac:dyDescent="0.4">
      <c r="A577" s="11" t="s">
        <v>1495</v>
      </c>
      <c r="B577" s="12" t="s">
        <v>1496</v>
      </c>
      <c r="C577" s="12" t="s">
        <v>1220</v>
      </c>
      <c r="D577" s="13" t="s">
        <v>34</v>
      </c>
      <c r="E577" s="14">
        <v>41640</v>
      </c>
      <c r="F577" s="15">
        <v>1395.6100000000001</v>
      </c>
      <c r="G577" s="15">
        <v>1370.8766679999999</v>
      </c>
      <c r="H577" s="15">
        <v>14755.979366685198</v>
      </c>
      <c r="I577" s="15">
        <v>7416.9928041593994</v>
      </c>
      <c r="J577" s="16">
        <v>0.50264320787170913</v>
      </c>
      <c r="K577" s="16">
        <v>0.87913815420708175</v>
      </c>
      <c r="L577" s="16">
        <v>0.92904395251812544</v>
      </c>
      <c r="M577" s="15">
        <v>6890.7123105747423</v>
      </c>
      <c r="N577" s="15">
        <v>313.31246036688134</v>
      </c>
      <c r="O577" s="15">
        <v>341.26670774786646</v>
      </c>
      <c r="P577" s="15">
        <v>614202.31999999983</v>
      </c>
      <c r="Q577" s="15">
        <v>532519.02</v>
      </c>
      <c r="R577" s="17">
        <v>710025.36</v>
      </c>
      <c r="S577" s="15">
        <v>381.56721433638336</v>
      </c>
      <c r="T577" s="15">
        <v>765175.86</v>
      </c>
      <c r="U577" s="15">
        <v>662328.98</v>
      </c>
      <c r="V577" s="15">
        <v>883105.30666666664</v>
      </c>
      <c r="W577" s="15">
        <v>474.58027672487293</v>
      </c>
      <c r="X577" s="18">
        <v>2.3166000000000002</v>
      </c>
      <c r="Y577" s="18">
        <v>145738.87</v>
      </c>
      <c r="Z577" s="17">
        <v>194318.49333333335</v>
      </c>
      <c r="AA577" s="17">
        <v>83880.900169789064</v>
      </c>
      <c r="AB577" s="19">
        <f>Table1[[#This Row],[YTD-23 Annualized]]/Table1[[#This Row],[Column6]]</f>
        <v>103.04092349209947</v>
      </c>
      <c r="AC577" s="22">
        <v>33.328650000000003</v>
      </c>
      <c r="AD577" s="22">
        <v>-111.58373899999999</v>
      </c>
      <c r="AE577" s="21">
        <f>IF(OR('[1]Sales Team Input Sheet'!D$12="", '[1]Sales Team Input Sheet'!D$14="", AC577="", AD577=""), "",
     IFERROR(3959 * ACOS(MIN(1,
       SIN(RADIANS('[1]Sales Team Input Sheet'!D$12)) * SIN(RADIANS(AC577)) +
       COS(RADIANS('[1]Sales Team Input Sheet'!D$12)) * COS(RADIANS(AC577)) *
       COS(RADIANS(AD577) - RADIANS('[1]Sales Team Input Sheet'!D$14)))), ""))</f>
        <v>1432.244820611194</v>
      </c>
      <c r="AF577" s="21">
        <f t="shared" si="8"/>
        <v>787</v>
      </c>
    </row>
    <row r="578" spans="1:32" ht="15" thickBot="1" x14ac:dyDescent="0.4">
      <c r="A578" s="11" t="s">
        <v>1497</v>
      </c>
      <c r="B578" s="12" t="s">
        <v>1498</v>
      </c>
      <c r="C578" s="12" t="s">
        <v>1499</v>
      </c>
      <c r="D578" s="13" t="s">
        <v>34</v>
      </c>
      <c r="E578" s="14">
        <v>41883</v>
      </c>
      <c r="F578" s="15">
        <v>1145.26</v>
      </c>
      <c r="G578" s="15">
        <v>1114.836</v>
      </c>
      <c r="H578" s="15">
        <v>11999.983220399999</v>
      </c>
      <c r="I578" s="15">
        <v>6148.9940390088004</v>
      </c>
      <c r="J578" s="16">
        <v>0.51241688642993233</v>
      </c>
      <c r="K578" s="16">
        <v>0.92269214911239705</v>
      </c>
      <c r="L578" s="16">
        <v>0.91660675562325744</v>
      </c>
      <c r="M578" s="15">
        <v>5636.2094764426065</v>
      </c>
      <c r="N578" s="15">
        <v>430.09370340335374</v>
      </c>
      <c r="O578" s="15">
        <v>445.04838202678866</v>
      </c>
      <c r="P578" s="15">
        <v>774334.22</v>
      </c>
      <c r="Q578" s="15">
        <v>599704.35</v>
      </c>
      <c r="R578" s="17">
        <v>799605.8</v>
      </c>
      <c r="S578" s="15">
        <v>523.64035240905991</v>
      </c>
      <c r="T578" s="15">
        <v>1147543.3499999999</v>
      </c>
      <c r="U578" s="15">
        <v>898187.12999999989</v>
      </c>
      <c r="V578" s="15">
        <v>1197582.8399999999</v>
      </c>
      <c r="W578" s="15">
        <v>784.26482196182519</v>
      </c>
      <c r="X578" s="18">
        <v>2.2678000000000003</v>
      </c>
      <c r="Y578" s="18">
        <v>103467.27</v>
      </c>
      <c r="Z578" s="17">
        <v>137956.36000000002</v>
      </c>
      <c r="AA578" s="17">
        <v>60832.683658170914</v>
      </c>
      <c r="AB578" s="19">
        <f>Table1[[#This Row],[YTD-23 Annualized]]/Table1[[#This Row],[Column6]]</f>
        <v>141.869425425381</v>
      </c>
      <c r="AC578" s="22">
        <v>36.407902999999997</v>
      </c>
      <c r="AD578" s="22">
        <v>-81.701971999999998</v>
      </c>
      <c r="AE578" s="21">
        <f>IF(OR('[1]Sales Team Input Sheet'!D$12="", '[1]Sales Team Input Sheet'!D$14="", AC578="", AD578=""), "",
     IFERROR(3959 * ACOS(MIN(1,
       SIN(RADIANS('[1]Sales Team Input Sheet'!D$12)) * SIN(RADIANS(AC578)) +
       COS(RADIANS('[1]Sales Team Input Sheet'!D$12)) * COS(RADIANS(AC578)) *
       COS(RADIANS(AD578) - RADIANS('[1]Sales Team Input Sheet'!D$14)))), ""))</f>
        <v>493.67925476191641</v>
      </c>
      <c r="AF578" s="21">
        <f t="shared" ref="AF578:AF641" si="9">IF(ISNUMBER(AE578), _xlfn.RANK.EQ(AE578, AE$3:AE$1029, 1) + COUNTIF(AE$2:AE$1029, AE578) - 1, "")</f>
        <v>188</v>
      </c>
    </row>
    <row r="579" spans="1:32" ht="15" thickBot="1" x14ac:dyDescent="0.4">
      <c r="A579" s="11" t="s">
        <v>1500</v>
      </c>
      <c r="B579" s="12" t="s">
        <v>1501</v>
      </c>
      <c r="C579" s="12" t="s">
        <v>1502</v>
      </c>
      <c r="D579" s="13" t="s">
        <v>34</v>
      </c>
      <c r="E579" s="14">
        <v>41791</v>
      </c>
      <c r="F579" s="15">
        <v>746</v>
      </c>
      <c r="G579" s="15">
        <v>984.77179999999998</v>
      </c>
      <c r="H579" s="15">
        <v>10599.985178019999</v>
      </c>
      <c r="I579" s="15">
        <v>5142.0582326658259</v>
      </c>
      <c r="J579" s="16">
        <v>0.48510051158640632</v>
      </c>
      <c r="K579" s="16">
        <v>0.71688085425541936</v>
      </c>
      <c r="L579" s="16">
        <v>0.67556522231661775</v>
      </c>
      <c r="M579" s="15">
        <v>3473.7957131158828</v>
      </c>
      <c r="N579" s="15">
        <v>629.19891952451474</v>
      </c>
      <c r="O579" s="15">
        <v>630.17281501340483</v>
      </c>
      <c r="P579" s="15">
        <v>713042.07999999984</v>
      </c>
      <c r="Q579" s="15">
        <v>506605.06</v>
      </c>
      <c r="R579" s="17">
        <v>675473.41333333333</v>
      </c>
      <c r="S579" s="15">
        <v>679.09525469168898</v>
      </c>
      <c r="T579" s="15">
        <v>862809.4099999998</v>
      </c>
      <c r="U579" s="15">
        <v>620535.99000000011</v>
      </c>
      <c r="V579" s="15">
        <v>827381.32000000007</v>
      </c>
      <c r="W579" s="15">
        <v>831.81768096514759</v>
      </c>
      <c r="X579" s="18">
        <v>2.2625000000000002</v>
      </c>
      <c r="Y579" s="18">
        <v>107935.62</v>
      </c>
      <c r="Z579" s="17">
        <v>143914.16</v>
      </c>
      <c r="AA579" s="17">
        <v>63608.468508287289</v>
      </c>
      <c r="AB579" s="19">
        <f>Table1[[#This Row],[YTD-23 Annualized]]/Table1[[#This Row],[Column6]]</f>
        <v>194.44822583635911</v>
      </c>
      <c r="AC579" s="22">
        <v>42.334738999999999</v>
      </c>
      <c r="AD579" s="22">
        <v>-71.111688999999998</v>
      </c>
      <c r="AE579" s="21">
        <f>IF(OR('[1]Sales Team Input Sheet'!D$12="", '[1]Sales Team Input Sheet'!D$14="", AC579="", AD579=""), "",
     IFERROR(3959 * ACOS(MIN(1,
       SIN(RADIANS('[1]Sales Team Input Sheet'!D$12)) * SIN(RADIANS(AC579)) +
       COS(RADIANS('[1]Sales Team Input Sheet'!D$12)) * COS(RADIANS(AC579)) *
       COS(RADIANS(AD579) - RADIANS('[1]Sales Team Input Sheet'!D$14)))), ""))</f>
        <v>845.71182562593617</v>
      </c>
      <c r="AF579" s="21">
        <f t="shared" si="9"/>
        <v>583</v>
      </c>
    </row>
    <row r="580" spans="1:32" ht="15" thickBot="1" x14ac:dyDescent="0.4">
      <c r="A580" s="11" t="s">
        <v>1503</v>
      </c>
      <c r="B580" s="12" t="s">
        <v>1504</v>
      </c>
      <c r="C580" s="12" t="s">
        <v>105</v>
      </c>
      <c r="D580" s="13" t="s">
        <v>34</v>
      </c>
      <c r="E580" s="14">
        <v>41913</v>
      </c>
      <c r="F580" s="15">
        <v>989.78</v>
      </c>
      <c r="G580" s="15">
        <v>1398.561762</v>
      </c>
      <c r="H580" s="15">
        <v>15053.978949991801</v>
      </c>
      <c r="I580" s="15">
        <v>7612.9925839120979</v>
      </c>
      <c r="J580" s="16">
        <v>0.50571298187687741</v>
      </c>
      <c r="K580" s="16">
        <v>0.82451581524852358</v>
      </c>
      <c r="L580" s="16">
        <v>0.76144874971972809</v>
      </c>
      <c r="M580" s="15">
        <v>5796.9036846454292</v>
      </c>
      <c r="N580" s="15">
        <v>522.13973741824543</v>
      </c>
      <c r="O580" s="15">
        <v>576.39838145850604</v>
      </c>
      <c r="P580" s="15">
        <v>844742.15000000014</v>
      </c>
      <c r="Q580" s="15">
        <v>639425.22</v>
      </c>
      <c r="R580" s="17">
        <v>852566.96</v>
      </c>
      <c r="S580" s="15">
        <v>646.02762229990503</v>
      </c>
      <c r="T580" s="15">
        <v>1085187.3299999998</v>
      </c>
      <c r="U580" s="15">
        <v>818279.69000000018</v>
      </c>
      <c r="V580" s="15">
        <v>1091039.5866666669</v>
      </c>
      <c r="W580" s="15">
        <v>826.72885893835007</v>
      </c>
      <c r="X580" s="18">
        <v>1.4903999999999999</v>
      </c>
      <c r="Y580" s="18">
        <v>126577.42000000001</v>
      </c>
      <c r="Z580" s="17">
        <v>168769.89333333334</v>
      </c>
      <c r="AA580" s="17">
        <v>113237.9853283235</v>
      </c>
      <c r="AB580" s="19">
        <f>Table1[[#This Row],[YTD-23 Annualized]]/Table1[[#This Row],[Column6]]</f>
        <v>147.07281790074242</v>
      </c>
      <c r="AC580" s="22">
        <v>37.632235000000001</v>
      </c>
      <c r="AD580" s="22">
        <v>-122.48403999999999</v>
      </c>
      <c r="AE580" s="21">
        <f>IF(OR('[1]Sales Team Input Sheet'!D$12="", '[1]Sales Team Input Sheet'!D$14="", AC580="", AD580=""), "",
     IFERROR(3959 * ACOS(MIN(1,
       SIN(RADIANS('[1]Sales Team Input Sheet'!D$12)) * SIN(RADIANS(AC580)) +
       COS(RADIANS('[1]Sales Team Input Sheet'!D$12)) * COS(RADIANS(AC580)) *
       COS(RADIANS(AD580) - RADIANS('[1]Sales Team Input Sheet'!D$14)))), ""))</f>
        <v>1861.7691875174382</v>
      </c>
      <c r="AF580" s="21">
        <f t="shared" si="9"/>
        <v>1016</v>
      </c>
    </row>
    <row r="581" spans="1:32" ht="15" thickBot="1" x14ac:dyDescent="0.4">
      <c r="A581" s="11" t="s">
        <v>1505</v>
      </c>
      <c r="B581" s="12" t="s">
        <v>1506</v>
      </c>
      <c r="C581" s="12" t="s">
        <v>1507</v>
      </c>
      <c r="D581" s="13" t="s">
        <v>34</v>
      </c>
      <c r="E581" s="14">
        <v>41760</v>
      </c>
      <c r="F581" s="15">
        <v>697.46</v>
      </c>
      <c r="G581" s="15">
        <v>931.53838099999996</v>
      </c>
      <c r="H581" s="15">
        <v>10026.985979245899</v>
      </c>
      <c r="I581" s="15">
        <v>4925.9952001708007</v>
      </c>
      <c r="J581" s="16">
        <v>0.49127376964191893</v>
      </c>
      <c r="K581" s="16">
        <v>0.79073823469566507</v>
      </c>
      <c r="L581" s="16">
        <v>0.76353748686997513</v>
      </c>
      <c r="M581" s="15">
        <v>3761.1819954719731</v>
      </c>
      <c r="N581" s="15">
        <v>414.05510723145039</v>
      </c>
      <c r="O581" s="15">
        <v>434.84033492960168</v>
      </c>
      <c r="P581" s="15">
        <v>443621.77000000014</v>
      </c>
      <c r="Q581" s="15">
        <v>338102.23000000004</v>
      </c>
      <c r="R581" s="17">
        <v>450802.97333333339</v>
      </c>
      <c r="S581" s="15">
        <v>484.762179909959</v>
      </c>
      <c r="T581" s="15">
        <v>558341.04</v>
      </c>
      <c r="U581" s="15">
        <v>439342.70999999996</v>
      </c>
      <c r="V581" s="15">
        <v>585790.27999999991</v>
      </c>
      <c r="W581" s="15">
        <v>629.91814584348913</v>
      </c>
      <c r="X581" s="18">
        <v>1.3611</v>
      </c>
      <c r="Y581" s="18">
        <v>70141.37</v>
      </c>
      <c r="Z581" s="17">
        <v>93521.82666666666</v>
      </c>
      <c r="AA581" s="17">
        <v>68710.474371219359</v>
      </c>
      <c r="AB581" s="19">
        <f>Table1[[#This Row],[YTD-23 Annualized]]/Table1[[#This Row],[Column6]]</f>
        <v>119.85672958023511</v>
      </c>
      <c r="AC581" s="22">
        <v>39.214397400000003</v>
      </c>
      <c r="AD581" s="22">
        <v>-76.864589300000006</v>
      </c>
      <c r="AE581" s="21">
        <f>IF(OR('[1]Sales Team Input Sheet'!D$12="", '[1]Sales Team Input Sheet'!D$14="", AC581="", AD581=""), "",
     IFERROR(3959 * ACOS(MIN(1,
       SIN(RADIANS('[1]Sales Team Input Sheet'!D$12)) * SIN(RADIANS(AC581)) +
       COS(RADIANS('[1]Sales Team Input Sheet'!D$12)) * COS(RADIANS(AC581)) *
       COS(RADIANS(AD581) - RADIANS('[1]Sales Team Input Sheet'!D$14)))), ""))</f>
        <v>593.83740308500182</v>
      </c>
      <c r="AF581" s="21">
        <f t="shared" si="9"/>
        <v>287</v>
      </c>
    </row>
    <row r="582" spans="1:32" ht="15" thickBot="1" x14ac:dyDescent="0.4">
      <c r="A582" s="11" t="s">
        <v>1508</v>
      </c>
      <c r="B582" s="12" t="s">
        <v>1509</v>
      </c>
      <c r="C582" s="12" t="s">
        <v>1510</v>
      </c>
      <c r="D582" s="13" t="s">
        <v>34</v>
      </c>
      <c r="E582" s="14">
        <v>42278</v>
      </c>
      <c r="F582" s="15">
        <v>1044.98</v>
      </c>
      <c r="G582" s="15">
        <v>1403.3927180000001</v>
      </c>
      <c r="H582" s="15">
        <v>15105.9788772802</v>
      </c>
      <c r="I582" s="15">
        <v>6995.9921980507997</v>
      </c>
      <c r="J582" s="16">
        <v>0.46312736532241289</v>
      </c>
      <c r="K582" s="16">
        <v>0.7859081754381444</v>
      </c>
      <c r="L582" s="16">
        <v>0.79029859991169638</v>
      </c>
      <c r="M582" s="15">
        <v>5528.922839112699</v>
      </c>
      <c r="N582" s="15">
        <v>295.61496174553696</v>
      </c>
      <c r="O582" s="15">
        <v>346.85950927290475</v>
      </c>
      <c r="P582" s="15">
        <v>469304.06999999995</v>
      </c>
      <c r="Q582" s="15">
        <v>404697.89</v>
      </c>
      <c r="R582" s="17">
        <v>539597.18666666676</v>
      </c>
      <c r="S582" s="15">
        <v>387.27812015540968</v>
      </c>
      <c r="T582" s="15">
        <v>634311.63</v>
      </c>
      <c r="U582" s="15">
        <v>560748.59000000008</v>
      </c>
      <c r="V582" s="15">
        <v>747664.78666666686</v>
      </c>
      <c r="W582" s="15">
        <v>536.61179161323673</v>
      </c>
      <c r="X582" s="18">
        <v>2.8083</v>
      </c>
      <c r="Y582" s="18">
        <v>122899.87</v>
      </c>
      <c r="Z582" s="17">
        <v>163866.49333333332</v>
      </c>
      <c r="AA582" s="17">
        <v>58350.779237735755</v>
      </c>
      <c r="AB582" s="19">
        <f>Table1[[#This Row],[YTD-23 Annualized]]/Table1[[#This Row],[Column6]]</f>
        <v>97.595354894347423</v>
      </c>
      <c r="AC582" s="22">
        <v>38.283963999999997</v>
      </c>
      <c r="AD582" s="22">
        <v>-95.252097000000006</v>
      </c>
      <c r="AE582" s="21">
        <f>IF(OR('[1]Sales Team Input Sheet'!D$12="", '[1]Sales Team Input Sheet'!D$14="", AC582="", AD582=""), "",
     IFERROR(3959 * ACOS(MIN(1,
       SIN(RADIANS('[1]Sales Team Input Sheet'!D$12)) * SIN(RADIANS(AC582)) +
       COS(RADIANS('[1]Sales Team Input Sheet'!D$12)) * COS(RADIANS(AC582)) *
       COS(RADIANS(AD582) - RADIANS('[1]Sales Team Input Sheet'!D$14)))), ""))</f>
        <v>473.55093737885727</v>
      </c>
      <c r="AF582" s="21">
        <f t="shared" si="9"/>
        <v>181</v>
      </c>
    </row>
    <row r="583" spans="1:32" ht="15" thickBot="1" x14ac:dyDescent="0.4">
      <c r="A583" s="11" t="s">
        <v>1511</v>
      </c>
      <c r="B583" s="12" t="s">
        <v>1512</v>
      </c>
      <c r="C583" s="12" t="s">
        <v>1513</v>
      </c>
      <c r="D583" s="13" t="s">
        <v>34</v>
      </c>
      <c r="E583" s="14">
        <v>41883</v>
      </c>
      <c r="F583" s="15">
        <v>760.5</v>
      </c>
      <c r="G583" s="15">
        <v>1031.2232999999999</v>
      </c>
      <c r="H583" s="15">
        <v>11099.984478869997</v>
      </c>
      <c r="I583" s="15">
        <v>5140.995050230903</v>
      </c>
      <c r="J583" s="16">
        <v>0.46315335485534548</v>
      </c>
      <c r="K583" s="16">
        <v>0.92048712083910844</v>
      </c>
      <c r="L583" s="16">
        <v>0.8165257542511184</v>
      </c>
      <c r="M583" s="15">
        <v>4197.7548609910546</v>
      </c>
      <c r="N583" s="15">
        <v>673.69055487609194</v>
      </c>
      <c r="O583" s="15">
        <v>755.797435897436</v>
      </c>
      <c r="P583" s="15">
        <v>868243.24999999988</v>
      </c>
      <c r="Q583" s="15">
        <v>647036.96000000008</v>
      </c>
      <c r="R583" s="17">
        <v>862715.94666666677</v>
      </c>
      <c r="S583" s="15">
        <v>850.80468113083509</v>
      </c>
      <c r="T583" s="15">
        <v>1295849.04</v>
      </c>
      <c r="U583" s="15">
        <v>1054284.9099999999</v>
      </c>
      <c r="V583" s="15">
        <v>1405713.2133333334</v>
      </c>
      <c r="W583" s="15">
        <v>1386.3049441157134</v>
      </c>
      <c r="X583" s="18">
        <v>2.161</v>
      </c>
      <c r="Y583" s="18">
        <v>115734.17</v>
      </c>
      <c r="Z583" s="17">
        <v>154312.22666666665</v>
      </c>
      <c r="AA583" s="17">
        <v>71407.786518587061</v>
      </c>
      <c r="AB583" s="19">
        <f>Table1[[#This Row],[YTD-23 Annualized]]/Table1[[#This Row],[Column6]]</f>
        <v>205.51842002107452</v>
      </c>
      <c r="AC583" s="22">
        <v>26.2049956</v>
      </c>
      <c r="AD583" s="22">
        <v>-81.801150000000007</v>
      </c>
      <c r="AE583" s="21">
        <f>IF(OR('[1]Sales Team Input Sheet'!D$12="", '[1]Sales Team Input Sheet'!D$14="", AC583="", AD583=""), "",
     IFERROR(3959 * ACOS(MIN(1,
       SIN(RADIANS('[1]Sales Team Input Sheet'!D$12)) * SIN(RADIANS(AC583)) +
       COS(RADIANS('[1]Sales Team Input Sheet'!D$12)) * COS(RADIANS(AC583)) *
       COS(RADIANS(AD583) - RADIANS('[1]Sales Team Input Sheet'!D$14)))), ""))</f>
        <v>1132.8800522561353</v>
      </c>
      <c r="AF583" s="21">
        <f t="shared" si="9"/>
        <v>737</v>
      </c>
    </row>
    <row r="584" spans="1:32" ht="15" thickBot="1" x14ac:dyDescent="0.4">
      <c r="A584" s="11" t="s">
        <v>1514</v>
      </c>
      <c r="B584" s="12" t="s">
        <v>1515</v>
      </c>
      <c r="C584" s="12" t="s">
        <v>1516</v>
      </c>
      <c r="D584" s="13" t="s">
        <v>34</v>
      </c>
      <c r="E584" s="14">
        <v>41852</v>
      </c>
      <c r="F584" s="15">
        <v>1002.41</v>
      </c>
      <c r="G584" s="15">
        <v>971.39376800000002</v>
      </c>
      <c r="H584" s="15">
        <v>10455.985379375199</v>
      </c>
      <c r="I584" s="15">
        <v>5496.8261915370003</v>
      </c>
      <c r="J584" s="16">
        <v>0.52571096765109149</v>
      </c>
      <c r="K584" s="16">
        <v>0.83658028611495627</v>
      </c>
      <c r="L584" s="16">
        <v>0.94928966890049638</v>
      </c>
      <c r="M584" s="15">
        <v>5218.0803153677352</v>
      </c>
      <c r="N584" s="15">
        <v>320.36328732295158</v>
      </c>
      <c r="O584" s="15">
        <v>380.90621601939324</v>
      </c>
      <c r="P584" s="15">
        <v>436790.67</v>
      </c>
      <c r="Q584" s="15">
        <v>446845.57999999996</v>
      </c>
      <c r="R584" s="17">
        <v>595794.10666666669</v>
      </c>
      <c r="S584" s="15">
        <v>445.77127123632044</v>
      </c>
      <c r="T584" s="15">
        <v>667934.77</v>
      </c>
      <c r="U584" s="15">
        <v>648328.05000000005</v>
      </c>
      <c r="V584" s="15">
        <v>864437.40000000014</v>
      </c>
      <c r="W584" s="15">
        <v>646.76933590047997</v>
      </c>
      <c r="X584" s="18">
        <v>2.2678000000000003</v>
      </c>
      <c r="Y584" s="18">
        <v>150788.63999999996</v>
      </c>
      <c r="Z584" s="17">
        <v>201051.51999999993</v>
      </c>
      <c r="AA584" s="17">
        <v>88654.872563718105</v>
      </c>
      <c r="AB584" s="19">
        <f>Table1[[#This Row],[YTD-23 Annualized]]/Table1[[#This Row],[Column6]]</f>
        <v>114.17879194231588</v>
      </c>
      <c r="AC584" s="22">
        <v>36.118586000000001</v>
      </c>
      <c r="AD584" s="22">
        <v>-80.200913999999997</v>
      </c>
      <c r="AE584" s="21">
        <f>IF(OR('[1]Sales Team Input Sheet'!D$12="", '[1]Sales Team Input Sheet'!D$14="", AC584="", AD584=""), "",
     IFERROR(3959 * ACOS(MIN(1,
       SIN(RADIANS('[1]Sales Team Input Sheet'!D$12)) * SIN(RADIANS(AC584)) +
       COS(RADIANS('[1]Sales Team Input Sheet'!D$12)) * COS(RADIANS(AC584)) *
       COS(RADIANS(AD584) - RADIANS('[1]Sales Team Input Sheet'!D$14)))), ""))</f>
        <v>563.2145882592107</v>
      </c>
      <c r="AF584" s="21">
        <f t="shared" si="9"/>
        <v>206</v>
      </c>
    </row>
    <row r="585" spans="1:32" ht="15" thickBot="1" x14ac:dyDescent="0.4">
      <c r="A585" s="11" t="s">
        <v>1517</v>
      </c>
      <c r="B585" s="12" t="s">
        <v>1518</v>
      </c>
      <c r="C585" s="12" t="s">
        <v>1519</v>
      </c>
      <c r="D585" s="13" t="s">
        <v>34</v>
      </c>
      <c r="E585" s="14">
        <v>41883</v>
      </c>
      <c r="F585" s="15">
        <v>1071.0600000000002</v>
      </c>
      <c r="G585" s="15">
        <v>1145.215281</v>
      </c>
      <c r="H585" s="15">
        <v>12326.9827631559</v>
      </c>
      <c r="I585" s="15">
        <v>6982.4376959803649</v>
      </c>
      <c r="J585" s="16">
        <v>0.56643526077201656</v>
      </c>
      <c r="K585" s="16">
        <v>0.84046305375757946</v>
      </c>
      <c r="L585" s="16">
        <v>0.80084249380478401</v>
      </c>
      <c r="M585" s="15">
        <v>5591.8328172854463</v>
      </c>
      <c r="N585" s="15">
        <v>348.730931448452</v>
      </c>
      <c r="O585" s="15">
        <v>353.57372136014789</v>
      </c>
      <c r="P585" s="15">
        <v>603563.85000000009</v>
      </c>
      <c r="Q585" s="15">
        <v>421578.23</v>
      </c>
      <c r="R585" s="17">
        <v>562104.30666666664</v>
      </c>
      <c r="S585" s="15">
        <v>393.60841596175743</v>
      </c>
      <c r="T585" s="15">
        <v>921571.93</v>
      </c>
      <c r="U585" s="15">
        <v>668601.49</v>
      </c>
      <c r="V585" s="15">
        <v>891468.65333333332</v>
      </c>
      <c r="W585" s="15">
        <v>624.24279685545139</v>
      </c>
      <c r="X585" s="18">
        <v>2.7884000000000002</v>
      </c>
      <c r="Y585" s="18">
        <v>106157.48</v>
      </c>
      <c r="Z585" s="17">
        <v>141543.30666666667</v>
      </c>
      <c r="AA585" s="17">
        <v>50761.478506192318</v>
      </c>
      <c r="AB585" s="19">
        <f>Table1[[#This Row],[YTD-23 Annualized]]/Table1[[#This Row],[Column6]]</f>
        <v>100.52237343882896</v>
      </c>
      <c r="AC585" s="22">
        <v>41.637895</v>
      </c>
      <c r="AD585" s="22">
        <v>-83.550279000000003</v>
      </c>
      <c r="AE585" s="21">
        <f>IF(OR('[1]Sales Team Input Sheet'!D$12="", '[1]Sales Team Input Sheet'!D$14="", AC585="", AD585=""), "",
     IFERROR(3959 * ACOS(MIN(1,
       SIN(RADIANS('[1]Sales Team Input Sheet'!D$12)) * SIN(RADIANS(AC585)) +
       COS(RADIANS('[1]Sales Team Input Sheet'!D$12)) * COS(RADIANS(AC585)) *
       COS(RADIANS(AD585) - RADIANS('[1]Sales Team Input Sheet'!D$14)))), ""))</f>
        <v>210.6816334758619</v>
      </c>
      <c r="AF585" s="21">
        <f t="shared" si="9"/>
        <v>79</v>
      </c>
    </row>
    <row r="586" spans="1:32" ht="15" thickBot="1" x14ac:dyDescent="0.4">
      <c r="A586" s="11" t="s">
        <v>1520</v>
      </c>
      <c r="B586" s="12" t="s">
        <v>1521</v>
      </c>
      <c r="C586" s="12" t="s">
        <v>140</v>
      </c>
      <c r="D586" s="13" t="s">
        <v>34</v>
      </c>
      <c r="E586" s="14">
        <v>41883</v>
      </c>
      <c r="F586" s="15">
        <v>1192.3799999999999</v>
      </c>
      <c r="G586" s="15">
        <v>1491.0002469999999</v>
      </c>
      <c r="H586" s="15">
        <v>16048.977558683298</v>
      </c>
      <c r="I586" s="15">
        <v>7667.9925608250978</v>
      </c>
      <c r="J586" s="16">
        <v>0.47778698255306185</v>
      </c>
      <c r="K586" s="16">
        <v>0.71858417483067316</v>
      </c>
      <c r="L586" s="16">
        <v>0.84624198089928837</v>
      </c>
      <c r="M586" s="15">
        <v>6488.9772141936373</v>
      </c>
      <c r="N586" s="15">
        <v>522.51238923531344</v>
      </c>
      <c r="O586" s="15">
        <v>529.45749677116351</v>
      </c>
      <c r="P586" s="15">
        <v>785111.25</v>
      </c>
      <c r="Q586" s="15">
        <v>709479.87</v>
      </c>
      <c r="R586" s="17">
        <v>945973.15999999992</v>
      </c>
      <c r="S586" s="15">
        <v>595.01154833190765</v>
      </c>
      <c r="T586" s="15">
        <v>1094885.21</v>
      </c>
      <c r="U586" s="15">
        <v>1001951.6199999999</v>
      </c>
      <c r="V586" s="15">
        <v>1335935.4933333332</v>
      </c>
      <c r="W586" s="15">
        <v>840.29556014022387</v>
      </c>
      <c r="X586" s="18">
        <v>2.5874999999999999</v>
      </c>
      <c r="Y586" s="18">
        <v>84760.909999999989</v>
      </c>
      <c r="Z586" s="17">
        <v>113014.54666666666</v>
      </c>
      <c r="AA586" s="17">
        <v>43677.119484702096</v>
      </c>
      <c r="AB586" s="19">
        <f>Table1[[#This Row],[YTD-23 Annualized]]/Table1[[#This Row],[Column6]]</f>
        <v>145.78155058563459</v>
      </c>
      <c r="AC586" s="22">
        <v>33.945594</v>
      </c>
      <c r="AD586" s="22">
        <v>-118.267331</v>
      </c>
      <c r="AE586" s="21">
        <f>IF(OR('[1]Sales Team Input Sheet'!D$12="", '[1]Sales Team Input Sheet'!D$14="", AC586="", AD586=""), "",
     IFERROR(3959 * ACOS(MIN(1,
       SIN(RADIANS('[1]Sales Team Input Sheet'!D$12)) * SIN(RADIANS(AC586)) +
       COS(RADIANS('[1]Sales Team Input Sheet'!D$12)) * COS(RADIANS(AC586)) *
       COS(RADIANS(AD586) - RADIANS('[1]Sales Team Input Sheet'!D$14)))), ""))</f>
        <v>1747.3147744737446</v>
      </c>
      <c r="AF586" s="21">
        <f t="shared" si="9"/>
        <v>923</v>
      </c>
    </row>
    <row r="587" spans="1:32" ht="15" thickBot="1" x14ac:dyDescent="0.4">
      <c r="A587" s="11" t="s">
        <v>1522</v>
      </c>
      <c r="B587" s="12" t="s">
        <v>1523</v>
      </c>
      <c r="C587" s="12" t="s">
        <v>1524</v>
      </c>
      <c r="D587" s="13" t="s">
        <v>132</v>
      </c>
      <c r="E587" s="14">
        <v>41913</v>
      </c>
      <c r="F587" s="15">
        <v>899.87</v>
      </c>
      <c r="G587" s="15">
        <v>1013.385924</v>
      </c>
      <c r="H587" s="15">
        <v>10907.9847473436</v>
      </c>
      <c r="I587" s="15">
        <v>5691.5092844662931</v>
      </c>
      <c r="J587" s="16">
        <v>0.52177459139300086</v>
      </c>
      <c r="K587" s="16">
        <v>0.86783291155480968</v>
      </c>
      <c r="L587" s="16">
        <v>0.69147788649412534</v>
      </c>
      <c r="M587" s="15">
        <v>3935.552810984444</v>
      </c>
      <c r="N587" s="15">
        <v>289.17025809149015</v>
      </c>
      <c r="O587" s="15">
        <v>307.3434718348206</v>
      </c>
      <c r="P587" s="15">
        <v>485765.9</v>
      </c>
      <c r="Q587" s="15">
        <v>308249.70999999996</v>
      </c>
      <c r="R587" s="17">
        <v>410999.61333333328</v>
      </c>
      <c r="S587" s="15">
        <v>342.54915710047004</v>
      </c>
      <c r="T587" s="15">
        <v>848598.33</v>
      </c>
      <c r="U587" s="15">
        <v>642532.68999999994</v>
      </c>
      <c r="V587" s="15">
        <v>856710.25333333318</v>
      </c>
      <c r="W587" s="15">
        <v>714.02834853923332</v>
      </c>
      <c r="X587" s="18">
        <v>2.3125</v>
      </c>
      <c r="Y587" s="18">
        <v>76419.189999999988</v>
      </c>
      <c r="Z587" s="17">
        <v>101892.25333333331</v>
      </c>
      <c r="AA587" s="17">
        <v>44061.514954954946</v>
      </c>
      <c r="AB587" s="19">
        <f>Table1[[#This Row],[YTD-23 Annualized]]/Table1[[#This Row],[Column6]]</f>
        <v>104.43249857712502</v>
      </c>
      <c r="AC587" s="22">
        <v>33.667935999999997</v>
      </c>
      <c r="AD587" s="22">
        <v>-83.985687999999996</v>
      </c>
      <c r="AE587" s="21">
        <f>IF(OR('[1]Sales Team Input Sheet'!D$12="", '[1]Sales Team Input Sheet'!D$14="", AC587="", AD587=""), "",
     IFERROR(3959 * ACOS(MIN(1,
       SIN(RADIANS('[1]Sales Team Input Sheet'!D$12)) * SIN(RADIANS(AC587)) +
       COS(RADIANS('[1]Sales Team Input Sheet'!D$12)) * COS(RADIANS(AC587)) *
       COS(RADIANS(AD587) - RADIANS('[1]Sales Team Input Sheet'!D$14)))), ""))</f>
        <v>601.42448681343205</v>
      </c>
      <c r="AF587" s="21">
        <f t="shared" si="9"/>
        <v>309</v>
      </c>
    </row>
    <row r="588" spans="1:32" ht="15" thickBot="1" x14ac:dyDescent="0.4">
      <c r="A588" s="11" t="s">
        <v>1525</v>
      </c>
      <c r="B588" s="12" t="s">
        <v>1526</v>
      </c>
      <c r="C588" s="12" t="s">
        <v>719</v>
      </c>
      <c r="D588" s="13" t="s">
        <v>34</v>
      </c>
      <c r="E588" s="14">
        <v>41974</v>
      </c>
      <c r="F588" s="15">
        <v>1712.26</v>
      </c>
      <c r="G588" s="15">
        <v>1895.4070059999999</v>
      </c>
      <c r="H588" s="15">
        <v>20401.971471883397</v>
      </c>
      <c r="I588" s="15">
        <v>10712.989756128098</v>
      </c>
      <c r="J588" s="16">
        <v>0.52509581100493197</v>
      </c>
      <c r="K588" s="16">
        <v>0.84222145643005064</v>
      </c>
      <c r="L588" s="16">
        <v>0.85396930087229317</v>
      </c>
      <c r="M588" s="15">
        <v>9148.5643722927507</v>
      </c>
      <c r="N588" s="15">
        <v>387.46838398103881</v>
      </c>
      <c r="O588" s="15">
        <v>453.7705255043042</v>
      </c>
      <c r="P588" s="15">
        <v>977978.82999999984</v>
      </c>
      <c r="Q588" s="15">
        <v>873165.12999999989</v>
      </c>
      <c r="R588" s="17">
        <v>1164220.1733333331</v>
      </c>
      <c r="S588" s="15">
        <v>509.94891546844514</v>
      </c>
      <c r="T588" s="15">
        <v>1597693.8200000003</v>
      </c>
      <c r="U588" s="15">
        <v>1401456.58</v>
      </c>
      <c r="V588" s="15">
        <v>1868608.7733333334</v>
      </c>
      <c r="W588" s="15">
        <v>818.48351301788284</v>
      </c>
      <c r="X588" s="18">
        <v>3.8792</v>
      </c>
      <c r="Y588" s="18">
        <v>161835.32000000004</v>
      </c>
      <c r="Z588" s="17">
        <v>215780.4266666667</v>
      </c>
      <c r="AA588" s="17">
        <v>55624.981095758587</v>
      </c>
      <c r="AB588" s="19">
        <f>Table1[[#This Row],[YTD-23 Annualized]]/Table1[[#This Row],[Column6]]</f>
        <v>127.25714395793929</v>
      </c>
      <c r="AC588" s="22">
        <v>33.21781</v>
      </c>
      <c r="AD588" s="22">
        <v>-97.151849999999996</v>
      </c>
      <c r="AE588" s="21">
        <f>IF(OR('[1]Sales Team Input Sheet'!D$12="", '[1]Sales Team Input Sheet'!D$14="", AC588="", AD588=""), "",
     IFERROR(3959 * ACOS(MIN(1,
       SIN(RADIANS('[1]Sales Team Input Sheet'!D$12)) * SIN(RADIANS(AC588)) +
       COS(RADIANS('[1]Sales Team Input Sheet'!D$12)) * COS(RADIANS(AC588)) *
       COS(RADIANS(AD588) - RADIANS('[1]Sales Team Input Sheet'!D$14)))), ""))</f>
        <v>793.34511901568521</v>
      </c>
      <c r="AF588" s="21">
        <f t="shared" si="9"/>
        <v>528</v>
      </c>
    </row>
    <row r="589" spans="1:32" ht="15" thickBot="1" x14ac:dyDescent="0.4">
      <c r="A589" s="11" t="s">
        <v>1527</v>
      </c>
      <c r="B589" s="12" t="s">
        <v>1528</v>
      </c>
      <c r="C589" s="12" t="s">
        <v>1529</v>
      </c>
      <c r="D589" s="13" t="s">
        <v>34</v>
      </c>
      <c r="E589" s="14">
        <v>41640</v>
      </c>
      <c r="F589" s="15">
        <v>1280.8200000000002</v>
      </c>
      <c r="G589" s="15">
        <v>1496.2957180000001</v>
      </c>
      <c r="H589" s="15">
        <v>16105.9774789802</v>
      </c>
      <c r="I589" s="15">
        <v>8686.4460233576683</v>
      </c>
      <c r="J589" s="16">
        <v>0.53933057057196865</v>
      </c>
      <c r="K589" s="16">
        <v>0.71362024453420869</v>
      </c>
      <c r="L589" s="16">
        <v>0.73425856619428753</v>
      </c>
      <c r="M589" s="15">
        <v>6378.0974024346724</v>
      </c>
      <c r="N589" s="15">
        <v>360.98909401047655</v>
      </c>
      <c r="O589" s="15">
        <v>380.3486282225449</v>
      </c>
      <c r="P589" s="15">
        <v>673374.97</v>
      </c>
      <c r="Q589" s="15">
        <v>547977.69999999995</v>
      </c>
      <c r="R589" s="17">
        <v>730636.93333333323</v>
      </c>
      <c r="S589" s="15">
        <v>427.83349729079799</v>
      </c>
      <c r="T589" s="15">
        <v>893587.04</v>
      </c>
      <c r="U589" s="15">
        <v>706016.57</v>
      </c>
      <c r="V589" s="15">
        <v>941355.42666666652</v>
      </c>
      <c r="W589" s="15">
        <v>551.22231851470133</v>
      </c>
      <c r="X589" s="18">
        <v>2.3111000000000002</v>
      </c>
      <c r="Y589" s="18">
        <v>97795.299999999988</v>
      </c>
      <c r="Z589" s="17">
        <v>130393.73333333331</v>
      </c>
      <c r="AA589" s="17">
        <v>56420.636637676129</v>
      </c>
      <c r="AB589" s="19">
        <f>Table1[[#This Row],[YTD-23 Annualized]]/Table1[[#This Row],[Column6]]</f>
        <v>114.55405699110705</v>
      </c>
      <c r="AC589" s="22">
        <v>39.394855999999997</v>
      </c>
      <c r="AD589" s="22">
        <v>-76.598377999999997</v>
      </c>
      <c r="AE589" s="21">
        <f>IF(OR('[1]Sales Team Input Sheet'!D$12="", '[1]Sales Team Input Sheet'!D$14="", AC589="", AD589=""), "",
     IFERROR(3959 * ACOS(MIN(1,
       SIN(RADIANS('[1]Sales Team Input Sheet'!D$12)) * SIN(RADIANS(AC589)) +
       COS(RADIANS('[1]Sales Team Input Sheet'!D$12)) * COS(RADIANS(AC589)) *
       COS(RADIANS(AD589) - RADIANS('[1]Sales Team Input Sheet'!D$14)))), ""))</f>
        <v>602.70607659930056</v>
      </c>
      <c r="AF589" s="21">
        <f t="shared" si="9"/>
        <v>312</v>
      </c>
    </row>
    <row r="590" spans="1:32" ht="15" thickBot="1" x14ac:dyDescent="0.4">
      <c r="A590" s="11" t="s">
        <v>1530</v>
      </c>
      <c r="B590" s="12" t="s">
        <v>1531</v>
      </c>
      <c r="C590" s="12" t="s">
        <v>1532</v>
      </c>
      <c r="D590" s="13" t="s">
        <v>34</v>
      </c>
      <c r="E590" s="14">
        <v>41883</v>
      </c>
      <c r="F590" s="15">
        <v>1108.6400000000001</v>
      </c>
      <c r="G590" s="15">
        <v>1366.324421</v>
      </c>
      <c r="H590" s="15">
        <v>14706.9794352019</v>
      </c>
      <c r="I590" s="15">
        <v>8232.0119652602971</v>
      </c>
      <c r="J590" s="16">
        <v>0.55973505651041844</v>
      </c>
      <c r="K590" s="16">
        <v>0.6432172410813578</v>
      </c>
      <c r="L590" s="16">
        <v>0.69699964680162363</v>
      </c>
      <c r="M590" s="15">
        <v>5737.7094322531657</v>
      </c>
      <c r="N590" s="15">
        <v>326.31273041307441</v>
      </c>
      <c r="O590" s="15">
        <v>331.17712693029296</v>
      </c>
      <c r="P590" s="15">
        <v>501946.04</v>
      </c>
      <c r="Q590" s="15">
        <v>409383.07000000007</v>
      </c>
      <c r="R590" s="17">
        <v>545844.09333333338</v>
      </c>
      <c r="S590" s="15">
        <v>369.26601060759128</v>
      </c>
      <c r="T590" s="15">
        <v>764397.33000000007</v>
      </c>
      <c r="U590" s="15">
        <v>710625.53999999992</v>
      </c>
      <c r="V590" s="15">
        <v>947500.72</v>
      </c>
      <c r="W590" s="15">
        <v>640.98854452301907</v>
      </c>
      <c r="X590" s="18">
        <v>1.3966700000000001</v>
      </c>
      <c r="Y590" s="18">
        <v>88985.659999999989</v>
      </c>
      <c r="Z590" s="17">
        <v>118647.54666666666</v>
      </c>
      <c r="AA590" s="17">
        <v>84950.307994491654</v>
      </c>
      <c r="AB590" s="19">
        <f>Table1[[#This Row],[YTD-23 Annualized]]/Table1[[#This Row],[Column6]]</f>
        <v>95.132752848201221</v>
      </c>
      <c r="AC590" s="22">
        <v>30.481755</v>
      </c>
      <c r="AD590" s="22">
        <v>-91.165700999999999</v>
      </c>
      <c r="AE590" s="21">
        <f>IF(OR('[1]Sales Team Input Sheet'!D$12="", '[1]Sales Team Input Sheet'!D$14="", AC590="", AD590=""), "",
     IFERROR(3959 * ACOS(MIN(1,
       SIN(RADIANS('[1]Sales Team Input Sheet'!D$12)) * SIN(RADIANS(AC590)) +
       COS(RADIANS('[1]Sales Team Input Sheet'!D$12)) * COS(RADIANS(AC590)) *
       COS(RADIANS(AD590) - RADIANS('[1]Sales Team Input Sheet'!D$14)))), ""))</f>
        <v>812.12381314854099</v>
      </c>
      <c r="AF590" s="21">
        <f t="shared" si="9"/>
        <v>556</v>
      </c>
    </row>
    <row r="591" spans="1:32" ht="15" thickBot="1" x14ac:dyDescent="0.4">
      <c r="A591" s="11" t="s">
        <v>1533</v>
      </c>
      <c r="B591" s="12" t="s">
        <v>1534</v>
      </c>
      <c r="C591" s="12" t="s">
        <v>332</v>
      </c>
      <c r="D591" s="13" t="s">
        <v>34</v>
      </c>
      <c r="E591" s="14">
        <v>41944</v>
      </c>
      <c r="F591" s="15">
        <v>1347.13</v>
      </c>
      <c r="G591" s="15">
        <v>1435.072641</v>
      </c>
      <c r="H591" s="15">
        <v>15446.978400459899</v>
      </c>
      <c r="I591" s="15">
        <v>8027.0145922228548</v>
      </c>
      <c r="J591" s="16">
        <v>0.51964949934699645</v>
      </c>
      <c r="K591" s="16">
        <v>0.90510209901012639</v>
      </c>
      <c r="L591" s="16">
        <v>0.8534193768308489</v>
      </c>
      <c r="M591" s="15">
        <v>6850.4097911069593</v>
      </c>
      <c r="N591" s="15">
        <v>379.31521534108771</v>
      </c>
      <c r="O591" s="15">
        <v>444.72630703792504</v>
      </c>
      <c r="P591" s="15">
        <v>804369.79</v>
      </c>
      <c r="Q591" s="15">
        <v>666562.91000000015</v>
      </c>
      <c r="R591" s="17">
        <v>888750.54666666687</v>
      </c>
      <c r="S591" s="15">
        <v>494.80221656410299</v>
      </c>
      <c r="T591" s="15">
        <v>1081971.0900000001</v>
      </c>
      <c r="U591" s="15">
        <v>910943.88</v>
      </c>
      <c r="V591" s="15">
        <v>1214591.8399999999</v>
      </c>
      <c r="W591" s="15">
        <v>676.21081855500188</v>
      </c>
      <c r="X591" s="18">
        <v>1.5344</v>
      </c>
      <c r="Y591" s="18">
        <v>155033.95000000001</v>
      </c>
      <c r="Z591" s="17">
        <v>206711.93333333335</v>
      </c>
      <c r="AA591" s="17">
        <v>134718.41327771987</v>
      </c>
      <c r="AB591" s="19">
        <f>Table1[[#This Row],[YTD-23 Annualized]]/Table1[[#This Row],[Column6]]</f>
        <v>129.73684403820948</v>
      </c>
      <c r="AC591" s="22">
        <v>38.638584199999997</v>
      </c>
      <c r="AD591" s="22">
        <v>-121.496775</v>
      </c>
      <c r="AE591" s="21">
        <f>IF(OR('[1]Sales Team Input Sheet'!D$12="", '[1]Sales Team Input Sheet'!D$14="", AC591="", AD591=""), "",
     IFERROR(3959 * ACOS(MIN(1,
       SIN(RADIANS('[1]Sales Team Input Sheet'!D$12)) * SIN(RADIANS(AC591)) +
       COS(RADIANS('[1]Sales Team Input Sheet'!D$12)) * COS(RADIANS(AC591)) *
       COS(RADIANS(AD591) - RADIANS('[1]Sales Team Input Sheet'!D$14)))), ""))</f>
        <v>1788.3104427564519</v>
      </c>
      <c r="AF591" s="21">
        <f t="shared" si="9"/>
        <v>964</v>
      </c>
    </row>
    <row r="592" spans="1:32" ht="15" thickBot="1" x14ac:dyDescent="0.4">
      <c r="A592" s="11" t="s">
        <v>1535</v>
      </c>
      <c r="B592" s="12" t="s">
        <v>1536</v>
      </c>
      <c r="C592" s="12" t="s">
        <v>131</v>
      </c>
      <c r="D592" s="13" t="s">
        <v>34</v>
      </c>
      <c r="E592" s="14">
        <v>41944</v>
      </c>
      <c r="F592" s="15">
        <v>975.27</v>
      </c>
      <c r="G592" s="15">
        <v>1156.5494470000001</v>
      </c>
      <c r="H592" s="15">
        <v>12448.982592563301</v>
      </c>
      <c r="I592" s="15">
        <v>6319.581044314702</v>
      </c>
      <c r="J592" s="16">
        <v>0.50763835496804821</v>
      </c>
      <c r="K592" s="16">
        <v>0.64500233589618494</v>
      </c>
      <c r="L592" s="16">
        <v>0.68730464170410521</v>
      </c>
      <c r="M592" s="15">
        <v>4343.477385382771</v>
      </c>
      <c r="N592" s="15">
        <v>437.78606481054288</v>
      </c>
      <c r="O592" s="15">
        <v>485.84000328114274</v>
      </c>
      <c r="P592" s="15">
        <v>557530.1</v>
      </c>
      <c r="Q592" s="15">
        <v>505457.17</v>
      </c>
      <c r="R592" s="17">
        <v>673942.89333333331</v>
      </c>
      <c r="S592" s="15">
        <v>518.27408820121605</v>
      </c>
      <c r="T592" s="15">
        <v>1020666.0499999999</v>
      </c>
      <c r="U592" s="15">
        <v>860844.83</v>
      </c>
      <c r="V592" s="15">
        <v>1147793.1066666667</v>
      </c>
      <c r="W592" s="15">
        <v>882.67334174126142</v>
      </c>
      <c r="X592" s="18">
        <v>2.2526000000000002</v>
      </c>
      <c r="Y592" s="18">
        <v>103441.43000000001</v>
      </c>
      <c r="Z592" s="17">
        <v>137921.90666666668</v>
      </c>
      <c r="AA592" s="17">
        <v>61227.872976412444</v>
      </c>
      <c r="AB592" s="19">
        <f>Table1[[#This Row],[YTD-23 Annualized]]/Table1[[#This Row],[Column6]]</f>
        <v>155.16205876917252</v>
      </c>
      <c r="AC592" s="22">
        <v>38.887560999999998</v>
      </c>
      <c r="AD592" s="22">
        <v>-77.013806000000002</v>
      </c>
      <c r="AE592" s="21">
        <f>IF(OR('[1]Sales Team Input Sheet'!D$12="", '[1]Sales Team Input Sheet'!D$14="", AC592="", AD592=""), "",
     IFERROR(3959 * ACOS(MIN(1,
       SIN(RADIANS('[1]Sales Team Input Sheet'!D$12)) * SIN(RADIANS(AC592)) +
       COS(RADIANS('[1]Sales Team Input Sheet'!D$12)) * COS(RADIANS(AC592)) *
       COS(RADIANS(AD592) - RADIANS('[1]Sales Team Input Sheet'!D$14)))), ""))</f>
        <v>595.14188113602609</v>
      </c>
      <c r="AF592" s="21">
        <f t="shared" si="9"/>
        <v>292</v>
      </c>
    </row>
    <row r="593" spans="1:32" ht="15" thickBot="1" x14ac:dyDescent="0.4">
      <c r="A593" s="11" t="s">
        <v>1537</v>
      </c>
      <c r="B593" s="12" t="s">
        <v>1538</v>
      </c>
      <c r="C593" s="12" t="s">
        <v>1539</v>
      </c>
      <c r="D593" s="13" t="s">
        <v>34</v>
      </c>
      <c r="E593" s="14">
        <v>42095</v>
      </c>
      <c r="F593" s="15">
        <v>1039.8999999999999</v>
      </c>
      <c r="G593" s="15">
        <v>1011.899476</v>
      </c>
      <c r="H593" s="15">
        <v>10891.9847697164</v>
      </c>
      <c r="I593" s="15">
        <v>5486.8871481754995</v>
      </c>
      <c r="J593" s="16">
        <v>0.50375457404521917</v>
      </c>
      <c r="K593" s="16">
        <v>0.87811361408737065</v>
      </c>
      <c r="L593" s="16">
        <v>0.96966825169867354</v>
      </c>
      <c r="M593" s="15">
        <v>5320.4602682392579</v>
      </c>
      <c r="N593" s="15">
        <v>370.1915473313764</v>
      </c>
      <c r="O593" s="15">
        <v>391.46837195884217</v>
      </c>
      <c r="P593" s="15">
        <v>514229.01000000007</v>
      </c>
      <c r="Q593" s="15">
        <v>466908.53</v>
      </c>
      <c r="R593" s="17">
        <v>622544.70666666678</v>
      </c>
      <c r="S593" s="15">
        <v>448.99368208481593</v>
      </c>
      <c r="T593" s="15">
        <v>686769.44000000006</v>
      </c>
      <c r="U593" s="15">
        <v>600087.85</v>
      </c>
      <c r="V593" s="15">
        <v>800117.1333333333</v>
      </c>
      <c r="W593" s="15">
        <v>577.06303490720268</v>
      </c>
      <c r="X593" s="18">
        <v>2.66</v>
      </c>
      <c r="Y593" s="18">
        <v>115381.01999999999</v>
      </c>
      <c r="Z593" s="17">
        <v>153841.35999999999</v>
      </c>
      <c r="AA593" s="17">
        <v>57835.097744360894</v>
      </c>
      <c r="AB593" s="19">
        <f>Table1[[#This Row],[YTD-23 Annualized]]/Table1[[#This Row],[Column6]]</f>
        <v>117.00955843669713</v>
      </c>
      <c r="AC593" s="22">
        <v>39.718692300000001</v>
      </c>
      <c r="AD593" s="22">
        <v>-105.131743</v>
      </c>
      <c r="AE593" s="21">
        <f>IF(OR('[1]Sales Team Input Sheet'!D$12="", '[1]Sales Team Input Sheet'!D$14="", AC593="", AD593=""), "",
     IFERROR(3959 * ACOS(MIN(1,
       SIN(RADIANS('[1]Sales Team Input Sheet'!D$12)) * SIN(RADIANS(AC593)) +
       COS(RADIANS('[1]Sales Team Input Sheet'!D$12)) * COS(RADIANS(AC593)) *
       COS(RADIANS(AD593) - RADIANS('[1]Sales Team Input Sheet'!D$14)))), ""))</f>
        <v>926.17451308208626</v>
      </c>
      <c r="AF593" s="21">
        <f t="shared" si="9"/>
        <v>643</v>
      </c>
    </row>
    <row r="594" spans="1:32" ht="15" thickBot="1" x14ac:dyDescent="0.4">
      <c r="A594" s="11" t="s">
        <v>1540</v>
      </c>
      <c r="B594" s="12" t="s">
        <v>1541</v>
      </c>
      <c r="C594" s="12" t="s">
        <v>1542</v>
      </c>
      <c r="D594" s="13" t="s">
        <v>34</v>
      </c>
      <c r="E594" s="14">
        <v>41913</v>
      </c>
      <c r="F594" s="15">
        <v>1746.21</v>
      </c>
      <c r="G594" s="15">
        <v>3651.5575209728818</v>
      </c>
      <c r="H594" s="15">
        <v>39305</v>
      </c>
      <c r="I594" s="15">
        <v>15140.971976280156</v>
      </c>
      <c r="J594" s="16">
        <v>0.38521745264674101</v>
      </c>
      <c r="K594" s="16">
        <v>0.52732431766046606</v>
      </c>
      <c r="L594" s="16">
        <v>0.58272645921804123</v>
      </c>
      <c r="M594" s="15">
        <v>8823.0449888573221</v>
      </c>
      <c r="N594" s="15">
        <v>532.46554312810622</v>
      </c>
      <c r="O594" s="15">
        <v>548.32145618224615</v>
      </c>
      <c r="P594" s="15">
        <v>1266502.5900000001</v>
      </c>
      <c r="Q594" s="15">
        <v>1083827.52</v>
      </c>
      <c r="R594" s="17">
        <v>1445103.3599999999</v>
      </c>
      <c r="S594" s="15">
        <v>620.67421444156196</v>
      </c>
      <c r="T594" s="15">
        <v>1615956.9100000001</v>
      </c>
      <c r="U594" s="15">
        <v>1394011.44</v>
      </c>
      <c r="V594" s="15">
        <v>1858681.92</v>
      </c>
      <c r="W594" s="15">
        <v>798.30687030769479</v>
      </c>
      <c r="X594" s="18">
        <v>1.2976000000000001</v>
      </c>
      <c r="Y594" s="18">
        <v>110255.52999999998</v>
      </c>
      <c r="Z594" s="17">
        <v>147007.37333333332</v>
      </c>
      <c r="AA594" s="17">
        <v>113291.74886970816</v>
      </c>
      <c r="AB594" s="19">
        <f>Table1[[#This Row],[YTD-23 Annualized]]/Table1[[#This Row],[Column6]]</f>
        <v>163.78737293361075</v>
      </c>
      <c r="AC594" s="22">
        <v>42.737217000000001</v>
      </c>
      <c r="AD594" s="22">
        <v>-78.133420999999998</v>
      </c>
      <c r="AE594" s="21">
        <f>IF(OR('[1]Sales Team Input Sheet'!D$12="", '[1]Sales Team Input Sheet'!D$14="", AC594="", AD594=""), "",
     IFERROR(3959 * ACOS(MIN(1,
       SIN(RADIANS('[1]Sales Team Input Sheet'!D$12)) * SIN(RADIANS(AC594)) +
       COS(RADIANS('[1]Sales Team Input Sheet'!D$12)) * COS(RADIANS(AC594)) *
       COS(RADIANS(AD594) - RADIANS('[1]Sales Team Input Sheet'!D$14)))), ""))</f>
        <v>488.27940842622712</v>
      </c>
      <c r="AF594" s="21">
        <f t="shared" si="9"/>
        <v>186</v>
      </c>
    </row>
    <row r="595" spans="1:32" ht="15" thickBot="1" x14ac:dyDescent="0.4">
      <c r="A595" s="11" t="s">
        <v>1543</v>
      </c>
      <c r="B595" s="12" t="s">
        <v>1544</v>
      </c>
      <c r="C595" s="12" t="s">
        <v>1545</v>
      </c>
      <c r="D595" s="13" t="s">
        <v>34</v>
      </c>
      <c r="E595" s="14">
        <v>41974</v>
      </c>
      <c r="F595" s="15">
        <v>1180.75</v>
      </c>
      <c r="G595" s="15">
        <v>1540.3317400000001</v>
      </c>
      <c r="H595" s="15">
        <v>16579.976816186001</v>
      </c>
      <c r="I595" s="15">
        <v>7917.6166620970052</v>
      </c>
      <c r="J595" s="16">
        <v>0.47754087655704852</v>
      </c>
      <c r="K595" s="16">
        <v>0.82497559975613366</v>
      </c>
      <c r="L595" s="16">
        <v>0.80971068520392686</v>
      </c>
      <c r="M595" s="15">
        <v>6410.9788126485937</v>
      </c>
      <c r="N595" s="15">
        <v>519.1970272171551</v>
      </c>
      <c r="O595" s="15">
        <v>574.41052720728362</v>
      </c>
      <c r="P595" s="15">
        <v>958575.82000000007</v>
      </c>
      <c r="Q595" s="15">
        <v>757997.28999999992</v>
      </c>
      <c r="R595" s="17">
        <v>1010663.0533333332</v>
      </c>
      <c r="S595" s="15">
        <v>641.96255769637935</v>
      </c>
      <c r="T595" s="15">
        <v>1537819.97</v>
      </c>
      <c r="U595" s="15">
        <v>1240309.0099999998</v>
      </c>
      <c r="V595" s="15">
        <v>1653745.3466666664</v>
      </c>
      <c r="W595" s="15">
        <v>1050.4416769002751</v>
      </c>
      <c r="X595" s="18">
        <v>2.0769000000000002</v>
      </c>
      <c r="Y595" s="18">
        <v>108156.09000000001</v>
      </c>
      <c r="Z595" s="17">
        <v>144208.12</v>
      </c>
      <c r="AA595" s="17">
        <v>69434.310751600933</v>
      </c>
      <c r="AB595" s="19">
        <f>Table1[[#This Row],[YTD-23 Annualized]]/Table1[[#This Row],[Column6]]</f>
        <v>157.64567047692267</v>
      </c>
      <c r="AC595" s="22">
        <v>40.658761300000002</v>
      </c>
      <c r="AD595" s="22">
        <v>-73.697066000000007</v>
      </c>
      <c r="AE595" s="21">
        <f>IF(OR('[1]Sales Team Input Sheet'!D$12="", '[1]Sales Team Input Sheet'!D$14="", AC595="", AD595=""), "",
     IFERROR(3959 * ACOS(MIN(1,
       SIN(RADIANS('[1]Sales Team Input Sheet'!D$12)) * SIN(RADIANS(AC595)) +
       COS(RADIANS('[1]Sales Team Input Sheet'!D$12)) * COS(RADIANS(AC595)) *
       COS(RADIANS(AD595) - RADIANS('[1]Sales Team Input Sheet'!D$14)))), ""))</f>
        <v>727.43724641286383</v>
      </c>
      <c r="AF595" s="21">
        <f t="shared" si="9"/>
        <v>474</v>
      </c>
    </row>
    <row r="596" spans="1:32" ht="15" thickBot="1" x14ac:dyDescent="0.4">
      <c r="A596" s="11" t="s">
        <v>1546</v>
      </c>
      <c r="B596" s="12" t="s">
        <v>1547</v>
      </c>
      <c r="C596" s="12" t="s">
        <v>1548</v>
      </c>
      <c r="D596" s="13" t="s">
        <v>34</v>
      </c>
      <c r="E596" s="14">
        <v>41944</v>
      </c>
      <c r="F596" s="15">
        <v>1128.6799999999998</v>
      </c>
      <c r="G596" s="15">
        <v>1428.5694309999999</v>
      </c>
      <c r="H596" s="15">
        <v>15376.978498340899</v>
      </c>
      <c r="I596" s="15">
        <v>7922.5479338540099</v>
      </c>
      <c r="J596" s="16">
        <v>0.51522137035626436</v>
      </c>
      <c r="K596" s="16">
        <v>0.79637608131169402</v>
      </c>
      <c r="L596" s="16">
        <v>0.8030407491518704</v>
      </c>
      <c r="M596" s="15">
        <v>6362.1288279937271</v>
      </c>
      <c r="N596" s="15">
        <v>334.17854101042332</v>
      </c>
      <c r="O596" s="15">
        <v>351.77833398305989</v>
      </c>
      <c r="P596" s="15">
        <v>576673.57000000007</v>
      </c>
      <c r="Q596" s="15">
        <v>463486.83</v>
      </c>
      <c r="R596" s="17">
        <v>617982.43999999994</v>
      </c>
      <c r="S596" s="15">
        <v>410.64502782010851</v>
      </c>
      <c r="T596" s="15">
        <v>785122.86999999988</v>
      </c>
      <c r="U596" s="15">
        <v>690760.22000000009</v>
      </c>
      <c r="V596" s="15">
        <v>921013.62666666671</v>
      </c>
      <c r="W596" s="15">
        <v>612.00714108516161</v>
      </c>
      <c r="X596" s="18">
        <v>2.3269000000000002</v>
      </c>
      <c r="Y596" s="18">
        <v>139082.76</v>
      </c>
      <c r="Z596" s="17">
        <v>185443.68000000002</v>
      </c>
      <c r="AA596" s="17">
        <v>79695.594997636348</v>
      </c>
      <c r="AB596" s="19">
        <f>Table1[[#This Row],[YTD-23 Annualized]]/Table1[[#This Row],[Column6]]</f>
        <v>97.13453730783354</v>
      </c>
      <c r="AC596" s="22">
        <v>41.66704</v>
      </c>
      <c r="AD596" s="22">
        <v>-72.666480000000007</v>
      </c>
      <c r="AE596" s="21">
        <f>IF(OR('[1]Sales Team Input Sheet'!D$12="", '[1]Sales Team Input Sheet'!D$14="", AC596="", AD596=""), "",
     IFERROR(3959 * ACOS(MIN(1,
       SIN(RADIANS('[1]Sales Team Input Sheet'!D$12)) * SIN(RADIANS(AC596)) +
       COS(RADIANS('[1]Sales Team Input Sheet'!D$12)) * COS(RADIANS(AC596)) *
       COS(RADIANS(AD596) - RADIANS('[1]Sales Team Input Sheet'!D$14)))), ""))</f>
        <v>769.96910529448712</v>
      </c>
      <c r="AF596" s="21">
        <f t="shared" si="9"/>
        <v>511</v>
      </c>
    </row>
    <row r="597" spans="1:32" ht="15" thickBot="1" x14ac:dyDescent="0.4">
      <c r="A597" s="11" t="s">
        <v>1549</v>
      </c>
      <c r="B597" s="12" t="s">
        <v>1550</v>
      </c>
      <c r="C597" s="12" t="s">
        <v>1551</v>
      </c>
      <c r="D597" s="13" t="s">
        <v>34</v>
      </c>
      <c r="E597" s="14">
        <v>41974</v>
      </c>
      <c r="F597" s="15">
        <v>712.91</v>
      </c>
      <c r="G597" s="15">
        <v>1337.5244909999999</v>
      </c>
      <c r="H597" s="15">
        <v>14396.979868674898</v>
      </c>
      <c r="I597" s="15">
        <v>7114.9943572727816</v>
      </c>
      <c r="J597" s="16">
        <v>0.49420047969599945</v>
      </c>
      <c r="K597" s="16">
        <v>0.43818917393888324</v>
      </c>
      <c r="L597" s="16">
        <v>0.50991516413675597</v>
      </c>
      <c r="M597" s="15">
        <v>3628.0435155208434</v>
      </c>
      <c r="N597" s="15">
        <v>446.75205873730789</v>
      </c>
      <c r="O597" s="15">
        <v>348.33969224726826</v>
      </c>
      <c r="P597" s="15">
        <v>373890.26999999996</v>
      </c>
      <c r="Q597" s="15">
        <v>276776.99</v>
      </c>
      <c r="R597" s="17">
        <v>369035.98666666663</v>
      </c>
      <c r="S597" s="15">
        <v>388.23552762620807</v>
      </c>
      <c r="T597" s="15">
        <v>491500.64</v>
      </c>
      <c r="U597" s="15">
        <v>354224.32</v>
      </c>
      <c r="V597" s="15">
        <v>472299.09333333332</v>
      </c>
      <c r="W597" s="15">
        <v>496.87102158757767</v>
      </c>
      <c r="X597" s="18">
        <v>1.2976000000000001</v>
      </c>
      <c r="Y597" s="18">
        <v>113305.84999999998</v>
      </c>
      <c r="Z597" s="17">
        <v>151074.46666666665</v>
      </c>
      <c r="AA597" s="17">
        <v>116426.06863953963</v>
      </c>
      <c r="AB597" s="19">
        <f>Table1[[#This Row],[YTD-23 Annualized]]/Table1[[#This Row],[Column6]]</f>
        <v>101.71762965022972</v>
      </c>
      <c r="AC597" s="22">
        <v>42.460518899999997</v>
      </c>
      <c r="AD597" s="22">
        <v>-71.348896300000007</v>
      </c>
      <c r="AE597" s="21">
        <f>IF(OR('[1]Sales Team Input Sheet'!D$12="", '[1]Sales Team Input Sheet'!D$14="", AC597="", AD597=""), "",
     IFERROR(3959 * ACOS(MIN(1,
       SIN(RADIANS('[1]Sales Team Input Sheet'!D$12)) * SIN(RADIANS(AC597)) +
       COS(RADIANS('[1]Sales Team Input Sheet'!D$12)) * COS(RADIANS(AC597)) *
       COS(RADIANS(AD597) - RADIANS('[1]Sales Team Input Sheet'!D$14)))), ""))</f>
        <v>833.15223036399004</v>
      </c>
      <c r="AF597" s="21">
        <f t="shared" si="9"/>
        <v>572</v>
      </c>
    </row>
    <row r="598" spans="1:32" ht="15" thickBot="1" x14ac:dyDescent="0.4">
      <c r="A598" s="11" t="s">
        <v>1552</v>
      </c>
      <c r="B598" s="12" t="s">
        <v>1553</v>
      </c>
      <c r="C598" s="12" t="s">
        <v>105</v>
      </c>
      <c r="D598" s="13" t="s">
        <v>34</v>
      </c>
      <c r="E598" s="14">
        <v>41913</v>
      </c>
      <c r="F598" s="15">
        <v>1254.1099999999999</v>
      </c>
      <c r="G598" s="15">
        <v>1316.621316</v>
      </c>
      <c r="H598" s="15">
        <v>14171.980183292399</v>
      </c>
      <c r="I598" s="15">
        <v>7910.9923179133002</v>
      </c>
      <c r="J598" s="16">
        <v>0.55821361698202987</v>
      </c>
      <c r="K598" s="16">
        <v>0.86329495010216184</v>
      </c>
      <c r="L598" s="16">
        <v>0.78850823801299319</v>
      </c>
      <c r="M598" s="15">
        <v>6237.8826135321415</v>
      </c>
      <c r="N598" s="15">
        <v>493.92844326537801</v>
      </c>
      <c r="O598" s="15">
        <v>533.65947963097335</v>
      </c>
      <c r="P598" s="15">
        <v>1003133.76</v>
      </c>
      <c r="Q598" s="15">
        <v>748042.17</v>
      </c>
      <c r="R598" s="17">
        <v>997389.56</v>
      </c>
      <c r="S598" s="15">
        <v>596.47253430719798</v>
      </c>
      <c r="T598" s="15">
        <v>1258942.6000000001</v>
      </c>
      <c r="U598" s="15">
        <v>997491.24</v>
      </c>
      <c r="V598" s="15">
        <v>1329988.32</v>
      </c>
      <c r="W598" s="15">
        <v>795.37778982704879</v>
      </c>
      <c r="X598" s="18">
        <v>2.3715999999999999</v>
      </c>
      <c r="Y598" s="18">
        <v>152804.30999999997</v>
      </c>
      <c r="Z598" s="17">
        <v>203739.07999999996</v>
      </c>
      <c r="AA598" s="17">
        <v>85907.85967279473</v>
      </c>
      <c r="AB598" s="19">
        <f>Table1[[#This Row],[YTD-23 Annualized]]/Table1[[#This Row],[Column6]]</f>
        <v>159.89232593705987</v>
      </c>
      <c r="AC598" s="22">
        <v>37.632235000000001</v>
      </c>
      <c r="AD598" s="22">
        <v>-122.48403999999999</v>
      </c>
      <c r="AE598" s="21">
        <f>IF(OR('[1]Sales Team Input Sheet'!D$12="", '[1]Sales Team Input Sheet'!D$14="", AC598="", AD598=""), "",
     IFERROR(3959 * ACOS(MIN(1,
       SIN(RADIANS('[1]Sales Team Input Sheet'!D$12)) * SIN(RADIANS(AC598)) +
       COS(RADIANS('[1]Sales Team Input Sheet'!D$12)) * COS(RADIANS(AC598)) *
       COS(RADIANS(AD598) - RADIANS('[1]Sales Team Input Sheet'!D$14)))), ""))</f>
        <v>1861.7691875174382</v>
      </c>
      <c r="AF598" s="21">
        <f t="shared" si="9"/>
        <v>1016</v>
      </c>
    </row>
    <row r="599" spans="1:32" ht="15" thickBot="1" x14ac:dyDescent="0.4">
      <c r="A599" s="11" t="s">
        <v>1554</v>
      </c>
      <c r="B599" s="12" t="s">
        <v>1555</v>
      </c>
      <c r="C599" s="12" t="s">
        <v>1556</v>
      </c>
      <c r="D599" s="13" t="s">
        <v>34</v>
      </c>
      <c r="E599" s="14">
        <v>41944</v>
      </c>
      <c r="F599" s="15">
        <v>1963.2499999999998</v>
      </c>
      <c r="G599" s="15">
        <v>1377.7514900000001</v>
      </c>
      <c r="H599" s="15">
        <v>14829.979263211</v>
      </c>
      <c r="I599" s="15">
        <v>7827.7409979744789</v>
      </c>
      <c r="J599" s="16">
        <v>0.52783222815374387</v>
      </c>
      <c r="K599" s="16">
        <v>0.8176910397046897</v>
      </c>
      <c r="L599" s="16">
        <v>0.87957038079430738</v>
      </c>
      <c r="M599" s="15">
        <v>6885.0491303476238</v>
      </c>
      <c r="N599" s="15">
        <v>283.50052936769066</v>
      </c>
      <c r="O599" s="15">
        <v>298.25398191773849</v>
      </c>
      <c r="P599" s="15">
        <v>810584.77000000014</v>
      </c>
      <c r="Q599" s="15">
        <v>681319.90999999992</v>
      </c>
      <c r="R599" s="17">
        <v>908426.54666666652</v>
      </c>
      <c r="S599" s="15">
        <v>347.03675538010953</v>
      </c>
      <c r="T599" s="15">
        <v>1072712.8</v>
      </c>
      <c r="U599" s="15">
        <v>899251.44000000018</v>
      </c>
      <c r="V599" s="15">
        <v>1199001.9200000004</v>
      </c>
      <c r="W599" s="15">
        <v>458.04224627530908</v>
      </c>
      <c r="X599" s="18">
        <v>2</v>
      </c>
      <c r="Y599" s="18">
        <v>98512</v>
      </c>
      <c r="Z599" s="17">
        <v>131349.33333333331</v>
      </c>
      <c r="AA599" s="17">
        <v>65674.666666666657</v>
      </c>
      <c r="AB599" s="19">
        <f>Table1[[#This Row],[YTD-23 Annualized]]/Table1[[#This Row],[Column6]]</f>
        <v>131.94191202827341</v>
      </c>
      <c r="AC599" s="22">
        <v>33.871632099999999</v>
      </c>
      <c r="AD599" s="22">
        <v>-118.0632964</v>
      </c>
      <c r="AE599" s="21">
        <f>IF(OR('[1]Sales Team Input Sheet'!D$12="", '[1]Sales Team Input Sheet'!D$14="", AC599="", AD599=""), "",
     IFERROR(3959 * ACOS(MIN(1,
       SIN(RADIANS('[1]Sales Team Input Sheet'!D$12)) * SIN(RADIANS(AC599)) +
       COS(RADIANS('[1]Sales Team Input Sheet'!D$12)) * COS(RADIANS(AC599)) *
       COS(RADIANS(AD599) - RADIANS('[1]Sales Team Input Sheet'!D$14)))), ""))</f>
        <v>1739.2848216673453</v>
      </c>
      <c r="AF599" s="21">
        <f t="shared" si="9"/>
        <v>899</v>
      </c>
    </row>
    <row r="600" spans="1:32" ht="15" thickBot="1" x14ac:dyDescent="0.4">
      <c r="A600" s="11" t="s">
        <v>1557</v>
      </c>
      <c r="B600" s="12" t="s">
        <v>1558</v>
      </c>
      <c r="C600" s="12" t="s">
        <v>1559</v>
      </c>
      <c r="D600" s="13" t="s">
        <v>1560</v>
      </c>
      <c r="E600" s="14">
        <v>41913</v>
      </c>
      <c r="F600" s="15">
        <v>677.73</v>
      </c>
      <c r="G600" s="15">
        <v>807.97739100000001</v>
      </c>
      <c r="H600" s="15">
        <v>8696.9878389849</v>
      </c>
      <c r="I600" s="15">
        <v>4734.0842698626084</v>
      </c>
      <c r="J600" s="16">
        <v>0.54433608020488666</v>
      </c>
      <c r="K600" s="16">
        <v>0.71476577234042049</v>
      </c>
      <c r="L600" s="16">
        <v>0.76160747008287177</v>
      </c>
      <c r="M600" s="15">
        <v>3605.5139439291802</v>
      </c>
      <c r="N600" s="15">
        <v>338.13191259778796</v>
      </c>
      <c r="O600" s="15">
        <v>353.31888805276435</v>
      </c>
      <c r="P600" s="15">
        <v>334964.77000000008</v>
      </c>
      <c r="Q600" s="15">
        <v>277688.58</v>
      </c>
      <c r="R600" s="17">
        <v>370251.44</v>
      </c>
      <c r="S600" s="15">
        <v>409.73334513744413</v>
      </c>
      <c r="T600" s="15">
        <v>462891.53999999992</v>
      </c>
      <c r="U600" s="15">
        <v>392022.56</v>
      </c>
      <c r="V600" s="15">
        <v>522696.7466666667</v>
      </c>
      <c r="W600" s="15">
        <v>578.43471588980856</v>
      </c>
      <c r="X600" s="18">
        <v>1.0588</v>
      </c>
      <c r="Y600" s="18">
        <v>68538.899999999994</v>
      </c>
      <c r="Z600" s="17">
        <v>91385.199999999983</v>
      </c>
      <c r="AA600" s="17">
        <v>86310.162448054383</v>
      </c>
      <c r="AB600" s="19">
        <f>Table1[[#This Row],[YTD-23 Annualized]]/Table1[[#This Row],[Column6]]</f>
        <v>102.69033645630869</v>
      </c>
      <c r="AC600" s="22">
        <v>39.531152300000002</v>
      </c>
      <c r="AD600" s="22">
        <v>-104.76770809999999</v>
      </c>
      <c r="AE600" s="21">
        <f>IF(OR('[1]Sales Team Input Sheet'!D$12="", '[1]Sales Team Input Sheet'!D$14="", AC600="", AD600=""), "",
     IFERROR(3959 * ACOS(MIN(1,
       SIN(RADIANS('[1]Sales Team Input Sheet'!D$12)) * SIN(RADIANS(AC600)) +
       COS(RADIANS('[1]Sales Team Input Sheet'!D$12)) * COS(RADIANS(AC600)) *
       COS(RADIANS(AD600) - RADIANS('[1]Sales Team Input Sheet'!D$14)))), ""))</f>
        <v>910.93140401083235</v>
      </c>
      <c r="AF600" s="21">
        <f t="shared" si="9"/>
        <v>617</v>
      </c>
    </row>
    <row r="601" spans="1:32" ht="15" thickBot="1" x14ac:dyDescent="0.4">
      <c r="A601" s="11" t="s">
        <v>1561</v>
      </c>
      <c r="B601" s="12" t="s">
        <v>1562</v>
      </c>
      <c r="C601" s="12" t="s">
        <v>91</v>
      </c>
      <c r="D601" s="13" t="s">
        <v>1560</v>
      </c>
      <c r="E601" s="14">
        <v>41852</v>
      </c>
      <c r="F601" s="15">
        <v>613.84999999999991</v>
      </c>
      <c r="G601" s="15">
        <v>789.48969399999999</v>
      </c>
      <c r="H601" s="15">
        <v>8497.9881172465994</v>
      </c>
      <c r="I601" s="15">
        <v>4795.6455251406123</v>
      </c>
      <c r="J601" s="16">
        <v>0.56432716296788976</v>
      </c>
      <c r="K601" s="16">
        <v>0.82601823279316711</v>
      </c>
      <c r="L601" s="16">
        <v>0.67466067759147752</v>
      </c>
      <c r="M601" s="15">
        <v>3235.4334594799029</v>
      </c>
      <c r="N601" s="15">
        <v>225.31807982593324</v>
      </c>
      <c r="O601" s="15">
        <v>267.87260731449049</v>
      </c>
      <c r="P601" s="15">
        <v>271448.5</v>
      </c>
      <c r="Q601" s="15">
        <v>190662.8</v>
      </c>
      <c r="R601" s="17">
        <v>254217.06666666665</v>
      </c>
      <c r="S601" s="15">
        <v>310.60161277184983</v>
      </c>
      <c r="T601" s="15">
        <v>477731.08999999997</v>
      </c>
      <c r="U601" s="15">
        <v>372890.11999999994</v>
      </c>
      <c r="V601" s="15">
        <v>497186.82666666654</v>
      </c>
      <c r="W601" s="15">
        <v>607.46130162091708</v>
      </c>
      <c r="X601" s="18">
        <v>2.0453999999999999</v>
      </c>
      <c r="Y601" s="18">
        <v>70171.759999999995</v>
      </c>
      <c r="Z601" s="17">
        <v>93562.346666666665</v>
      </c>
      <c r="AA601" s="17">
        <v>45742.811512010689</v>
      </c>
      <c r="AB601" s="19">
        <f>Table1[[#This Row],[YTD-23 Annualized]]/Table1[[#This Row],[Column6]]</f>
        <v>78.572800167410065</v>
      </c>
      <c r="AC601" s="22">
        <v>39.082327999999997</v>
      </c>
      <c r="AD601" s="22">
        <v>-94.596272999999997</v>
      </c>
      <c r="AE601" s="21">
        <f>IF(OR('[1]Sales Team Input Sheet'!D$12="", '[1]Sales Team Input Sheet'!D$14="", AC601="", AD601=""), "",
     IFERROR(3959 * ACOS(MIN(1,
       SIN(RADIANS('[1]Sales Team Input Sheet'!D$12)) * SIN(RADIANS(AC601)) +
       COS(RADIANS('[1]Sales Team Input Sheet'!D$12)) * COS(RADIANS(AC601)) *
       COS(RADIANS(AD601) - RADIANS('[1]Sales Team Input Sheet'!D$14)))), ""))</f>
        <v>414.24229737499559</v>
      </c>
      <c r="AF601" s="21">
        <f t="shared" si="9"/>
        <v>159</v>
      </c>
    </row>
    <row r="602" spans="1:32" ht="15" thickBot="1" x14ac:dyDescent="0.4">
      <c r="A602" s="11" t="s">
        <v>1563</v>
      </c>
      <c r="B602" s="12" t="s">
        <v>1564</v>
      </c>
      <c r="C602" s="12" t="s">
        <v>200</v>
      </c>
      <c r="D602" s="13" t="s">
        <v>34</v>
      </c>
      <c r="E602" s="14">
        <v>41944</v>
      </c>
      <c r="F602" s="15">
        <v>1280.8600000000001</v>
      </c>
      <c r="G602" s="15">
        <v>2151.0760620000001</v>
      </c>
      <c r="H602" s="15">
        <v>23153.9676237618</v>
      </c>
      <c r="I602" s="15">
        <v>8695.3248702544006</v>
      </c>
      <c r="J602" s="16">
        <v>0.37554362222269017</v>
      </c>
      <c r="K602" s="16">
        <v>0.65264612969469382</v>
      </c>
      <c r="L602" s="16">
        <v>0.62681619200013661</v>
      </c>
      <c r="M602" s="15">
        <v>5450.3704233769449</v>
      </c>
      <c r="N602" s="15">
        <v>520.3015904359454</v>
      </c>
      <c r="O602" s="15">
        <v>564.25656980466238</v>
      </c>
      <c r="P602" s="15">
        <v>989528.31999999983</v>
      </c>
      <c r="Q602" s="15">
        <v>774501.44</v>
      </c>
      <c r="R602" s="17">
        <v>1032668.5866666667</v>
      </c>
      <c r="S602" s="15">
        <v>604.67298533797589</v>
      </c>
      <c r="T602" s="15">
        <v>1489716.6099999999</v>
      </c>
      <c r="U602" s="15">
        <v>1146422.53</v>
      </c>
      <c r="V602" s="15">
        <v>1528563.3733333333</v>
      </c>
      <c r="W602" s="15">
        <v>895.04124572552803</v>
      </c>
      <c r="X602" s="18">
        <v>2.2976000000000001</v>
      </c>
      <c r="Y602" s="18">
        <v>107964.57</v>
      </c>
      <c r="Z602" s="17">
        <v>143952.76</v>
      </c>
      <c r="AA602" s="17">
        <v>62653.534122562676</v>
      </c>
      <c r="AB602" s="19">
        <f>Table1[[#This Row],[YTD-23 Annualized]]/Table1[[#This Row],[Column6]]</f>
        <v>189.46759696139057</v>
      </c>
      <c r="AC602" s="22">
        <v>40.702897999999998</v>
      </c>
      <c r="AD602" s="22">
        <v>-74.010240999999994</v>
      </c>
      <c r="AE602" s="21">
        <f>IF(OR('[1]Sales Team Input Sheet'!D$12="", '[1]Sales Team Input Sheet'!D$14="", AC602="", AD602=""), "",
     IFERROR(3959 * ACOS(MIN(1,
       SIN(RADIANS('[1]Sales Team Input Sheet'!D$12)) * SIN(RADIANS(AC602)) +
       COS(RADIANS('[1]Sales Team Input Sheet'!D$12)) * COS(RADIANS(AC602)) *
       COS(RADIANS(AD602) - RADIANS('[1]Sales Team Input Sheet'!D$14)))), ""))</f>
        <v>710.74683101984726</v>
      </c>
      <c r="AF602" s="21">
        <f t="shared" si="9"/>
        <v>435</v>
      </c>
    </row>
    <row r="603" spans="1:32" ht="15" thickBot="1" x14ac:dyDescent="0.4">
      <c r="A603" s="11" t="s">
        <v>1565</v>
      </c>
      <c r="B603" s="12" t="s">
        <v>1566</v>
      </c>
      <c r="C603" s="12" t="s">
        <v>230</v>
      </c>
      <c r="D603" s="13" t="s">
        <v>34</v>
      </c>
      <c r="E603" s="14">
        <v>42095</v>
      </c>
      <c r="F603" s="15">
        <v>1274.6799999999998</v>
      </c>
      <c r="G603" s="15">
        <v>1386.855984</v>
      </c>
      <c r="H603" s="15">
        <v>14927.979126177599</v>
      </c>
      <c r="I603" s="15">
        <v>7123.5386125046871</v>
      </c>
      <c r="J603" s="16">
        <v>0.47719376831207516</v>
      </c>
      <c r="K603" s="16">
        <v>0.66207766743225827</v>
      </c>
      <c r="L603" s="16">
        <v>0.79967932613473469</v>
      </c>
      <c r="M603" s="15">
        <v>5696.5465573425108</v>
      </c>
      <c r="N603" s="15">
        <v>320.60209974128446</v>
      </c>
      <c r="O603" s="15">
        <v>333.27118178680144</v>
      </c>
      <c r="P603" s="15">
        <v>496263.56</v>
      </c>
      <c r="Q603" s="15">
        <v>471469.72</v>
      </c>
      <c r="R603" s="17">
        <v>628626.29333333322</v>
      </c>
      <c r="S603" s="15">
        <v>369.87300342046632</v>
      </c>
      <c r="T603" s="15">
        <v>676166.66999999993</v>
      </c>
      <c r="U603" s="15">
        <v>625726.32999999996</v>
      </c>
      <c r="V603" s="15">
        <v>834301.77333333332</v>
      </c>
      <c r="W603" s="15">
        <v>490.88895252141714</v>
      </c>
      <c r="X603" s="18">
        <v>2.0385</v>
      </c>
      <c r="Y603" s="18">
        <v>77740.75</v>
      </c>
      <c r="Z603" s="17">
        <v>103654.33333333334</v>
      </c>
      <c r="AA603" s="17">
        <v>50848.336194914569</v>
      </c>
      <c r="AB603" s="19">
        <f>Table1[[#This Row],[YTD-23 Annualized]]/Table1[[#This Row],[Column6]]</f>
        <v>110.35217337477408</v>
      </c>
      <c r="AC603" s="22">
        <v>39.958586799999999</v>
      </c>
      <c r="AD603" s="22">
        <v>-75.219430900000006</v>
      </c>
      <c r="AE603" s="21">
        <f>IF(OR('[1]Sales Team Input Sheet'!D$12="", '[1]Sales Team Input Sheet'!D$14="", AC603="", AD603=""), "",
     IFERROR(3959 * ACOS(MIN(1,
       SIN(RADIANS('[1]Sales Team Input Sheet'!D$12)) * SIN(RADIANS(AC603)) +
       COS(RADIANS('[1]Sales Team Input Sheet'!D$12)) * COS(RADIANS(AC603)) *
       COS(RADIANS(AD603) - RADIANS('[1]Sales Team Input Sheet'!D$14)))), ""))</f>
        <v>660.59972323905686</v>
      </c>
      <c r="AF603" s="21">
        <f t="shared" si="9"/>
        <v>360</v>
      </c>
    </row>
    <row r="604" spans="1:32" ht="15" thickBot="1" x14ac:dyDescent="0.4">
      <c r="A604" s="11" t="s">
        <v>1567</v>
      </c>
      <c r="B604" s="12" t="s">
        <v>1568</v>
      </c>
      <c r="C604" s="12" t="s">
        <v>522</v>
      </c>
      <c r="D604" s="13" t="s">
        <v>34</v>
      </c>
      <c r="E604" s="14">
        <v>41852</v>
      </c>
      <c r="F604" s="15">
        <v>1176.1400000000001</v>
      </c>
      <c r="G604" s="15">
        <v>1199.099021</v>
      </c>
      <c r="H604" s="15">
        <v>12906.981952141899</v>
      </c>
      <c r="I604" s="15">
        <v>6434.0037370315003</v>
      </c>
      <c r="J604" s="16">
        <v>0.49849017848543475</v>
      </c>
      <c r="K604" s="16">
        <v>0.97306118656964269</v>
      </c>
      <c r="L604" s="16">
        <v>0.94871795389196334</v>
      </c>
      <c r="M604" s="15">
        <v>6104.0548607297706</v>
      </c>
      <c r="N604" s="15">
        <v>410.89689496637396</v>
      </c>
      <c r="O604" s="15">
        <v>470.63141292703239</v>
      </c>
      <c r="P604" s="15">
        <v>765416.80999999982</v>
      </c>
      <c r="Q604" s="15">
        <v>643018.99</v>
      </c>
      <c r="R604" s="17">
        <v>857358.65333333332</v>
      </c>
      <c r="S604" s="15">
        <v>546.71976975530117</v>
      </c>
      <c r="T604" s="15">
        <v>1680333.95</v>
      </c>
      <c r="U604" s="15">
        <v>1545391.59</v>
      </c>
      <c r="V604" s="15">
        <v>2060522.12</v>
      </c>
      <c r="W604" s="15">
        <v>1313.9520720322409</v>
      </c>
      <c r="X604" s="18">
        <v>2.0709999999999997</v>
      </c>
      <c r="Y604" s="18">
        <v>97946.290000000008</v>
      </c>
      <c r="Z604" s="17">
        <v>130595.05333333334</v>
      </c>
      <c r="AA604" s="17">
        <v>63058.934492193803</v>
      </c>
      <c r="AB604" s="19">
        <f>Table1[[#This Row],[YTD-23 Annualized]]/Table1[[#This Row],[Column6]]</f>
        <v>140.45723259289838</v>
      </c>
      <c r="AC604" s="22">
        <v>27.946621</v>
      </c>
      <c r="AD604" s="22">
        <v>-82.458430000000007</v>
      </c>
      <c r="AE604" s="21">
        <f>IF(OR('[1]Sales Team Input Sheet'!D$12="", '[1]Sales Team Input Sheet'!D$14="", AC604="", AD604=""), "",
     IFERROR(3959 * ACOS(MIN(1,
       SIN(RADIANS('[1]Sales Team Input Sheet'!D$12)) * SIN(RADIANS(AC604)) +
       COS(RADIANS('[1]Sales Team Input Sheet'!D$12)) * COS(RADIANS(AC604)) *
       COS(RADIANS(AD604) - RADIANS('[1]Sales Team Input Sheet'!D$14)))), ""))</f>
        <v>1006.1089149892183</v>
      </c>
      <c r="AF604" s="21">
        <f t="shared" si="9"/>
        <v>716</v>
      </c>
    </row>
    <row r="605" spans="1:32" ht="15" thickBot="1" x14ac:dyDescent="0.4">
      <c r="A605" s="11" t="s">
        <v>1569</v>
      </c>
      <c r="B605" s="12" t="s">
        <v>1570</v>
      </c>
      <c r="C605" s="12" t="s">
        <v>429</v>
      </c>
      <c r="D605" s="13" t="s">
        <v>34</v>
      </c>
      <c r="E605" s="14">
        <v>41974</v>
      </c>
      <c r="F605" s="15">
        <v>1514.34</v>
      </c>
      <c r="G605" s="15">
        <v>1593.1006440000001</v>
      </c>
      <c r="H605" s="15">
        <v>17147.976021951599</v>
      </c>
      <c r="I605" s="15">
        <v>9129.9811196257997</v>
      </c>
      <c r="J605" s="16">
        <v>0.53242324971403376</v>
      </c>
      <c r="K605" s="16">
        <v>0.98157715926843669</v>
      </c>
      <c r="L605" s="16">
        <v>0.89880785232745919</v>
      </c>
      <c r="M605" s="15">
        <v>8206.0987219211165</v>
      </c>
      <c r="N605" s="15">
        <v>445.66237089149291</v>
      </c>
      <c r="O605" s="15">
        <v>514.76068122086201</v>
      </c>
      <c r="P605" s="15">
        <v>1109111.4099999999</v>
      </c>
      <c r="Q605" s="15">
        <v>875757.52</v>
      </c>
      <c r="R605" s="17">
        <v>1167676.6933333334</v>
      </c>
      <c r="S605" s="15">
        <v>578.30970587846855</v>
      </c>
      <c r="T605" s="15">
        <v>1505574.08</v>
      </c>
      <c r="U605" s="15">
        <v>1159810.95</v>
      </c>
      <c r="V605" s="15">
        <v>1546414.6</v>
      </c>
      <c r="W605" s="15">
        <v>765.88543523911414</v>
      </c>
      <c r="X605" s="18">
        <v>2.2999999999999998</v>
      </c>
      <c r="Y605" s="18">
        <v>64574.479999999996</v>
      </c>
      <c r="Z605" s="17">
        <v>86099.306666666671</v>
      </c>
      <c r="AA605" s="17">
        <v>37434.481159420291</v>
      </c>
      <c r="AB605" s="19">
        <f>Table1[[#This Row],[YTD-23 Annualized]]/Table1[[#This Row],[Column6]]</f>
        <v>142.29376624657161</v>
      </c>
      <c r="AC605" s="22">
        <v>36.100836999999999</v>
      </c>
      <c r="AD605" s="22">
        <v>-115.172946</v>
      </c>
      <c r="AE605" s="21">
        <f>IF(OR('[1]Sales Team Input Sheet'!D$12="", '[1]Sales Team Input Sheet'!D$14="", AC605="", AD605=""), "",
     IFERROR(3959 * ACOS(MIN(1,
       SIN(RADIANS('[1]Sales Team Input Sheet'!D$12)) * SIN(RADIANS(AC605)) +
       COS(RADIANS('[1]Sales Team Input Sheet'!D$12)) * COS(RADIANS(AC605)) *
       COS(RADIANS(AD605) - RADIANS('[1]Sales Team Input Sheet'!D$14)))), ""))</f>
        <v>1525.1654157147341</v>
      </c>
      <c r="AF605" s="21">
        <f t="shared" si="9"/>
        <v>823</v>
      </c>
    </row>
    <row r="606" spans="1:32" ht="15" thickBot="1" x14ac:dyDescent="0.4">
      <c r="A606" s="11" t="s">
        <v>1571</v>
      </c>
      <c r="B606" s="12" t="s">
        <v>1572</v>
      </c>
      <c r="C606" s="12" t="s">
        <v>429</v>
      </c>
      <c r="D606" s="13" t="s">
        <v>34</v>
      </c>
      <c r="E606" s="14">
        <v>42036</v>
      </c>
      <c r="F606" s="15">
        <v>1285.5500000000002</v>
      </c>
      <c r="G606" s="15">
        <v>1381.6534159999999</v>
      </c>
      <c r="H606" s="15">
        <v>14871.979204482399</v>
      </c>
      <c r="I606" s="15">
        <v>7867.002450860934</v>
      </c>
      <c r="J606" s="16">
        <v>0.52898153922174851</v>
      </c>
      <c r="K606" s="16">
        <v>0.95258722388885497</v>
      </c>
      <c r="L606" s="16">
        <v>0.91810336984362628</v>
      </c>
      <c r="M606" s="15">
        <v>7222.7214607034903</v>
      </c>
      <c r="N606" s="15">
        <v>503.61495457329244</v>
      </c>
      <c r="O606" s="15">
        <v>547.00153241803105</v>
      </c>
      <c r="P606" s="15">
        <v>1008426.1799999999</v>
      </c>
      <c r="Q606" s="15">
        <v>791792.79</v>
      </c>
      <c r="R606" s="17">
        <v>1055723.72</v>
      </c>
      <c r="S606" s="15">
        <v>615.91753724086959</v>
      </c>
      <c r="T606" s="15">
        <v>1296739.4300000002</v>
      </c>
      <c r="U606" s="15">
        <v>973995.70000000019</v>
      </c>
      <c r="V606" s="15">
        <v>1298660.9333333336</v>
      </c>
      <c r="W606" s="15">
        <v>757.64902181945479</v>
      </c>
      <c r="X606" s="18">
        <v>3.0124999999999997</v>
      </c>
      <c r="Y606" s="18">
        <v>119396.26999999999</v>
      </c>
      <c r="Z606" s="17">
        <v>159195.02666666667</v>
      </c>
      <c r="AA606" s="17">
        <v>52844.822130013839</v>
      </c>
      <c r="AB606" s="19">
        <f>Table1[[#This Row],[YTD-23 Annualized]]/Table1[[#This Row],[Column6]]</f>
        <v>146.16702661785504</v>
      </c>
      <c r="AC606" s="22">
        <v>36.130535999999999</v>
      </c>
      <c r="AD606" s="22">
        <v>-115.180294</v>
      </c>
      <c r="AE606" s="21">
        <f>IF(OR('[1]Sales Team Input Sheet'!D$12="", '[1]Sales Team Input Sheet'!D$14="", AC606="", AD606=""), "",
     IFERROR(3959 * ACOS(MIN(1,
       SIN(RADIANS('[1]Sales Team Input Sheet'!D$12)) * SIN(RADIANS(AC606)) +
       COS(RADIANS('[1]Sales Team Input Sheet'!D$12)) * COS(RADIANS(AC606)) *
       COS(RADIANS(AD606) - RADIANS('[1]Sales Team Input Sheet'!D$14)))), ""))</f>
        <v>1524.7204631856748</v>
      </c>
      <c r="AF606" s="21">
        <f t="shared" si="9"/>
        <v>822</v>
      </c>
    </row>
    <row r="607" spans="1:32" ht="15" thickBot="1" x14ac:dyDescent="0.4">
      <c r="A607" s="11" t="s">
        <v>1573</v>
      </c>
      <c r="B607" s="12" t="s">
        <v>1574</v>
      </c>
      <c r="C607" s="12" t="s">
        <v>429</v>
      </c>
      <c r="D607" s="13" t="s">
        <v>34</v>
      </c>
      <c r="E607" s="14">
        <v>42036</v>
      </c>
      <c r="F607" s="15">
        <v>1492.33</v>
      </c>
      <c r="G607" s="15">
        <v>1393.5450000000001</v>
      </c>
      <c r="H607" s="15">
        <v>14999.979025500001</v>
      </c>
      <c r="I607" s="15">
        <v>8231.9820308544004</v>
      </c>
      <c r="J607" s="16">
        <v>0.54879956944339792</v>
      </c>
      <c r="K607" s="16">
        <v>0.87637903045134014</v>
      </c>
      <c r="L607" s="16">
        <v>0.88612706851227752</v>
      </c>
      <c r="M607" s="15">
        <v>7294.5821050467548</v>
      </c>
      <c r="N607" s="15">
        <v>349.89623935196749</v>
      </c>
      <c r="O607" s="15">
        <v>372.03841643604295</v>
      </c>
      <c r="P607" s="15">
        <v>765367.24</v>
      </c>
      <c r="Q607" s="15">
        <v>619686.35999999987</v>
      </c>
      <c r="R607" s="17">
        <v>826248.47999999975</v>
      </c>
      <c r="S607" s="15">
        <v>415.24753908317859</v>
      </c>
      <c r="T607" s="15">
        <v>1304281.08</v>
      </c>
      <c r="U607" s="15">
        <v>1053741.1599999999</v>
      </c>
      <c r="V607" s="15">
        <v>1404988.2133333331</v>
      </c>
      <c r="W607" s="15">
        <v>706.10465513659847</v>
      </c>
      <c r="X607" s="18">
        <v>1.7375</v>
      </c>
      <c r="Y607" s="18">
        <v>108451.31</v>
      </c>
      <c r="Z607" s="17">
        <v>144601.74666666664</v>
      </c>
      <c r="AA607" s="17">
        <v>83224.026858513171</v>
      </c>
      <c r="AB607" s="19">
        <f>Table1[[#This Row],[YTD-23 Annualized]]/Table1[[#This Row],[Column6]]</f>
        <v>113.26878882182434</v>
      </c>
      <c r="AC607" s="22">
        <v>36.106628000000001</v>
      </c>
      <c r="AD607" s="22">
        <v>-115.224718</v>
      </c>
      <c r="AE607" s="21">
        <f>IF(OR('[1]Sales Team Input Sheet'!D$12="", '[1]Sales Team Input Sheet'!D$14="", AC607="", AD607=""), "",
     IFERROR(3959 * ACOS(MIN(1,
       SIN(RADIANS('[1]Sales Team Input Sheet'!D$12)) * SIN(RADIANS(AC607)) +
       COS(RADIANS('[1]Sales Team Input Sheet'!D$12)) * COS(RADIANS(AC607)) *
       COS(RADIANS(AD607) - RADIANS('[1]Sales Team Input Sheet'!D$14)))), ""))</f>
        <v>1527.653754673885</v>
      </c>
      <c r="AF607" s="21">
        <f t="shared" si="9"/>
        <v>825</v>
      </c>
    </row>
    <row r="608" spans="1:32" ht="15" thickBot="1" x14ac:dyDescent="0.4">
      <c r="A608" s="11" t="s">
        <v>1575</v>
      </c>
      <c r="B608" s="12" t="s">
        <v>1576</v>
      </c>
      <c r="C608" s="12" t="s">
        <v>1577</v>
      </c>
      <c r="D608" s="13" t="s">
        <v>34</v>
      </c>
      <c r="E608" s="14">
        <v>42005</v>
      </c>
      <c r="F608" s="15">
        <v>1050.1500000000001</v>
      </c>
      <c r="G608" s="15">
        <v>1283.362042</v>
      </c>
      <c r="H608" s="15">
        <v>13813.980683883799</v>
      </c>
      <c r="I608" s="15">
        <v>7160.5759745793557</v>
      </c>
      <c r="J608" s="16">
        <v>0.51835717295690908</v>
      </c>
      <c r="K608" s="16">
        <v>0.69086113341076349</v>
      </c>
      <c r="L608" s="16">
        <v>0.77419869651832696</v>
      </c>
      <c r="M608" s="15">
        <v>5543.7085858397868</v>
      </c>
      <c r="N608" s="15">
        <v>329.76352022029386</v>
      </c>
      <c r="O608" s="15">
        <v>349.10819406751403</v>
      </c>
      <c r="P608" s="15">
        <v>482493.49</v>
      </c>
      <c r="Q608" s="15">
        <v>428452.58999999997</v>
      </c>
      <c r="R608" s="17">
        <v>571270.12</v>
      </c>
      <c r="S608" s="15">
        <v>407.99180117126116</v>
      </c>
      <c r="T608" s="15">
        <v>607728.18999999994</v>
      </c>
      <c r="U608" s="15">
        <v>536032.6399999999</v>
      </c>
      <c r="V608" s="15">
        <v>714710.18666666653</v>
      </c>
      <c r="W608" s="15">
        <v>510.43435699661944</v>
      </c>
      <c r="X608" s="18">
        <v>2.2000000000000002</v>
      </c>
      <c r="Y608" s="18">
        <v>91839.849999999991</v>
      </c>
      <c r="Z608" s="17">
        <v>122453.13333333333</v>
      </c>
      <c r="AA608" s="17">
        <v>55660.515151515145</v>
      </c>
      <c r="AB608" s="19">
        <f>Table1[[#This Row],[YTD-23 Annualized]]/Table1[[#This Row],[Column6]]</f>
        <v>103.04836756015402</v>
      </c>
      <c r="AC608" s="22">
        <v>40.742348999999997</v>
      </c>
      <c r="AD608" s="22">
        <v>-78.004900000000006</v>
      </c>
      <c r="AE608" s="21">
        <f>IF(OR('[1]Sales Team Input Sheet'!D$12="", '[1]Sales Team Input Sheet'!D$14="", AC608="", AD608=""), "",
     IFERROR(3959 * ACOS(MIN(1,
       SIN(RADIANS('[1]Sales Team Input Sheet'!D$12)) * SIN(RADIANS(AC608)) +
       COS(RADIANS('[1]Sales Team Input Sheet'!D$12)) * COS(RADIANS(AC608)) *
       COS(RADIANS(AD608) - RADIANS('[1]Sales Team Input Sheet'!D$14)))), ""))</f>
        <v>505.19667616557967</v>
      </c>
      <c r="AF608" s="21">
        <f t="shared" si="9"/>
        <v>191</v>
      </c>
    </row>
    <row r="609" spans="1:32" ht="15" thickBot="1" x14ac:dyDescent="0.4">
      <c r="A609" s="11" t="s">
        <v>1578</v>
      </c>
      <c r="B609" s="12" t="s">
        <v>1579</v>
      </c>
      <c r="C609" s="12" t="s">
        <v>181</v>
      </c>
      <c r="D609" s="13" t="s">
        <v>34</v>
      </c>
      <c r="E609" s="14">
        <v>42339</v>
      </c>
      <c r="F609" s="15">
        <v>1269.6400000000001</v>
      </c>
      <c r="G609" s="15">
        <v>1393.5450000000001</v>
      </c>
      <c r="H609" s="15">
        <v>14999.979025500001</v>
      </c>
      <c r="I609" s="15">
        <v>7891.6344465421134</v>
      </c>
      <c r="J609" s="16">
        <v>0.52610969876199931</v>
      </c>
      <c r="K609" s="16">
        <v>0.85935596008373039</v>
      </c>
      <c r="L609" s="16">
        <v>0.77244359835415966</v>
      </c>
      <c r="M609" s="15">
        <v>6095.8425087826272</v>
      </c>
      <c r="N609" s="15">
        <v>351.62539427168218</v>
      </c>
      <c r="O609" s="15">
        <v>384.7475662392489</v>
      </c>
      <c r="P609" s="15">
        <v>741705.39999999991</v>
      </c>
      <c r="Q609" s="15">
        <v>545086.81999999995</v>
      </c>
      <c r="R609" s="17">
        <v>726782.42666666652</v>
      </c>
      <c r="S609" s="15">
        <v>429.32391859109663</v>
      </c>
      <c r="T609" s="15">
        <v>918115.24999999988</v>
      </c>
      <c r="U609" s="15">
        <v>685528.80000000016</v>
      </c>
      <c r="V609" s="15">
        <v>914038.40000000014</v>
      </c>
      <c r="W609" s="15">
        <v>539.93951041240041</v>
      </c>
      <c r="X609" s="18">
        <v>2.0453999999999999</v>
      </c>
      <c r="Y609" s="18">
        <v>84835.290000000008</v>
      </c>
      <c r="Z609" s="17">
        <v>113113.72</v>
      </c>
      <c r="AA609" s="17">
        <v>55301.515595971454</v>
      </c>
      <c r="AB609" s="19">
        <f>Table1[[#This Row],[YTD-23 Annualized]]/Table1[[#This Row],[Column6]]</f>
        <v>119.22591924242624</v>
      </c>
      <c r="AC609" s="22">
        <v>32.730187999999998</v>
      </c>
      <c r="AD609" s="22">
        <v>-97.226935999999995</v>
      </c>
      <c r="AE609" s="21">
        <f>IF(OR('[1]Sales Team Input Sheet'!D$12="", '[1]Sales Team Input Sheet'!D$14="", AC609="", AD609=""), "",
     IFERROR(3959 * ACOS(MIN(1,
       SIN(RADIANS('[1]Sales Team Input Sheet'!D$12)) * SIN(RADIANS(AC609)) +
       COS(RADIANS('[1]Sales Team Input Sheet'!D$12)) * COS(RADIANS(AC609)) *
       COS(RADIANS(AD609) - RADIANS('[1]Sales Team Input Sheet'!D$14)))), ""))</f>
        <v>822.68934031755919</v>
      </c>
      <c r="AF609" s="21">
        <f t="shared" si="9"/>
        <v>567</v>
      </c>
    </row>
    <row r="610" spans="1:32" ht="15" thickBot="1" x14ac:dyDescent="0.4">
      <c r="A610" s="11" t="s">
        <v>1580</v>
      </c>
      <c r="B610" s="12" t="s">
        <v>1581</v>
      </c>
      <c r="C610" s="12" t="s">
        <v>1582</v>
      </c>
      <c r="D610" s="13" t="s">
        <v>34</v>
      </c>
      <c r="E610" s="14">
        <v>42095</v>
      </c>
      <c r="F610" s="15">
        <v>1045.6300000000001</v>
      </c>
      <c r="G610" s="15">
        <v>1149.4888189999999</v>
      </c>
      <c r="H610" s="15">
        <v>12372.982698834099</v>
      </c>
      <c r="I610" s="15">
        <v>6273.7817221041696</v>
      </c>
      <c r="J610" s="16">
        <v>0.50705491754185883</v>
      </c>
      <c r="K610" s="16">
        <v>0.93651349974396569</v>
      </c>
      <c r="L610" s="16">
        <v>0.8502799449890186</v>
      </c>
      <c r="M610" s="15">
        <v>5334.4707775438428</v>
      </c>
      <c r="N610" s="15">
        <v>487.34263177275466</v>
      </c>
      <c r="O610" s="15">
        <v>522.41073802396636</v>
      </c>
      <c r="P610" s="15">
        <v>846940.07999999984</v>
      </c>
      <c r="Q610" s="15">
        <v>606666.01</v>
      </c>
      <c r="R610" s="17">
        <v>808888.01333333342</v>
      </c>
      <c r="S610" s="15">
        <v>580.1918556277077</v>
      </c>
      <c r="T610" s="15">
        <v>1324508.48</v>
      </c>
      <c r="U610" s="15">
        <v>1060740.4000000001</v>
      </c>
      <c r="V610" s="15">
        <v>1414320.5333333334</v>
      </c>
      <c r="W610" s="15">
        <v>1014.4510008320343</v>
      </c>
      <c r="X610" s="18">
        <v>2.4</v>
      </c>
      <c r="Y610" s="18">
        <v>132718.67000000001</v>
      </c>
      <c r="Z610" s="17">
        <v>176958.22666666668</v>
      </c>
      <c r="AA610" s="17">
        <v>73732.594444444461</v>
      </c>
      <c r="AB610" s="19">
        <f>Table1[[#This Row],[YTD-23 Annualized]]/Table1[[#This Row],[Column6]]</f>
        <v>151.63416336226905</v>
      </c>
      <c r="AC610" s="22">
        <v>28.436033999999999</v>
      </c>
      <c r="AD610" s="22">
        <v>-99.237155000000001</v>
      </c>
      <c r="AE610" s="21">
        <f>IF(OR('[1]Sales Team Input Sheet'!D$12="", '[1]Sales Team Input Sheet'!D$14="", AC610="", AD610=""), "",
     IFERROR(3959 * ACOS(MIN(1,
       SIN(RADIANS('[1]Sales Team Input Sheet'!D$12)) * SIN(RADIANS(AC610)) +
       COS(RADIANS('[1]Sales Team Input Sheet'!D$12)) * COS(RADIANS(AC610)) *
       COS(RADIANS(AD610) - RADIANS('[1]Sales Team Input Sheet'!D$14)))), ""))</f>
        <v>1135.1308563718635</v>
      </c>
      <c r="AF610" s="21">
        <f t="shared" si="9"/>
        <v>738</v>
      </c>
    </row>
    <row r="611" spans="1:32" ht="15" thickBot="1" x14ac:dyDescent="0.4">
      <c r="A611" s="11" t="s">
        <v>1583</v>
      </c>
      <c r="B611" s="12" t="s">
        <v>1584</v>
      </c>
      <c r="C611" s="12" t="s">
        <v>989</v>
      </c>
      <c r="D611" s="13" t="s">
        <v>34</v>
      </c>
      <c r="E611" s="14">
        <v>41944</v>
      </c>
      <c r="F611" s="15">
        <v>836.35</v>
      </c>
      <c r="G611" s="15">
        <v>1285.8704230000001</v>
      </c>
      <c r="H611" s="15">
        <v>13840.980646129699</v>
      </c>
      <c r="I611" s="15">
        <v>6507.7534968380041</v>
      </c>
      <c r="J611" s="16">
        <v>0.47018008790133975</v>
      </c>
      <c r="K611" s="16">
        <v>0.65401638469283885</v>
      </c>
      <c r="L611" s="16">
        <v>0.70726794749480437</v>
      </c>
      <c r="M611" s="15">
        <v>4602.7254585107521</v>
      </c>
      <c r="N611" s="15">
        <v>628.8184288681407</v>
      </c>
      <c r="O611" s="15">
        <v>616.1280086088359</v>
      </c>
      <c r="P611" s="15">
        <v>716393.47</v>
      </c>
      <c r="Q611" s="15">
        <v>571882.11</v>
      </c>
      <c r="R611" s="17">
        <v>762509.48</v>
      </c>
      <c r="S611" s="15">
        <v>683.78323668320672</v>
      </c>
      <c r="T611" s="15">
        <v>932797.47</v>
      </c>
      <c r="U611" s="15">
        <v>769941.73</v>
      </c>
      <c r="V611" s="15">
        <v>1026588.9733333334</v>
      </c>
      <c r="W611" s="15">
        <v>920.59751300292953</v>
      </c>
      <c r="X611" s="18">
        <v>2.6541000000000001</v>
      </c>
      <c r="Y611" s="18">
        <v>146859.48000000001</v>
      </c>
      <c r="Z611" s="17">
        <v>195812.64</v>
      </c>
      <c r="AA611" s="17">
        <v>73777.416073245171</v>
      </c>
      <c r="AB611" s="19">
        <f>Table1[[#This Row],[YTD-23 Annualized]]/Table1[[#This Row],[Column6]]</f>
        <v>165.6647755494667</v>
      </c>
      <c r="AC611" s="22">
        <v>37.793417599999998</v>
      </c>
      <c r="AD611" s="22">
        <v>-122.26169969999999</v>
      </c>
      <c r="AE611" s="21">
        <f>IF(OR('[1]Sales Team Input Sheet'!D$12="", '[1]Sales Team Input Sheet'!D$14="", AC611="", AD611=""), "",
     IFERROR(3959 * ACOS(MIN(1,
       SIN(RADIANS('[1]Sales Team Input Sheet'!D$12)) * SIN(RADIANS(AC611)) +
       COS(RADIANS('[1]Sales Team Input Sheet'!D$12)) * COS(RADIANS(AC611)) *
       COS(RADIANS(AD611) - RADIANS('[1]Sales Team Input Sheet'!D$14)))), ""))</f>
        <v>1846.5455685696375</v>
      </c>
      <c r="AF611" s="21">
        <f t="shared" si="9"/>
        <v>992</v>
      </c>
    </row>
    <row r="612" spans="1:32" ht="15" thickBot="1" x14ac:dyDescent="0.4">
      <c r="A612" s="11" t="s">
        <v>1585</v>
      </c>
      <c r="B612" s="12" t="s">
        <v>1586</v>
      </c>
      <c r="C612" s="12" t="s">
        <v>1587</v>
      </c>
      <c r="D612" s="13" t="s">
        <v>34</v>
      </c>
      <c r="E612" s="14">
        <v>41974</v>
      </c>
      <c r="F612" s="15">
        <v>1196.7499999999998</v>
      </c>
      <c r="G612" s="15">
        <v>1176.0590769999999</v>
      </c>
      <c r="H612" s="15">
        <v>12658.982298920298</v>
      </c>
      <c r="I612" s="15">
        <v>6528.9936475854984</v>
      </c>
      <c r="J612" s="16">
        <v>0.51575975804487573</v>
      </c>
      <c r="K612" s="16">
        <v>0.92686767569130768</v>
      </c>
      <c r="L612" s="16">
        <v>0.91366374425940244</v>
      </c>
      <c r="M612" s="15">
        <v>5965.3047822988201</v>
      </c>
      <c r="N612" s="15">
        <v>391.35067681375017</v>
      </c>
      <c r="O612" s="15">
        <v>448.37155629830801</v>
      </c>
      <c r="P612" s="15">
        <v>727074.19</v>
      </c>
      <c r="Q612" s="15">
        <v>609478.26</v>
      </c>
      <c r="R612" s="17">
        <v>812637.68</v>
      </c>
      <c r="S612" s="15">
        <v>509.2778441612702</v>
      </c>
      <c r="T612" s="15">
        <v>1062544.49</v>
      </c>
      <c r="U612" s="15">
        <v>903770.15999999992</v>
      </c>
      <c r="V612" s="15">
        <v>1205026.8799999999</v>
      </c>
      <c r="W612" s="15">
        <v>755.18709839147687</v>
      </c>
      <c r="X612" s="18">
        <v>2.0676000000000001</v>
      </c>
      <c r="Y612" s="18">
        <v>167083.63999999998</v>
      </c>
      <c r="Z612" s="17">
        <v>222778.18666666665</v>
      </c>
      <c r="AA612" s="17">
        <v>107747.23673179853</v>
      </c>
      <c r="AB612" s="19">
        <f>Table1[[#This Row],[YTD-23 Annualized]]/Table1[[#This Row],[Column6]]</f>
        <v>136.22735294454441</v>
      </c>
      <c r="AC612" s="22">
        <v>32.215301799999999</v>
      </c>
      <c r="AD612" s="22">
        <v>-110.96967960000001</v>
      </c>
      <c r="AE612" s="21">
        <f>IF(OR('[1]Sales Team Input Sheet'!D$12="", '[1]Sales Team Input Sheet'!D$14="", AC612="", AD612=""), "",
     IFERROR(3959 * ACOS(MIN(1,
       SIN(RADIANS('[1]Sales Team Input Sheet'!D$12)) * SIN(RADIANS(AC612)) +
       COS(RADIANS('[1]Sales Team Input Sheet'!D$12)) * COS(RADIANS(AC612)) *
       COS(RADIANS(AD612) - RADIANS('[1]Sales Team Input Sheet'!D$14)))), ""))</f>
        <v>1443.8805059202627</v>
      </c>
      <c r="AF612" s="21">
        <f t="shared" si="9"/>
        <v>800</v>
      </c>
    </row>
    <row r="613" spans="1:32" ht="15" thickBot="1" x14ac:dyDescent="0.4">
      <c r="A613" s="11" t="s">
        <v>1588</v>
      </c>
      <c r="B613" s="12" t="s">
        <v>1589</v>
      </c>
      <c r="C613" s="12" t="s">
        <v>1590</v>
      </c>
      <c r="D613" s="13" t="s">
        <v>1560</v>
      </c>
      <c r="E613" s="14">
        <v>41974</v>
      </c>
      <c r="F613" s="15">
        <v>1067.04</v>
      </c>
      <c r="G613" s="15">
        <v>1441.761657</v>
      </c>
      <c r="H613" s="15">
        <v>15518.9782997823</v>
      </c>
      <c r="I613" s="15">
        <v>8032.9922657235993</v>
      </c>
      <c r="J613" s="16">
        <v>0.51762378363763073</v>
      </c>
      <c r="K613" s="16">
        <v>0.84893673326523422</v>
      </c>
      <c r="L613" s="16">
        <v>0.71257501663924083</v>
      </c>
      <c r="M613" s="15">
        <v>5724.1095974108866</v>
      </c>
      <c r="N613" s="15">
        <v>346.31345330205744</v>
      </c>
      <c r="O613" s="15">
        <v>395.67947780776734</v>
      </c>
      <c r="P613" s="15">
        <v>666091.13000000012</v>
      </c>
      <c r="Q613" s="15">
        <v>473869.67000000004</v>
      </c>
      <c r="R613" s="17">
        <v>631826.22666666668</v>
      </c>
      <c r="S613" s="15">
        <v>444.09738154146055</v>
      </c>
      <c r="T613" s="15">
        <v>909892.00999999989</v>
      </c>
      <c r="U613" s="15">
        <v>700805.3</v>
      </c>
      <c r="V613" s="15">
        <v>934407.06666666665</v>
      </c>
      <c r="W613" s="15">
        <v>656.77509746588692</v>
      </c>
      <c r="X613" s="18">
        <v>1.0666</v>
      </c>
      <c r="Y613" s="18">
        <v>85919.99</v>
      </c>
      <c r="Z613" s="17">
        <v>114559.98666666666</v>
      </c>
      <c r="AA613" s="17">
        <v>107406.70041877618</v>
      </c>
      <c r="AB613" s="19">
        <f>Table1[[#This Row],[YTD-23 Annualized]]/Table1[[#This Row],[Column6]]</f>
        <v>110.37982692582486</v>
      </c>
      <c r="AC613" s="22">
        <v>35.128691000000003</v>
      </c>
      <c r="AD613" s="22">
        <v>-117.951216</v>
      </c>
      <c r="AE613" s="21">
        <f>IF(OR('[1]Sales Team Input Sheet'!D$12="", '[1]Sales Team Input Sheet'!D$14="", AC613="", AD613=""), "",
     IFERROR(3959 * ACOS(MIN(1,
       SIN(RADIANS('[1]Sales Team Input Sheet'!D$12)) * SIN(RADIANS(AC613)) +
       COS(RADIANS('[1]Sales Team Input Sheet'!D$12)) * COS(RADIANS(AC613)) *
       COS(RADIANS(AD613) - RADIANS('[1]Sales Team Input Sheet'!D$14)))), ""))</f>
        <v>1695.0319288496028</v>
      </c>
      <c r="AF613" s="21">
        <f t="shared" si="9"/>
        <v>836</v>
      </c>
    </row>
    <row r="614" spans="1:32" ht="15" thickBot="1" x14ac:dyDescent="0.4">
      <c r="A614" s="11" t="s">
        <v>1591</v>
      </c>
      <c r="B614" s="12" t="s">
        <v>1592</v>
      </c>
      <c r="C614" s="12" t="s">
        <v>522</v>
      </c>
      <c r="D614" s="13" t="s">
        <v>34</v>
      </c>
      <c r="E614" s="14">
        <v>41821</v>
      </c>
      <c r="F614" s="15">
        <v>1604.13</v>
      </c>
      <c r="G614" s="15">
        <v>1540.889158</v>
      </c>
      <c r="H614" s="15">
        <v>16585.9768077962</v>
      </c>
      <c r="I614" s="15">
        <v>9058.9212101625981</v>
      </c>
      <c r="J614" s="16">
        <v>0.54617954161761961</v>
      </c>
      <c r="K614" s="16">
        <v>0.88684294230229177</v>
      </c>
      <c r="L614" s="16">
        <v>0.85326514272676679</v>
      </c>
      <c r="M614" s="15">
        <v>7729.6616993399239</v>
      </c>
      <c r="N614" s="15">
        <v>236.88135760667487</v>
      </c>
      <c r="O614" s="15">
        <v>272.65467886019212</v>
      </c>
      <c r="P614" s="15">
        <v>610358.01</v>
      </c>
      <c r="Q614" s="15">
        <v>505247.14</v>
      </c>
      <c r="R614" s="17">
        <v>673662.85333333339</v>
      </c>
      <c r="S614" s="15">
        <v>314.96645533716094</v>
      </c>
      <c r="T614" s="15">
        <v>788277.3</v>
      </c>
      <c r="U614" s="15">
        <v>662304.73</v>
      </c>
      <c r="V614" s="15">
        <v>883072.97333333327</v>
      </c>
      <c r="W614" s="15">
        <v>412.87472337030033</v>
      </c>
      <c r="X614" s="18">
        <v>2.0709999999999997</v>
      </c>
      <c r="Y614" s="18">
        <v>156870.00000000003</v>
      </c>
      <c r="Z614" s="17">
        <v>209160.00000000006</v>
      </c>
      <c r="AA614" s="17">
        <v>100994.68855625307</v>
      </c>
      <c r="AB614" s="19">
        <f>Table1[[#This Row],[YTD-23 Annualized]]/Table1[[#This Row],[Column6]]</f>
        <v>87.152954364207289</v>
      </c>
      <c r="AC614" s="22">
        <v>28.053160800000001</v>
      </c>
      <c r="AD614" s="22">
        <v>-82.699971000000005</v>
      </c>
      <c r="AE614" s="21">
        <f>IF(OR('[1]Sales Team Input Sheet'!D$12="", '[1]Sales Team Input Sheet'!D$14="", AC614="", AD614=""), "",
     IFERROR(3959 * ACOS(MIN(1,
       SIN(RADIANS('[1]Sales Team Input Sheet'!D$12)) * SIN(RADIANS(AC614)) +
       COS(RADIANS('[1]Sales Team Input Sheet'!D$12)) * COS(RADIANS(AC614)) *
       COS(RADIANS(AD614) - RADIANS('[1]Sales Team Input Sheet'!D$14)))), ""))</f>
        <v>995.1456987295461</v>
      </c>
      <c r="AF614" s="21">
        <f t="shared" si="9"/>
        <v>709</v>
      </c>
    </row>
    <row r="615" spans="1:32" ht="15" thickBot="1" x14ac:dyDescent="0.4">
      <c r="A615" s="11" t="s">
        <v>1593</v>
      </c>
      <c r="B615" s="12" t="s">
        <v>1594</v>
      </c>
      <c r="C615" s="12" t="s">
        <v>45</v>
      </c>
      <c r="D615" s="13" t="s">
        <v>34</v>
      </c>
      <c r="E615" s="14">
        <v>41821</v>
      </c>
      <c r="F615" s="15">
        <v>2233.44</v>
      </c>
      <c r="G615" s="15">
        <v>2401.5425500000001</v>
      </c>
      <c r="H615" s="15">
        <v>25849.963853944999</v>
      </c>
      <c r="I615" s="15">
        <v>15023.262873250746</v>
      </c>
      <c r="J615" s="16">
        <v>0.58117152341619327</v>
      </c>
      <c r="K615" s="16">
        <v>0.72494922671937245</v>
      </c>
      <c r="L615" s="16">
        <v>0.6160675741200623</v>
      </c>
      <c r="M615" s="15">
        <v>9255.3451136915846</v>
      </c>
      <c r="N615" s="15">
        <v>272.34159200994463</v>
      </c>
      <c r="O615" s="15">
        <v>282.25222974425105</v>
      </c>
      <c r="P615" s="15">
        <v>1065150.8700000001</v>
      </c>
      <c r="Q615" s="15">
        <v>708128.29999999993</v>
      </c>
      <c r="R615" s="17">
        <v>944171.06666666665</v>
      </c>
      <c r="S615" s="15">
        <v>317.05723010244282</v>
      </c>
      <c r="T615" s="15">
        <v>1560970.54</v>
      </c>
      <c r="U615" s="15">
        <v>1103073.3999999999</v>
      </c>
      <c r="V615" s="15">
        <v>1470764.5333333332</v>
      </c>
      <c r="W615" s="15">
        <v>493.88987391646958</v>
      </c>
      <c r="X615" s="18">
        <v>2.0625</v>
      </c>
      <c r="Y615" s="18">
        <v>87961.830000000016</v>
      </c>
      <c r="Z615" s="17">
        <v>117282.44000000003</v>
      </c>
      <c r="AA615" s="17">
        <v>56864.213333333348</v>
      </c>
      <c r="AB615" s="19">
        <f>Table1[[#This Row],[YTD-23 Annualized]]/Table1[[#This Row],[Column6]]</f>
        <v>102.01359917632232</v>
      </c>
      <c r="AC615" s="22">
        <v>33.968313000000002</v>
      </c>
      <c r="AD615" s="22">
        <v>-83.386516999999998</v>
      </c>
      <c r="AE615" s="21">
        <f>IF(OR('[1]Sales Team Input Sheet'!D$12="", '[1]Sales Team Input Sheet'!D$14="", AC615="", AD615=""), "",
     IFERROR(3959 * ACOS(MIN(1,
       SIN(RADIANS('[1]Sales Team Input Sheet'!D$12)) * SIN(RADIANS(AC615)) +
       COS(RADIANS('[1]Sales Team Input Sheet'!D$12)) * COS(RADIANS(AC615)) *
       COS(RADIANS(AD615) - RADIANS('[1]Sales Team Input Sheet'!D$14)))), ""))</f>
        <v>593.61499885105616</v>
      </c>
      <c r="AF615" s="21">
        <f t="shared" si="9"/>
        <v>284</v>
      </c>
    </row>
    <row r="616" spans="1:32" ht="15" thickBot="1" x14ac:dyDescent="0.4">
      <c r="A616" s="11" t="s">
        <v>1595</v>
      </c>
      <c r="B616" s="12" t="s">
        <v>1596</v>
      </c>
      <c r="C616" s="12" t="s">
        <v>1597</v>
      </c>
      <c r="D616" s="13" t="s">
        <v>34</v>
      </c>
      <c r="E616" s="14">
        <v>42339</v>
      </c>
      <c r="F616" s="15">
        <v>1289.6799999999998</v>
      </c>
      <c r="G616" s="15">
        <v>1224.8331519999999</v>
      </c>
      <c r="H616" s="15">
        <v>13183.981564812799</v>
      </c>
      <c r="I616" s="15">
        <v>7324.4463035736153</v>
      </c>
      <c r="J616" s="16">
        <v>0.55555647340421754</v>
      </c>
      <c r="K616" s="16">
        <v>0.86110499427104992</v>
      </c>
      <c r="L616" s="16">
        <v>0.77321006465577613</v>
      </c>
      <c r="M616" s="15">
        <v>5663.3355999539162</v>
      </c>
      <c r="N616" s="15">
        <v>440.21348138961702</v>
      </c>
      <c r="O616" s="15">
        <v>528.26085540599229</v>
      </c>
      <c r="P616" s="15">
        <v>941748.74999999988</v>
      </c>
      <c r="Q616" s="15">
        <v>759874.90999999992</v>
      </c>
      <c r="R616" s="17">
        <v>1013166.5466666666</v>
      </c>
      <c r="S616" s="15">
        <v>589.19647509459708</v>
      </c>
      <c r="T616" s="15">
        <v>1341242.78</v>
      </c>
      <c r="U616" s="15">
        <v>1138697.31</v>
      </c>
      <c r="V616" s="15">
        <v>1518263.08</v>
      </c>
      <c r="W616" s="15">
        <v>882.93011444699482</v>
      </c>
      <c r="X616" s="18">
        <v>2.4499999999999997</v>
      </c>
      <c r="Y616" s="18">
        <v>144132</v>
      </c>
      <c r="Z616" s="17">
        <v>192176</v>
      </c>
      <c r="AA616" s="17">
        <v>78439.183673469393</v>
      </c>
      <c r="AB616" s="19">
        <f>Table1[[#This Row],[YTD-23 Annualized]]/Table1[[#This Row],[Column6]]</f>
        <v>178.89925977102806</v>
      </c>
      <c r="AC616" s="22">
        <v>25.889752000000001</v>
      </c>
      <c r="AD616" s="22">
        <v>-80.197834999999998</v>
      </c>
      <c r="AE616" s="21">
        <f>IF(OR('[1]Sales Team Input Sheet'!D$12="", '[1]Sales Team Input Sheet'!D$14="", AC616="", AD616=""), "",
     IFERROR(3959 * ACOS(MIN(1,
       SIN(RADIANS('[1]Sales Team Input Sheet'!D$12)) * SIN(RADIANS(AC616)) +
       COS(RADIANS('[1]Sales Team Input Sheet'!D$12)) * COS(RADIANS(AC616)) *
       COS(RADIANS(AD616) - RADIANS('[1]Sales Team Input Sheet'!D$14)))), ""))</f>
        <v>1183.3097061203082</v>
      </c>
      <c r="AF616" s="21">
        <f t="shared" si="9"/>
        <v>754</v>
      </c>
    </row>
    <row r="617" spans="1:32" ht="15" thickBot="1" x14ac:dyDescent="0.4">
      <c r="A617" s="11" t="s">
        <v>1598</v>
      </c>
      <c r="B617" s="12" t="s">
        <v>1599</v>
      </c>
      <c r="C617" s="12" t="s">
        <v>1600</v>
      </c>
      <c r="D617" s="13" t="s">
        <v>34</v>
      </c>
      <c r="E617" s="14">
        <v>41974</v>
      </c>
      <c r="F617" s="15">
        <v>1074.8699999999999</v>
      </c>
      <c r="G617" s="15">
        <v>1461.7358019999999</v>
      </c>
      <c r="H617" s="15">
        <v>15733.977999147799</v>
      </c>
      <c r="I617" s="15">
        <v>8262.3961301122217</v>
      </c>
      <c r="J617" s="16">
        <v>0.52513077942270792</v>
      </c>
      <c r="K617" s="16">
        <v>0.75691548153805266</v>
      </c>
      <c r="L617" s="16">
        <v>0.6739724484550621</v>
      </c>
      <c r="M617" s="15">
        <v>5568.6273499173649</v>
      </c>
      <c r="N617" s="15">
        <v>328.05031676490063</v>
      </c>
      <c r="O617" s="15">
        <v>338.4197251760678</v>
      </c>
      <c r="P617" s="15">
        <v>609851.74</v>
      </c>
      <c r="Q617" s="15">
        <v>425329.39999999991</v>
      </c>
      <c r="R617" s="17">
        <v>567105.86666666646</v>
      </c>
      <c r="S617" s="15">
        <v>395.70310828286205</v>
      </c>
      <c r="T617" s="15">
        <v>698304.88</v>
      </c>
      <c r="U617" s="15">
        <v>518225.62999999995</v>
      </c>
      <c r="V617" s="15">
        <v>690967.5066666666</v>
      </c>
      <c r="W617" s="15">
        <v>482.1286574190367</v>
      </c>
      <c r="X617" s="18">
        <v>1</v>
      </c>
      <c r="Y617" s="18">
        <v>45129</v>
      </c>
      <c r="Z617" s="17">
        <v>60172</v>
      </c>
      <c r="AA617" s="17">
        <v>60172</v>
      </c>
      <c r="AB617" s="19">
        <f>Table1[[#This Row],[YTD-23 Annualized]]/Table1[[#This Row],[Column6]]</f>
        <v>101.83943565106435</v>
      </c>
      <c r="AC617" s="22">
        <v>44.887214999999998</v>
      </c>
      <c r="AD617" s="22">
        <v>-93.474404000000007</v>
      </c>
      <c r="AE617" s="21">
        <f>IF(OR('[1]Sales Team Input Sheet'!D$12="", '[1]Sales Team Input Sheet'!D$14="", AC617="", AD617=""), "",
     IFERROR(3959 * ACOS(MIN(1,
       SIN(RADIANS('[1]Sales Team Input Sheet'!D$12)) * SIN(RADIANS(AC617)) +
       COS(RADIANS('[1]Sales Team Input Sheet'!D$12)) * COS(RADIANS(AC617)) *
       COS(RADIANS(AD617) - RADIANS('[1]Sales Team Input Sheet'!D$14)))), ""))</f>
        <v>359.44303812436306</v>
      </c>
      <c r="AF617" s="21">
        <f t="shared" si="9"/>
        <v>133</v>
      </c>
    </row>
    <row r="618" spans="1:32" ht="15" thickBot="1" x14ac:dyDescent="0.4">
      <c r="A618" s="11" t="s">
        <v>1601</v>
      </c>
      <c r="B618" s="12" t="s">
        <v>1602</v>
      </c>
      <c r="C618" s="12" t="s">
        <v>203</v>
      </c>
      <c r="D618" s="13" t="s">
        <v>34</v>
      </c>
      <c r="E618" s="14">
        <v>42036</v>
      </c>
      <c r="F618" s="15">
        <v>870.58</v>
      </c>
      <c r="G618" s="15">
        <v>1161.2874999999999</v>
      </c>
      <c r="H618" s="15">
        <v>12499.982521249998</v>
      </c>
      <c r="I618" s="15">
        <v>6407.9938705993009</v>
      </c>
      <c r="J618" s="16">
        <v>0.51264022647277285</v>
      </c>
      <c r="K618" s="16">
        <v>0.83623901919174448</v>
      </c>
      <c r="L618" s="16">
        <v>0.69995450858052999</v>
      </c>
      <c r="M618" s="15">
        <v>4485.3042006823816</v>
      </c>
      <c r="N618" s="15">
        <v>265.61617356168915</v>
      </c>
      <c r="O618" s="15">
        <v>282.2024282662133</v>
      </c>
      <c r="P618" s="15">
        <v>437511.44</v>
      </c>
      <c r="Q618" s="15">
        <v>285210.55000000005</v>
      </c>
      <c r="R618" s="17">
        <v>380280.7333333334</v>
      </c>
      <c r="S618" s="15">
        <v>327.6098118495716</v>
      </c>
      <c r="T618" s="15">
        <v>649979.94999999995</v>
      </c>
      <c r="U618" s="15">
        <v>503527.63000000006</v>
      </c>
      <c r="V618" s="15">
        <v>671370.17333333346</v>
      </c>
      <c r="W618" s="15">
        <v>578.38180293597372</v>
      </c>
      <c r="X618" s="18">
        <v>1.5025999999999999</v>
      </c>
      <c r="Y618" s="18">
        <v>69679.179999999993</v>
      </c>
      <c r="Z618" s="17">
        <v>92905.573333333319</v>
      </c>
      <c r="AA618" s="17">
        <v>61829.877101912236</v>
      </c>
      <c r="AB618" s="19">
        <f>Table1[[#This Row],[YTD-23 Annualized]]/Table1[[#This Row],[Column6]]</f>
        <v>84.783710606624751</v>
      </c>
      <c r="AC618" s="22">
        <v>43.033180600000001</v>
      </c>
      <c r="AD618" s="22">
        <v>-87.9052875</v>
      </c>
      <c r="AE618" s="21">
        <f>IF(OR('[1]Sales Team Input Sheet'!D$12="", '[1]Sales Team Input Sheet'!D$14="", AC618="", AD618=""), "",
     IFERROR(3959 * ACOS(MIN(1,
       SIN(RADIANS('[1]Sales Team Input Sheet'!D$12)) * SIN(RADIANS(AC618)) +
       COS(RADIANS('[1]Sales Team Input Sheet'!D$12)) * COS(RADIANS(AC618)) *
       COS(RADIANS(AD618) - RADIANS('[1]Sales Team Input Sheet'!D$14)))), ""))</f>
        <v>80.58733631682432</v>
      </c>
      <c r="AF618" s="21">
        <f t="shared" si="9"/>
        <v>37</v>
      </c>
    </row>
    <row r="619" spans="1:32" ht="15" thickBot="1" x14ac:dyDescent="0.4">
      <c r="A619" s="11" t="s">
        <v>1603</v>
      </c>
      <c r="B619" s="12" t="s">
        <v>1604</v>
      </c>
      <c r="C619" s="12" t="s">
        <v>1605</v>
      </c>
      <c r="D619" s="13" t="s">
        <v>34</v>
      </c>
      <c r="E619" s="14">
        <v>41974</v>
      </c>
      <c r="F619" s="15">
        <v>1276.1299999999999</v>
      </c>
      <c r="G619" s="15">
        <v>1427.175886</v>
      </c>
      <c r="H619" s="15">
        <v>15361.978519315398</v>
      </c>
      <c r="I619" s="15">
        <v>7727.9925199826985</v>
      </c>
      <c r="J619" s="16">
        <v>0.50305971397277371</v>
      </c>
      <c r="K619" s="16">
        <v>0.89246566459190801</v>
      </c>
      <c r="L619" s="16">
        <v>0.92491481120218866</v>
      </c>
      <c r="M619" s="15">
        <v>7147.7347425917233</v>
      </c>
      <c r="N619" s="15">
        <v>467.23223588506636</v>
      </c>
      <c r="O619" s="15">
        <v>515.61019645333943</v>
      </c>
      <c r="P619" s="15">
        <v>805910.33999999985</v>
      </c>
      <c r="Q619" s="15">
        <v>707794.85000000009</v>
      </c>
      <c r="R619" s="17">
        <v>943726.46666666679</v>
      </c>
      <c r="S619" s="15">
        <v>554.64165092898077</v>
      </c>
      <c r="T619" s="15">
        <v>1279647.2199999997</v>
      </c>
      <c r="U619" s="15">
        <v>1203223.0900000001</v>
      </c>
      <c r="V619" s="15">
        <v>1604297.4533333334</v>
      </c>
      <c r="W619" s="15">
        <v>942.86874378002244</v>
      </c>
      <c r="X619" s="18">
        <v>2.5874999999999999</v>
      </c>
      <c r="Y619" s="18">
        <v>141048.04</v>
      </c>
      <c r="Z619" s="17">
        <v>188064.05333333334</v>
      </c>
      <c r="AA619" s="17">
        <v>72681.75974235106</v>
      </c>
      <c r="AB619" s="19">
        <f>Table1[[#This Row],[YTD-23 Annualized]]/Table1[[#This Row],[Column6]]</f>
        <v>132.03154574878329</v>
      </c>
      <c r="AC619" s="22">
        <v>34.065069100000002</v>
      </c>
      <c r="AD619" s="22">
        <v>-118.373293</v>
      </c>
      <c r="AE619" s="21">
        <f>IF(OR('[1]Sales Team Input Sheet'!D$12="", '[1]Sales Team Input Sheet'!D$14="", AC619="", AD619=""), "",
     IFERROR(3959 * ACOS(MIN(1,
       SIN(RADIANS('[1]Sales Team Input Sheet'!D$12)) * SIN(RADIANS(AC619)) +
       COS(RADIANS('[1]Sales Team Input Sheet'!D$12)) * COS(RADIANS(AC619)) *
       COS(RADIANS(AD619) - RADIANS('[1]Sales Team Input Sheet'!D$14)))), ""))</f>
        <v>1748.9370462984962</v>
      </c>
      <c r="AF619" s="21">
        <f t="shared" si="9"/>
        <v>925</v>
      </c>
    </row>
    <row r="620" spans="1:32" ht="15" thickBot="1" x14ac:dyDescent="0.4">
      <c r="A620" s="11" t="s">
        <v>1606</v>
      </c>
      <c r="B620" s="12" t="s">
        <v>1607</v>
      </c>
      <c r="C620" s="12" t="s">
        <v>1608</v>
      </c>
      <c r="D620" s="13" t="s">
        <v>34</v>
      </c>
      <c r="E620" s="14">
        <v>41974</v>
      </c>
      <c r="F620" s="15">
        <v>685.59</v>
      </c>
      <c r="G620" s="15">
        <v>1237.189251</v>
      </c>
      <c r="H620" s="15">
        <v>13316.9813788389</v>
      </c>
      <c r="I620" s="15">
        <v>4874.9490104409797</v>
      </c>
      <c r="J620" s="16">
        <v>0.36607012293247071</v>
      </c>
      <c r="K620" s="16">
        <v>0.85963958341312652</v>
      </c>
      <c r="L620" s="16">
        <v>0.7478884660646572</v>
      </c>
      <c r="M620" s="15">
        <v>3645.9181375621229</v>
      </c>
      <c r="N620" s="15">
        <v>744.07180700006518</v>
      </c>
      <c r="O620" s="15">
        <v>800.18031184818915</v>
      </c>
      <c r="P620" s="15">
        <v>856632.52999999991</v>
      </c>
      <c r="Q620" s="15">
        <v>586409.42999999993</v>
      </c>
      <c r="R620" s="17">
        <v>781879.23999999987</v>
      </c>
      <c r="S620" s="15">
        <v>855.33544830000426</v>
      </c>
      <c r="T620" s="15">
        <v>1108432.44</v>
      </c>
      <c r="U620" s="15">
        <v>817794.52</v>
      </c>
      <c r="V620" s="15">
        <v>1090392.6933333334</v>
      </c>
      <c r="W620" s="15">
        <v>1192.8332093525285</v>
      </c>
      <c r="X620" s="18">
        <v>1.4069</v>
      </c>
      <c r="Y620" s="18">
        <v>87347.14</v>
      </c>
      <c r="Z620" s="17">
        <v>116462.85333333333</v>
      </c>
      <c r="AA620" s="17">
        <v>82779.766389461467</v>
      </c>
      <c r="AB620" s="19">
        <f>Table1[[#This Row],[YTD-23 Annualized]]/Table1[[#This Row],[Column6]]</f>
        <v>214.453317518207</v>
      </c>
      <c r="AC620" s="22">
        <v>40.723041000000002</v>
      </c>
      <c r="AD620" s="22">
        <v>-73.843688</v>
      </c>
      <c r="AE620" s="21">
        <f>IF(OR('[1]Sales Team Input Sheet'!D$12="", '[1]Sales Team Input Sheet'!D$14="", AC620="", AD620=""), "",
     IFERROR(3959 * ACOS(MIN(1,
       SIN(RADIANS('[1]Sales Team Input Sheet'!D$12)) * SIN(RADIANS(AC620)) +
       COS(RADIANS('[1]Sales Team Input Sheet'!D$12)) * COS(RADIANS(AC620)) *
       COS(RADIANS(AD620) - RADIANS('[1]Sales Team Input Sheet'!D$14)))), ""))</f>
        <v>719.04411914484513</v>
      </c>
      <c r="AF620" s="21">
        <f t="shared" si="9"/>
        <v>466</v>
      </c>
    </row>
    <row r="621" spans="1:32" ht="15" thickBot="1" x14ac:dyDescent="0.4">
      <c r="A621" s="11" t="s">
        <v>1609</v>
      </c>
      <c r="B621" s="12" t="s">
        <v>1610</v>
      </c>
      <c r="C621" s="12" t="s">
        <v>1611</v>
      </c>
      <c r="D621" s="13" t="s">
        <v>34</v>
      </c>
      <c r="E621" s="14">
        <v>42125</v>
      </c>
      <c r="F621" s="15">
        <v>935.51</v>
      </c>
      <c r="G621" s="15">
        <v>1395.4050111948272</v>
      </c>
      <c r="H621" s="15">
        <v>15020</v>
      </c>
      <c r="I621" s="15">
        <v>8026.9921987660964</v>
      </c>
      <c r="J621" s="16">
        <v>0.53442025291385464</v>
      </c>
      <c r="K621" s="16">
        <v>0.60444097793908169</v>
      </c>
      <c r="L621" s="16">
        <v>0.58526409971976878</v>
      </c>
      <c r="M621" s="15">
        <v>4697.9103626684464</v>
      </c>
      <c r="N621" s="15">
        <v>250.46212506752889</v>
      </c>
      <c r="O621" s="15">
        <v>251.19701553163517</v>
      </c>
      <c r="P621" s="15">
        <v>357219.11</v>
      </c>
      <c r="Q621" s="15">
        <v>262218.27</v>
      </c>
      <c r="R621" s="17">
        <v>349624.36</v>
      </c>
      <c r="S621" s="15">
        <v>280.29445970647026</v>
      </c>
      <c r="T621" s="15">
        <v>522410.10000000003</v>
      </c>
      <c r="U621" s="15">
        <v>390511.26999999996</v>
      </c>
      <c r="V621" s="15">
        <v>520681.6933333333</v>
      </c>
      <c r="W621" s="15">
        <v>417.43142243268369</v>
      </c>
      <c r="X621" s="18">
        <v>2.0769000000000002</v>
      </c>
      <c r="Y621" s="18">
        <v>94558.01999999999</v>
      </c>
      <c r="Z621" s="17">
        <v>126077.35999999999</v>
      </c>
      <c r="AA621" s="17">
        <v>60704.588569502615</v>
      </c>
      <c r="AB621" s="19">
        <f>Table1[[#This Row],[YTD-23 Annualized]]/Table1[[#This Row],[Column6]]</f>
        <v>74.421249664161508</v>
      </c>
      <c r="AC621" s="22">
        <v>46.847175</v>
      </c>
      <c r="AD621" s="22">
        <v>-96.791083999999998</v>
      </c>
      <c r="AE621" s="21">
        <f>IF(OR('[1]Sales Team Input Sheet'!D$12="", '[1]Sales Team Input Sheet'!D$14="", AC621="", AD621=""), "",
     IFERROR(3959 * ACOS(MIN(1,
       SIN(RADIANS('[1]Sales Team Input Sheet'!D$12)) * SIN(RADIANS(AC621)) +
       COS(RADIANS('[1]Sales Team Input Sheet'!D$12)) * COS(RADIANS(AC621)) *
       COS(RADIANS(AD621) - RADIANS('[1]Sales Team Input Sheet'!D$14)))), ""))</f>
        <v>567.31645972046135</v>
      </c>
      <c r="AF621" s="21">
        <f t="shared" si="9"/>
        <v>208</v>
      </c>
    </row>
    <row r="622" spans="1:32" ht="15" thickBot="1" x14ac:dyDescent="0.4">
      <c r="A622" s="11" t="s">
        <v>1612</v>
      </c>
      <c r="B622" s="12" t="s">
        <v>1613</v>
      </c>
      <c r="C622" s="12" t="s">
        <v>1614</v>
      </c>
      <c r="D622" s="13" t="s">
        <v>34</v>
      </c>
      <c r="E622" s="14">
        <v>41974</v>
      </c>
      <c r="F622" s="15">
        <v>1007.48</v>
      </c>
      <c r="G622" s="15">
        <v>958.294445</v>
      </c>
      <c r="H622" s="15">
        <v>10314.985576535499</v>
      </c>
      <c r="I622" s="15">
        <v>5865.1462539588983</v>
      </c>
      <c r="J622" s="16">
        <v>0.56860440670910073</v>
      </c>
      <c r="K622" s="16">
        <v>0.92730579347765063</v>
      </c>
      <c r="L622" s="16">
        <v>0.85810384325856237</v>
      </c>
      <c r="M622" s="15">
        <v>5032.9045417956913</v>
      </c>
      <c r="N622" s="15">
        <v>441.03981070198</v>
      </c>
      <c r="O622" s="15">
        <v>463.53522650573694</v>
      </c>
      <c r="P622" s="15">
        <v>680128.35</v>
      </c>
      <c r="Q622" s="15">
        <v>498520.19999999995</v>
      </c>
      <c r="R622" s="17">
        <v>664693.6</v>
      </c>
      <c r="S622" s="15">
        <v>494.81895422241627</v>
      </c>
      <c r="T622" s="15">
        <v>1031758.2200000001</v>
      </c>
      <c r="U622" s="15">
        <v>767099.12999999989</v>
      </c>
      <c r="V622" s="15">
        <v>1022798.8399999999</v>
      </c>
      <c r="W622" s="15">
        <v>761.40382935641378</v>
      </c>
      <c r="X622" s="18">
        <v>2.0453999999999999</v>
      </c>
      <c r="Y622" s="18">
        <v>170878.58</v>
      </c>
      <c r="Z622" s="17">
        <v>227838.10666666663</v>
      </c>
      <c r="AA622" s="17">
        <v>111390.48922786087</v>
      </c>
      <c r="AB622" s="19">
        <f>Table1[[#This Row],[YTD-23 Annualized]]/Table1[[#This Row],[Column6]]</f>
        <v>132.06958218262645</v>
      </c>
      <c r="AC622" s="22">
        <v>37.523895899999999</v>
      </c>
      <c r="AD622" s="22">
        <v>-121.9965138</v>
      </c>
      <c r="AE622" s="21">
        <f>IF(OR('[1]Sales Team Input Sheet'!D$12="", '[1]Sales Team Input Sheet'!D$14="", AC622="", AD622=""), "",
     IFERROR(3959 * ACOS(MIN(1,
       SIN(RADIANS('[1]Sales Team Input Sheet'!D$12)) * SIN(RADIANS(AC622)) +
       COS(RADIANS('[1]Sales Team Input Sheet'!D$12)) * COS(RADIANS(AC622)) *
       COS(RADIANS(AD622) - RADIANS('[1]Sales Team Input Sheet'!D$14)))), ""))</f>
        <v>1839.2943542055161</v>
      </c>
      <c r="AF622" s="21">
        <f t="shared" si="9"/>
        <v>983</v>
      </c>
    </row>
    <row r="623" spans="1:32" ht="15" thickBot="1" x14ac:dyDescent="0.4">
      <c r="A623" s="11" t="s">
        <v>1615</v>
      </c>
      <c r="B623" s="12" t="s">
        <v>1616</v>
      </c>
      <c r="C623" s="12" t="s">
        <v>176</v>
      </c>
      <c r="D623" s="13" t="s">
        <v>34</v>
      </c>
      <c r="E623" s="14">
        <v>41821</v>
      </c>
      <c r="F623" s="15">
        <v>1242.6499999999999</v>
      </c>
      <c r="G623" s="15">
        <v>1432.935872</v>
      </c>
      <c r="H623" s="15">
        <v>15423.978432620799</v>
      </c>
      <c r="I623" s="15">
        <v>7219.3731005123009</v>
      </c>
      <c r="J623" s="16">
        <v>0.46806166982467734</v>
      </c>
      <c r="K623" s="16">
        <v>0.85663477535540744</v>
      </c>
      <c r="L623" s="16">
        <v>0.8228368659678521</v>
      </c>
      <c r="M623" s="15">
        <v>5940.3663362781572</v>
      </c>
      <c r="N623" s="15">
        <v>320.55561347419155</v>
      </c>
      <c r="O623" s="15">
        <v>322.46737214823168</v>
      </c>
      <c r="P623" s="15">
        <v>638657.13000000012</v>
      </c>
      <c r="Q623" s="15">
        <v>461803.89999999997</v>
      </c>
      <c r="R623" s="17">
        <v>615738.53333333333</v>
      </c>
      <c r="S623" s="15">
        <v>371.6282943709009</v>
      </c>
      <c r="T623" s="15">
        <v>983564.14000000025</v>
      </c>
      <c r="U623" s="15">
        <v>704667.07000000007</v>
      </c>
      <c r="V623" s="15">
        <v>939556.0933333335</v>
      </c>
      <c r="W623" s="15">
        <v>567.06801593369028</v>
      </c>
      <c r="X623" s="18">
        <v>2.5332999999999997</v>
      </c>
      <c r="Y623" s="18">
        <v>105060.54000000001</v>
      </c>
      <c r="Z623" s="17">
        <v>140080.72</v>
      </c>
      <c r="AA623" s="17">
        <v>55295.748628271431</v>
      </c>
      <c r="AB623" s="19">
        <f>Table1[[#This Row],[YTD-23 Annualized]]/Table1[[#This Row],[Column6]]</f>
        <v>103.65329316021857</v>
      </c>
      <c r="AC623" s="22">
        <v>28.750540000000001</v>
      </c>
      <c r="AD623" s="22">
        <v>-82.500100000000003</v>
      </c>
      <c r="AE623" s="21">
        <f>IF(OR('[1]Sales Team Input Sheet'!D$12="", '[1]Sales Team Input Sheet'!D$14="", AC623="", AD623=""), "",
     IFERROR(3959 * ACOS(MIN(1,
       SIN(RADIANS('[1]Sales Team Input Sheet'!D$12)) * SIN(RADIANS(AC623)) +
       COS(RADIANS('[1]Sales Team Input Sheet'!D$12)) * COS(RADIANS(AC623)) *
       COS(RADIANS(AD623) - RADIANS('[1]Sales Team Input Sheet'!D$14)))), ""))</f>
        <v>951.97658216781929</v>
      </c>
      <c r="AF623" s="21">
        <f t="shared" si="9"/>
        <v>676</v>
      </c>
    </row>
    <row r="624" spans="1:32" ht="15" thickBot="1" x14ac:dyDescent="0.4">
      <c r="A624" s="11" t="s">
        <v>1617</v>
      </c>
      <c r="B624" s="12" t="s">
        <v>1618</v>
      </c>
      <c r="C624" s="12" t="s">
        <v>1619</v>
      </c>
      <c r="D624" s="13" t="s">
        <v>34</v>
      </c>
      <c r="E624" s="14">
        <v>41974</v>
      </c>
      <c r="F624" s="15">
        <v>1013.0899999999999</v>
      </c>
      <c r="G624" s="15">
        <v>1059.6516180000001</v>
      </c>
      <c r="H624" s="15">
        <v>11405.984050990201</v>
      </c>
      <c r="I624" s="15">
        <v>5992.0076441763113</v>
      </c>
      <c r="J624" s="16">
        <v>0.5253389464152477</v>
      </c>
      <c r="K624" s="16">
        <v>0.64816406970224039</v>
      </c>
      <c r="L624" s="16">
        <v>0.83121985343097737</v>
      </c>
      <c r="M624" s="15">
        <v>4980.6757157495294</v>
      </c>
      <c r="N624" s="15">
        <v>344.26194770517412</v>
      </c>
      <c r="O624" s="15">
        <v>311.89142129524521</v>
      </c>
      <c r="P624" s="15">
        <v>383829.04000000004</v>
      </c>
      <c r="Q624" s="15">
        <v>352032.75</v>
      </c>
      <c r="R624" s="17">
        <v>469377</v>
      </c>
      <c r="S624" s="15">
        <v>347.48418205687551</v>
      </c>
      <c r="T624" s="15">
        <v>640678.75999999989</v>
      </c>
      <c r="U624" s="15">
        <v>594459.54</v>
      </c>
      <c r="V624" s="15">
        <v>792612.72</v>
      </c>
      <c r="W624" s="15">
        <v>586.77860802100508</v>
      </c>
      <c r="X624" s="18">
        <v>2.7250000000000001</v>
      </c>
      <c r="Y624" s="18">
        <v>60735.389999999992</v>
      </c>
      <c r="Z624" s="17">
        <v>80980.51999999999</v>
      </c>
      <c r="AA624" s="17">
        <v>29717.622018348618</v>
      </c>
      <c r="AB624" s="19">
        <f>Table1[[#This Row],[YTD-23 Annualized]]/Table1[[#This Row],[Column6]]</f>
        <v>94.239622651153596</v>
      </c>
      <c r="AC624" s="22">
        <v>36.837980999999999</v>
      </c>
      <c r="AD624" s="22">
        <v>-76.080866</v>
      </c>
      <c r="AE624" s="21">
        <f>IF(OR('[1]Sales Team Input Sheet'!D$12="", '[1]Sales Team Input Sheet'!D$14="", AC624="", AD624=""), "",
     IFERROR(3959 * ACOS(MIN(1,
       SIN(RADIANS('[1]Sales Team Input Sheet'!D$12)) * SIN(RADIANS(AC624)) +
       COS(RADIANS('[1]Sales Team Input Sheet'!D$12)) * COS(RADIANS(AC624)) *
       COS(RADIANS(AD624) - RADIANS('[1]Sales Team Input Sheet'!D$14)))), ""))</f>
        <v>707.61091271905934</v>
      </c>
      <c r="AF624" s="21">
        <f t="shared" si="9"/>
        <v>413</v>
      </c>
    </row>
    <row r="625" spans="1:32" ht="15" thickBot="1" x14ac:dyDescent="0.4">
      <c r="A625" s="11" t="s">
        <v>1620</v>
      </c>
      <c r="B625" s="12" t="s">
        <v>1621</v>
      </c>
      <c r="C625" s="12" t="s">
        <v>1622</v>
      </c>
      <c r="D625" s="13" t="s">
        <v>34</v>
      </c>
      <c r="E625" s="14">
        <v>41974</v>
      </c>
      <c r="F625" s="15">
        <v>1028.8800000000001</v>
      </c>
      <c r="G625" s="15">
        <v>1487.005418</v>
      </c>
      <c r="H625" s="15">
        <v>16005.977618810199</v>
      </c>
      <c r="I625" s="15">
        <v>8529.4361858201992</v>
      </c>
      <c r="J625" s="16">
        <v>0.53289067303183157</v>
      </c>
      <c r="K625" s="16">
        <v>0.80790619607028347</v>
      </c>
      <c r="L625" s="16">
        <v>0.66857743704359518</v>
      </c>
      <c r="M625" s="15">
        <v>5702.5885845425664</v>
      </c>
      <c r="N625" s="15">
        <v>508.87756102686222</v>
      </c>
      <c r="O625" s="15">
        <v>482.94355026825281</v>
      </c>
      <c r="P625" s="15">
        <v>972411.82999999984</v>
      </c>
      <c r="Q625" s="15">
        <v>555328.64</v>
      </c>
      <c r="R625" s="17">
        <v>740438.18666666676</v>
      </c>
      <c r="S625" s="15">
        <v>539.74092216779411</v>
      </c>
      <c r="T625" s="15">
        <v>1274955.02</v>
      </c>
      <c r="U625" s="15">
        <v>832823.04</v>
      </c>
      <c r="V625" s="15">
        <v>1110430.7200000002</v>
      </c>
      <c r="W625" s="15">
        <v>809.44623279682764</v>
      </c>
      <c r="X625" s="18">
        <v>2.0769000000000002</v>
      </c>
      <c r="Y625" s="18">
        <v>67436.91</v>
      </c>
      <c r="Z625" s="17">
        <v>89915.88</v>
      </c>
      <c r="AA625" s="17">
        <v>43293.312147912751</v>
      </c>
      <c r="AB625" s="19">
        <f>Table1[[#This Row],[YTD-23 Annualized]]/Table1[[#This Row],[Column6]]</f>
        <v>129.8424699045795</v>
      </c>
      <c r="AC625" s="22">
        <v>43.622480899999999</v>
      </c>
      <c r="AD625" s="22">
        <v>-116.35133709999999</v>
      </c>
      <c r="AE625" s="21">
        <f>IF(OR('[1]Sales Team Input Sheet'!D$12="", '[1]Sales Team Input Sheet'!D$14="", AC625="", AD625=""), "",
     IFERROR(3959 * ACOS(MIN(1,
       SIN(RADIANS('[1]Sales Team Input Sheet'!D$12)) * SIN(RADIANS(AC625)) +
       COS(RADIANS('[1]Sales Team Input Sheet'!D$12)) * COS(RADIANS(AC625)) *
       COS(RADIANS(AD625) - RADIANS('[1]Sales Team Input Sheet'!D$14)))), ""))</f>
        <v>1455.127583213241</v>
      </c>
      <c r="AF625" s="21">
        <f t="shared" si="9"/>
        <v>807</v>
      </c>
    </row>
    <row r="626" spans="1:32" ht="15" thickBot="1" x14ac:dyDescent="0.4">
      <c r="A626" s="11" t="s">
        <v>1623</v>
      </c>
      <c r="B626" s="12" t="s">
        <v>1624</v>
      </c>
      <c r="C626" s="12" t="s">
        <v>1625</v>
      </c>
      <c r="D626" s="13" t="s">
        <v>34</v>
      </c>
      <c r="E626" s="14">
        <v>42036</v>
      </c>
      <c r="F626" s="15">
        <v>1148.4000000000001</v>
      </c>
      <c r="G626" s="15">
        <v>1196.5906399999999</v>
      </c>
      <c r="H626" s="15">
        <v>12879.981989895998</v>
      </c>
      <c r="I626" s="15">
        <v>6739.437908992445</v>
      </c>
      <c r="J626" s="16">
        <v>0.52324901651876177</v>
      </c>
      <c r="K626" s="16">
        <v>0.85714480753500766</v>
      </c>
      <c r="L626" s="16">
        <v>0.83457187132776478</v>
      </c>
      <c r="M626" s="15">
        <v>5624.5453074051038</v>
      </c>
      <c r="N626" s="15">
        <v>363.58146988856902</v>
      </c>
      <c r="O626" s="15">
        <v>403.53091257401599</v>
      </c>
      <c r="P626" s="15">
        <v>650886.41999999993</v>
      </c>
      <c r="Q626" s="15">
        <v>518045.47000000003</v>
      </c>
      <c r="R626" s="17">
        <v>690727.29333333345</v>
      </c>
      <c r="S626" s="15">
        <v>451.10194183211422</v>
      </c>
      <c r="T626" s="15">
        <v>858682.87999999989</v>
      </c>
      <c r="U626" s="15">
        <v>712638.81</v>
      </c>
      <c r="V626" s="15">
        <v>950185.08000000007</v>
      </c>
      <c r="W626" s="15">
        <v>620.54929467084639</v>
      </c>
      <c r="X626" s="18">
        <v>3.5766</v>
      </c>
      <c r="Y626" s="18">
        <v>155166.80000000002</v>
      </c>
      <c r="Z626" s="17">
        <v>206889.06666666671</v>
      </c>
      <c r="AA626" s="17">
        <v>57845.178847695213</v>
      </c>
      <c r="AB626" s="19">
        <f>Table1[[#This Row],[YTD-23 Annualized]]/Table1[[#This Row],[Column6]]</f>
        <v>122.80589017994808</v>
      </c>
      <c r="AC626" s="22">
        <v>38.462845000000002</v>
      </c>
      <c r="AD626" s="22">
        <v>-122.657634</v>
      </c>
      <c r="AE626" s="21">
        <f>IF(OR('[1]Sales Team Input Sheet'!D$12="", '[1]Sales Team Input Sheet'!D$14="", AC626="", AD626=""), "",
     IFERROR(3959 * ACOS(MIN(1,
       SIN(RADIANS('[1]Sales Team Input Sheet'!D$12)) * SIN(RADIANS(AC626)) +
       COS(RADIANS('[1]Sales Team Input Sheet'!D$12)) * COS(RADIANS(AC626)) *
       COS(RADIANS(AD626) - RADIANS('[1]Sales Team Input Sheet'!D$14)))), ""))</f>
        <v>1851.6767366390354</v>
      </c>
      <c r="AF626" s="21">
        <f t="shared" si="9"/>
        <v>1001</v>
      </c>
    </row>
    <row r="627" spans="1:32" ht="15" thickBot="1" x14ac:dyDescent="0.4">
      <c r="A627" s="11" t="s">
        <v>1626</v>
      </c>
      <c r="B627" s="12" t="s">
        <v>1627</v>
      </c>
      <c r="C627" s="12" t="s">
        <v>250</v>
      </c>
      <c r="D627" s="13" t="s">
        <v>34</v>
      </c>
      <c r="E627" s="14">
        <v>41974</v>
      </c>
      <c r="F627" s="15">
        <v>1082.68</v>
      </c>
      <c r="G627" s="15">
        <v>1171.599733</v>
      </c>
      <c r="H627" s="15">
        <v>12610.982366038699</v>
      </c>
      <c r="I627" s="15">
        <v>6833.9934256181014</v>
      </c>
      <c r="J627" s="16">
        <v>0.54190809464788448</v>
      </c>
      <c r="K627" s="16">
        <v>0.9010789052655096</v>
      </c>
      <c r="L627" s="16">
        <v>0.76304597064542135</v>
      </c>
      <c r="M627" s="15">
        <v>5214.6511468351928</v>
      </c>
      <c r="N627" s="15">
        <v>348.25206485879403</v>
      </c>
      <c r="O627" s="15">
        <v>366.76679166512719</v>
      </c>
      <c r="P627" s="15">
        <v>669048.23</v>
      </c>
      <c r="Q627" s="15">
        <v>450778.52</v>
      </c>
      <c r="R627" s="17">
        <v>601038.02666666673</v>
      </c>
      <c r="S627" s="15">
        <v>416.35434292681123</v>
      </c>
      <c r="T627" s="15">
        <v>1005912.3999999999</v>
      </c>
      <c r="U627" s="15">
        <v>704638.58000000019</v>
      </c>
      <c r="V627" s="15">
        <v>939518.10666666692</v>
      </c>
      <c r="W627" s="15">
        <v>650.82811172276229</v>
      </c>
      <c r="X627" s="18">
        <v>1.9582999999999999</v>
      </c>
      <c r="Y627" s="18">
        <v>95583.770000000019</v>
      </c>
      <c r="Z627" s="17">
        <v>127445.0266666667</v>
      </c>
      <c r="AA627" s="17">
        <v>65079.419224157027</v>
      </c>
      <c r="AB627" s="19">
        <f>Table1[[#This Row],[YTD-23 Annualized]]/Table1[[#This Row],[Column6]]</f>
        <v>115.2594890324429</v>
      </c>
      <c r="AC627" s="22">
        <v>35.147253900000003</v>
      </c>
      <c r="AD627" s="22">
        <v>-80.830133500000002</v>
      </c>
      <c r="AE627" s="21">
        <f>IF(OR('[1]Sales Team Input Sheet'!D$12="", '[1]Sales Team Input Sheet'!D$14="", AC627="", AD627=""), "",
     IFERROR(3959 * ACOS(MIN(1,
       SIN(RADIANS('[1]Sales Team Input Sheet'!D$12)) * SIN(RADIANS(AC627)) +
       COS(RADIANS('[1]Sales Team Input Sheet'!D$12)) * COS(RADIANS(AC627)) *
       COS(RADIANS(AD627) - RADIANS('[1]Sales Team Input Sheet'!D$14)))), ""))</f>
        <v>592.62543744798052</v>
      </c>
      <c r="AF627" s="21">
        <f t="shared" si="9"/>
        <v>278</v>
      </c>
    </row>
    <row r="628" spans="1:32" ht="15" thickBot="1" x14ac:dyDescent="0.4">
      <c r="A628" s="11" t="s">
        <v>1628</v>
      </c>
      <c r="B628" s="12" t="s">
        <v>1629</v>
      </c>
      <c r="C628" s="12" t="s">
        <v>424</v>
      </c>
      <c r="D628" s="13" t="s">
        <v>34</v>
      </c>
      <c r="E628" s="14">
        <v>42064</v>
      </c>
      <c r="F628" s="15">
        <v>863.13000000000011</v>
      </c>
      <c r="G628" s="15">
        <v>1047.5742279999999</v>
      </c>
      <c r="H628" s="15">
        <v>11275.984232769199</v>
      </c>
      <c r="I628" s="15">
        <v>5751.994389619801</v>
      </c>
      <c r="J628" s="16">
        <v>0.51011018381028761</v>
      </c>
      <c r="K628" s="16">
        <v>0.80219407026171607</v>
      </c>
      <c r="L628" s="16">
        <v>0.76983473087259446</v>
      </c>
      <c r="M628" s="15">
        <v>4428.0850529136324</v>
      </c>
      <c r="N628" s="15">
        <v>418.98744586959214</v>
      </c>
      <c r="O628" s="15">
        <v>433.26985506238913</v>
      </c>
      <c r="P628" s="15">
        <v>567515.69999999995</v>
      </c>
      <c r="Q628" s="15">
        <v>419865.70000000007</v>
      </c>
      <c r="R628" s="17">
        <v>559820.93333333347</v>
      </c>
      <c r="S628" s="15">
        <v>486.44549488489571</v>
      </c>
      <c r="T628" s="15">
        <v>699305.92999999993</v>
      </c>
      <c r="U628" s="15">
        <v>520056.50000000006</v>
      </c>
      <c r="V628" s="15">
        <v>693408.66666666674</v>
      </c>
      <c r="W628" s="15">
        <v>602.52395351800999</v>
      </c>
      <c r="X628" s="18">
        <v>2</v>
      </c>
      <c r="Y628" s="18">
        <v>83065.649999999994</v>
      </c>
      <c r="Z628" s="17">
        <v>110754.2</v>
      </c>
      <c r="AA628" s="17">
        <v>55377.1</v>
      </c>
      <c r="AB628" s="19">
        <f>Table1[[#This Row],[YTD-23 Annualized]]/Table1[[#This Row],[Column6]]</f>
        <v>126.42506334989598</v>
      </c>
      <c r="AC628" s="22">
        <v>39.770257999999998</v>
      </c>
      <c r="AD628" s="22">
        <v>-105.02761</v>
      </c>
      <c r="AE628" s="21">
        <f>IF(OR('[1]Sales Team Input Sheet'!D$12="", '[1]Sales Team Input Sheet'!D$14="", AC628="", AD628=""), "",
     IFERROR(3959 * ACOS(MIN(1,
       SIN(RADIANS('[1]Sales Team Input Sheet'!D$12)) * SIN(RADIANS(AC628)) +
       COS(RADIANS('[1]Sales Team Input Sheet'!D$12)) * COS(RADIANS(AC628)) *
       COS(RADIANS(AD628) - RADIANS('[1]Sales Team Input Sheet'!D$14)))), ""))</f>
        <v>919.9130521225394</v>
      </c>
      <c r="AF628" s="21">
        <f t="shared" si="9"/>
        <v>632</v>
      </c>
    </row>
    <row r="629" spans="1:32" ht="15" thickBot="1" x14ac:dyDescent="0.4">
      <c r="A629" s="11" t="s">
        <v>1630</v>
      </c>
      <c r="B629" s="12" t="s">
        <v>1631</v>
      </c>
      <c r="C629" s="12" t="s">
        <v>1632</v>
      </c>
      <c r="D629" s="13" t="s">
        <v>34</v>
      </c>
      <c r="E629" s="14">
        <v>41821</v>
      </c>
      <c r="F629" s="15">
        <v>1514.6499999999999</v>
      </c>
      <c r="G629" s="15">
        <v>1537.916262</v>
      </c>
      <c r="H629" s="15">
        <v>16553.9768525418</v>
      </c>
      <c r="I629" s="15">
        <v>9610.2328331930676</v>
      </c>
      <c r="J629" s="16">
        <v>0.58053922140874881</v>
      </c>
      <c r="K629" s="16">
        <v>0.68515300276828983</v>
      </c>
      <c r="L629" s="16">
        <v>0.76037879665885111</v>
      </c>
      <c r="M629" s="15">
        <v>7307.4172773147247</v>
      </c>
      <c r="N629" s="15">
        <v>236.84842501730307</v>
      </c>
      <c r="O629" s="15">
        <v>247.59813818373885</v>
      </c>
      <c r="P629" s="15">
        <v>509325.32999999996</v>
      </c>
      <c r="Q629" s="15">
        <v>433855.91</v>
      </c>
      <c r="R629" s="17">
        <v>578474.54666666663</v>
      </c>
      <c r="S629" s="15">
        <v>286.43971214471992</v>
      </c>
      <c r="T629" s="15">
        <v>634749.15</v>
      </c>
      <c r="U629" s="15">
        <v>540173.68000000005</v>
      </c>
      <c r="V629" s="15">
        <v>720231.57333333348</v>
      </c>
      <c r="W629" s="15">
        <v>356.63267421516531</v>
      </c>
      <c r="X629" s="18">
        <v>2.3754</v>
      </c>
      <c r="Y629" s="18">
        <v>103773.48</v>
      </c>
      <c r="Z629" s="17">
        <v>138364.63999999998</v>
      </c>
      <c r="AA629" s="17">
        <v>58248.985434032154</v>
      </c>
      <c r="AB629" s="19">
        <f>Table1[[#This Row],[YTD-23 Annualized]]/Table1[[#This Row],[Column6]]</f>
        <v>79.162654151760734</v>
      </c>
      <c r="AC629" s="22">
        <v>39.024915999999997</v>
      </c>
      <c r="AD629" s="22">
        <v>-94.388364999999993</v>
      </c>
      <c r="AE629" s="21">
        <f>IF(OR('[1]Sales Team Input Sheet'!D$12="", '[1]Sales Team Input Sheet'!D$14="", AC629="", AD629=""), "",
     IFERROR(3959 * ACOS(MIN(1,
       SIN(RADIANS('[1]Sales Team Input Sheet'!D$12)) * SIN(RADIANS(AC629)) +
       COS(RADIANS('[1]Sales Team Input Sheet'!D$12)) * COS(RADIANS(AC629)) *
       COS(RADIANS(AD629) - RADIANS('[1]Sales Team Input Sheet'!D$14)))), ""))</f>
        <v>406.66896437532097</v>
      </c>
      <c r="AF629" s="21">
        <f t="shared" si="9"/>
        <v>149</v>
      </c>
    </row>
    <row r="630" spans="1:32" ht="15" thickBot="1" x14ac:dyDescent="0.4">
      <c r="A630" s="11" t="s">
        <v>1633</v>
      </c>
      <c r="B630" s="12" t="s">
        <v>1634</v>
      </c>
      <c r="C630" s="12" t="s">
        <v>1635</v>
      </c>
      <c r="D630" s="13" t="s">
        <v>34</v>
      </c>
      <c r="E630" s="14">
        <v>42064</v>
      </c>
      <c r="F630" s="15">
        <v>703.72999999999979</v>
      </c>
      <c r="G630" s="15">
        <v>1082.505756</v>
      </c>
      <c r="H630" s="15">
        <v>11651.9837070084</v>
      </c>
      <c r="I630" s="15">
        <v>5552.4277825355248</v>
      </c>
      <c r="J630" s="16">
        <v>0.47652210320169497</v>
      </c>
      <c r="K630" s="16">
        <v>0.61761353300627098</v>
      </c>
      <c r="L630" s="16">
        <v>0.6603852404952768</v>
      </c>
      <c r="M630" s="15">
        <v>3666.7413565023789</v>
      </c>
      <c r="N630" s="15">
        <v>456.44671225071215</v>
      </c>
      <c r="O630" s="15">
        <v>448.14953178065468</v>
      </c>
      <c r="P630" s="15">
        <v>448617.16</v>
      </c>
      <c r="Q630" s="15">
        <v>354595.73</v>
      </c>
      <c r="R630" s="17">
        <v>472794.30666666664</v>
      </c>
      <c r="S630" s="15">
        <v>503.88036604947933</v>
      </c>
      <c r="T630" s="15">
        <v>662862.51</v>
      </c>
      <c r="U630" s="15">
        <v>550193.1</v>
      </c>
      <c r="V630" s="15">
        <v>733590.8</v>
      </c>
      <c r="W630" s="15">
        <v>781.82413709803507</v>
      </c>
      <c r="X630" s="18">
        <v>1.0385</v>
      </c>
      <c r="Y630" s="18">
        <v>48075.43</v>
      </c>
      <c r="Z630" s="17">
        <v>64100.573333333334</v>
      </c>
      <c r="AA630" s="17">
        <v>61724.191943508267</v>
      </c>
      <c r="AB630" s="19">
        <f>Table1[[#This Row],[YTD-23 Annualized]]/Table1[[#This Row],[Column6]]</f>
        <v>128.94127529018147</v>
      </c>
      <c r="AC630" s="22">
        <v>40.046221000000003</v>
      </c>
      <c r="AD630" s="22">
        <v>-75.359910999999997</v>
      </c>
      <c r="AE630" s="21">
        <f>IF(OR('[1]Sales Team Input Sheet'!D$12="", '[1]Sales Team Input Sheet'!D$14="", AC630="", AD630=""), "",
     IFERROR(3959 * ACOS(MIN(1,
       SIN(RADIANS('[1]Sales Team Input Sheet'!D$12)) * SIN(RADIANS(AC630)) +
       COS(RADIANS('[1]Sales Team Input Sheet'!D$12)) * COS(RADIANS(AC630)) *
       COS(RADIANS(AD630) - RADIANS('[1]Sales Team Input Sheet'!D$14)))), ""))</f>
        <v>651.82089206443948</v>
      </c>
      <c r="AF630" s="21">
        <f t="shared" si="9"/>
        <v>350</v>
      </c>
    </row>
    <row r="631" spans="1:32" ht="15" thickBot="1" x14ac:dyDescent="0.4">
      <c r="A631" s="11" t="s">
        <v>1636</v>
      </c>
      <c r="B631" s="12" t="s">
        <v>1637</v>
      </c>
      <c r="C631" s="12" t="s">
        <v>1638</v>
      </c>
      <c r="D631" s="13" t="s">
        <v>34</v>
      </c>
      <c r="E631" s="14">
        <v>41974</v>
      </c>
      <c r="F631" s="15">
        <v>822.69</v>
      </c>
      <c r="G631" s="15">
        <v>1324.7967799999999</v>
      </c>
      <c r="H631" s="15">
        <v>14259.980060241998</v>
      </c>
      <c r="I631" s="15">
        <v>7137.9930731430004</v>
      </c>
      <c r="J631" s="16">
        <v>0.50056122399808356</v>
      </c>
      <c r="K631" s="16">
        <v>0.82171287595020848</v>
      </c>
      <c r="L631" s="16">
        <v>0.62692375259344402</v>
      </c>
      <c r="M631" s="15">
        <v>4474.9774034008196</v>
      </c>
      <c r="N631" s="15">
        <v>320.69925542689765</v>
      </c>
      <c r="O631" s="15">
        <v>359.00111828270673</v>
      </c>
      <c r="P631" s="15">
        <v>546650.91999999993</v>
      </c>
      <c r="Q631" s="15">
        <v>344296.19999999995</v>
      </c>
      <c r="R631" s="17">
        <v>459061.6</v>
      </c>
      <c r="S631" s="15">
        <v>418.50052875323627</v>
      </c>
      <c r="T631" s="15">
        <v>786961.43</v>
      </c>
      <c r="U631" s="15">
        <v>595408.61</v>
      </c>
      <c r="V631" s="15">
        <v>793878.14666666673</v>
      </c>
      <c r="W631" s="15">
        <v>723.73386087104495</v>
      </c>
      <c r="X631" s="18">
        <v>2.0769000000000002</v>
      </c>
      <c r="Y631" s="18">
        <v>124478.92000000001</v>
      </c>
      <c r="Z631" s="17">
        <v>165971.89333333334</v>
      </c>
      <c r="AA631" s="17">
        <v>79913.281011764324</v>
      </c>
      <c r="AB631" s="19">
        <f>Table1[[#This Row],[YTD-23 Annualized]]/Table1[[#This Row],[Column6]]</f>
        <v>102.58411576584272</v>
      </c>
      <c r="AC631" s="22">
        <v>41.854313099999999</v>
      </c>
      <c r="AD631" s="22">
        <v>-72.662876800000006</v>
      </c>
      <c r="AE631" s="21">
        <f>IF(OR('[1]Sales Team Input Sheet'!D$12="", '[1]Sales Team Input Sheet'!D$14="", AC631="", AD631=""), "",
     IFERROR(3959 * ACOS(MIN(1,
       SIN(RADIANS('[1]Sales Team Input Sheet'!D$12)) * SIN(RADIANS(AC631)) +
       COS(RADIANS('[1]Sales Team Input Sheet'!D$12)) * COS(RADIANS(AC631)) *
       COS(RADIANS(AD631) - RADIANS('[1]Sales Team Input Sheet'!D$14)))), ""))</f>
        <v>768.88199954000879</v>
      </c>
      <c r="AF631" s="21">
        <f t="shared" si="9"/>
        <v>510</v>
      </c>
    </row>
    <row r="632" spans="1:32" ht="15" thickBot="1" x14ac:dyDescent="0.4">
      <c r="A632" s="11" t="s">
        <v>1639</v>
      </c>
      <c r="B632" s="12" t="s">
        <v>1640</v>
      </c>
      <c r="C632" s="12" t="s">
        <v>79</v>
      </c>
      <c r="D632" s="13" t="s">
        <v>132</v>
      </c>
      <c r="E632" s="14">
        <v>42278</v>
      </c>
      <c r="F632" s="15">
        <v>1546.3400000000001</v>
      </c>
      <c r="G632" s="15">
        <v>2108.8980999999999</v>
      </c>
      <c r="H632" s="15">
        <v>22699.968258589997</v>
      </c>
      <c r="I632" s="15">
        <v>11620.365168737226</v>
      </c>
      <c r="J632" s="16">
        <v>0.51191107566152261</v>
      </c>
      <c r="K632" s="16">
        <v>0.8246082599330764</v>
      </c>
      <c r="L632" s="16">
        <v>0.65559444804254252</v>
      </c>
      <c r="M632" s="15">
        <v>7618.2468888510666</v>
      </c>
      <c r="N632" s="15">
        <v>291.48426948726649</v>
      </c>
      <c r="O632" s="15">
        <v>368.00983612918242</v>
      </c>
      <c r="P632" s="15">
        <v>858602.57000000007</v>
      </c>
      <c r="Q632" s="15">
        <v>633945.77</v>
      </c>
      <c r="R632" s="17">
        <v>845261.02666666661</v>
      </c>
      <c r="S632" s="15">
        <v>409.96531810597924</v>
      </c>
      <c r="T632" s="15">
        <v>1109458.54</v>
      </c>
      <c r="U632" s="15">
        <v>844123.6</v>
      </c>
      <c r="V632" s="15">
        <v>1125498.1333333333</v>
      </c>
      <c r="W632" s="15">
        <v>545.88486361343553</v>
      </c>
      <c r="X632" s="18">
        <v>2.3213999999999997</v>
      </c>
      <c r="Y632" s="18">
        <v>147876.28</v>
      </c>
      <c r="Z632" s="17">
        <v>197168.37333333335</v>
      </c>
      <c r="AA632" s="17">
        <v>84935.113868068132</v>
      </c>
      <c r="AB632" s="19">
        <f>Table1[[#This Row],[YTD-23 Annualized]]/Table1[[#This Row],[Column6]]</f>
        <v>110.95217036135504</v>
      </c>
      <c r="AC632" s="22">
        <v>47.608097200000003</v>
      </c>
      <c r="AD632" s="22">
        <v>-122.3321215</v>
      </c>
      <c r="AE632" s="21">
        <f>IF(OR('[1]Sales Team Input Sheet'!D$12="", '[1]Sales Team Input Sheet'!D$14="", AC632="", AD632=""), "",
     IFERROR(3959 * ACOS(MIN(1,
       SIN(RADIANS('[1]Sales Team Input Sheet'!D$12)) * SIN(RADIANS(AC632)) +
       COS(RADIANS('[1]Sales Team Input Sheet'!D$12)) * COS(RADIANS(AC632)) *
       COS(RADIANS(AD632) - RADIANS('[1]Sales Team Input Sheet'!D$14)))), ""))</f>
        <v>1733.0429676705614</v>
      </c>
      <c r="AF632" s="21">
        <f t="shared" si="9"/>
        <v>882</v>
      </c>
    </row>
    <row r="633" spans="1:32" ht="15" thickBot="1" x14ac:dyDescent="0.4">
      <c r="A633" s="11" t="s">
        <v>1641</v>
      </c>
      <c r="B633" s="12" t="s">
        <v>1642</v>
      </c>
      <c r="C633" s="12" t="s">
        <v>1643</v>
      </c>
      <c r="D633" s="13" t="s">
        <v>34</v>
      </c>
      <c r="E633" s="14">
        <v>41974</v>
      </c>
      <c r="F633" s="15">
        <v>828.93000000000006</v>
      </c>
      <c r="G633" s="15">
        <v>1115.4863210000001</v>
      </c>
      <c r="H633" s="15">
        <v>12006.983210611901</v>
      </c>
      <c r="I633" s="15">
        <v>6292.549459012017</v>
      </c>
      <c r="J633" s="16">
        <v>0.52407414490682336</v>
      </c>
      <c r="K633" s="16">
        <v>0.80495118068938121</v>
      </c>
      <c r="L633" s="16">
        <v>0.66203214200380456</v>
      </c>
      <c r="M633" s="15">
        <v>4165.8699970146072</v>
      </c>
      <c r="N633" s="15">
        <v>310.71821185786854</v>
      </c>
      <c r="O633" s="15">
        <v>330.67916470630809</v>
      </c>
      <c r="P633" s="15">
        <v>496319.73000000004</v>
      </c>
      <c r="Q633" s="15">
        <v>319421.55000000005</v>
      </c>
      <c r="R633" s="17">
        <v>425895.40000000008</v>
      </c>
      <c r="S633" s="15">
        <v>385.34200716586446</v>
      </c>
      <c r="T633" s="15">
        <v>645385.96000000008</v>
      </c>
      <c r="U633" s="15">
        <v>419278.90999999992</v>
      </c>
      <c r="V633" s="15">
        <v>559038.54666666652</v>
      </c>
      <c r="W633" s="15">
        <v>505.80737818633645</v>
      </c>
      <c r="X633" s="18">
        <v>2.0625</v>
      </c>
      <c r="Y633" s="18">
        <v>105108.68000000001</v>
      </c>
      <c r="Z633" s="17">
        <v>140144.90666666668</v>
      </c>
      <c r="AA633" s="17">
        <v>67949.045656565664</v>
      </c>
      <c r="AB633" s="19">
        <f>Table1[[#This Row],[YTD-23 Annualized]]/Table1[[#This Row],[Column6]]</f>
        <v>102.23444329880914</v>
      </c>
      <c r="AC633" s="22">
        <v>41.834164000000001</v>
      </c>
      <c r="AD633" s="22">
        <v>-88.020891000000006</v>
      </c>
      <c r="AE633" s="21">
        <f>IF(OR('[1]Sales Team Input Sheet'!D$12="", '[1]Sales Team Input Sheet'!D$14="", AC633="", AD633=""), "",
     IFERROR(3959 * ACOS(MIN(1,
       SIN(RADIANS('[1]Sales Team Input Sheet'!D$12)) * SIN(RADIANS(AC633)) +
       COS(RADIANS('[1]Sales Team Input Sheet'!D$12)) * COS(RADIANS(AC633)) *
       COS(RADIANS(AD633) - RADIANS('[1]Sales Team Input Sheet'!D$14)))), ""))</f>
        <v>20.688972318154999</v>
      </c>
      <c r="AF633" s="21">
        <f t="shared" si="9"/>
        <v>27</v>
      </c>
    </row>
    <row r="634" spans="1:32" ht="15" thickBot="1" x14ac:dyDescent="0.4">
      <c r="A634" s="11" t="s">
        <v>1644</v>
      </c>
      <c r="B634" s="12" t="s">
        <v>1645</v>
      </c>
      <c r="C634" s="12" t="s">
        <v>40</v>
      </c>
      <c r="D634" s="13" t="s">
        <v>34</v>
      </c>
      <c r="E634" s="14">
        <v>42064</v>
      </c>
      <c r="F634" s="15">
        <v>1284.3100000000002</v>
      </c>
      <c r="G634" s="15">
        <v>1578.6077760000001</v>
      </c>
      <c r="H634" s="15">
        <v>16991.976240086398</v>
      </c>
      <c r="I634" s="15">
        <v>8883.981409788099</v>
      </c>
      <c r="J634" s="16">
        <v>0.52283391197485141</v>
      </c>
      <c r="K634" s="16">
        <v>0.66320585906252993</v>
      </c>
      <c r="L634" s="16">
        <v>0.62678963514519526</v>
      </c>
      <c r="M634" s="15">
        <v>5568.3874664777795</v>
      </c>
      <c r="N634" s="15">
        <v>315.73049530411453</v>
      </c>
      <c r="O634" s="15">
        <v>305.25893281217145</v>
      </c>
      <c r="P634" s="15">
        <v>632132.15000000014</v>
      </c>
      <c r="Q634" s="15">
        <v>437714.67999999993</v>
      </c>
      <c r="R634" s="17">
        <v>583619.57333333325</v>
      </c>
      <c r="S634" s="15">
        <v>340.81699901114206</v>
      </c>
      <c r="T634" s="15">
        <v>865297.82000000018</v>
      </c>
      <c r="U634" s="15">
        <v>690204.78</v>
      </c>
      <c r="V634" s="15">
        <v>920273.04</v>
      </c>
      <c r="W634" s="15">
        <v>537.41291432753769</v>
      </c>
      <c r="X634" s="18">
        <v>2.0625</v>
      </c>
      <c r="Y634" s="18">
        <v>98324.389999999985</v>
      </c>
      <c r="Z634" s="17">
        <v>131099.18666666665</v>
      </c>
      <c r="AA634" s="17">
        <v>63563.242020202008</v>
      </c>
      <c r="AB634" s="19">
        <f>Table1[[#This Row],[YTD-23 Annualized]]/Table1[[#This Row],[Column6]]</f>
        <v>104.80944022785383</v>
      </c>
      <c r="AC634" s="22">
        <v>41.868200999999999</v>
      </c>
      <c r="AD634" s="22">
        <v>-87.675858899999994</v>
      </c>
      <c r="AE634" s="21">
        <f>IF(OR('[1]Sales Team Input Sheet'!D$12="", '[1]Sales Team Input Sheet'!D$14="", AC634="", AD634=""), "",
     IFERROR(3959 * ACOS(MIN(1,
       SIN(RADIANS('[1]Sales Team Input Sheet'!D$12)) * SIN(RADIANS(AC634)) +
       COS(RADIANS('[1]Sales Team Input Sheet'!D$12)) * COS(RADIANS(AC634)) *
       COS(RADIANS(AD634) - RADIANS('[1]Sales Team Input Sheet'!D$14)))), ""))</f>
        <v>2.8832314346863317</v>
      </c>
      <c r="AF634" s="21">
        <f t="shared" si="9"/>
        <v>9</v>
      </c>
    </row>
    <row r="635" spans="1:32" ht="15" thickBot="1" x14ac:dyDescent="0.4">
      <c r="A635" s="11" t="s">
        <v>1646</v>
      </c>
      <c r="B635" s="12" t="s">
        <v>1647</v>
      </c>
      <c r="C635" s="12" t="s">
        <v>227</v>
      </c>
      <c r="D635" s="13" t="s">
        <v>34</v>
      </c>
      <c r="E635" s="14">
        <v>42095</v>
      </c>
      <c r="F635" s="15">
        <v>969.81</v>
      </c>
      <c r="G635" s="15">
        <v>1115.3005149999999</v>
      </c>
      <c r="H635" s="15">
        <v>12004.983213408499</v>
      </c>
      <c r="I635" s="15">
        <v>6308.0139559359995</v>
      </c>
      <c r="J635" s="16">
        <v>0.52544962735895451</v>
      </c>
      <c r="K635" s="16">
        <v>0.83514586121871015</v>
      </c>
      <c r="L635" s="16">
        <v>0.75632045047015839</v>
      </c>
      <c r="M635" s="15">
        <v>4770.8799567255601</v>
      </c>
      <c r="N635" s="15">
        <v>288.23759997181412</v>
      </c>
      <c r="O635" s="15">
        <v>302.06075416834227</v>
      </c>
      <c r="P635" s="15">
        <v>475041.70999999996</v>
      </c>
      <c r="Q635" s="15">
        <v>341149.55</v>
      </c>
      <c r="R635" s="17">
        <v>454866.06666666665</v>
      </c>
      <c r="S635" s="15">
        <v>351.76947030861714</v>
      </c>
      <c r="T635" s="15">
        <v>633522.75</v>
      </c>
      <c r="U635" s="15">
        <v>477578.3899999999</v>
      </c>
      <c r="V635" s="15">
        <v>636771.18666666653</v>
      </c>
      <c r="W635" s="15">
        <v>492.44531403058323</v>
      </c>
      <c r="X635" s="18">
        <v>3.2953999999999999</v>
      </c>
      <c r="Y635" s="18">
        <v>101444.48000000001</v>
      </c>
      <c r="Z635" s="17">
        <v>135259.30666666667</v>
      </c>
      <c r="AA635" s="17">
        <v>41044.882765875671</v>
      </c>
      <c r="AB635" s="19">
        <f>Table1[[#This Row],[YTD-23 Annualized]]/Table1[[#This Row],[Column6]]</f>
        <v>95.342173936998165</v>
      </c>
      <c r="AC635" s="22">
        <v>38.628578500000003</v>
      </c>
      <c r="AD635" s="22">
        <v>-90.193775900000006</v>
      </c>
      <c r="AE635" s="21">
        <f>IF(OR('[1]Sales Team Input Sheet'!D$12="", '[1]Sales Team Input Sheet'!D$14="", AC635="", AD635=""), "",
     IFERROR(3959 * ACOS(MIN(1,
       SIN(RADIANS('[1]Sales Team Input Sheet'!D$12)) * SIN(RADIANS(AC635)) +
       COS(RADIANS('[1]Sales Team Input Sheet'!D$12)) * COS(RADIANS(AC635)) *
       COS(RADIANS(AD635) - RADIANS('[1]Sales Team Input Sheet'!D$14)))), ""))</f>
        <v>262.63452456759762</v>
      </c>
      <c r="AF635" s="21">
        <f t="shared" si="9"/>
        <v>96</v>
      </c>
    </row>
    <row r="636" spans="1:32" ht="15" thickBot="1" x14ac:dyDescent="0.4">
      <c r="A636" s="11" t="s">
        <v>1648</v>
      </c>
      <c r="B636" s="12" t="s">
        <v>1649</v>
      </c>
      <c r="C636" s="12" t="s">
        <v>1650</v>
      </c>
      <c r="D636" s="13" t="s">
        <v>34</v>
      </c>
      <c r="E636" s="14">
        <v>42095</v>
      </c>
      <c r="F636" s="15">
        <v>957.01</v>
      </c>
      <c r="G636" s="15">
        <v>1198.7274090000001</v>
      </c>
      <c r="H636" s="15">
        <v>12902.981957735101</v>
      </c>
      <c r="I636" s="15">
        <v>6526.9936503820991</v>
      </c>
      <c r="J636" s="16">
        <v>0.50585156762691486</v>
      </c>
      <c r="K636" s="16">
        <v>0.84999047294135766</v>
      </c>
      <c r="L636" s="16">
        <v>0.73906520637600925</v>
      </c>
      <c r="M636" s="15">
        <v>4823.8739092345486</v>
      </c>
      <c r="N636" s="15">
        <v>295.10252534537102</v>
      </c>
      <c r="O636" s="15">
        <v>332.69733858580378</v>
      </c>
      <c r="P636" s="15">
        <v>465836.23</v>
      </c>
      <c r="Q636" s="15">
        <v>343414.72</v>
      </c>
      <c r="R636" s="17">
        <v>457886.29333333333</v>
      </c>
      <c r="S636" s="15">
        <v>358.84130782332471</v>
      </c>
      <c r="T636" s="15">
        <v>607142.91</v>
      </c>
      <c r="U636" s="15">
        <v>495980.67000000004</v>
      </c>
      <c r="V636" s="15">
        <v>661307.56000000006</v>
      </c>
      <c r="W636" s="15">
        <v>518.26069738038268</v>
      </c>
      <c r="X636" s="18">
        <v>2.0026000000000002</v>
      </c>
      <c r="Y636" s="18">
        <v>141944.27999999997</v>
      </c>
      <c r="Z636" s="17">
        <v>189259.03999999995</v>
      </c>
      <c r="AA636" s="17">
        <v>94506.661340257633</v>
      </c>
      <c r="AB636" s="19">
        <f>Table1[[#This Row],[YTD-23 Annualized]]/Table1[[#This Row],[Column6]]</f>
        <v>94.920866910882964</v>
      </c>
      <c r="AC636" s="22">
        <v>43.071856199999999</v>
      </c>
      <c r="AD636" s="22">
        <v>-88.256968599999993</v>
      </c>
      <c r="AE636" s="21">
        <f>IF(OR('[1]Sales Team Input Sheet'!D$12="", '[1]Sales Team Input Sheet'!D$14="", AC636="", AD636=""), "",
     IFERROR(3959 * ACOS(MIN(1,
       SIN(RADIANS('[1]Sales Team Input Sheet'!D$12)) * SIN(RADIANS(AC636)) +
       COS(RADIANS('[1]Sales Team Input Sheet'!D$12)) * COS(RADIANS(AC636)) *
       COS(RADIANS(AD636) - RADIANS('[1]Sales Team Input Sheet'!D$14)))), ""))</f>
        <v>88.083361896516323</v>
      </c>
      <c r="AF636" s="21">
        <f t="shared" si="9"/>
        <v>44</v>
      </c>
    </row>
    <row r="637" spans="1:32" ht="15" thickBot="1" x14ac:dyDescent="0.4">
      <c r="A637" s="11" t="s">
        <v>1651</v>
      </c>
      <c r="B637" s="12" t="s">
        <v>1652</v>
      </c>
      <c r="C637" s="12" t="s">
        <v>1653</v>
      </c>
      <c r="D637" s="13" t="s">
        <v>34</v>
      </c>
      <c r="E637" s="14">
        <v>41974</v>
      </c>
      <c r="F637" s="15">
        <v>1230.6299999999999</v>
      </c>
      <c r="G637" s="15">
        <v>1339.6612600000001</v>
      </c>
      <c r="H637" s="15">
        <v>14419.979836514</v>
      </c>
      <c r="I637" s="15">
        <v>7515.4649595502588</v>
      </c>
      <c r="J637" s="16">
        <v>0.52118415176418909</v>
      </c>
      <c r="K637" s="16">
        <v>0.92753141016174379</v>
      </c>
      <c r="L637" s="16">
        <v>0.81538832262590466</v>
      </c>
      <c r="M637" s="15">
        <v>6128.022367121448</v>
      </c>
      <c r="N637" s="15">
        <v>359.40344619871911</v>
      </c>
      <c r="O637" s="15">
        <v>427.86221691328831</v>
      </c>
      <c r="P637" s="15">
        <v>760297.56</v>
      </c>
      <c r="Q637" s="15">
        <v>588092.62</v>
      </c>
      <c r="R637" s="17">
        <v>784123.4933333334</v>
      </c>
      <c r="S637" s="15">
        <v>477.87931384737902</v>
      </c>
      <c r="T637" s="15">
        <v>1025032.0700000001</v>
      </c>
      <c r="U637" s="15">
        <v>855241.53999999992</v>
      </c>
      <c r="V637" s="15">
        <v>1140322.0533333332</v>
      </c>
      <c r="W637" s="15">
        <v>694.96236886797828</v>
      </c>
      <c r="X637" s="18">
        <v>2.6783999999999999</v>
      </c>
      <c r="Y637" s="18">
        <v>172075.31</v>
      </c>
      <c r="Z637" s="17">
        <v>229433.74666666664</v>
      </c>
      <c r="AA637" s="17">
        <v>85660.747710075666</v>
      </c>
      <c r="AB637" s="19">
        <f>Table1[[#This Row],[YTD-23 Annualized]]/Table1[[#This Row],[Column6]]</f>
        <v>127.9570220794844</v>
      </c>
      <c r="AC637" s="22">
        <v>32.650641</v>
      </c>
      <c r="AD637" s="22">
        <v>-117.078997</v>
      </c>
      <c r="AE637" s="21">
        <f>IF(OR('[1]Sales Team Input Sheet'!D$12="", '[1]Sales Team Input Sheet'!D$14="", AC637="", AD637=""), "",
     IFERROR(3959 * ACOS(MIN(1,
       SIN(RADIANS('[1]Sales Team Input Sheet'!D$12)) * SIN(RADIANS(AC637)) +
       COS(RADIANS('[1]Sales Team Input Sheet'!D$12)) * COS(RADIANS(AC637)) *
       COS(RADIANS(AD637) - RADIANS('[1]Sales Team Input Sheet'!D$14)))), ""))</f>
        <v>1730.1335846080403</v>
      </c>
      <c r="AF637" s="21">
        <f t="shared" si="9"/>
        <v>864</v>
      </c>
    </row>
    <row r="638" spans="1:32" ht="15" thickBot="1" x14ac:dyDescent="0.4">
      <c r="A638" s="11" t="s">
        <v>1654</v>
      </c>
      <c r="B638" s="12" t="s">
        <v>1655</v>
      </c>
      <c r="C638" s="12" t="s">
        <v>111</v>
      </c>
      <c r="D638" s="13" t="s">
        <v>132</v>
      </c>
      <c r="E638" s="14">
        <v>42430</v>
      </c>
      <c r="F638" s="15">
        <v>1753.4799999999998</v>
      </c>
      <c r="G638" s="15">
        <v>2144.7586580000002</v>
      </c>
      <c r="H638" s="15">
        <v>23085.967718846201</v>
      </c>
      <c r="I638" s="15">
        <v>10629.472045880861</v>
      </c>
      <c r="J638" s="16">
        <v>0.46042999692854564</v>
      </c>
      <c r="K638" s="16">
        <v>0.62052003216581131</v>
      </c>
      <c r="L638" s="16">
        <v>0.68335837160082114</v>
      </c>
      <c r="M638" s="15">
        <v>7263.7387082495934</v>
      </c>
      <c r="N638" s="15">
        <v>416.81798352951239</v>
      </c>
      <c r="O638" s="15">
        <v>477.36214271049573</v>
      </c>
      <c r="P638" s="15">
        <v>932709.76</v>
      </c>
      <c r="Q638" s="15">
        <v>898153.75999999989</v>
      </c>
      <c r="R638" s="17">
        <v>1197538.3466666664</v>
      </c>
      <c r="S638" s="15">
        <v>512.21214955402968</v>
      </c>
      <c r="T638" s="15">
        <v>1529425.0499999998</v>
      </c>
      <c r="U638" s="15">
        <v>1322956.9499999997</v>
      </c>
      <c r="V638" s="15">
        <v>1763942.5999999996</v>
      </c>
      <c r="W638" s="15">
        <v>754.47507242740153</v>
      </c>
      <c r="X638" s="18">
        <v>2.6541000000000001</v>
      </c>
      <c r="Y638" s="18">
        <v>141475.27000000002</v>
      </c>
      <c r="Z638" s="17">
        <v>188633.69333333336</v>
      </c>
      <c r="AA638" s="17">
        <v>71072.564460017835</v>
      </c>
      <c r="AB638" s="19">
        <f>Table1[[#This Row],[YTD-23 Annualized]]/Table1[[#This Row],[Column6]]</f>
        <v>164.86528422430655</v>
      </c>
      <c r="AC638" s="22">
        <v>37.805300000000003</v>
      </c>
      <c r="AD638" s="22">
        <v>-122.40852099999999</v>
      </c>
      <c r="AE638" s="21">
        <f>IF(OR('[1]Sales Team Input Sheet'!D$12="", '[1]Sales Team Input Sheet'!D$14="", AC638="", AD638=""), "",
     IFERROR(3959 * ACOS(MIN(1,
       SIN(RADIANS('[1]Sales Team Input Sheet'!D$12)) * SIN(RADIANS(AC638)) +
       COS(RADIANS('[1]Sales Team Input Sheet'!D$12)) * COS(RADIANS(AC638)) *
       COS(RADIANS(AD638) - RADIANS('[1]Sales Team Input Sheet'!D$14)))), ""))</f>
        <v>1853.8109521692925</v>
      </c>
      <c r="AF638" s="21">
        <f t="shared" si="9"/>
        <v>1005</v>
      </c>
    </row>
    <row r="639" spans="1:32" ht="15" thickBot="1" x14ac:dyDescent="0.4">
      <c r="A639" s="11" t="s">
        <v>1656</v>
      </c>
      <c r="B639" s="12" t="s">
        <v>1657</v>
      </c>
      <c r="C639" s="12" t="s">
        <v>719</v>
      </c>
      <c r="D639" s="13" t="s">
        <v>132</v>
      </c>
      <c r="E639" s="14">
        <v>42005</v>
      </c>
      <c r="F639" s="15">
        <v>1582.87</v>
      </c>
      <c r="G639" s="15">
        <v>1828.7955549999999</v>
      </c>
      <c r="H639" s="15">
        <v>19684.972474464499</v>
      </c>
      <c r="I639" s="15">
        <v>10615.556332037107</v>
      </c>
      <c r="J639" s="16">
        <v>0.53927209427433498</v>
      </c>
      <c r="K639" s="16">
        <v>0.76278505499754046</v>
      </c>
      <c r="L639" s="16">
        <v>0.74392450519788322</v>
      </c>
      <c r="M639" s="15">
        <v>7897.1724917109595</v>
      </c>
      <c r="N639" s="15">
        <v>294.78099651312164</v>
      </c>
      <c r="O639" s="15">
        <v>310.31995678735467</v>
      </c>
      <c r="P639" s="15">
        <v>721383.79</v>
      </c>
      <c r="Q639" s="15">
        <v>552398.77</v>
      </c>
      <c r="R639" s="17">
        <v>736531.69333333336</v>
      </c>
      <c r="S639" s="15">
        <v>348.98555787904252</v>
      </c>
      <c r="T639" s="15">
        <v>935986.67999999993</v>
      </c>
      <c r="U639" s="15">
        <v>760436.1100000001</v>
      </c>
      <c r="V639" s="15">
        <v>1013914.8133333335</v>
      </c>
      <c r="W639" s="15">
        <v>480.41602279403872</v>
      </c>
      <c r="X639" s="18">
        <v>2.2999999999999998</v>
      </c>
      <c r="Y639" s="18">
        <v>96740.38</v>
      </c>
      <c r="Z639" s="17">
        <v>128987.17333333334</v>
      </c>
      <c r="AA639" s="17">
        <v>56081.379710144938</v>
      </c>
      <c r="AB639" s="19">
        <f>Table1[[#This Row],[YTD-23 Annualized]]/Table1[[#This Row],[Column6]]</f>
        <v>93.265240705633914</v>
      </c>
      <c r="AC639" s="22">
        <v>29.813141999999999</v>
      </c>
      <c r="AD639" s="22">
        <v>-95.309788999999995</v>
      </c>
      <c r="AE639" s="21">
        <f>IF(OR('[1]Sales Team Input Sheet'!D$12="", '[1]Sales Team Input Sheet'!D$14="", AC639="", AD639=""), "",
     IFERROR(3959 * ACOS(MIN(1,
       SIN(RADIANS('[1]Sales Team Input Sheet'!D$12)) * SIN(RADIANS(AC639)) +
       COS(RADIANS('[1]Sales Team Input Sheet'!D$12)) * COS(RADIANS(AC639)) *
       COS(RADIANS(AD639) - RADIANS('[1]Sales Team Input Sheet'!D$14)))), ""))</f>
        <v>937.67321158235416</v>
      </c>
      <c r="AF639" s="21">
        <f t="shared" si="9"/>
        <v>650</v>
      </c>
    </row>
    <row r="640" spans="1:32" ht="15" thickBot="1" x14ac:dyDescent="0.4">
      <c r="A640" s="11" t="s">
        <v>1658</v>
      </c>
      <c r="B640" s="12" t="s">
        <v>1659</v>
      </c>
      <c r="C640" s="12" t="s">
        <v>511</v>
      </c>
      <c r="D640" s="13" t="s">
        <v>34</v>
      </c>
      <c r="E640" s="14">
        <v>41974</v>
      </c>
      <c r="F640" s="15">
        <v>984.95999999999992</v>
      </c>
      <c r="G640" s="15">
        <v>1114.836</v>
      </c>
      <c r="H640" s="15">
        <v>11999.983220399999</v>
      </c>
      <c r="I640" s="15">
        <v>5674.9845299175004</v>
      </c>
      <c r="J640" s="16">
        <v>0.47291603877162208</v>
      </c>
      <c r="K640" s="16">
        <v>0.6508641781290061</v>
      </c>
      <c r="L640" s="16">
        <v>0.86071032309155138</v>
      </c>
      <c r="M640" s="15">
        <v>4884.5177682848471</v>
      </c>
      <c r="N640" s="15">
        <v>224.29495583356646</v>
      </c>
      <c r="O640" s="15">
        <v>228.44742933723197</v>
      </c>
      <c r="P640" s="15">
        <v>260790.5</v>
      </c>
      <c r="Q640" s="15">
        <v>260980.32000000004</v>
      </c>
      <c r="R640" s="17">
        <v>347973.76000000007</v>
      </c>
      <c r="S640" s="15">
        <v>264.9653996101365</v>
      </c>
      <c r="T640" s="15">
        <v>366657.02999999997</v>
      </c>
      <c r="U640" s="15">
        <v>346854.48000000004</v>
      </c>
      <c r="V640" s="15">
        <v>462472.64000000007</v>
      </c>
      <c r="W640" s="15">
        <v>352.15082846003907</v>
      </c>
      <c r="X640" s="18">
        <v>3.0832999999999999</v>
      </c>
      <c r="Y640" s="18">
        <v>86373.71</v>
      </c>
      <c r="Z640" s="17">
        <v>115164.94666666667</v>
      </c>
      <c r="AA640" s="17">
        <v>37351.197310241194</v>
      </c>
      <c r="AB640" s="19">
        <f>Table1[[#This Row],[YTD-23 Annualized]]/Table1[[#This Row],[Column6]]</f>
        <v>71.240146214513175</v>
      </c>
      <c r="AC640" s="22">
        <v>34.711717999999998</v>
      </c>
      <c r="AD640" s="22">
        <v>-94.911619000000002</v>
      </c>
      <c r="AE640" s="21">
        <f>IF(OR('[1]Sales Team Input Sheet'!D$12="", '[1]Sales Team Input Sheet'!D$14="", AC640="", AD640=""), "",
     IFERROR(3959 * ACOS(MIN(1,
       SIN(RADIANS('[1]Sales Team Input Sheet'!D$12)) * SIN(RADIANS(AC640)) +
       COS(RADIANS('[1]Sales Team Input Sheet'!D$12)) * COS(RADIANS(AC640)) *
       COS(RADIANS(AD640) - RADIANS('[1]Sales Team Input Sheet'!D$14)))), ""))</f>
        <v>633.38331702856453</v>
      </c>
      <c r="AF640" s="21">
        <f t="shared" si="9"/>
        <v>335</v>
      </c>
    </row>
    <row r="641" spans="1:32" ht="15" thickBot="1" x14ac:dyDescent="0.4">
      <c r="A641" s="11" t="s">
        <v>1660</v>
      </c>
      <c r="B641" s="12" t="s">
        <v>1661</v>
      </c>
      <c r="C641" s="12" t="s">
        <v>476</v>
      </c>
      <c r="D641" s="13" t="s">
        <v>34</v>
      </c>
      <c r="E641" s="14">
        <v>42095</v>
      </c>
      <c r="F641" s="15">
        <v>1106.8999999999999</v>
      </c>
      <c r="G641" s="15">
        <v>1282.433012</v>
      </c>
      <c r="H641" s="15">
        <v>13803.980697866798</v>
      </c>
      <c r="I641" s="15">
        <v>7125.9554298605754</v>
      </c>
      <c r="J641" s="16">
        <v>0.51622467357997581</v>
      </c>
      <c r="K641" s="16">
        <v>0.82265227312575484</v>
      </c>
      <c r="L641" s="16">
        <v>0.83512877766791116</v>
      </c>
      <c r="M641" s="15">
        <v>5951.0904478554767</v>
      </c>
      <c r="N641" s="15">
        <v>316.30465838718584</v>
      </c>
      <c r="O641" s="15">
        <v>364.2280061432831</v>
      </c>
      <c r="P641" s="15">
        <v>546784.94000000006</v>
      </c>
      <c r="Q641" s="15">
        <v>469839.59</v>
      </c>
      <c r="R641" s="17">
        <v>626452.78666666674</v>
      </c>
      <c r="S641" s="15">
        <v>424.46435088987272</v>
      </c>
      <c r="T641" s="15">
        <v>882629.34</v>
      </c>
      <c r="U641" s="15">
        <v>802067.95</v>
      </c>
      <c r="V641" s="15">
        <v>1069423.9333333333</v>
      </c>
      <c r="W641" s="15">
        <v>724.60741711085018</v>
      </c>
      <c r="X641" s="18">
        <v>2.2999999999999998</v>
      </c>
      <c r="Y641" s="18">
        <v>89325.610000000015</v>
      </c>
      <c r="Z641" s="17">
        <v>119100.81333333335</v>
      </c>
      <c r="AA641" s="17">
        <v>51782.962318840589</v>
      </c>
      <c r="AB641" s="19">
        <f>Table1[[#This Row],[YTD-23 Annualized]]/Table1[[#This Row],[Column6]]</f>
        <v>105.26689052296526</v>
      </c>
      <c r="AC641" s="22">
        <v>40.511614999999999</v>
      </c>
      <c r="AD641" s="22">
        <v>-80.088391999999999</v>
      </c>
      <c r="AE641" s="21">
        <f>IF(OR('[1]Sales Team Input Sheet'!D$12="", '[1]Sales Team Input Sheet'!D$14="", AC641="", AD641=""), "",
     IFERROR(3959 * ACOS(MIN(1,
       SIN(RADIANS('[1]Sales Team Input Sheet'!D$12)) * SIN(RADIANS(AC641)) +
       COS(RADIANS('[1]Sales Team Input Sheet'!D$12)) * COS(RADIANS(AC641)) *
       COS(RADIANS(AD641) - RADIANS('[1]Sales Team Input Sheet'!D$14)))), ""))</f>
        <v>403.01237438450147</v>
      </c>
      <c r="AF641" s="21">
        <f t="shared" si="9"/>
        <v>146</v>
      </c>
    </row>
    <row r="642" spans="1:32" ht="15" thickBot="1" x14ac:dyDescent="0.4">
      <c r="A642" s="11" t="s">
        <v>1662</v>
      </c>
      <c r="B642" s="12" t="s">
        <v>1663</v>
      </c>
      <c r="C642" s="12" t="s">
        <v>1664</v>
      </c>
      <c r="D642" s="13" t="s">
        <v>34</v>
      </c>
      <c r="E642" s="14">
        <v>41944</v>
      </c>
      <c r="F642" s="15">
        <v>1149.67</v>
      </c>
      <c r="G642" s="15">
        <v>1350.995426</v>
      </c>
      <c r="H642" s="15">
        <v>14541.979665921399</v>
      </c>
      <c r="I642" s="15">
        <v>7743.9824871829005</v>
      </c>
      <c r="J642" s="16">
        <v>0.53252601537675381</v>
      </c>
      <c r="K642" s="16">
        <v>0.83829536419512662</v>
      </c>
      <c r="L642" s="16">
        <v>0.79583517641013291</v>
      </c>
      <c r="M642" s="15">
        <v>6162.9336688041831</v>
      </c>
      <c r="N642" s="15">
        <v>368.69381135719323</v>
      </c>
      <c r="O642" s="15">
        <v>405.84944375342485</v>
      </c>
      <c r="P642" s="15">
        <v>698844.84</v>
      </c>
      <c r="Q642" s="15">
        <v>542189.32999999984</v>
      </c>
      <c r="R642" s="17">
        <v>722919.10666666646</v>
      </c>
      <c r="S642" s="15">
        <v>471.60431254185966</v>
      </c>
      <c r="T642" s="15">
        <v>1034018.6799999999</v>
      </c>
      <c r="U642" s="15">
        <v>863754.72</v>
      </c>
      <c r="V642" s="15">
        <v>1151672.96</v>
      </c>
      <c r="W642" s="15">
        <v>751.30665321353081</v>
      </c>
      <c r="X642" s="18">
        <v>3.7768999999999999</v>
      </c>
      <c r="Y642" s="18">
        <v>103703.11999999998</v>
      </c>
      <c r="Z642" s="17">
        <v>138270.82666666666</v>
      </c>
      <c r="AA642" s="17">
        <v>36609.607526454674</v>
      </c>
      <c r="AB642" s="19">
        <f>Table1[[#This Row],[YTD-23 Annualized]]/Table1[[#This Row],[Column6]]</f>
        <v>117.30113376458539</v>
      </c>
      <c r="AC642" s="22">
        <v>32.435566399999999</v>
      </c>
      <c r="AD642" s="22">
        <v>-90.147296499999996</v>
      </c>
      <c r="AE642" s="21">
        <f>IF(OR('[1]Sales Team Input Sheet'!D$12="", '[1]Sales Team Input Sheet'!D$14="", AC642="", AD642=""), "",
     IFERROR(3959 * ACOS(MIN(1,
       SIN(RADIANS('[1]Sales Team Input Sheet'!D$12)) * SIN(RADIANS(AC642)) +
       COS(RADIANS('[1]Sales Team Input Sheet'!D$12)) * COS(RADIANS(AC642)) *
       COS(RADIANS(AD642) - RADIANS('[1]Sales Team Input Sheet'!D$14)))), ""))</f>
        <v>667.48200651675893</v>
      </c>
      <c r="AF642" s="21">
        <f t="shared" ref="AF642:AF705" si="10">IF(ISNUMBER(AE642), _xlfn.RANK.EQ(AE642, AE$3:AE$1029, 1) + COUNTIF(AE$2:AE$1029, AE642) - 1, "")</f>
        <v>365</v>
      </c>
    </row>
    <row r="643" spans="1:32" ht="15" thickBot="1" x14ac:dyDescent="0.4">
      <c r="A643" s="11" t="s">
        <v>1665</v>
      </c>
      <c r="B643" s="12" t="s">
        <v>1666</v>
      </c>
      <c r="C643" s="12" t="s">
        <v>1667</v>
      </c>
      <c r="D643" s="13" t="s">
        <v>34</v>
      </c>
      <c r="E643" s="14">
        <v>42064</v>
      </c>
      <c r="F643" s="15">
        <v>654</v>
      </c>
      <c r="G643" s="15">
        <v>1103.7805430000001</v>
      </c>
      <c r="H643" s="15">
        <v>11880.983386797699</v>
      </c>
      <c r="I643" s="15">
        <v>5275.9949045159992</v>
      </c>
      <c r="J643" s="16">
        <v>0.44407055651460231</v>
      </c>
      <c r="K643" s="16">
        <v>0.65867178043106411</v>
      </c>
      <c r="L643" s="16">
        <v>0.72720291261284398</v>
      </c>
      <c r="M643" s="15">
        <v>3836.718861494558</v>
      </c>
      <c r="N643" s="15">
        <v>441.04184985536051</v>
      </c>
      <c r="O643" s="15">
        <v>432.09047400611621</v>
      </c>
      <c r="P643" s="15">
        <v>387596.88000000006</v>
      </c>
      <c r="Q643" s="15">
        <v>316132.39999999997</v>
      </c>
      <c r="R643" s="17">
        <v>421509.86666666658</v>
      </c>
      <c r="S643" s="15">
        <v>483.38287461773695</v>
      </c>
      <c r="T643" s="15">
        <v>484128.74</v>
      </c>
      <c r="U643" s="15">
        <v>410834.08000000007</v>
      </c>
      <c r="V643" s="15">
        <v>547778.77333333343</v>
      </c>
      <c r="W643" s="15">
        <v>628.18666666666672</v>
      </c>
      <c r="X643" s="18">
        <v>1.0434000000000001</v>
      </c>
      <c r="Y643" s="18">
        <v>97853.56</v>
      </c>
      <c r="Z643" s="17">
        <v>130471.41333333333</v>
      </c>
      <c r="AA643" s="17">
        <v>125044.48278065298</v>
      </c>
      <c r="AB643" s="19">
        <f>Table1[[#This Row],[YTD-23 Annualized]]/Table1[[#This Row],[Column6]]</f>
        <v>109.86206753300432</v>
      </c>
      <c r="AC643" s="22">
        <v>40.906878300000002</v>
      </c>
      <c r="AD643" s="22">
        <v>-74.555245099999993</v>
      </c>
      <c r="AE643" s="21">
        <f>IF(OR('[1]Sales Team Input Sheet'!D$12="", '[1]Sales Team Input Sheet'!D$14="", AC643="", AD643=""), "",
     IFERROR(3959 * ACOS(MIN(1,
       SIN(RADIANS('[1]Sales Team Input Sheet'!D$12)) * SIN(RADIANS(AC643)) +
       COS(RADIANS('[1]Sales Team Input Sheet'!D$12)) * COS(RADIANS(AC643)) *
       COS(RADIANS(AD643) - RADIANS('[1]Sales Team Input Sheet'!D$14)))), ""))</f>
        <v>680.14427137918312</v>
      </c>
      <c r="AF643" s="21">
        <f t="shared" si="10"/>
        <v>374</v>
      </c>
    </row>
    <row r="644" spans="1:32" ht="15" thickBot="1" x14ac:dyDescent="0.4">
      <c r="A644" s="11" t="s">
        <v>1668</v>
      </c>
      <c r="B644" s="12" t="s">
        <v>1669</v>
      </c>
      <c r="C644" s="12" t="s">
        <v>1670</v>
      </c>
      <c r="D644" s="13" t="s">
        <v>34</v>
      </c>
      <c r="E644" s="14">
        <v>42005</v>
      </c>
      <c r="F644" s="15">
        <v>973.13000000000011</v>
      </c>
      <c r="G644" s="15">
        <v>1162.959754</v>
      </c>
      <c r="H644" s="15">
        <v>12517.9824960806</v>
      </c>
      <c r="I644" s="15">
        <v>5806.6543887512998</v>
      </c>
      <c r="J644" s="16">
        <v>0.46386503500618992</v>
      </c>
      <c r="K644" s="16">
        <v>0.86233641018854201</v>
      </c>
      <c r="L644" s="16">
        <v>0.90352453282472611</v>
      </c>
      <c r="M644" s="15">
        <v>5246.4546938711637</v>
      </c>
      <c r="N644" s="15">
        <v>383.67566663129793</v>
      </c>
      <c r="O644" s="15">
        <v>436.69326811422923</v>
      </c>
      <c r="P644" s="15">
        <v>529662.37</v>
      </c>
      <c r="Q644" s="15">
        <v>477134.13999999996</v>
      </c>
      <c r="R644" s="17">
        <v>636178.85333333327</v>
      </c>
      <c r="S644" s="15">
        <v>490.3087357290392</v>
      </c>
      <c r="T644" s="15">
        <v>820896.62</v>
      </c>
      <c r="U644" s="15">
        <v>738080.03999999992</v>
      </c>
      <c r="V644" s="15">
        <v>984106.72</v>
      </c>
      <c r="W644" s="15">
        <v>758.45985633985185</v>
      </c>
      <c r="X644" s="18">
        <v>2.0832999999999999</v>
      </c>
      <c r="Y644" s="18">
        <v>87164.71</v>
      </c>
      <c r="Z644" s="17">
        <v>116219.61333333334</v>
      </c>
      <c r="AA644" s="17">
        <v>55786.306980911701</v>
      </c>
      <c r="AB644" s="19">
        <f>Table1[[#This Row],[YTD-23 Annualized]]/Table1[[#This Row],[Column6]]</f>
        <v>121.25881008302781</v>
      </c>
      <c r="AC644" s="22">
        <v>34.000430000000001</v>
      </c>
      <c r="AD644" s="22">
        <v>-81.00009</v>
      </c>
      <c r="AE644" s="21">
        <f>IF(OR('[1]Sales Team Input Sheet'!D$12="", '[1]Sales Team Input Sheet'!D$14="", AC644="", AD644=""), "",
     IFERROR(3959 * ACOS(MIN(1,
       SIN(RADIANS('[1]Sales Team Input Sheet'!D$12)) * SIN(RADIANS(AC644)) +
       COS(RADIANS('[1]Sales Team Input Sheet'!D$12)) * COS(RADIANS(AC644)) *
       COS(RADIANS(AD644) - RADIANS('[1]Sales Team Input Sheet'!D$14)))), ""))</f>
        <v>653.08681150135919</v>
      </c>
      <c r="AF644" s="21">
        <f t="shared" si="10"/>
        <v>352</v>
      </c>
    </row>
    <row r="645" spans="1:32" ht="15" thickBot="1" x14ac:dyDescent="0.4">
      <c r="A645" s="11" t="s">
        <v>1671</v>
      </c>
      <c r="B645" s="12" t="s">
        <v>1672</v>
      </c>
      <c r="C645" s="12" t="s">
        <v>561</v>
      </c>
      <c r="D645" s="13" t="s">
        <v>34</v>
      </c>
      <c r="E645" s="14">
        <v>42036</v>
      </c>
      <c r="F645" s="15">
        <v>950.34</v>
      </c>
      <c r="G645" s="15">
        <v>1113.90697</v>
      </c>
      <c r="H645" s="15">
        <v>11989.983234383</v>
      </c>
      <c r="I645" s="15">
        <v>6284.9294512040815</v>
      </c>
      <c r="J645" s="16">
        <v>0.52418167134555638</v>
      </c>
      <c r="K645" s="16">
        <v>0.94023291176502399</v>
      </c>
      <c r="L645" s="16">
        <v>0.80108163457264581</v>
      </c>
      <c r="M645" s="15">
        <v>5034.7415579443268</v>
      </c>
      <c r="N645" s="15">
        <v>419.0069979524759</v>
      </c>
      <c r="O645" s="15">
        <v>467.41023212744915</v>
      </c>
      <c r="P645" s="15">
        <v>727208.6</v>
      </c>
      <c r="Q645" s="15">
        <v>518426.09</v>
      </c>
      <c r="R645" s="17">
        <v>691234.78666666674</v>
      </c>
      <c r="S645" s="15">
        <v>545.51643622282552</v>
      </c>
      <c r="T645" s="15">
        <v>1012080.19</v>
      </c>
      <c r="U645" s="15">
        <v>785969.47999999986</v>
      </c>
      <c r="V645" s="15">
        <v>1047959.3066666664</v>
      </c>
      <c r="W645" s="15">
        <v>827.04030136582685</v>
      </c>
      <c r="X645" s="18">
        <v>2.2976000000000001</v>
      </c>
      <c r="Y645" s="18">
        <v>80607.59</v>
      </c>
      <c r="Z645" s="17">
        <v>107476.78666666667</v>
      </c>
      <c r="AA645" s="17">
        <v>46777.849350046425</v>
      </c>
      <c r="AB645" s="19">
        <f>Table1[[#This Row],[YTD-23 Annualized]]/Table1[[#This Row],[Column6]]</f>
        <v>137.29300277110872</v>
      </c>
      <c r="AC645" s="22">
        <v>36.040430000000001</v>
      </c>
      <c r="AD645" s="22">
        <v>-86.739106000000007</v>
      </c>
      <c r="AE645" s="21">
        <f>IF(OR('[1]Sales Team Input Sheet'!D$12="", '[1]Sales Team Input Sheet'!D$14="", AC645="", AD645=""), "",
     IFERROR(3959 * ACOS(MIN(1,
       SIN(RADIANS('[1]Sales Team Input Sheet'!D$12)) * SIN(RADIANS(AC645)) +
       COS(RADIANS('[1]Sales Team Input Sheet'!D$12)) * COS(RADIANS(AC645)) *
       COS(RADIANS(AD645) - RADIANS('[1]Sales Team Input Sheet'!D$14)))), ""))</f>
        <v>406.65982652521427</v>
      </c>
      <c r="AF645" s="21">
        <f t="shared" si="10"/>
        <v>148</v>
      </c>
    </row>
    <row r="646" spans="1:32" ht="15" thickBot="1" x14ac:dyDescent="0.4">
      <c r="A646" s="11" t="s">
        <v>1673</v>
      </c>
      <c r="B646" s="12" t="s">
        <v>1674</v>
      </c>
      <c r="C646" s="12" t="s">
        <v>1675</v>
      </c>
      <c r="D646" s="13" t="s">
        <v>34</v>
      </c>
      <c r="E646" s="14">
        <v>42005</v>
      </c>
      <c r="F646" s="15">
        <v>967.42</v>
      </c>
      <c r="G646" s="15">
        <v>1207.739</v>
      </c>
      <c r="H646" s="15">
        <v>12999.9818221</v>
      </c>
      <c r="I646" s="15">
        <v>6806.2797330829771</v>
      </c>
      <c r="J646" s="16">
        <v>0.52356071156286432</v>
      </c>
      <c r="K646" s="16">
        <v>0.77302695171159663</v>
      </c>
      <c r="L646" s="16">
        <v>0.73648372448258081</v>
      </c>
      <c r="M646" s="15">
        <v>5012.7142476912568</v>
      </c>
      <c r="N646" s="15">
        <v>469.62580128788164</v>
      </c>
      <c r="O646" s="15">
        <v>492.22519691550718</v>
      </c>
      <c r="P646" s="15">
        <v>720698.84</v>
      </c>
      <c r="Q646" s="15">
        <v>532240.93000000005</v>
      </c>
      <c r="R646" s="17">
        <v>709654.57333333336</v>
      </c>
      <c r="S646" s="15">
        <v>550.16531599512109</v>
      </c>
      <c r="T646" s="15">
        <v>975649.8600000001</v>
      </c>
      <c r="U646" s="15">
        <v>777045.85000000009</v>
      </c>
      <c r="V646" s="15">
        <v>1036061.1333333335</v>
      </c>
      <c r="W646" s="15">
        <v>803.21458105062959</v>
      </c>
      <c r="X646" s="18">
        <v>2</v>
      </c>
      <c r="Y646" s="18">
        <v>89009.5</v>
      </c>
      <c r="Z646" s="17">
        <v>118679.33333333334</v>
      </c>
      <c r="AA646" s="17">
        <v>59339.666666666672</v>
      </c>
      <c r="AB646" s="19">
        <f>Table1[[#This Row],[YTD-23 Annualized]]/Table1[[#This Row],[Column6]]</f>
        <v>141.57092111527888</v>
      </c>
      <c r="AC646" s="22">
        <v>34.138128999999999</v>
      </c>
      <c r="AD646" s="22">
        <v>-118.362668</v>
      </c>
      <c r="AE646" s="21">
        <f>IF(OR('[1]Sales Team Input Sheet'!D$12="", '[1]Sales Team Input Sheet'!D$14="", AC646="", AD646=""), "",
     IFERROR(3959 * ACOS(MIN(1,
       SIN(RADIANS('[1]Sales Team Input Sheet'!D$12)) * SIN(RADIANS(AC646)) +
       COS(RADIANS('[1]Sales Team Input Sheet'!D$12)) * COS(RADIANS(AC646)) *
       COS(RADIANS(AD646) - RADIANS('[1]Sales Team Input Sheet'!D$14)))), ""))</f>
        <v>1746.1019144786653</v>
      </c>
      <c r="AF646" s="21">
        <f t="shared" si="10"/>
        <v>918</v>
      </c>
    </row>
    <row r="647" spans="1:32" ht="15" thickBot="1" x14ac:dyDescent="0.4">
      <c r="A647" s="11" t="s">
        <v>1676</v>
      </c>
      <c r="B647" s="12" t="s">
        <v>1677</v>
      </c>
      <c r="C647" s="12" t="s">
        <v>1678</v>
      </c>
      <c r="D647" s="13" t="s">
        <v>34</v>
      </c>
      <c r="E647" s="14">
        <v>42278</v>
      </c>
      <c r="F647" s="15">
        <v>1136.3699999999999</v>
      </c>
      <c r="G647" s="15">
        <v>1226.8770179999999</v>
      </c>
      <c r="H647" s="15">
        <v>13205.981534050199</v>
      </c>
      <c r="I647" s="15">
        <v>6645.0172152297264</v>
      </c>
      <c r="J647" s="16">
        <v>0.50318237974937841</v>
      </c>
      <c r="K647" s="16">
        <v>0.79239670951556762</v>
      </c>
      <c r="L647" s="16">
        <v>0.85606084840869501</v>
      </c>
      <c r="M647" s="15">
        <v>5688.5390749599428</v>
      </c>
      <c r="N647" s="15">
        <v>537.73082086966565</v>
      </c>
      <c r="O647" s="15">
        <v>569.93933313973457</v>
      </c>
      <c r="P647" s="15">
        <v>836450.12</v>
      </c>
      <c r="Q647" s="15">
        <v>727441.58000000019</v>
      </c>
      <c r="R647" s="17">
        <v>969922.10666666692</v>
      </c>
      <c r="S647" s="15">
        <v>640.14500558796897</v>
      </c>
      <c r="T647" s="15">
        <v>997020.47000000009</v>
      </c>
      <c r="U647" s="15">
        <v>857160.01000000013</v>
      </c>
      <c r="V647" s="15">
        <v>1142880.0133333334</v>
      </c>
      <c r="W647" s="15">
        <v>754.29658473912559</v>
      </c>
      <c r="X647" s="18">
        <v>1.3016000000000001</v>
      </c>
      <c r="Y647" s="18">
        <v>145328.07</v>
      </c>
      <c r="Z647" s="17">
        <v>193770.76</v>
      </c>
      <c r="AA647" s="17">
        <v>148871.20467117394</v>
      </c>
      <c r="AB647" s="19">
        <f>Table1[[#This Row],[YTD-23 Annualized]]/Table1[[#This Row],[Column6]]</f>
        <v>170.50460476506385</v>
      </c>
      <c r="AC647" s="22">
        <v>37.847281000000002</v>
      </c>
      <c r="AD647" s="22">
        <v>-122.480774</v>
      </c>
      <c r="AE647" s="21">
        <f>IF(OR('[1]Sales Team Input Sheet'!D$12="", '[1]Sales Team Input Sheet'!D$14="", AC647="", AD647=""), "",
     IFERROR(3959 * ACOS(MIN(1,
       SIN(RADIANS('[1]Sales Team Input Sheet'!D$12)) * SIN(RADIANS(AC647)) +
       COS(RADIANS('[1]Sales Team Input Sheet'!D$12)) * COS(RADIANS(AC647)) *
       COS(RADIANS(AD647) - RADIANS('[1]Sales Team Input Sheet'!D$14)))), ""))</f>
        <v>1856.5429885243527</v>
      </c>
      <c r="AF647" s="21">
        <f t="shared" si="10"/>
        <v>1010</v>
      </c>
    </row>
    <row r="648" spans="1:32" ht="15" thickBot="1" x14ac:dyDescent="0.4">
      <c r="A648" s="11" t="s">
        <v>1679</v>
      </c>
      <c r="B648" s="12" t="s">
        <v>1680</v>
      </c>
      <c r="C648" s="12" t="s">
        <v>1681</v>
      </c>
      <c r="D648" s="13" t="s">
        <v>34</v>
      </c>
      <c r="E648" s="14">
        <v>42095</v>
      </c>
      <c r="F648" s="15">
        <v>1106.1200000000001</v>
      </c>
      <c r="G648" s="15">
        <v>1415.0984960000001</v>
      </c>
      <c r="H648" s="15">
        <v>15231.9787010944</v>
      </c>
      <c r="I648" s="15">
        <v>7384.9928596688987</v>
      </c>
      <c r="J648" s="16">
        <v>0.48483476799624831</v>
      </c>
      <c r="K648" s="16">
        <v>0.60070034827682028</v>
      </c>
      <c r="L648" s="16">
        <v>0.76736741298314326</v>
      </c>
      <c r="M648" s="15">
        <v>5667.002865623107</v>
      </c>
      <c r="N648" s="15">
        <v>368.77343042358581</v>
      </c>
      <c r="O648" s="15">
        <v>358.2633349003724</v>
      </c>
      <c r="P648" s="15">
        <v>460430.6</v>
      </c>
      <c r="Q648" s="15">
        <v>439956.03000000009</v>
      </c>
      <c r="R648" s="17">
        <v>586608.04</v>
      </c>
      <c r="S648" s="15">
        <v>397.747107004665</v>
      </c>
      <c r="T648" s="15">
        <v>662343.43999999994</v>
      </c>
      <c r="U648" s="15">
        <v>682253.21</v>
      </c>
      <c r="V648" s="15">
        <v>909670.94666666666</v>
      </c>
      <c r="W648" s="15">
        <v>616.79854807796619</v>
      </c>
      <c r="X648" s="18">
        <v>1.0454000000000001</v>
      </c>
      <c r="Y648" s="18">
        <v>47752.97</v>
      </c>
      <c r="Z648" s="17">
        <v>63670.626666666663</v>
      </c>
      <c r="AA648" s="17">
        <v>60905.516229832268</v>
      </c>
      <c r="AB648" s="19">
        <f>Table1[[#This Row],[YTD-23 Annualized]]/Table1[[#This Row],[Column6]]</f>
        <v>103.51292454049261</v>
      </c>
      <c r="AC648" s="22">
        <v>40.396619999999999</v>
      </c>
      <c r="AD648" s="22">
        <v>-74.359842</v>
      </c>
      <c r="AE648" s="21">
        <f>IF(OR('[1]Sales Team Input Sheet'!D$12="", '[1]Sales Team Input Sheet'!D$14="", AC648="", AD648=""), "",
     IFERROR(3959 * ACOS(MIN(1,
       SIN(RADIANS('[1]Sales Team Input Sheet'!D$12)) * SIN(RADIANS(AC648)) +
       COS(RADIANS('[1]Sales Team Input Sheet'!D$12)) * COS(RADIANS(AC648)) *
       COS(RADIANS(AD648) - RADIANS('[1]Sales Team Input Sheet'!D$14)))), ""))</f>
        <v>697.16543243482261</v>
      </c>
      <c r="AF648" s="21">
        <f t="shared" si="10"/>
        <v>399</v>
      </c>
    </row>
    <row r="649" spans="1:32" ht="15" thickBot="1" x14ac:dyDescent="0.4">
      <c r="A649" s="11" t="s">
        <v>1682</v>
      </c>
      <c r="B649" s="12" t="s">
        <v>1683</v>
      </c>
      <c r="C649" s="12" t="s">
        <v>719</v>
      </c>
      <c r="D649" s="13" t="s">
        <v>132</v>
      </c>
      <c r="E649" s="14">
        <v>42005</v>
      </c>
      <c r="F649" s="15">
        <v>1179.54</v>
      </c>
      <c r="G649" s="15">
        <v>1941.5797970000001</v>
      </c>
      <c r="H649" s="15">
        <v>20898.970776928301</v>
      </c>
      <c r="I649" s="15">
        <v>10275.980109188502</v>
      </c>
      <c r="J649" s="16">
        <v>0.49169790315859996</v>
      </c>
      <c r="K649" s="16">
        <v>0.70545723818591788</v>
      </c>
      <c r="L649" s="16">
        <v>0.58346252468862092</v>
      </c>
      <c r="M649" s="15">
        <v>5995.6492981571737</v>
      </c>
      <c r="N649" s="15">
        <v>334.9070923719425</v>
      </c>
      <c r="O649" s="15">
        <v>346.94708954338142</v>
      </c>
      <c r="P649" s="15">
        <v>727411.05999999994</v>
      </c>
      <c r="Q649" s="15">
        <v>458478.15000000014</v>
      </c>
      <c r="R649" s="17">
        <v>611304.20000000019</v>
      </c>
      <c r="S649" s="15">
        <v>388.69232921308321</v>
      </c>
      <c r="T649" s="15">
        <v>1097286.6299999999</v>
      </c>
      <c r="U649" s="15">
        <v>733562.30000000016</v>
      </c>
      <c r="V649" s="15">
        <v>978083.06666666688</v>
      </c>
      <c r="W649" s="15">
        <v>621.90540380148207</v>
      </c>
      <c r="X649" s="18">
        <v>2.0587999999999997</v>
      </c>
      <c r="Y649" s="18">
        <v>78709.62000000001</v>
      </c>
      <c r="Z649" s="17">
        <v>104946.16</v>
      </c>
      <c r="AA649" s="17">
        <v>50974.431707790951</v>
      </c>
      <c r="AB649" s="19">
        <f>Table1[[#This Row],[YTD-23 Annualized]]/Table1[[#This Row],[Column6]]</f>
        <v>101.95796478421295</v>
      </c>
      <c r="AC649" s="22">
        <v>29.848255000000002</v>
      </c>
      <c r="AD649" s="22">
        <v>-95.609922999999995</v>
      </c>
      <c r="AE649" s="21">
        <f>IF(OR('[1]Sales Team Input Sheet'!D$12="", '[1]Sales Team Input Sheet'!D$14="", AC649="", AD649=""), "",
     IFERROR(3959 * ACOS(MIN(1,
       SIN(RADIANS('[1]Sales Team Input Sheet'!D$12)) * SIN(RADIANS(AC649)) +
       COS(RADIANS('[1]Sales Team Input Sheet'!D$12)) * COS(RADIANS(AC649)) *
       COS(RADIANS(AD649) - RADIANS('[1]Sales Team Input Sheet'!D$14)))), ""))</f>
        <v>943.24327309294131</v>
      </c>
      <c r="AF649" s="21">
        <f t="shared" si="10"/>
        <v>659</v>
      </c>
    </row>
    <row r="650" spans="1:32" ht="15" thickBot="1" x14ac:dyDescent="0.4">
      <c r="A650" s="11" t="s">
        <v>1684</v>
      </c>
      <c r="B650" s="12" t="s">
        <v>1685</v>
      </c>
      <c r="C650" s="12" t="s">
        <v>105</v>
      </c>
      <c r="D650" s="13" t="s">
        <v>34</v>
      </c>
      <c r="E650" s="14">
        <v>42036</v>
      </c>
      <c r="F650" s="15">
        <v>1594.42</v>
      </c>
      <c r="G650" s="15">
        <v>1458.5771</v>
      </c>
      <c r="H650" s="15">
        <v>15699.978046689999</v>
      </c>
      <c r="I650" s="15">
        <v>8606.7444611083192</v>
      </c>
      <c r="J650" s="16">
        <v>0.54820105069655589</v>
      </c>
      <c r="K650" s="16">
        <v>0.87233952714177943</v>
      </c>
      <c r="L650" s="16">
        <v>0.93107609495346</v>
      </c>
      <c r="M650" s="15">
        <v>8013.5340231110558</v>
      </c>
      <c r="N650" s="15">
        <v>452.09039891784801</v>
      </c>
      <c r="O650" s="15">
        <v>507.69129213130788</v>
      </c>
      <c r="P650" s="15">
        <v>1010323.0900000001</v>
      </c>
      <c r="Q650" s="15">
        <v>912829.47</v>
      </c>
      <c r="R650" s="17">
        <v>1217105.96</v>
      </c>
      <c r="S650" s="15">
        <v>572.51506503932455</v>
      </c>
      <c r="T650" s="15">
        <v>1324328.0400000003</v>
      </c>
      <c r="U650" s="15">
        <v>1177036.7499999998</v>
      </c>
      <c r="V650" s="15">
        <v>1569382.333333333</v>
      </c>
      <c r="W650" s="15">
        <v>738.22251978775967</v>
      </c>
      <c r="X650" s="18">
        <v>2.3033999999999999</v>
      </c>
      <c r="Y650" s="18">
        <v>121871.07</v>
      </c>
      <c r="Z650" s="17">
        <v>162494.76</v>
      </c>
      <c r="AA650" s="17">
        <v>70545.610836155261</v>
      </c>
      <c r="AB650" s="19">
        <f>Table1[[#This Row],[YTD-23 Annualized]]/Table1[[#This Row],[Column6]]</f>
        <v>151.88129937301855</v>
      </c>
      <c r="AC650" s="22">
        <v>32.742784999999998</v>
      </c>
      <c r="AD650" s="22">
        <v>-117.181922</v>
      </c>
      <c r="AE650" s="21">
        <f>IF(OR('[1]Sales Team Input Sheet'!D$12="", '[1]Sales Team Input Sheet'!D$14="", AC650="", AD650=""), "",
     IFERROR(3959 * ACOS(MIN(1,
       SIN(RADIANS('[1]Sales Team Input Sheet'!D$12)) * SIN(RADIANS(AC650)) +
       COS(RADIANS('[1]Sales Team Input Sheet'!D$12)) * COS(RADIANS(AC650)) *
       COS(RADIANS(AD650) - RADIANS('[1]Sales Team Input Sheet'!D$14)))), ""))</f>
        <v>1732.1306048985814</v>
      </c>
      <c r="AF650" s="21">
        <f t="shared" si="10"/>
        <v>877</v>
      </c>
    </row>
    <row r="651" spans="1:32" ht="15" thickBot="1" x14ac:dyDescent="0.4">
      <c r="A651" s="11" t="s">
        <v>1686</v>
      </c>
      <c r="B651" s="12" t="s">
        <v>1687</v>
      </c>
      <c r="C651" s="12" t="s">
        <v>1688</v>
      </c>
      <c r="D651" s="13" t="s">
        <v>34</v>
      </c>
      <c r="E651" s="14">
        <v>42217</v>
      </c>
      <c r="F651" s="15">
        <v>961.49</v>
      </c>
      <c r="G651" s="15">
        <v>1197.4267669999999</v>
      </c>
      <c r="H651" s="15">
        <v>12888.981977311299</v>
      </c>
      <c r="I651" s="15">
        <v>6397.1843123566223</v>
      </c>
      <c r="J651" s="16">
        <v>0.49632968093350566</v>
      </c>
      <c r="K651" s="16">
        <v>0.697975640236285</v>
      </c>
      <c r="L651" s="16">
        <v>0.80165684913289914</v>
      </c>
      <c r="M651" s="15">
        <v>5128.3466191662219</v>
      </c>
      <c r="N651" s="15">
        <v>415.38600476077988</v>
      </c>
      <c r="O651" s="15">
        <v>403.77381980051797</v>
      </c>
      <c r="P651" s="15">
        <v>508604.86000000004</v>
      </c>
      <c r="Q651" s="15">
        <v>433548.24</v>
      </c>
      <c r="R651" s="17">
        <v>578064.31999999995</v>
      </c>
      <c r="S651" s="15">
        <v>450.91289560993874</v>
      </c>
      <c r="T651" s="15">
        <v>607164.61</v>
      </c>
      <c r="U651" s="15">
        <v>518087.23000000004</v>
      </c>
      <c r="V651" s="15">
        <v>690782.97333333339</v>
      </c>
      <c r="W651" s="15">
        <v>538.83787662898214</v>
      </c>
      <c r="X651" s="18">
        <v>2.4015999999999997</v>
      </c>
      <c r="Y651" s="18">
        <v>155456.85999999999</v>
      </c>
      <c r="Z651" s="17">
        <v>207275.8133333333</v>
      </c>
      <c r="AA651" s="17">
        <v>86307.383966244714</v>
      </c>
      <c r="AB651" s="19">
        <f>Table1[[#This Row],[YTD-23 Annualized]]/Table1[[#This Row],[Column6]]</f>
        <v>112.7194323877396</v>
      </c>
      <c r="AC651" s="22">
        <v>38.102063999999999</v>
      </c>
      <c r="AD651" s="22">
        <v>-122.632333</v>
      </c>
      <c r="AE651" s="21">
        <f>IF(OR('[1]Sales Team Input Sheet'!D$12="", '[1]Sales Team Input Sheet'!D$14="", AC651="", AD651=""), "",
     IFERROR(3959 * ACOS(MIN(1,
       SIN(RADIANS('[1]Sales Team Input Sheet'!D$12)) * SIN(RADIANS(AC651)) +
       COS(RADIANS('[1]Sales Team Input Sheet'!D$12)) * COS(RADIANS(AC651)) *
       COS(RADIANS(AD651) - RADIANS('[1]Sales Team Input Sheet'!D$14)))), ""))</f>
        <v>1858.4570029000081</v>
      </c>
      <c r="AF651" s="21">
        <f t="shared" si="10"/>
        <v>1014</v>
      </c>
    </row>
    <row r="652" spans="1:32" ht="15" thickBot="1" x14ac:dyDescent="0.4">
      <c r="A652" s="11" t="s">
        <v>1689</v>
      </c>
      <c r="B652" s="12" t="s">
        <v>1690</v>
      </c>
      <c r="C652" s="12" t="s">
        <v>1691</v>
      </c>
      <c r="D652" s="13" t="s">
        <v>132</v>
      </c>
      <c r="E652" s="14">
        <v>42005</v>
      </c>
      <c r="F652" s="15">
        <v>776.78000000000009</v>
      </c>
      <c r="G652" s="15">
        <v>1021.282679</v>
      </c>
      <c r="H652" s="15">
        <v>10992.9846284881</v>
      </c>
      <c r="I652" s="15">
        <v>5730.3034288418103</v>
      </c>
      <c r="J652" s="16">
        <v>0.52126912048906571</v>
      </c>
      <c r="K652" s="16">
        <v>0.93603830840788416</v>
      </c>
      <c r="L652" s="16">
        <v>0.72384210061820065</v>
      </c>
      <c r="M652" s="15">
        <v>4147.8348711125336</v>
      </c>
      <c r="N652" s="15">
        <v>361.34395118526601</v>
      </c>
      <c r="O652" s="15">
        <v>387.68641056669838</v>
      </c>
      <c r="P652" s="15">
        <v>517602.34999999992</v>
      </c>
      <c r="Q652" s="15">
        <v>321426.86</v>
      </c>
      <c r="R652" s="17">
        <v>428569.14666666667</v>
      </c>
      <c r="S652" s="15">
        <v>413.79394423131384</v>
      </c>
      <c r="T652" s="15">
        <v>651197.9</v>
      </c>
      <c r="U652" s="15">
        <v>424438.9</v>
      </c>
      <c r="V652" s="15">
        <v>565918.53333333333</v>
      </c>
      <c r="W652" s="15">
        <v>546.40812070341656</v>
      </c>
      <c r="X652" s="18">
        <v>2.0587999999999997</v>
      </c>
      <c r="Y652" s="18">
        <v>96221.97</v>
      </c>
      <c r="Z652" s="17">
        <v>128295.95999999999</v>
      </c>
      <c r="AA652" s="17">
        <v>62315.892753060041</v>
      </c>
      <c r="AB652" s="19">
        <f>Table1[[#This Row],[YTD-23 Annualized]]/Table1[[#This Row],[Column6]]</f>
        <v>103.32357964667858</v>
      </c>
      <c r="AC652" s="22">
        <v>40.429915999999999</v>
      </c>
      <c r="AD652" s="22">
        <v>-111.87933510000001</v>
      </c>
      <c r="AE652" s="21">
        <f>IF(OR('[1]Sales Team Input Sheet'!D$12="", '[1]Sales Team Input Sheet'!D$14="", AC652="", AD652=""), "",
     IFERROR(3959 * ACOS(MIN(1,
       SIN(RADIANS('[1]Sales Team Input Sheet'!D$12)) * SIN(RADIANS(AC652)) +
       COS(RADIANS('[1]Sales Team Input Sheet'!D$12)) * COS(RADIANS(AC652)) *
       COS(RADIANS(AD652) - RADIANS('[1]Sales Team Input Sheet'!D$14)))), ""))</f>
        <v>1261.5943744166991</v>
      </c>
      <c r="AF652" s="21">
        <f t="shared" si="10"/>
        <v>779</v>
      </c>
    </row>
    <row r="653" spans="1:32" ht="15" thickBot="1" x14ac:dyDescent="0.4">
      <c r="A653" s="11" t="s">
        <v>1692</v>
      </c>
      <c r="B653" s="12" t="s">
        <v>1693</v>
      </c>
      <c r="C653" s="12" t="s">
        <v>1694</v>
      </c>
      <c r="D653" s="13" t="s">
        <v>34</v>
      </c>
      <c r="E653" s="14">
        <v>41974</v>
      </c>
      <c r="F653" s="15">
        <v>840.32999999999993</v>
      </c>
      <c r="G653" s="15">
        <v>1181.261645</v>
      </c>
      <c r="H653" s="15">
        <v>12714.9822206155</v>
      </c>
      <c r="I653" s="15">
        <v>6318.9839200376</v>
      </c>
      <c r="J653" s="16">
        <v>0.49697151049037913</v>
      </c>
      <c r="K653" s="16">
        <v>0.70193086959579853</v>
      </c>
      <c r="L653" s="16">
        <v>0.70022129113598985</v>
      </c>
      <c r="M653" s="15">
        <v>4424.6870791562869</v>
      </c>
      <c r="N653" s="15">
        <v>376.76251160734034</v>
      </c>
      <c r="O653" s="15">
        <v>370.83977723037384</v>
      </c>
      <c r="P653" s="15">
        <v>478292.53999999992</v>
      </c>
      <c r="Q653" s="15">
        <v>349132.68</v>
      </c>
      <c r="R653" s="17">
        <v>465510.24</v>
      </c>
      <c r="S653" s="15">
        <v>415.47092213773163</v>
      </c>
      <c r="T653" s="15">
        <v>827843.1100000001</v>
      </c>
      <c r="U653" s="15">
        <v>750757.45</v>
      </c>
      <c r="V653" s="15">
        <v>1001009.9333333333</v>
      </c>
      <c r="W653" s="15">
        <v>893.40788737757805</v>
      </c>
      <c r="X653" s="18">
        <v>0.28849999999999998</v>
      </c>
      <c r="Y653" s="18">
        <v>84897.2</v>
      </c>
      <c r="Z653" s="17">
        <v>113196.26666666666</v>
      </c>
      <c r="AA653" s="17">
        <v>392361.40958983247</v>
      </c>
      <c r="AB653" s="19">
        <f>Table1[[#This Row],[YTD-23 Annualized]]/Table1[[#This Row],[Column6]]</f>
        <v>105.20749415092308</v>
      </c>
      <c r="AC653" s="22">
        <v>39.977015700000003</v>
      </c>
      <c r="AD653" s="22">
        <v>-75.416380200000006</v>
      </c>
      <c r="AE653" s="21">
        <f>IF(OR('[1]Sales Team Input Sheet'!D$12="", '[1]Sales Team Input Sheet'!D$14="", AC653="", AD653=""), "",
     IFERROR(3959 * ACOS(MIN(1,
       SIN(RADIANS('[1]Sales Team Input Sheet'!D$12)) * SIN(RADIANS(AC653)) +
       COS(RADIANS('[1]Sales Team Input Sheet'!D$12)) * COS(RADIANS(AC653)) *
       COS(RADIANS(AD653) - RADIANS('[1]Sales Team Input Sheet'!D$14)))), ""))</f>
        <v>650.21304540379219</v>
      </c>
      <c r="AF653" s="21">
        <f t="shared" si="10"/>
        <v>349</v>
      </c>
    </row>
    <row r="654" spans="1:32" ht="15" thickBot="1" x14ac:dyDescent="0.4">
      <c r="A654" s="11" t="s">
        <v>1695</v>
      </c>
      <c r="B654" s="12" t="s">
        <v>1696</v>
      </c>
      <c r="C654" s="12" t="s">
        <v>1697</v>
      </c>
      <c r="D654" s="13" t="s">
        <v>34</v>
      </c>
      <c r="E654" s="14">
        <v>42095</v>
      </c>
      <c r="F654" s="15">
        <v>985.14</v>
      </c>
      <c r="G654" s="15">
        <v>1334.08708</v>
      </c>
      <c r="H654" s="15">
        <v>14359.979920411999</v>
      </c>
      <c r="I654" s="15">
        <v>7420.9434725507763</v>
      </c>
      <c r="J654" s="16">
        <v>0.51677951596591531</v>
      </c>
      <c r="K654" s="16">
        <v>0.72948793270118661</v>
      </c>
      <c r="L654" s="16">
        <v>0.69581880886474445</v>
      </c>
      <c r="M654" s="15">
        <v>5163.632047722881</v>
      </c>
      <c r="N654" s="15">
        <v>333.64248882276132</v>
      </c>
      <c r="O654" s="15">
        <v>345.2968207564407</v>
      </c>
      <c r="P654" s="15">
        <v>509933.60999999993</v>
      </c>
      <c r="Q654" s="15">
        <v>379226.84</v>
      </c>
      <c r="R654" s="17">
        <v>505635.78666666668</v>
      </c>
      <c r="S654" s="15">
        <v>384.94715471912627</v>
      </c>
      <c r="T654" s="15">
        <v>746919.59000000008</v>
      </c>
      <c r="U654" s="15">
        <v>573551.71</v>
      </c>
      <c r="V654" s="15">
        <v>764735.61333333328</v>
      </c>
      <c r="W654" s="15">
        <v>582.20325029944979</v>
      </c>
      <c r="X654" s="18">
        <v>2.3269000000000002</v>
      </c>
      <c r="Y654" s="18">
        <v>122401.83</v>
      </c>
      <c r="Z654" s="17">
        <v>163202.44</v>
      </c>
      <c r="AA654" s="17">
        <v>70137.281361468049</v>
      </c>
      <c r="AB654" s="19">
        <f>Table1[[#This Row],[YTD-23 Annualized]]/Table1[[#This Row],[Column6]]</f>
        <v>97.922505320581053</v>
      </c>
      <c r="AC654" s="22">
        <v>41.677123399999999</v>
      </c>
      <c r="AD654" s="22">
        <v>-72.652668500000004</v>
      </c>
      <c r="AE654" s="21">
        <f>IF(OR('[1]Sales Team Input Sheet'!D$12="", '[1]Sales Team Input Sheet'!D$14="", AC654="", AD654=""), "",
     IFERROR(3959 * ACOS(MIN(1,
       SIN(RADIANS('[1]Sales Team Input Sheet'!D$12)) * SIN(RADIANS(AC654)) +
       COS(RADIANS('[1]Sales Team Input Sheet'!D$12)) * COS(RADIANS(AC654)) *
       COS(RADIANS(AD654) - RADIANS('[1]Sales Team Input Sheet'!D$14)))), ""))</f>
        <v>770.60402220610376</v>
      </c>
      <c r="AF654" s="21">
        <f t="shared" si="10"/>
        <v>512</v>
      </c>
    </row>
    <row r="655" spans="1:32" ht="15" thickBot="1" x14ac:dyDescent="0.4">
      <c r="A655" s="11" t="s">
        <v>1698</v>
      </c>
      <c r="B655" s="12" t="s">
        <v>1699</v>
      </c>
      <c r="C655" s="12" t="s">
        <v>1700</v>
      </c>
      <c r="D655" s="13" t="s">
        <v>34</v>
      </c>
      <c r="E655" s="14">
        <v>42064</v>
      </c>
      <c r="F655" s="15">
        <v>1033.3</v>
      </c>
      <c r="G655" s="15">
        <v>1393.5450000000001</v>
      </c>
      <c r="H655" s="15">
        <v>14999.979025500001</v>
      </c>
      <c r="I655" s="15">
        <v>7375.7606566589566</v>
      </c>
      <c r="J655" s="16">
        <v>0.49171806467996693</v>
      </c>
      <c r="K655" s="16">
        <v>0.8482731349208954</v>
      </c>
      <c r="L655" s="16">
        <v>0.74204444393141766</v>
      </c>
      <c r="M655" s="15">
        <v>5473.1422150417229</v>
      </c>
      <c r="N655" s="15">
        <v>494.27229027362381</v>
      </c>
      <c r="O655" s="15">
        <v>523.56406658279298</v>
      </c>
      <c r="P655" s="15">
        <v>828355.59</v>
      </c>
      <c r="Q655" s="15">
        <v>571967.68999999994</v>
      </c>
      <c r="R655" s="17">
        <v>762623.58666666667</v>
      </c>
      <c r="S655" s="15">
        <v>553.5349753217846</v>
      </c>
      <c r="T655" s="15">
        <v>1012632.23</v>
      </c>
      <c r="U655" s="15">
        <v>767432.81</v>
      </c>
      <c r="V655" s="15">
        <v>1023243.7466666668</v>
      </c>
      <c r="W655" s="15">
        <v>742.70087099583884</v>
      </c>
      <c r="X655" s="18">
        <v>3.0625</v>
      </c>
      <c r="Y655" s="18">
        <v>132885.91999999998</v>
      </c>
      <c r="Z655" s="17">
        <v>177181.22666666663</v>
      </c>
      <c r="AA655" s="17">
        <v>57855.094421768692</v>
      </c>
      <c r="AB655" s="19">
        <f>Table1[[#This Row],[YTD-23 Annualized]]/Table1[[#This Row],[Column6]]</f>
        <v>139.33926010012385</v>
      </c>
      <c r="AC655" s="22">
        <v>40.961456099999999</v>
      </c>
      <c r="AD655" s="22">
        <v>-73.856368900000007</v>
      </c>
      <c r="AE655" s="21">
        <f>IF(OR('[1]Sales Team Input Sheet'!D$12="", '[1]Sales Team Input Sheet'!D$14="", AC655="", AD655=""), "",
     IFERROR(3959 * ACOS(MIN(1,
       SIN(RADIANS('[1]Sales Team Input Sheet'!D$12)) * SIN(RADIANS(AC655)) +
       COS(RADIANS('[1]Sales Team Input Sheet'!D$12)) * COS(RADIANS(AC655)) *
       COS(RADIANS(AD655) - RADIANS('[1]Sales Team Input Sheet'!D$14)))), ""))</f>
        <v>715.44713578348035</v>
      </c>
      <c r="AF655" s="21">
        <f t="shared" si="10"/>
        <v>460</v>
      </c>
    </row>
    <row r="656" spans="1:32" ht="15" thickBot="1" x14ac:dyDescent="0.4">
      <c r="A656" s="11" t="s">
        <v>1701</v>
      </c>
      <c r="B656" s="12" t="s">
        <v>1702</v>
      </c>
      <c r="C656" s="12" t="s">
        <v>1703</v>
      </c>
      <c r="D656" s="13" t="s">
        <v>34</v>
      </c>
      <c r="E656" s="14">
        <v>42339</v>
      </c>
      <c r="F656" s="15">
        <v>764.18</v>
      </c>
      <c r="G656" s="15">
        <v>799</v>
      </c>
      <c r="H656" s="15">
        <v>8600.3560999999991</v>
      </c>
      <c r="I656" s="15">
        <v>5362.9948151556</v>
      </c>
      <c r="J656" s="16">
        <v>0.62357822778473093</v>
      </c>
      <c r="K656" s="16">
        <v>0.73733698653148783</v>
      </c>
      <c r="L656" s="16">
        <v>0.69617135823281973</v>
      </c>
      <c r="M656" s="15">
        <v>3733.5633846624446</v>
      </c>
      <c r="N656" s="15">
        <v>258.37442851109921</v>
      </c>
      <c r="O656" s="15">
        <v>292.99646680101552</v>
      </c>
      <c r="P656" s="15">
        <v>317279.69000000006</v>
      </c>
      <c r="Q656" s="15">
        <v>249430.47</v>
      </c>
      <c r="R656" s="17">
        <v>332573.95999999996</v>
      </c>
      <c r="S656" s="15">
        <v>326.40277159831453</v>
      </c>
      <c r="T656" s="15">
        <v>473452.18000000005</v>
      </c>
      <c r="U656" s="15">
        <v>410535.02999999997</v>
      </c>
      <c r="V656" s="15">
        <v>547380.03999999992</v>
      </c>
      <c r="W656" s="15">
        <v>537.22294485592397</v>
      </c>
      <c r="X656" s="18">
        <v>1</v>
      </c>
      <c r="Y656" s="18">
        <v>59165.760000000002</v>
      </c>
      <c r="Z656" s="17">
        <v>78887.679999999993</v>
      </c>
      <c r="AA656" s="17">
        <v>78887.679999999993</v>
      </c>
      <c r="AB656" s="19">
        <f>Table1[[#This Row],[YTD-23 Annualized]]/Table1[[#This Row],[Column6]]</f>
        <v>89.076821721099108</v>
      </c>
      <c r="AC656" s="22">
        <v>27.52101</v>
      </c>
      <c r="AD656" s="22">
        <v>-80.402548999999993</v>
      </c>
      <c r="AE656" s="21">
        <f>IF(OR('[1]Sales Team Input Sheet'!D$12="", '[1]Sales Team Input Sheet'!D$14="", AC656="", AD656=""), "",
     IFERROR(3959 * ACOS(MIN(1,
       SIN(RADIANS('[1]Sales Team Input Sheet'!D$12)) * SIN(RADIANS(AC656)) +
       COS(RADIANS('[1]Sales Team Input Sheet'!D$12)) * COS(RADIANS(AC656)) *
       COS(RADIANS(AD656) - RADIANS('[1]Sales Team Input Sheet'!D$14)))), ""))</f>
        <v>1072.9555289890586</v>
      </c>
      <c r="AF656" s="21">
        <f t="shared" si="10"/>
        <v>729</v>
      </c>
    </row>
    <row r="657" spans="1:32" ht="15" thickBot="1" x14ac:dyDescent="0.4">
      <c r="A657" s="11" t="s">
        <v>1704</v>
      </c>
      <c r="B657" s="12" t="s">
        <v>1705</v>
      </c>
      <c r="C657" s="12" t="s">
        <v>1706</v>
      </c>
      <c r="D657" s="13" t="s">
        <v>34</v>
      </c>
      <c r="E657" s="14">
        <v>42064</v>
      </c>
      <c r="F657" s="15">
        <v>1103.69</v>
      </c>
      <c r="G657" s="15">
        <v>1301.1994179999999</v>
      </c>
      <c r="H657" s="15">
        <v>14005.980415410198</v>
      </c>
      <c r="I657" s="15">
        <v>7078.9376332821457</v>
      </c>
      <c r="J657" s="16">
        <v>0.50542249976970444</v>
      </c>
      <c r="K657" s="16">
        <v>0.83779474602496073</v>
      </c>
      <c r="L657" s="16">
        <v>0.86716804933978475</v>
      </c>
      <c r="M657" s="15">
        <v>6138.6285388512697</v>
      </c>
      <c r="N657" s="15">
        <v>396.86781079098557</v>
      </c>
      <c r="O657" s="15">
        <v>432.4554720981435</v>
      </c>
      <c r="P657" s="15">
        <v>583988.25</v>
      </c>
      <c r="Q657" s="15">
        <v>508984.46</v>
      </c>
      <c r="R657" s="17">
        <v>678645.94666666677</v>
      </c>
      <c r="S657" s="15">
        <v>461.16614266687202</v>
      </c>
      <c r="T657" s="15">
        <v>774792.45</v>
      </c>
      <c r="U657" s="15">
        <v>681537.63</v>
      </c>
      <c r="V657" s="15">
        <v>908716.84000000008</v>
      </c>
      <c r="W657" s="15">
        <v>617.50820429649639</v>
      </c>
      <c r="X657" s="18">
        <v>1.2625</v>
      </c>
      <c r="Y657" s="18">
        <v>70322.11</v>
      </c>
      <c r="Z657" s="17">
        <v>93762.813333333339</v>
      </c>
      <c r="AA657" s="17">
        <v>74267.574917491758</v>
      </c>
      <c r="AB657" s="19">
        <f>Table1[[#This Row],[YTD-23 Annualized]]/Table1[[#This Row],[Column6]]</f>
        <v>110.55334955870498</v>
      </c>
      <c r="AC657" s="22">
        <v>35.697473000000002</v>
      </c>
      <c r="AD657" s="22">
        <v>-105.982146</v>
      </c>
      <c r="AE657" s="21">
        <f>IF(OR('[1]Sales Team Input Sheet'!D$12="", '[1]Sales Team Input Sheet'!D$14="", AC657="", AD657=""), "",
     IFERROR(3959 * ACOS(MIN(1,
       SIN(RADIANS('[1]Sales Team Input Sheet'!D$12)) * SIN(RADIANS(AC657)) +
       COS(RADIANS('[1]Sales Team Input Sheet'!D$12)) * COS(RADIANS(AC657)) *
       COS(RADIANS(AD657) - RADIANS('[1]Sales Team Input Sheet'!D$14)))), ""))</f>
        <v>1074.3323494983013</v>
      </c>
      <c r="AF657" s="21">
        <f t="shared" si="10"/>
        <v>730</v>
      </c>
    </row>
    <row r="658" spans="1:32" ht="15" thickBot="1" x14ac:dyDescent="0.4">
      <c r="A658" s="11" t="s">
        <v>1707</v>
      </c>
      <c r="B658" s="12" t="s">
        <v>1708</v>
      </c>
      <c r="C658" s="12" t="s">
        <v>972</v>
      </c>
      <c r="D658" s="13" t="s">
        <v>34</v>
      </c>
      <c r="E658" s="14">
        <v>42095</v>
      </c>
      <c r="F658" s="15">
        <v>859.0200000000001</v>
      </c>
      <c r="G658" s="15">
        <v>1199.191924</v>
      </c>
      <c r="H658" s="15">
        <v>12907.981950743599</v>
      </c>
      <c r="I658" s="15">
        <v>5848.3204740839356</v>
      </c>
      <c r="J658" s="16">
        <v>0.45307783171691124</v>
      </c>
      <c r="K658" s="16">
        <v>0.66010662274876786</v>
      </c>
      <c r="L658" s="16">
        <v>0.75241967778562946</v>
      </c>
      <c r="M658" s="15">
        <v>4400.3914066973339</v>
      </c>
      <c r="N658" s="15">
        <v>505.43884970696331</v>
      </c>
      <c r="O658" s="15">
        <v>435.48996530930594</v>
      </c>
      <c r="P658" s="15">
        <v>567778.52</v>
      </c>
      <c r="Q658" s="15">
        <v>417961.65</v>
      </c>
      <c r="R658" s="17">
        <v>557282.19999999995</v>
      </c>
      <c r="S658" s="15">
        <v>486.55636655723964</v>
      </c>
      <c r="T658" s="15">
        <v>771547.29999999993</v>
      </c>
      <c r="U658" s="15">
        <v>578380.7300000001</v>
      </c>
      <c r="V658" s="15">
        <v>771174.30666666676</v>
      </c>
      <c r="W658" s="15">
        <v>673.30298479662872</v>
      </c>
      <c r="X658" s="18">
        <v>1.38775</v>
      </c>
      <c r="Y658" s="18">
        <v>100821.68</v>
      </c>
      <c r="Z658" s="17">
        <v>134428.90666666665</v>
      </c>
      <c r="AA658" s="17">
        <v>96868.244760703761</v>
      </c>
      <c r="AB658" s="19">
        <f>Table1[[#This Row],[YTD-23 Annualized]]/Table1[[#This Row],[Column6]]</f>
        <v>126.64377972191843</v>
      </c>
      <c r="AC658" s="22">
        <v>34.169688000000001</v>
      </c>
      <c r="AD658" s="22">
        <v>-118.12437199999999</v>
      </c>
      <c r="AE658" s="21">
        <f>IF(OR('[1]Sales Team Input Sheet'!D$12="", '[1]Sales Team Input Sheet'!D$14="", AC658="", AD658=""), "",
     IFERROR(3959 * ACOS(MIN(1,
       SIN(RADIANS('[1]Sales Team Input Sheet'!D$12)) * SIN(RADIANS(AC658)) +
       COS(RADIANS('[1]Sales Team Input Sheet'!D$12)) * COS(RADIANS(AC658)) *
       COS(RADIANS(AD658) - RADIANS('[1]Sales Team Input Sheet'!D$14)))), ""))</f>
        <v>1732.9676464441502</v>
      </c>
      <c r="AF658" s="21">
        <f t="shared" si="10"/>
        <v>880</v>
      </c>
    </row>
    <row r="659" spans="1:32" ht="15" thickBot="1" x14ac:dyDescent="0.4">
      <c r="A659" s="11" t="s">
        <v>1709</v>
      </c>
      <c r="B659" s="12" t="s">
        <v>1710</v>
      </c>
      <c r="C659" s="12" t="s">
        <v>1711</v>
      </c>
      <c r="D659" s="13" t="s">
        <v>34</v>
      </c>
      <c r="E659" s="14">
        <v>41974</v>
      </c>
      <c r="F659" s="15">
        <v>953.74</v>
      </c>
      <c r="G659" s="15">
        <v>1173.0861809999999</v>
      </c>
      <c r="H659" s="15">
        <v>12626.982343665899</v>
      </c>
      <c r="I659" s="15">
        <v>6495.0825513613954</v>
      </c>
      <c r="J659" s="16">
        <v>0.51438121750598143</v>
      </c>
      <c r="K659" s="16">
        <v>0.85603471961384558</v>
      </c>
      <c r="L659" s="16">
        <v>0.79232618576877178</v>
      </c>
      <c r="M659" s="15">
        <v>5146.2239841734763</v>
      </c>
      <c r="N659" s="15">
        <v>286.46287762416796</v>
      </c>
      <c r="O659" s="15">
        <v>311.64571057101512</v>
      </c>
      <c r="P659" s="15">
        <v>438319.2300000001</v>
      </c>
      <c r="Q659" s="15">
        <v>332950.45</v>
      </c>
      <c r="R659" s="17">
        <v>443933.93333333335</v>
      </c>
      <c r="S659" s="15">
        <v>349.09980707530354</v>
      </c>
      <c r="T659" s="15">
        <v>598354.35000000009</v>
      </c>
      <c r="U659" s="15">
        <v>452641.90000000008</v>
      </c>
      <c r="V659" s="15">
        <v>603522.53333333344</v>
      </c>
      <c r="W659" s="15">
        <v>474.5967454442511</v>
      </c>
      <c r="X659" s="18">
        <v>2.0587999999999997</v>
      </c>
      <c r="Y659" s="18">
        <v>93641.39999999998</v>
      </c>
      <c r="Z659" s="17">
        <v>124855.19999999998</v>
      </c>
      <c r="AA659" s="17">
        <v>60644.64736739848</v>
      </c>
      <c r="AB659" s="19">
        <f>Table1[[#This Row],[YTD-23 Annualized]]/Table1[[#This Row],[Column6]]</f>
        <v>86.264013128575982</v>
      </c>
      <c r="AC659" s="22">
        <v>39.658842200000002</v>
      </c>
      <c r="AD659" s="22">
        <v>-104.8401944</v>
      </c>
      <c r="AE659" s="21">
        <f>IF(OR('[1]Sales Team Input Sheet'!D$12="", '[1]Sales Team Input Sheet'!D$14="", AC659="", AD659=""), "",
     IFERROR(3959 * ACOS(MIN(1,
       SIN(RADIANS('[1]Sales Team Input Sheet'!D$12)) * SIN(RADIANS(AC659)) +
       COS(RADIANS('[1]Sales Team Input Sheet'!D$12)) * COS(RADIANS(AC659)) *
       COS(RADIANS(AD659) - RADIANS('[1]Sales Team Input Sheet'!D$14)))), ""))</f>
        <v>912.28649555266963</v>
      </c>
      <c r="AF659" s="21">
        <f t="shared" si="10"/>
        <v>620</v>
      </c>
    </row>
    <row r="660" spans="1:32" ht="15" thickBot="1" x14ac:dyDescent="0.4">
      <c r="A660" s="11" t="s">
        <v>1712</v>
      </c>
      <c r="B660" s="12" t="s">
        <v>1713</v>
      </c>
      <c r="C660" s="12" t="s">
        <v>1714</v>
      </c>
      <c r="D660" s="13" t="s">
        <v>34</v>
      </c>
      <c r="E660" s="14">
        <v>42095</v>
      </c>
      <c r="F660" s="15">
        <v>906.37</v>
      </c>
      <c r="G660" s="15">
        <v>1424.6675049999999</v>
      </c>
      <c r="H660" s="15">
        <v>15334.978557069498</v>
      </c>
      <c r="I660" s="15">
        <v>7827.9925308473012</v>
      </c>
      <c r="J660" s="16">
        <v>0.51046648038764675</v>
      </c>
      <c r="K660" s="16">
        <v>0.71588449844695301</v>
      </c>
      <c r="L660" s="16">
        <v>0.63507973743639745</v>
      </c>
      <c r="M660" s="15">
        <v>4971.3994411445847</v>
      </c>
      <c r="N660" s="15">
        <v>335.51636532631051</v>
      </c>
      <c r="O660" s="15">
        <v>350.06577887617641</v>
      </c>
      <c r="P660" s="15">
        <v>528496.16</v>
      </c>
      <c r="Q660" s="15">
        <v>369320.57</v>
      </c>
      <c r="R660" s="17">
        <v>492427.42666666664</v>
      </c>
      <c r="S660" s="15">
        <v>407.47219126846653</v>
      </c>
      <c r="T660" s="15">
        <v>740775.81999999983</v>
      </c>
      <c r="U660" s="15">
        <v>572463.46000000008</v>
      </c>
      <c r="V660" s="15">
        <v>763284.6133333334</v>
      </c>
      <c r="W660" s="15">
        <v>631.60018535476684</v>
      </c>
      <c r="X660" s="18">
        <v>2.35</v>
      </c>
      <c r="Y660" s="18">
        <v>102142.16</v>
      </c>
      <c r="Z660" s="17">
        <v>136189.54666666666</v>
      </c>
      <c r="AA660" s="17">
        <v>57952.998581560278</v>
      </c>
      <c r="AB660" s="19">
        <f>Table1[[#This Row],[YTD-23 Annualized]]/Table1[[#This Row],[Column6]]</f>
        <v>99.052074269311404</v>
      </c>
      <c r="AC660" s="22">
        <v>38.310026000000001</v>
      </c>
      <c r="AD660" s="22">
        <v>-75.211117999999999</v>
      </c>
      <c r="AE660" s="21">
        <f>IF(OR('[1]Sales Team Input Sheet'!D$12="", '[1]Sales Team Input Sheet'!D$14="", AC660="", AD660=""), "",
     IFERROR(3959 * ACOS(MIN(1,
       SIN(RADIANS('[1]Sales Team Input Sheet'!D$12)) * SIN(RADIANS(AC660)) +
       COS(RADIANS('[1]Sales Team Input Sheet'!D$12)) * COS(RADIANS(AC660)) *
       COS(RADIANS(AD660) - RADIANS('[1]Sales Team Input Sheet'!D$14)))), ""))</f>
        <v>700.29489762228752</v>
      </c>
      <c r="AF660" s="21">
        <f t="shared" si="10"/>
        <v>403</v>
      </c>
    </row>
    <row r="661" spans="1:32" ht="15" thickBot="1" x14ac:dyDescent="0.4">
      <c r="A661" s="11" t="s">
        <v>1715</v>
      </c>
      <c r="B661" s="12" t="s">
        <v>1716</v>
      </c>
      <c r="C661" s="12" t="s">
        <v>1717</v>
      </c>
      <c r="D661" s="13" t="s">
        <v>34</v>
      </c>
      <c r="E661" s="14">
        <v>42217</v>
      </c>
      <c r="F661" s="15">
        <v>718.49</v>
      </c>
      <c r="G661" s="15">
        <v>1071.4502990000001</v>
      </c>
      <c r="H661" s="15">
        <v>11532.983873406101</v>
      </c>
      <c r="I661" s="15">
        <v>5732.4430364574555</v>
      </c>
      <c r="J661" s="16">
        <v>0.4970476937608394</v>
      </c>
      <c r="K661" s="16">
        <v>0.57267531147130668</v>
      </c>
      <c r="L661" s="16">
        <v>0.60711945894953057</v>
      </c>
      <c r="M661" s="15">
        <v>3480.2777147530546</v>
      </c>
      <c r="N661" s="15">
        <v>290.64752333894734</v>
      </c>
      <c r="O661" s="15">
        <v>318.98977021252898</v>
      </c>
      <c r="P661" s="15">
        <v>297956.58</v>
      </c>
      <c r="Q661" s="15">
        <v>260413.69</v>
      </c>
      <c r="R661" s="17">
        <v>347218.25333333336</v>
      </c>
      <c r="S661" s="15">
        <v>362.44580996256036</v>
      </c>
      <c r="T661" s="15">
        <v>417457.01999999996</v>
      </c>
      <c r="U661" s="15">
        <v>407279.67000000004</v>
      </c>
      <c r="V661" s="15">
        <v>543039.56000000006</v>
      </c>
      <c r="W661" s="15">
        <v>566.85502929755467</v>
      </c>
      <c r="X661" s="18">
        <v>2.4300000000000002</v>
      </c>
      <c r="Y661" s="18">
        <v>117911.22</v>
      </c>
      <c r="Z661" s="17">
        <v>157214.96</v>
      </c>
      <c r="AA661" s="17">
        <v>64697.514403292174</v>
      </c>
      <c r="AB661" s="19">
        <f>Table1[[#This Row],[YTD-23 Annualized]]/Table1[[#This Row],[Column6]]</f>
        <v>99.767398406586778</v>
      </c>
      <c r="AC661" s="22">
        <v>46.942237800000001</v>
      </c>
      <c r="AD661" s="22">
        <v>-122.9116913</v>
      </c>
      <c r="AE661" s="21">
        <f>IF(OR('[1]Sales Team Input Sheet'!D$12="", '[1]Sales Team Input Sheet'!D$14="", AC661="", AD661=""), "",
     IFERROR(3959 * ACOS(MIN(1,
       SIN(RADIANS('[1]Sales Team Input Sheet'!D$12)) * SIN(RADIANS(AC661)) +
       COS(RADIANS('[1]Sales Team Input Sheet'!D$12)) * COS(RADIANS(AC661)) *
       COS(RADIANS(AD661) - RADIANS('[1]Sales Team Input Sheet'!D$14)))), ""))</f>
        <v>1760.7434093668401</v>
      </c>
      <c r="AF661" s="21">
        <f t="shared" si="10"/>
        <v>950</v>
      </c>
    </row>
    <row r="662" spans="1:32" ht="15" thickBot="1" x14ac:dyDescent="0.4">
      <c r="A662" s="11" t="s">
        <v>1718</v>
      </c>
      <c r="B662" s="12" t="s">
        <v>1719</v>
      </c>
      <c r="C662" s="12" t="s">
        <v>1720</v>
      </c>
      <c r="D662" s="13" t="s">
        <v>34</v>
      </c>
      <c r="E662" s="14">
        <v>42156</v>
      </c>
      <c r="F662" s="15">
        <v>968.06000000000017</v>
      </c>
      <c r="G662" s="15">
        <v>1091.8889589999999</v>
      </c>
      <c r="H662" s="15">
        <v>11752.983565780098</v>
      </c>
      <c r="I662" s="15">
        <v>5851.0444166719835</v>
      </c>
      <c r="J662" s="16">
        <v>0.49783481648930766</v>
      </c>
      <c r="K662" s="16">
        <v>0.83789628191818288</v>
      </c>
      <c r="L662" s="16">
        <v>0.85017201690522715</v>
      </c>
      <c r="M662" s="15">
        <v>4974.3942327240893</v>
      </c>
      <c r="N662" s="15">
        <v>363.66173470194701</v>
      </c>
      <c r="O662" s="15">
        <v>394.25477759642985</v>
      </c>
      <c r="P662" s="15">
        <v>493851.18</v>
      </c>
      <c r="Q662" s="15">
        <v>409210.05999999994</v>
      </c>
      <c r="R662" s="17">
        <v>545613.41333333321</v>
      </c>
      <c r="S662" s="15">
        <v>422.71146416544417</v>
      </c>
      <c r="T662" s="15">
        <v>705453.78999999992</v>
      </c>
      <c r="U662" s="15">
        <v>564313.18999999994</v>
      </c>
      <c r="V662" s="15">
        <v>752417.58666666667</v>
      </c>
      <c r="W662" s="15">
        <v>582.93203933640461</v>
      </c>
      <c r="X662" s="18">
        <v>3.1</v>
      </c>
      <c r="Y662" s="18">
        <v>142784.56</v>
      </c>
      <c r="Z662" s="17">
        <v>190379.41333333333</v>
      </c>
      <c r="AA662" s="17">
        <v>61412.713978494619</v>
      </c>
      <c r="AB662" s="19">
        <f>Table1[[#This Row],[YTD-23 Annualized]]/Table1[[#This Row],[Column6]]</f>
        <v>109.68439327627298</v>
      </c>
      <c r="AC662" s="22">
        <v>47.657283</v>
      </c>
      <c r="AD662" s="22">
        <v>-117.406695</v>
      </c>
      <c r="AE662" s="21">
        <f>IF(OR('[1]Sales Team Input Sheet'!D$12="", '[1]Sales Team Input Sheet'!D$14="", AC662="", AD662=""), "",
     IFERROR(3959 * ACOS(MIN(1,
       SIN(RADIANS('[1]Sales Team Input Sheet'!D$12)) * SIN(RADIANS(AC662)) +
       COS(RADIANS('[1]Sales Team Input Sheet'!D$12)) * COS(RADIANS(AC662)) *
       COS(RADIANS(AD662) - RADIANS('[1]Sales Team Input Sheet'!D$14)))), ""))</f>
        <v>1504.0519419055386</v>
      </c>
      <c r="AF662" s="21">
        <f t="shared" si="10"/>
        <v>811</v>
      </c>
    </row>
    <row r="663" spans="1:32" ht="15" thickBot="1" x14ac:dyDescent="0.4">
      <c r="A663" s="11" t="s">
        <v>1721</v>
      </c>
      <c r="B663" s="12" t="s">
        <v>1722</v>
      </c>
      <c r="C663" s="12" t="s">
        <v>1723</v>
      </c>
      <c r="D663" s="13" t="s">
        <v>34</v>
      </c>
      <c r="E663" s="14">
        <v>42095</v>
      </c>
      <c r="F663" s="15">
        <v>1666.9699999999998</v>
      </c>
      <c r="G663" s="15">
        <v>1864.0057919999999</v>
      </c>
      <c r="H663" s="15">
        <v>20063.971944508798</v>
      </c>
      <c r="I663" s="15">
        <v>10102.02722212331</v>
      </c>
      <c r="J663" s="16">
        <v>0.50349089652151757</v>
      </c>
      <c r="K663" s="16">
        <v>0.86101394931239073</v>
      </c>
      <c r="L663" s="16">
        <v>0.8264267681498072</v>
      </c>
      <c r="M663" s="15">
        <v>8348.5857089407418</v>
      </c>
      <c r="N663" s="15">
        <v>455.47704406152411</v>
      </c>
      <c r="O663" s="15">
        <v>477.29234479324765</v>
      </c>
      <c r="P663" s="15">
        <v>1192156.8299999998</v>
      </c>
      <c r="Q663" s="15">
        <v>894006.04999999993</v>
      </c>
      <c r="R663" s="17">
        <v>1192008.0666666664</v>
      </c>
      <c r="S663" s="15">
        <v>536.30602230394072</v>
      </c>
      <c r="T663" s="15">
        <v>1492420.65</v>
      </c>
      <c r="U663" s="15">
        <v>1163128.5599999998</v>
      </c>
      <c r="V663" s="15">
        <v>1550838.0799999998</v>
      </c>
      <c r="W663" s="15">
        <v>697.75014547352373</v>
      </c>
      <c r="X663" s="18">
        <v>2.44</v>
      </c>
      <c r="Y663" s="18">
        <v>198502.41999999998</v>
      </c>
      <c r="Z663" s="17">
        <v>264669.89333333331</v>
      </c>
      <c r="AA663" s="17">
        <v>108471.26775956283</v>
      </c>
      <c r="AB663" s="19">
        <f>Table1[[#This Row],[YTD-23 Annualized]]/Table1[[#This Row],[Column6]]</f>
        <v>142.77964055517936</v>
      </c>
      <c r="AC663" s="22">
        <v>47.479621999999999</v>
      </c>
      <c r="AD663" s="22">
        <v>-122.20047599999999</v>
      </c>
      <c r="AE663" s="21">
        <f>IF(OR('[1]Sales Team Input Sheet'!D$12="", '[1]Sales Team Input Sheet'!D$14="", AC663="", AD663=""), "",
     IFERROR(3959 * ACOS(MIN(1,
       SIN(RADIANS('[1]Sales Team Input Sheet'!D$12)) * SIN(RADIANS(AC663)) +
       COS(RADIANS('[1]Sales Team Input Sheet'!D$12)) * COS(RADIANS(AC663)) *
       COS(RADIANS(AD663) - RADIANS('[1]Sales Team Input Sheet'!D$14)))), ""))</f>
        <v>1726.8770061019659</v>
      </c>
      <c r="AF663" s="21">
        <f t="shared" si="10"/>
        <v>855</v>
      </c>
    </row>
    <row r="664" spans="1:32" ht="15" thickBot="1" x14ac:dyDescent="0.4">
      <c r="A664" s="11" t="s">
        <v>1724</v>
      </c>
      <c r="B664" s="12" t="s">
        <v>1725</v>
      </c>
      <c r="C664" s="12" t="s">
        <v>191</v>
      </c>
      <c r="D664" s="13" t="s">
        <v>34</v>
      </c>
      <c r="E664" s="14">
        <v>42064</v>
      </c>
      <c r="F664" s="15">
        <v>2120.4700000000003</v>
      </c>
      <c r="G664" s="15">
        <v>2437.3102049999998</v>
      </c>
      <c r="H664" s="15">
        <v>26234.963315599496</v>
      </c>
      <c r="I664" s="15">
        <v>14060.986323232095</v>
      </c>
      <c r="J664" s="16">
        <v>0.53596363578184736</v>
      </c>
      <c r="K664" s="16">
        <v>0.78020831358347775</v>
      </c>
      <c r="L664" s="16">
        <v>0.81214520879686636</v>
      </c>
      <c r="M664" s="15">
        <v>11419.562673371212</v>
      </c>
      <c r="N664" s="15">
        <v>354.14244371214494</v>
      </c>
      <c r="O664" s="15">
        <v>386.26240880559487</v>
      </c>
      <c r="P664" s="15">
        <v>1031266.07</v>
      </c>
      <c r="Q664" s="15">
        <v>875656.16</v>
      </c>
      <c r="R664" s="17">
        <v>1167541.5466666669</v>
      </c>
      <c r="S664" s="15">
        <v>412.95380741062121</v>
      </c>
      <c r="T664" s="15">
        <v>1262962.25</v>
      </c>
      <c r="U664" s="15">
        <v>1089859.1900000002</v>
      </c>
      <c r="V664" s="15">
        <v>1453145.5866666669</v>
      </c>
      <c r="W664" s="15">
        <v>513.97057727767901</v>
      </c>
      <c r="X664" s="18">
        <v>2.3088000000000002</v>
      </c>
      <c r="Y664" s="18">
        <v>103905.64000000001</v>
      </c>
      <c r="Z664" s="17">
        <v>138540.85333333333</v>
      </c>
      <c r="AA664" s="17">
        <v>60005.567105567097</v>
      </c>
      <c r="AB664" s="19">
        <f>Table1[[#This Row],[YTD-23 Annualized]]/Table1[[#This Row],[Column6]]</f>
        <v>102.24047803417261</v>
      </c>
      <c r="AC664" s="22">
        <v>33.017702</v>
      </c>
      <c r="AD664" s="22">
        <v>-96.681623000000002</v>
      </c>
      <c r="AE664" s="21">
        <f>IF(OR('[1]Sales Team Input Sheet'!D$12="", '[1]Sales Team Input Sheet'!D$14="", AC664="", AD664=""), "",
     IFERROR(3959 * ACOS(MIN(1,
       SIN(RADIANS('[1]Sales Team Input Sheet'!D$12)) * SIN(RADIANS(AC664)) +
       COS(RADIANS('[1]Sales Team Input Sheet'!D$12)) * COS(RADIANS(AC664)) *
       COS(RADIANS(AD664) - RADIANS('[1]Sales Team Input Sheet'!D$14)))), ""))</f>
        <v>787.85153622985899</v>
      </c>
      <c r="AF664" s="21">
        <f t="shared" si="10"/>
        <v>519</v>
      </c>
    </row>
    <row r="665" spans="1:32" ht="15" thickBot="1" x14ac:dyDescent="0.4">
      <c r="A665" s="11" t="s">
        <v>1726</v>
      </c>
      <c r="B665" s="12" t="s">
        <v>1727</v>
      </c>
      <c r="C665" s="12" t="s">
        <v>1728</v>
      </c>
      <c r="D665" s="13" t="s">
        <v>34</v>
      </c>
      <c r="E665" s="14">
        <v>42461</v>
      </c>
      <c r="F665" s="15">
        <v>1134.67</v>
      </c>
      <c r="G665" s="15">
        <v>1393.5450000000001</v>
      </c>
      <c r="H665" s="15">
        <v>14999.979025500001</v>
      </c>
      <c r="I665" s="15">
        <v>8387.9818234835002</v>
      </c>
      <c r="J665" s="16">
        <v>0.55919957016099231</v>
      </c>
      <c r="K665" s="16">
        <v>0.73715286892651544</v>
      </c>
      <c r="L665" s="16">
        <v>0.67391291513452689</v>
      </c>
      <c r="M665" s="15">
        <v>5652.7692827591918</v>
      </c>
      <c r="N665" s="15">
        <v>247.61574529737928</v>
      </c>
      <c r="O665" s="15">
        <v>262.65217199714453</v>
      </c>
      <c r="P665" s="15">
        <v>452040.42999999993</v>
      </c>
      <c r="Q665" s="15">
        <v>331825.76</v>
      </c>
      <c r="R665" s="17">
        <v>442434.34666666668</v>
      </c>
      <c r="S665" s="15">
        <v>292.44252513946788</v>
      </c>
      <c r="T665" s="15">
        <v>654628.99</v>
      </c>
      <c r="U665" s="15">
        <v>496775.59</v>
      </c>
      <c r="V665" s="15">
        <v>662367.45333333337</v>
      </c>
      <c r="W665" s="15">
        <v>437.81503873372873</v>
      </c>
      <c r="X665" s="18">
        <v>3.0587999999999997</v>
      </c>
      <c r="Y665" s="18">
        <v>116555.81999999999</v>
      </c>
      <c r="Z665" s="17">
        <v>155407.75999999998</v>
      </c>
      <c r="AA665" s="17">
        <v>50806.773898260755</v>
      </c>
      <c r="AB665" s="19">
        <f>Table1[[#This Row],[YTD-23 Annualized]]/Table1[[#This Row],[Column6]]</f>
        <v>78.268601553592617</v>
      </c>
      <c r="AC665" s="22">
        <v>42.733685000000001</v>
      </c>
      <c r="AD665" s="22">
        <v>-84.552248000000006</v>
      </c>
      <c r="AE665" s="21">
        <f>IF(OR('[1]Sales Team Input Sheet'!D$12="", '[1]Sales Team Input Sheet'!D$14="", AC665="", AD665=""), "",
     IFERROR(3959 * ACOS(MIN(1,
       SIN(RADIANS('[1]Sales Team Input Sheet'!D$12)) * SIN(RADIANS(AC665)) +
       COS(RADIANS('[1]Sales Team Input Sheet'!D$12)) * COS(RADIANS(AC665)) *
       COS(RADIANS(AD665) - RADIANS('[1]Sales Team Input Sheet'!D$14)))), ""))</f>
        <v>167.57608814049834</v>
      </c>
      <c r="AF665" s="21">
        <f t="shared" si="10"/>
        <v>67</v>
      </c>
    </row>
    <row r="666" spans="1:32" ht="15" thickBot="1" x14ac:dyDescent="0.4">
      <c r="A666" s="11" t="s">
        <v>1729</v>
      </c>
      <c r="B666" s="12" t="s">
        <v>1730</v>
      </c>
      <c r="C666" s="12" t="s">
        <v>45</v>
      </c>
      <c r="D666" s="13" t="s">
        <v>34</v>
      </c>
      <c r="E666" s="14">
        <v>41974</v>
      </c>
      <c r="F666" s="15">
        <v>896.61000000000013</v>
      </c>
      <c r="G666" s="15">
        <v>853.49986100000001</v>
      </c>
      <c r="H666" s="15">
        <v>9186.9871538178995</v>
      </c>
      <c r="I666" s="15">
        <v>4633.9955223631987</v>
      </c>
      <c r="J666" s="16">
        <v>0.50440862110462592</v>
      </c>
      <c r="K666" s="16">
        <v>0.74034256319146008</v>
      </c>
      <c r="L666" s="16">
        <v>0.83151159504534988</v>
      </c>
      <c r="M666" s="15">
        <v>3853.2210082332326</v>
      </c>
      <c r="N666" s="15">
        <v>260.40628579410526</v>
      </c>
      <c r="O666" s="15">
        <v>273.14611704085382</v>
      </c>
      <c r="P666" s="15">
        <v>314047.28999999998</v>
      </c>
      <c r="Q666" s="15">
        <v>272709.14</v>
      </c>
      <c r="R666" s="17">
        <v>363612.1866666667</v>
      </c>
      <c r="S666" s="15">
        <v>304.15580910317749</v>
      </c>
      <c r="T666" s="15">
        <v>506976.35</v>
      </c>
      <c r="U666" s="15">
        <v>500019.89999999991</v>
      </c>
      <c r="V666" s="15">
        <v>666693.19999999984</v>
      </c>
      <c r="W666" s="15">
        <v>557.67825475959421</v>
      </c>
      <c r="X666" s="18">
        <v>3.2908999999999997</v>
      </c>
      <c r="Y666" s="18">
        <v>113320.66</v>
      </c>
      <c r="Z666" s="17">
        <v>151094.21333333335</v>
      </c>
      <c r="AA666" s="17">
        <v>45912.733092264534</v>
      </c>
      <c r="AB666" s="19">
        <f>Table1[[#This Row],[YTD-23 Annualized]]/Table1[[#This Row],[Column6]]</f>
        <v>94.365774994408923</v>
      </c>
      <c r="AC666" s="22">
        <v>33.730397000000004</v>
      </c>
      <c r="AD666" s="22">
        <v>-84.387949000000006</v>
      </c>
      <c r="AE666" s="21">
        <f>IF(OR('[1]Sales Team Input Sheet'!D$12="", '[1]Sales Team Input Sheet'!D$14="", AC666="", AD666=""), "",
     IFERROR(3959 * ACOS(MIN(1,
       SIN(RADIANS('[1]Sales Team Input Sheet'!D$12)) * SIN(RADIANS(AC666)) +
       COS(RADIANS('[1]Sales Team Input Sheet'!D$12)) * COS(RADIANS(AC666)) *
       COS(RADIANS(AD666) - RADIANS('[1]Sales Team Input Sheet'!D$14)))), ""))</f>
        <v>590.42013095391644</v>
      </c>
      <c r="AF666" s="21">
        <f t="shared" si="10"/>
        <v>270</v>
      </c>
    </row>
    <row r="667" spans="1:32" ht="15" thickBot="1" x14ac:dyDescent="0.4">
      <c r="A667" s="11" t="s">
        <v>1731</v>
      </c>
      <c r="B667" s="12" t="s">
        <v>1732</v>
      </c>
      <c r="C667" s="12" t="s">
        <v>1733</v>
      </c>
      <c r="D667" s="13" t="s">
        <v>34</v>
      </c>
      <c r="E667" s="14">
        <v>42309</v>
      </c>
      <c r="F667" s="15">
        <v>649.66999999999996</v>
      </c>
      <c r="G667" s="15">
        <v>949.46866</v>
      </c>
      <c r="H667" s="15">
        <v>10219.985709373999</v>
      </c>
      <c r="I667" s="15">
        <v>4501.9956208275989</v>
      </c>
      <c r="J667" s="16">
        <v>0.44050899373550667</v>
      </c>
      <c r="K667" s="16">
        <v>0.8534655421970857</v>
      </c>
      <c r="L667" s="16">
        <v>0.72525382261963389</v>
      </c>
      <c r="M667" s="15">
        <v>3265.0895334220681</v>
      </c>
      <c r="N667" s="15">
        <v>420.50520929599116</v>
      </c>
      <c r="O667" s="15">
        <v>447.95470007850139</v>
      </c>
      <c r="P667" s="15">
        <v>483030.36</v>
      </c>
      <c r="Q667" s="15">
        <v>323845.68</v>
      </c>
      <c r="R667" s="17">
        <v>431794.24</v>
      </c>
      <c r="S667" s="15">
        <v>498.47719611495069</v>
      </c>
      <c r="T667" s="15">
        <v>626085.17999999993</v>
      </c>
      <c r="U667" s="15">
        <v>492778.82999999996</v>
      </c>
      <c r="V667" s="15">
        <v>657038.43999999994</v>
      </c>
      <c r="W667" s="15">
        <v>758.50636476980617</v>
      </c>
      <c r="X667" s="18">
        <v>1.0625</v>
      </c>
      <c r="Y667" s="18">
        <v>131706.62999999998</v>
      </c>
      <c r="Z667" s="17">
        <v>175608.83999999997</v>
      </c>
      <c r="AA667" s="17">
        <v>165278.90823529407</v>
      </c>
      <c r="AB667" s="19">
        <f>Table1[[#This Row],[YTD-23 Annualized]]/Table1[[#This Row],[Column6]]</f>
        <v>132.24575791263095</v>
      </c>
      <c r="AC667" s="22">
        <v>40.9114273</v>
      </c>
      <c r="AD667" s="22">
        <v>-73.784209599999997</v>
      </c>
      <c r="AE667" s="21">
        <f>IF(OR('[1]Sales Team Input Sheet'!D$12="", '[1]Sales Team Input Sheet'!D$14="", AC667="", AD667=""), "",
     IFERROR(3959 * ACOS(MIN(1,
       SIN(RADIANS('[1]Sales Team Input Sheet'!D$12)) * SIN(RADIANS(AC667)) +
       COS(RADIANS('[1]Sales Team Input Sheet'!D$12)) * COS(RADIANS(AC667)) *
       COS(RADIANS(AD667) - RADIANS('[1]Sales Team Input Sheet'!D$14)))), ""))</f>
        <v>719.74669938169666</v>
      </c>
      <c r="AF667" s="21">
        <f t="shared" si="10"/>
        <v>467</v>
      </c>
    </row>
    <row r="668" spans="1:32" ht="15" thickBot="1" x14ac:dyDescent="0.4">
      <c r="A668" s="11" t="s">
        <v>1734</v>
      </c>
      <c r="B668" s="12" t="s">
        <v>1735</v>
      </c>
      <c r="C668" s="12" t="s">
        <v>1736</v>
      </c>
      <c r="D668" s="13" t="s">
        <v>34</v>
      </c>
      <c r="E668" s="14">
        <v>42278</v>
      </c>
      <c r="F668" s="15">
        <v>2710.07</v>
      </c>
      <c r="G668" s="15">
        <v>3715.1909700000001</v>
      </c>
      <c r="H668" s="15">
        <v>39989.944081982998</v>
      </c>
      <c r="I668" s="15">
        <v>21069.724719611306</v>
      </c>
      <c r="J668" s="16">
        <v>0.52687557342957181</v>
      </c>
      <c r="K668" s="16">
        <v>0.69980387159487889</v>
      </c>
      <c r="L668" s="16">
        <v>0.62475727132632153</v>
      </c>
      <c r="M668" s="15">
        <v>13163.463723421104</v>
      </c>
      <c r="N668" s="15">
        <v>590.75761910776055</v>
      </c>
      <c r="O668" s="15">
        <v>605.39154708180979</v>
      </c>
      <c r="P668" s="15">
        <v>2727048.1</v>
      </c>
      <c r="Q668" s="15">
        <v>1840550.74</v>
      </c>
      <c r="R668" s="17">
        <v>2454067.6533333333</v>
      </c>
      <c r="S668" s="15">
        <v>679.15247207636696</v>
      </c>
      <c r="T668" s="15">
        <v>3462471.6899999995</v>
      </c>
      <c r="U668" s="15">
        <v>2385189.04</v>
      </c>
      <c r="V668" s="15">
        <v>3180252.0533333332</v>
      </c>
      <c r="W668" s="15">
        <v>880.12082344736473</v>
      </c>
      <c r="X668" s="18">
        <v>2.0434000000000001</v>
      </c>
      <c r="Y668" s="18">
        <v>111135.75000000003</v>
      </c>
      <c r="Z668" s="17">
        <v>148181.00000000003</v>
      </c>
      <c r="AA668" s="17">
        <v>72516.883625330345</v>
      </c>
      <c r="AB668" s="19">
        <f>Table1[[#This Row],[YTD-23 Annualized]]/Table1[[#This Row],[Column6]]</f>
        <v>186.43023636453157</v>
      </c>
      <c r="AC668" s="22">
        <v>40.741667</v>
      </c>
      <c r="AD668" s="22">
        <v>-74.026392000000001</v>
      </c>
      <c r="AE668" s="21">
        <f>IF(OR('[1]Sales Team Input Sheet'!D$12="", '[1]Sales Team Input Sheet'!D$14="", AC668="", AD668=""), "",
     IFERROR(3959 * ACOS(MIN(1,
       SIN(RADIANS('[1]Sales Team Input Sheet'!D$12)) * SIN(RADIANS(AC668)) +
       COS(RADIANS('[1]Sales Team Input Sheet'!D$12)) * COS(RADIANS(AC668)) *
       COS(RADIANS(AD668) - RADIANS('[1]Sales Team Input Sheet'!D$14)))), ""))</f>
        <v>709.40697962889737</v>
      </c>
      <c r="AF668" s="21">
        <f t="shared" si="10"/>
        <v>416</v>
      </c>
    </row>
    <row r="669" spans="1:32" ht="15" thickBot="1" x14ac:dyDescent="0.4">
      <c r="A669" s="11" t="s">
        <v>1737</v>
      </c>
      <c r="B669" s="12" t="s">
        <v>1738</v>
      </c>
      <c r="C669" s="12" t="s">
        <v>1739</v>
      </c>
      <c r="D669" s="13" t="s">
        <v>34</v>
      </c>
      <c r="E669" s="14">
        <v>42125</v>
      </c>
      <c r="F669" s="15">
        <v>973.53</v>
      </c>
      <c r="G669" s="15">
        <v>1191.8525870000001</v>
      </c>
      <c r="H669" s="15">
        <v>12828.982061209301</v>
      </c>
      <c r="I669" s="15">
        <v>6542.5693209277852</v>
      </c>
      <c r="J669" s="16">
        <v>0.50998351152975752</v>
      </c>
      <c r="K669" s="16">
        <v>0.74276034085153053</v>
      </c>
      <c r="L669" s="16">
        <v>0.76738867649185383</v>
      </c>
      <c r="M669" s="15">
        <v>5020.69361204298</v>
      </c>
      <c r="N669" s="15">
        <v>372.35589495398284</v>
      </c>
      <c r="O669" s="15">
        <v>386.54538637741007</v>
      </c>
      <c r="P669" s="15">
        <v>501306.96000000008</v>
      </c>
      <c r="Q669" s="15">
        <v>402130.61</v>
      </c>
      <c r="R669" s="17">
        <v>536174.14666666661</v>
      </c>
      <c r="S669" s="15">
        <v>413.06442533871581</v>
      </c>
      <c r="T669" s="15">
        <v>599404.28</v>
      </c>
      <c r="U669" s="15">
        <v>481018.13</v>
      </c>
      <c r="V669" s="15">
        <v>641357.50666666671</v>
      </c>
      <c r="W669" s="15">
        <v>494.09687426170746</v>
      </c>
      <c r="X669" s="18">
        <v>3</v>
      </c>
      <c r="Y669" s="18">
        <v>86178.01999999999</v>
      </c>
      <c r="Z669" s="17">
        <v>114904.02666666664</v>
      </c>
      <c r="AA669" s="17">
        <v>38301.342222222214</v>
      </c>
      <c r="AB669" s="19">
        <f>Table1[[#This Row],[YTD-23 Annualized]]/Table1[[#This Row],[Column6]]</f>
        <v>106.79284339927904</v>
      </c>
      <c r="AC669" s="22">
        <v>44.906172900000001</v>
      </c>
      <c r="AD669" s="22">
        <v>-93.355051799999998</v>
      </c>
      <c r="AE669" s="21">
        <f>IF(OR('[1]Sales Team Input Sheet'!D$12="", '[1]Sales Team Input Sheet'!D$14="", AC669="", AD669=""), "",
     IFERROR(3959 * ACOS(MIN(1,
       SIN(RADIANS('[1]Sales Team Input Sheet'!D$12)) * SIN(RADIANS(AC669)) +
       COS(RADIANS('[1]Sales Team Input Sheet'!D$12)) * COS(RADIANS(AC669)) *
       COS(RADIANS(AD669) - RADIANS('[1]Sales Team Input Sheet'!D$14)))), ""))</f>
        <v>355.30024244045472</v>
      </c>
      <c r="AF669" s="21">
        <f t="shared" si="10"/>
        <v>132</v>
      </c>
    </row>
    <row r="670" spans="1:32" ht="15" thickBot="1" x14ac:dyDescent="0.4">
      <c r="A670" s="11" t="s">
        <v>1740</v>
      </c>
      <c r="B670" s="12" t="s">
        <v>1741</v>
      </c>
      <c r="C670" s="12" t="s">
        <v>1742</v>
      </c>
      <c r="D670" s="13" t="s">
        <v>34</v>
      </c>
      <c r="E670" s="14">
        <v>42095</v>
      </c>
      <c r="F670" s="15">
        <v>848.87000000000012</v>
      </c>
      <c r="G670" s="15">
        <v>1211.826732</v>
      </c>
      <c r="H670" s="15">
        <v>13043.981760574799</v>
      </c>
      <c r="I670" s="15">
        <v>6655.9935130569984</v>
      </c>
      <c r="J670" s="16">
        <v>0.51027313861896217</v>
      </c>
      <c r="K670" s="16">
        <v>0.7803115199302203</v>
      </c>
      <c r="L670" s="16">
        <v>0.70226653112519277</v>
      </c>
      <c r="M670" s="15">
        <v>4674.2814756063235</v>
      </c>
      <c r="N670" s="15">
        <v>492.0015590305664</v>
      </c>
      <c r="O670" s="15">
        <v>532.36442564821471</v>
      </c>
      <c r="P670" s="15">
        <v>697730.19000000006</v>
      </c>
      <c r="Q670" s="15">
        <v>504044.08</v>
      </c>
      <c r="R670" s="17">
        <v>672058.77333333332</v>
      </c>
      <c r="S670" s="15">
        <v>593.78241662445362</v>
      </c>
      <c r="T670" s="15">
        <v>1025881.89</v>
      </c>
      <c r="U670" s="15">
        <v>788823.71999999986</v>
      </c>
      <c r="V670" s="15">
        <v>1051764.96</v>
      </c>
      <c r="W670" s="15">
        <v>929.26327941852094</v>
      </c>
      <c r="X670" s="18">
        <v>2.0526</v>
      </c>
      <c r="Y670" s="18">
        <v>79201.079999999987</v>
      </c>
      <c r="Z670" s="17">
        <v>105601.43999999999</v>
      </c>
      <c r="AA670" s="17">
        <v>51447.646886875176</v>
      </c>
      <c r="AB670" s="19">
        <f>Table1[[#This Row],[YTD-23 Annualized]]/Table1[[#This Row],[Column6]]</f>
        <v>143.77798530974374</v>
      </c>
      <c r="AC670" s="22">
        <v>37.210487000000001</v>
      </c>
      <c r="AD670" s="22">
        <v>-79.200727000000001</v>
      </c>
      <c r="AE670" s="21">
        <f>IF(OR('[1]Sales Team Input Sheet'!D$12="", '[1]Sales Team Input Sheet'!D$14="", AC670="", AD670=""), "",
     IFERROR(3959 * ACOS(MIN(1,
       SIN(RADIANS('[1]Sales Team Input Sheet'!D$12)) * SIN(RADIANS(AC670)) +
       COS(RADIANS('[1]Sales Team Input Sheet'!D$12)) * COS(RADIANS(AC670)) *
       COS(RADIANS(AD670) - RADIANS('[1]Sales Team Input Sheet'!D$14)))), ""))</f>
        <v>552.55271066344994</v>
      </c>
      <c r="AF670" s="21">
        <f t="shared" si="10"/>
        <v>198</v>
      </c>
    </row>
    <row r="671" spans="1:32" ht="15" thickBot="1" x14ac:dyDescent="0.4">
      <c r="A671" s="11" t="s">
        <v>1743</v>
      </c>
      <c r="B671" s="12" t="s">
        <v>1744</v>
      </c>
      <c r="C671" s="12" t="s">
        <v>88</v>
      </c>
      <c r="D671" s="13" t="s">
        <v>1560</v>
      </c>
      <c r="E671" s="14">
        <v>42248</v>
      </c>
      <c r="F671" s="15">
        <v>654.96999999999991</v>
      </c>
      <c r="G671" s="15">
        <v>1272.2136820000001</v>
      </c>
      <c r="H671" s="15">
        <v>13693.9808516798</v>
      </c>
      <c r="I671" s="15">
        <v>4560.1866591364478</v>
      </c>
      <c r="J671" s="16">
        <v>0.33300664784974221</v>
      </c>
      <c r="K671" s="16">
        <v>0.82155304899715742</v>
      </c>
      <c r="L671" s="16">
        <v>0.74584091830656241</v>
      </c>
      <c r="M671" s="15">
        <v>3401.1738054996636</v>
      </c>
      <c r="N671" s="15">
        <v>467.11007728443712</v>
      </c>
      <c r="O671" s="15">
        <v>544.59103470387959</v>
      </c>
      <c r="P671" s="15">
        <v>514193.38</v>
      </c>
      <c r="Q671" s="15">
        <v>396371.89</v>
      </c>
      <c r="R671" s="17">
        <v>528495.85333333339</v>
      </c>
      <c r="S671" s="15">
        <v>605.17564163244128</v>
      </c>
      <c r="T671" s="15">
        <v>960975.26</v>
      </c>
      <c r="U671" s="15">
        <v>796556.92</v>
      </c>
      <c r="V671" s="15">
        <v>1062075.8933333333</v>
      </c>
      <c r="W671" s="15">
        <v>1216.1731377009635</v>
      </c>
      <c r="X671" s="18">
        <v>2.3887999999999998</v>
      </c>
      <c r="Y671" s="18">
        <v>109961.95999999999</v>
      </c>
      <c r="Z671" s="17">
        <v>146615.94666666666</v>
      </c>
      <c r="AA671" s="17">
        <v>61376.400982362138</v>
      </c>
      <c r="AB671" s="19">
        <f>Table1[[#This Row],[YTD-23 Annualized]]/Table1[[#This Row],[Column6]]</f>
        <v>155.38631177235371</v>
      </c>
      <c r="AC671" s="22">
        <v>32.711185</v>
      </c>
      <c r="AD671" s="22">
        <v>-100.92823300000001</v>
      </c>
      <c r="AE671" s="21">
        <f>IF(OR('[1]Sales Team Input Sheet'!D$12="", '[1]Sales Team Input Sheet'!D$14="", AC671="", AD671=""), "",
     IFERROR(3959 * ACOS(MIN(1,
       SIN(RADIANS('[1]Sales Team Input Sheet'!D$12)) * SIN(RADIANS(AC671)) +
       COS(RADIANS('[1]Sales Team Input Sheet'!D$12)) * COS(RADIANS(AC671)) *
       COS(RADIANS(AD671) - RADIANS('[1]Sales Team Input Sheet'!D$14)))), ""))</f>
        <v>965.6839286786992</v>
      </c>
      <c r="AF671" s="21">
        <f t="shared" si="10"/>
        <v>685</v>
      </c>
    </row>
    <row r="672" spans="1:32" ht="15" thickBot="1" x14ac:dyDescent="0.4">
      <c r="A672" s="11" t="s">
        <v>1745</v>
      </c>
      <c r="B672" s="12" t="s">
        <v>1746</v>
      </c>
      <c r="C672" s="12" t="s">
        <v>1747</v>
      </c>
      <c r="D672" s="13" t="s">
        <v>34</v>
      </c>
      <c r="E672" s="14">
        <v>42186</v>
      </c>
      <c r="F672" s="15">
        <v>1078.81</v>
      </c>
      <c r="G672" s="15">
        <v>1048.6890639999999</v>
      </c>
      <c r="H672" s="15">
        <v>11287.984215989598</v>
      </c>
      <c r="I672" s="15">
        <v>6402.151499082358</v>
      </c>
      <c r="J672" s="16">
        <v>0.56716517108640307</v>
      </c>
      <c r="K672" s="16">
        <v>0.82843903783542761</v>
      </c>
      <c r="L672" s="16">
        <v>0.8088918543557575</v>
      </c>
      <c r="M672" s="15">
        <v>5178.6481979592218</v>
      </c>
      <c r="N672" s="15">
        <v>416.59005785213748</v>
      </c>
      <c r="O672" s="15">
        <v>485.74201203177586</v>
      </c>
      <c r="P672" s="15">
        <v>654433.11999999988</v>
      </c>
      <c r="Q672" s="15">
        <v>558436.67000000004</v>
      </c>
      <c r="R672" s="17">
        <v>744582.2266666668</v>
      </c>
      <c r="S672" s="15">
        <v>517.64135482615109</v>
      </c>
      <c r="T672" s="15">
        <v>1790209.87</v>
      </c>
      <c r="U672" s="15">
        <v>1603899.62</v>
      </c>
      <c r="V672" s="15">
        <v>2138532.8266666667</v>
      </c>
      <c r="W672" s="15">
        <v>1486.7303973823007</v>
      </c>
      <c r="X672" s="18">
        <v>2.0385</v>
      </c>
      <c r="Y672" s="18">
        <v>100383.61999999998</v>
      </c>
      <c r="Z672" s="17">
        <v>133844.82666666663</v>
      </c>
      <c r="AA672" s="17">
        <v>65658.487449922308</v>
      </c>
      <c r="AB672" s="19">
        <f>Table1[[#This Row],[YTD-23 Annualized]]/Table1[[#This Row],[Column6]]</f>
        <v>143.77926404811365</v>
      </c>
      <c r="AC672" s="22">
        <v>39.684556999999998</v>
      </c>
      <c r="AD672" s="22">
        <v>-75.712389999999999</v>
      </c>
      <c r="AE672" s="21">
        <f>IF(OR('[1]Sales Team Input Sheet'!D$12="", '[1]Sales Team Input Sheet'!D$14="", AC672="", AD672=""), "",
     IFERROR(3959 * ACOS(MIN(1,
       SIN(RADIANS('[1]Sales Team Input Sheet'!D$12)) * SIN(RADIANS(AC672)) +
       COS(RADIANS('[1]Sales Team Input Sheet'!D$12)) * COS(RADIANS(AC672)) *
       COS(RADIANS(AD672) - RADIANS('[1]Sales Team Input Sheet'!D$14)))), ""))</f>
        <v>640.93602882986693</v>
      </c>
      <c r="AF672" s="21">
        <f t="shared" si="10"/>
        <v>339</v>
      </c>
    </row>
    <row r="673" spans="1:32" ht="15" thickBot="1" x14ac:dyDescent="0.4">
      <c r="A673" s="11" t="s">
        <v>1748</v>
      </c>
      <c r="B673" s="12" t="s">
        <v>1749</v>
      </c>
      <c r="C673" s="12" t="s">
        <v>1750</v>
      </c>
      <c r="D673" s="13" t="s">
        <v>34</v>
      </c>
      <c r="E673" s="14">
        <v>42156</v>
      </c>
      <c r="F673" s="15">
        <v>752.25</v>
      </c>
      <c r="G673" s="15">
        <v>1170.2061879999999</v>
      </c>
      <c r="H673" s="15">
        <v>12595.982387013199</v>
      </c>
      <c r="I673" s="15">
        <v>5946.1750288115518</v>
      </c>
      <c r="J673" s="16">
        <v>0.47206917619559552</v>
      </c>
      <c r="K673" s="16">
        <v>0.7510607423076574</v>
      </c>
      <c r="L673" s="16">
        <v>0.641140280915384</v>
      </c>
      <c r="M673" s="15">
        <v>3812.3323283442796</v>
      </c>
      <c r="N673" s="15">
        <v>327.09353610253669</v>
      </c>
      <c r="O673" s="15">
        <v>365.62588235294118</v>
      </c>
      <c r="P673" s="15">
        <v>434794.58999999997</v>
      </c>
      <c r="Q673" s="15">
        <v>306474.31</v>
      </c>
      <c r="R673" s="17">
        <v>408632.41333333333</v>
      </c>
      <c r="S673" s="15">
        <v>407.41018278497842</v>
      </c>
      <c r="T673" s="15">
        <v>617397.06999999995</v>
      </c>
      <c r="U673" s="15">
        <v>488663.66</v>
      </c>
      <c r="V673" s="15">
        <v>651551.54666666663</v>
      </c>
      <c r="W673" s="15">
        <v>649.60273845131269</v>
      </c>
      <c r="X673" s="18">
        <v>2.3776000000000002</v>
      </c>
      <c r="Y673" s="18">
        <v>101170.93999999999</v>
      </c>
      <c r="Z673" s="17">
        <v>134894.58666666667</v>
      </c>
      <c r="AA673" s="17">
        <v>56735.610139075819</v>
      </c>
      <c r="AB673" s="19">
        <f>Table1[[#This Row],[YTD-23 Annualized]]/Table1[[#This Row],[Column6]]</f>
        <v>107.18698637450765</v>
      </c>
      <c r="AC673" s="22">
        <v>43.088967199999999</v>
      </c>
      <c r="AD673" s="22">
        <v>-70.793607199999997</v>
      </c>
      <c r="AE673" s="21">
        <f>IF(OR('[1]Sales Team Input Sheet'!D$12="", '[1]Sales Team Input Sheet'!D$14="", AC673="", AD673=""), "",
     IFERROR(3959 * ACOS(MIN(1,
       SIN(RADIANS('[1]Sales Team Input Sheet'!D$12)) * SIN(RADIANS(AC673)) +
       COS(RADIANS('[1]Sales Team Input Sheet'!D$12)) * COS(RADIANS(AC673)) *
       COS(RADIANS(AD673) - RADIANS('[1]Sales Team Input Sheet'!D$14)))), ""))</f>
        <v>860.18679175026398</v>
      </c>
      <c r="AF673" s="21">
        <f t="shared" si="10"/>
        <v>610</v>
      </c>
    </row>
    <row r="674" spans="1:32" ht="15" thickBot="1" x14ac:dyDescent="0.4">
      <c r="A674" s="11" t="s">
        <v>1751</v>
      </c>
      <c r="B674" s="12" t="s">
        <v>1752</v>
      </c>
      <c r="C674" s="12" t="s">
        <v>1753</v>
      </c>
      <c r="D674" s="13" t="s">
        <v>132</v>
      </c>
      <c r="E674" s="14">
        <v>42278</v>
      </c>
      <c r="F674" s="15">
        <v>1142.3100000000002</v>
      </c>
      <c r="G674" s="15">
        <v>3178.304533</v>
      </c>
      <c r="H674" s="15">
        <v>34210.952162758702</v>
      </c>
      <c r="I674" s="15">
        <v>11332.345930802352</v>
      </c>
      <c r="J674" s="16">
        <v>0.33124906541299065</v>
      </c>
      <c r="K674" s="16">
        <v>0.59373901014457631</v>
      </c>
      <c r="L674" s="16">
        <v>0.50954621197613492</v>
      </c>
      <c r="M674" s="15">
        <v>5774.3539418435048</v>
      </c>
      <c r="N674" s="15">
        <v>473.46465901848308</v>
      </c>
      <c r="O674" s="15">
        <v>543.74009682135329</v>
      </c>
      <c r="P674" s="15">
        <v>952627.77</v>
      </c>
      <c r="Q674" s="15">
        <v>666580.84000000008</v>
      </c>
      <c r="R674" s="17">
        <v>888774.45333333348</v>
      </c>
      <c r="S674" s="15">
        <v>583.53760362773676</v>
      </c>
      <c r="T674" s="15">
        <v>1246699.67</v>
      </c>
      <c r="U674" s="15">
        <v>837102.5</v>
      </c>
      <c r="V674" s="15">
        <v>1116136.6666666667</v>
      </c>
      <c r="W674" s="15">
        <v>732.81552293160348</v>
      </c>
      <c r="X674" s="18">
        <v>1.4169</v>
      </c>
      <c r="Y674" s="18">
        <v>126668.22</v>
      </c>
      <c r="Z674" s="17">
        <v>168890.96</v>
      </c>
      <c r="AA674" s="17">
        <v>119197.51570329593</v>
      </c>
      <c r="AB674" s="19">
        <f>Table1[[#This Row],[YTD-23 Annualized]]/Table1[[#This Row],[Column6]]</f>
        <v>153.91755723404543</v>
      </c>
      <c r="AC674" s="22">
        <v>40.802132</v>
      </c>
      <c r="AD674" s="22">
        <v>-73.217664999999997</v>
      </c>
      <c r="AE674" s="21">
        <f>IF(OR('[1]Sales Team Input Sheet'!D$12="", '[1]Sales Team Input Sheet'!D$14="", AC674="", AD674=""), "",
     IFERROR(3959 * ACOS(MIN(1,
       SIN(RADIANS('[1]Sales Team Input Sheet'!D$12)) * SIN(RADIANS(AC674)) +
       COS(RADIANS('[1]Sales Team Input Sheet'!D$12)) * COS(RADIANS(AC674)) *
       COS(RADIANS(AD674) - RADIANS('[1]Sales Team Input Sheet'!D$14)))), ""))</f>
        <v>750.22439855643313</v>
      </c>
      <c r="AF674" s="21">
        <f t="shared" si="10"/>
        <v>492</v>
      </c>
    </row>
    <row r="675" spans="1:32" ht="15" thickBot="1" x14ac:dyDescent="0.4">
      <c r="A675" s="11" t="s">
        <v>1754</v>
      </c>
      <c r="B675" s="12" t="s">
        <v>1755</v>
      </c>
      <c r="C675" s="12" t="s">
        <v>1756</v>
      </c>
      <c r="D675" s="13" t="s">
        <v>34</v>
      </c>
      <c r="E675" s="14">
        <v>42095</v>
      </c>
      <c r="F675" s="15">
        <v>909.31000000000006</v>
      </c>
      <c r="G675" s="15">
        <v>967.39893900000004</v>
      </c>
      <c r="H675" s="15">
        <v>10412.985439502099</v>
      </c>
      <c r="I675" s="15">
        <v>4916.8857346538989</v>
      </c>
      <c r="J675" s="16">
        <v>0.47218790069574912</v>
      </c>
      <c r="K675" s="16">
        <v>0.96189174469423544</v>
      </c>
      <c r="L675" s="16">
        <v>0.9266202567576225</v>
      </c>
      <c r="M675" s="15">
        <v>4556.0859218928872</v>
      </c>
      <c r="N675" s="15">
        <v>387.0495002152183</v>
      </c>
      <c r="O675" s="15">
        <v>425.98690215658024</v>
      </c>
      <c r="P675" s="15">
        <v>566208.38</v>
      </c>
      <c r="Q675" s="15">
        <v>450459.91000000003</v>
      </c>
      <c r="R675" s="17">
        <v>600613.21333333338</v>
      </c>
      <c r="S675" s="15">
        <v>495.38651285040305</v>
      </c>
      <c r="T675" s="15">
        <v>687763.21000000008</v>
      </c>
      <c r="U675" s="15">
        <v>563179.06999999995</v>
      </c>
      <c r="V675" s="15">
        <v>750905.42666666652</v>
      </c>
      <c r="W675" s="15">
        <v>619.34771420087748</v>
      </c>
      <c r="X675" s="18">
        <v>2.5587999999999997</v>
      </c>
      <c r="Y675" s="18">
        <v>107873.05999999998</v>
      </c>
      <c r="Z675" s="17">
        <v>143830.74666666664</v>
      </c>
      <c r="AA675" s="17">
        <v>56210.233963837214</v>
      </c>
      <c r="AB675" s="19">
        <f>Table1[[#This Row],[YTD-23 Annualized]]/Table1[[#This Row],[Column6]]</f>
        <v>131.82657738021774</v>
      </c>
      <c r="AC675" s="22">
        <v>40.987332700000003</v>
      </c>
      <c r="AD675" s="22">
        <v>-111.90377530000001</v>
      </c>
      <c r="AE675" s="21">
        <f>IF(OR('[1]Sales Team Input Sheet'!D$12="", '[1]Sales Team Input Sheet'!D$14="", AC675="", AD675=""), "",
     IFERROR(3959 * ACOS(MIN(1,
       SIN(RADIANS('[1]Sales Team Input Sheet'!D$12)) * SIN(RADIANS(AC675)) +
       COS(RADIANS('[1]Sales Team Input Sheet'!D$12)) * COS(RADIANS(AC675)) *
       COS(RADIANS(AD675) - RADIANS('[1]Sales Team Input Sheet'!D$14)))), ""))</f>
        <v>1255.0288940975752</v>
      </c>
      <c r="AF675" s="21">
        <f t="shared" si="10"/>
        <v>773</v>
      </c>
    </row>
    <row r="676" spans="1:32" ht="15" thickBot="1" x14ac:dyDescent="0.4">
      <c r="A676" s="11" t="s">
        <v>1757</v>
      </c>
      <c r="B676" s="12" t="s">
        <v>1758</v>
      </c>
      <c r="C676" s="12" t="s">
        <v>1759</v>
      </c>
      <c r="D676" s="13" t="s">
        <v>34</v>
      </c>
      <c r="E676" s="14">
        <v>42095</v>
      </c>
      <c r="F676" s="15">
        <v>841.79000000000008</v>
      </c>
      <c r="G676" s="15">
        <v>1077.0244789999999</v>
      </c>
      <c r="H676" s="15">
        <v>11592.983789508098</v>
      </c>
      <c r="I676" s="15">
        <v>5188.0250050279001</v>
      </c>
      <c r="J676" s="16">
        <v>0.4475142119773492</v>
      </c>
      <c r="K676" s="16">
        <v>0.77101640661366533</v>
      </c>
      <c r="L676" s="16">
        <v>0.77090499192383155</v>
      </c>
      <c r="M676" s="15">
        <v>3999.4743746016688</v>
      </c>
      <c r="N676" s="15">
        <v>324.24183223353896</v>
      </c>
      <c r="O676" s="15">
        <v>344.13976169828572</v>
      </c>
      <c r="P676" s="15">
        <v>406211.55</v>
      </c>
      <c r="Q676" s="15">
        <v>324743.03999999998</v>
      </c>
      <c r="R676" s="17">
        <v>432990.71999999997</v>
      </c>
      <c r="S676" s="15">
        <v>385.77678518395317</v>
      </c>
      <c r="T676" s="15">
        <v>642647.84000000008</v>
      </c>
      <c r="U676" s="15">
        <v>555473.90999999992</v>
      </c>
      <c r="V676" s="15">
        <v>740631.87999999989</v>
      </c>
      <c r="W676" s="15">
        <v>659.87230782024005</v>
      </c>
      <c r="X676" s="18">
        <v>2.3125</v>
      </c>
      <c r="Y676" s="18">
        <v>90223.22</v>
      </c>
      <c r="Z676" s="17">
        <v>120297.62666666668</v>
      </c>
      <c r="AA676" s="17">
        <v>52020.595315315317</v>
      </c>
      <c r="AB676" s="19">
        <f>Table1[[#This Row],[YTD-23 Annualized]]/Table1[[#This Row],[Column6]]</f>
        <v>108.261906301906</v>
      </c>
      <c r="AC676" s="22">
        <v>33.841422999999999</v>
      </c>
      <c r="AD676" s="22">
        <v>-84.004675000000006</v>
      </c>
      <c r="AE676" s="21">
        <f>IF(OR('[1]Sales Team Input Sheet'!D$12="", '[1]Sales Team Input Sheet'!D$14="", AC676="", AD676=""), "",
     IFERROR(3959 * ACOS(MIN(1,
       SIN(RADIANS('[1]Sales Team Input Sheet'!D$12)) * SIN(RADIANS(AC676)) +
       COS(RADIANS('[1]Sales Team Input Sheet'!D$12)) * COS(RADIANS(AC676)) *
       COS(RADIANS(AD676) - RADIANS('[1]Sales Team Input Sheet'!D$14)))), ""))</f>
        <v>589.70216780071553</v>
      </c>
      <c r="AF676" s="21">
        <f t="shared" si="10"/>
        <v>260</v>
      </c>
    </row>
    <row r="677" spans="1:32" ht="15" thickBot="1" x14ac:dyDescent="0.4">
      <c r="A677" s="11" t="s">
        <v>1760</v>
      </c>
      <c r="B677" s="12" t="s">
        <v>1761</v>
      </c>
      <c r="C677" s="12" t="s">
        <v>1762</v>
      </c>
      <c r="D677" s="13" t="s">
        <v>34</v>
      </c>
      <c r="E677" s="14">
        <v>42095</v>
      </c>
      <c r="F677" s="15">
        <v>746.11</v>
      </c>
      <c r="G677" s="15">
        <v>1185.256474</v>
      </c>
      <c r="H677" s="15">
        <v>12757.9821604886</v>
      </c>
      <c r="I677" s="15">
        <v>7015.9913860562137</v>
      </c>
      <c r="J677" s="16">
        <v>0.54992954981428799</v>
      </c>
      <c r="K677" s="16">
        <v>0.80617330133013421</v>
      </c>
      <c r="L677" s="16">
        <v>0.52374908756079686</v>
      </c>
      <c r="M677" s="15">
        <v>3674.6190867813525</v>
      </c>
      <c r="N677" s="15">
        <v>346.8744862390094</v>
      </c>
      <c r="O677" s="15">
        <v>397.69757810510509</v>
      </c>
      <c r="P677" s="15">
        <v>591771.47</v>
      </c>
      <c r="Q677" s="15">
        <v>327872.53999999998</v>
      </c>
      <c r="R677" s="17">
        <v>437163.3866666666</v>
      </c>
      <c r="S677" s="15">
        <v>439.44262910294725</v>
      </c>
      <c r="T677" s="15">
        <v>819047.34000000008</v>
      </c>
      <c r="U677" s="15">
        <v>532990.85</v>
      </c>
      <c r="V677" s="15">
        <v>710654.46666666667</v>
      </c>
      <c r="W677" s="15">
        <v>714.35961185348015</v>
      </c>
      <c r="X677" s="18">
        <v>1.6916</v>
      </c>
      <c r="Y677" s="18">
        <v>84570.72</v>
      </c>
      <c r="Z677" s="17">
        <v>112760.95999999999</v>
      </c>
      <c r="AA677" s="17">
        <v>66659.352092693298</v>
      </c>
      <c r="AB677" s="19">
        <f>Table1[[#This Row],[YTD-23 Annualized]]/Table1[[#This Row],[Column6]]</f>
        <v>118.96835463552327</v>
      </c>
      <c r="AC677" s="22">
        <v>38.058050999999999</v>
      </c>
      <c r="AD677" s="22">
        <v>-77.352189999999993</v>
      </c>
      <c r="AE677" s="21">
        <f>IF(OR('[1]Sales Team Input Sheet'!D$12="", '[1]Sales Team Input Sheet'!D$14="", AC677="", AD677=""), "",
     IFERROR(3959 * ACOS(MIN(1,
       SIN(RADIANS('[1]Sales Team Input Sheet'!D$12)) * SIN(RADIANS(AC677)) +
       COS(RADIANS('[1]Sales Team Input Sheet'!D$12)) * COS(RADIANS(AC677)) *
       COS(RADIANS(AD677) - RADIANS('[1]Sales Team Input Sheet'!D$14)))), ""))</f>
        <v>604.29824349311684</v>
      </c>
      <c r="AF677" s="21">
        <f t="shared" si="10"/>
        <v>316</v>
      </c>
    </row>
    <row r="678" spans="1:32" ht="15" thickBot="1" x14ac:dyDescent="0.4">
      <c r="A678" s="11" t="s">
        <v>1763</v>
      </c>
      <c r="B678" s="12" t="s">
        <v>1764</v>
      </c>
      <c r="C678" s="12" t="s">
        <v>1765</v>
      </c>
      <c r="D678" s="13" t="s">
        <v>34</v>
      </c>
      <c r="E678" s="14">
        <v>42217</v>
      </c>
      <c r="F678" s="15">
        <v>1207.9800000000002</v>
      </c>
      <c r="G678" s="15">
        <v>1431.4494239999999</v>
      </c>
      <c r="H678" s="15">
        <v>15407.978454993598</v>
      </c>
      <c r="I678" s="15">
        <v>8292.9920205684957</v>
      </c>
      <c r="J678" s="16">
        <v>0.53822712984653776</v>
      </c>
      <c r="K678" s="16">
        <v>0.72825433182684474</v>
      </c>
      <c r="L678" s="16">
        <v>0.76240974197738143</v>
      </c>
      <c r="M678" s="15">
        <v>6322.6579066221102</v>
      </c>
      <c r="N678" s="15">
        <v>308.7056259365209</v>
      </c>
      <c r="O678" s="15">
        <v>319.80551830328307</v>
      </c>
      <c r="P678" s="15">
        <v>538903.55000000005</v>
      </c>
      <c r="Q678" s="15">
        <v>431458.88999999996</v>
      </c>
      <c r="R678" s="17">
        <v>575278.52</v>
      </c>
      <c r="S678" s="15">
        <v>357.17386877266171</v>
      </c>
      <c r="T678" s="15">
        <v>791315.3400000002</v>
      </c>
      <c r="U678" s="15">
        <v>655965.33999999985</v>
      </c>
      <c r="V678" s="15">
        <v>874620.45333333313</v>
      </c>
      <c r="W678" s="15">
        <v>543.02665607046447</v>
      </c>
      <c r="X678" s="18">
        <v>1.2954000000000001</v>
      </c>
      <c r="Y678" s="18">
        <v>89730.7</v>
      </c>
      <c r="Z678" s="17">
        <v>119640.93333333332</v>
      </c>
      <c r="AA678" s="17">
        <v>92358.293448613025</v>
      </c>
      <c r="AB678" s="19">
        <f>Table1[[#This Row],[YTD-23 Annualized]]/Table1[[#This Row],[Column6]]</f>
        <v>90.986817331596455</v>
      </c>
      <c r="AC678" s="22">
        <v>40.015658999999999</v>
      </c>
      <c r="AD678" s="22">
        <v>-74.091656999999998</v>
      </c>
      <c r="AE678" s="21">
        <f>IF(OR('[1]Sales Team Input Sheet'!D$12="", '[1]Sales Team Input Sheet'!D$14="", AC678="", AD678=""), "",
     IFERROR(3959 * ACOS(MIN(1,
       SIN(RADIANS('[1]Sales Team Input Sheet'!D$12)) * SIN(RADIANS(AC678)) +
       COS(RADIANS('[1]Sales Team Input Sheet'!D$12)) * COS(RADIANS(AC678)) *
       COS(RADIANS(AD678) - RADIANS('[1]Sales Team Input Sheet'!D$14)))), ""))</f>
        <v>717.18707700263235</v>
      </c>
      <c r="AF678" s="21">
        <f t="shared" si="10"/>
        <v>462</v>
      </c>
    </row>
    <row r="679" spans="1:32" ht="15" thickBot="1" x14ac:dyDescent="0.4">
      <c r="A679" s="11" t="s">
        <v>1766</v>
      </c>
      <c r="B679" s="12" t="s">
        <v>1767</v>
      </c>
      <c r="C679" s="12" t="s">
        <v>108</v>
      </c>
      <c r="D679" s="13" t="s">
        <v>34</v>
      </c>
      <c r="E679" s="14">
        <v>42278</v>
      </c>
      <c r="F679" s="15">
        <v>1585.19</v>
      </c>
      <c r="G679" s="15">
        <v>1983.7577590000001</v>
      </c>
      <c r="H679" s="15">
        <v>21352.970142100101</v>
      </c>
      <c r="I679" s="15">
        <v>9857.438394044033</v>
      </c>
      <c r="J679" s="16">
        <v>0.46164249415629716</v>
      </c>
      <c r="K679" s="16">
        <v>0.75545575506102935</v>
      </c>
      <c r="L679" s="16">
        <v>0.67828368902690817</v>
      </c>
      <c r="M679" s="15">
        <v>6686.1396782676684</v>
      </c>
      <c r="N679" s="15">
        <v>563.63631507916114</v>
      </c>
      <c r="O679" s="15">
        <v>659.75091313974985</v>
      </c>
      <c r="P679" s="15">
        <v>1485495.4599999997</v>
      </c>
      <c r="Q679" s="15">
        <v>1122718.49</v>
      </c>
      <c r="R679" s="17">
        <v>1496957.9866666668</v>
      </c>
      <c r="S679" s="15">
        <v>708.25484011380331</v>
      </c>
      <c r="T679" s="15">
        <v>1922906.68</v>
      </c>
      <c r="U679" s="15">
        <v>1494939.1099999999</v>
      </c>
      <c r="V679" s="15">
        <v>1993252.1466666665</v>
      </c>
      <c r="W679" s="15">
        <v>943.06620026621408</v>
      </c>
      <c r="X679" s="18">
        <v>2.3925000000000001</v>
      </c>
      <c r="Y679" s="18">
        <v>106393.73999999999</v>
      </c>
      <c r="Z679" s="17">
        <v>141858.31999999998</v>
      </c>
      <c r="AA679" s="17">
        <v>59292.923719958191</v>
      </c>
      <c r="AB679" s="19">
        <f>Table1[[#This Row],[YTD-23 Annualized]]/Table1[[#This Row],[Column6]]</f>
        <v>223.88972691257297</v>
      </c>
      <c r="AC679" s="22">
        <v>42.349708999999997</v>
      </c>
      <c r="AD679" s="22">
        <v>-71.041041000000007</v>
      </c>
      <c r="AE679" s="21">
        <f>IF(OR('[1]Sales Team Input Sheet'!D$12="", '[1]Sales Team Input Sheet'!D$14="", AC679="", AD679=""), "",
     IFERROR(3959 * ACOS(MIN(1,
       SIN(RADIANS('[1]Sales Team Input Sheet'!D$12)) * SIN(RADIANS(AC679)) +
       COS(RADIANS('[1]Sales Team Input Sheet'!D$12)) * COS(RADIANS(AC679)) *
       COS(RADIANS(AD679) - RADIANS('[1]Sales Team Input Sheet'!D$14)))), ""))</f>
        <v>849.25112348673451</v>
      </c>
      <c r="AF679" s="21">
        <f t="shared" si="10"/>
        <v>601</v>
      </c>
    </row>
    <row r="680" spans="1:32" ht="15" thickBot="1" x14ac:dyDescent="0.4">
      <c r="A680" s="11" t="s">
        <v>1768</v>
      </c>
      <c r="B680" s="12" t="s">
        <v>1769</v>
      </c>
      <c r="C680" s="12" t="s">
        <v>1770</v>
      </c>
      <c r="D680" s="13" t="s">
        <v>34</v>
      </c>
      <c r="E680" s="14">
        <v>42217</v>
      </c>
      <c r="F680" s="15">
        <v>1252.53</v>
      </c>
      <c r="G680" s="15">
        <v>1244.9002</v>
      </c>
      <c r="H680" s="15">
        <v>13399.98126278</v>
      </c>
      <c r="I680" s="15">
        <v>7809.1356608343249</v>
      </c>
      <c r="J680" s="16">
        <v>0.58277213286298424</v>
      </c>
      <c r="K680" s="16">
        <v>0.84640303760816959</v>
      </c>
      <c r="L680" s="16">
        <v>0.79316613762250832</v>
      </c>
      <c r="M680" s="15">
        <v>6193.9419702741561</v>
      </c>
      <c r="N680" s="15">
        <v>328.36570680480548</v>
      </c>
      <c r="O680" s="15">
        <v>370.80283106991448</v>
      </c>
      <c r="P680" s="15">
        <v>651100.32999999996</v>
      </c>
      <c r="Q680" s="15">
        <v>520457.72999999992</v>
      </c>
      <c r="R680" s="17">
        <v>693943.6399999999</v>
      </c>
      <c r="S680" s="15">
        <v>415.52516107398623</v>
      </c>
      <c r="T680" s="15">
        <v>894210.88</v>
      </c>
      <c r="U680" s="15">
        <v>773651.6</v>
      </c>
      <c r="V680" s="15">
        <v>1031535.4666666666</v>
      </c>
      <c r="W680" s="15">
        <v>617.67111366594008</v>
      </c>
      <c r="X680" s="18">
        <v>2.048</v>
      </c>
      <c r="Y680" s="18">
        <v>77442.210000000006</v>
      </c>
      <c r="Z680" s="17">
        <v>103256.28</v>
      </c>
      <c r="AA680" s="17">
        <v>50418.10546875</v>
      </c>
      <c r="AB680" s="19">
        <f>Table1[[#This Row],[YTD-23 Annualized]]/Table1[[#This Row],[Column6]]</f>
        <v>112.03586396681798</v>
      </c>
      <c r="AC680" s="22">
        <v>35.251545999999998</v>
      </c>
      <c r="AD680" s="22">
        <v>-87.309128000000001</v>
      </c>
      <c r="AE680" s="21">
        <f>IF(OR('[1]Sales Team Input Sheet'!D$12="", '[1]Sales Team Input Sheet'!D$14="", AC680="", AD680=""), "",
     IFERROR(3959 * ACOS(MIN(1,
       SIN(RADIANS('[1]Sales Team Input Sheet'!D$12)) * SIN(RADIANS(AC680)) +
       COS(RADIANS('[1]Sales Team Input Sheet'!D$12)) * COS(RADIANS(AC680)) *
       COS(RADIANS(AD680) - RADIANS('[1]Sales Team Input Sheet'!D$14)))), ""))</f>
        <v>458.69940025928935</v>
      </c>
      <c r="AF680" s="21">
        <f t="shared" si="10"/>
        <v>179</v>
      </c>
    </row>
    <row r="681" spans="1:32" ht="15" thickBot="1" x14ac:dyDescent="0.4">
      <c r="A681" s="11" t="s">
        <v>1771</v>
      </c>
      <c r="B681" s="12" t="s">
        <v>1772</v>
      </c>
      <c r="C681" s="12" t="s">
        <v>1067</v>
      </c>
      <c r="D681" s="13" t="s">
        <v>34</v>
      </c>
      <c r="E681" s="14">
        <v>42156</v>
      </c>
      <c r="F681" s="15">
        <v>954.38</v>
      </c>
      <c r="G681" s="15">
        <v>951.69833200000005</v>
      </c>
      <c r="H681" s="15">
        <v>10243.9856758148</v>
      </c>
      <c r="I681" s="15">
        <v>5652.0345281021991</v>
      </c>
      <c r="J681" s="16">
        <v>0.55174174456785741</v>
      </c>
      <c r="K681" s="16">
        <v>0.70112963377413184</v>
      </c>
      <c r="L681" s="16">
        <v>0.82900975764823881</v>
      </c>
      <c r="M681" s="15">
        <v>4685.5917743614818</v>
      </c>
      <c r="N681" s="15">
        <v>362.74674792965487</v>
      </c>
      <c r="O681" s="15">
        <v>351.51749827112889</v>
      </c>
      <c r="P681" s="15">
        <v>436773.72000000003</v>
      </c>
      <c r="Q681" s="15">
        <v>377149.8</v>
      </c>
      <c r="R681" s="17">
        <v>502866.4</v>
      </c>
      <c r="S681" s="15">
        <v>395.17781177308825</v>
      </c>
      <c r="T681" s="15">
        <v>536862.75</v>
      </c>
      <c r="U681" s="15">
        <v>476451.36000000004</v>
      </c>
      <c r="V681" s="15">
        <v>635268.4800000001</v>
      </c>
      <c r="W681" s="15">
        <v>499.22605251576948</v>
      </c>
      <c r="X681" s="18">
        <v>2</v>
      </c>
      <c r="Y681" s="18">
        <v>87713.15</v>
      </c>
      <c r="Z681" s="17">
        <v>116950.86666666667</v>
      </c>
      <c r="AA681" s="17">
        <v>58475.433333333334</v>
      </c>
      <c r="AB681" s="19">
        <f>Table1[[#This Row],[YTD-23 Annualized]]/Table1[[#This Row],[Column6]]</f>
        <v>107.32185478717402</v>
      </c>
      <c r="AC681" s="22">
        <v>40.003602999999998</v>
      </c>
      <c r="AD681" s="22">
        <v>-105.21251100000001</v>
      </c>
      <c r="AE681" s="21">
        <f>IF(OR('[1]Sales Team Input Sheet'!D$12="", '[1]Sales Team Input Sheet'!D$14="", AC681="", AD681=""), "",
     IFERROR(3959 * ACOS(MIN(1,
       SIN(RADIANS('[1]Sales Team Input Sheet'!D$12)) * SIN(RADIANS(AC681)) +
       COS(RADIANS('[1]Sales Team Input Sheet'!D$12)) * COS(RADIANS(AC681)) *
       COS(RADIANS(AD681) - RADIANS('[1]Sales Team Input Sheet'!D$14)))), ""))</f>
        <v>925.43679329594363</v>
      </c>
      <c r="AF681" s="21">
        <f t="shared" si="10"/>
        <v>642</v>
      </c>
    </row>
    <row r="682" spans="1:32" ht="15" thickBot="1" x14ac:dyDescent="0.4">
      <c r="A682" s="11" t="s">
        <v>1773</v>
      </c>
      <c r="B682" s="12" t="s">
        <v>1774</v>
      </c>
      <c r="C682" s="12" t="s">
        <v>1775</v>
      </c>
      <c r="D682" s="13" t="s">
        <v>34</v>
      </c>
      <c r="E682" s="14">
        <v>42278</v>
      </c>
      <c r="F682" s="15">
        <v>1689.41</v>
      </c>
      <c r="G682" s="15">
        <v>1585.0180829999999</v>
      </c>
      <c r="H682" s="15">
        <v>17060.976143603697</v>
      </c>
      <c r="I682" s="15">
        <v>9528.7748888066108</v>
      </c>
      <c r="J682" s="16">
        <v>0.55851287807931371</v>
      </c>
      <c r="K682" s="16">
        <v>0.7998532835748593</v>
      </c>
      <c r="L682" s="16">
        <v>0.87447815974316212</v>
      </c>
      <c r="M682" s="15">
        <v>8332.7055293704598</v>
      </c>
      <c r="N682" s="15">
        <v>384.26574388030201</v>
      </c>
      <c r="O682" s="15">
        <v>437.78722749362208</v>
      </c>
      <c r="P682" s="15">
        <v>876826.28999999992</v>
      </c>
      <c r="Q682" s="15">
        <v>824384.43000000017</v>
      </c>
      <c r="R682" s="17">
        <v>1099179.2400000002</v>
      </c>
      <c r="S682" s="15">
        <v>487.97179488697248</v>
      </c>
      <c r="T682" s="15">
        <v>1124158.48</v>
      </c>
      <c r="U682" s="15">
        <v>1110863.54</v>
      </c>
      <c r="V682" s="15">
        <v>1481151.3866666667</v>
      </c>
      <c r="W682" s="15">
        <v>657.54526136343452</v>
      </c>
      <c r="X682" s="18">
        <v>2.5874999999999999</v>
      </c>
      <c r="Y682" s="18">
        <v>124112.26</v>
      </c>
      <c r="Z682" s="17">
        <v>165483.01333333334</v>
      </c>
      <c r="AA682" s="17">
        <v>63954.787761674721</v>
      </c>
      <c r="AB682" s="19">
        <f>Table1[[#This Row],[YTD-23 Annualized]]/Table1[[#This Row],[Column6]]</f>
        <v>131.91144654346664</v>
      </c>
      <c r="AC682" s="22">
        <v>34.184615999999998</v>
      </c>
      <c r="AD682" s="22">
        <v>-118.320544</v>
      </c>
      <c r="AE682" s="21">
        <f>IF(OR('[1]Sales Team Input Sheet'!D$12="", '[1]Sales Team Input Sheet'!D$14="", AC682="", AD682=""), "",
     IFERROR(3959 * ACOS(MIN(1,
       SIN(RADIANS('[1]Sales Team Input Sheet'!D$12)) * SIN(RADIANS(AC682)) +
       COS(RADIANS('[1]Sales Team Input Sheet'!D$12)) * COS(RADIANS(AC682)) *
       COS(RADIANS(AD682) - RADIANS('[1]Sales Team Input Sheet'!D$14)))), ""))</f>
        <v>1742.5003047832276</v>
      </c>
      <c r="AF682" s="21">
        <f t="shared" si="10"/>
        <v>904</v>
      </c>
    </row>
    <row r="683" spans="1:32" ht="15" thickBot="1" x14ac:dyDescent="0.4">
      <c r="A683" s="11" t="s">
        <v>1776</v>
      </c>
      <c r="B683" s="12" t="s">
        <v>1777</v>
      </c>
      <c r="C683" s="12" t="s">
        <v>719</v>
      </c>
      <c r="D683" s="13" t="s">
        <v>34</v>
      </c>
      <c r="E683" s="14">
        <v>42248</v>
      </c>
      <c r="F683" s="15">
        <v>970.38999999999987</v>
      </c>
      <c r="G683" s="15">
        <v>1097.0930610652274</v>
      </c>
      <c r="H683" s="15">
        <v>11809</v>
      </c>
      <c r="I683" s="15">
        <v>6293.9839227033999</v>
      </c>
      <c r="J683" s="16">
        <v>0.53298195636407819</v>
      </c>
      <c r="K683" s="16">
        <v>0.81657834015624364</v>
      </c>
      <c r="L683" s="16">
        <v>0.76392151866104907</v>
      </c>
      <c r="M683" s="15">
        <v>4808.1097566598073</v>
      </c>
      <c r="N683" s="15">
        <v>259.88819125293975</v>
      </c>
      <c r="O683" s="15">
        <v>293.26021496511714</v>
      </c>
      <c r="P683" s="15">
        <v>409986.64000000007</v>
      </c>
      <c r="Q683" s="15">
        <v>318842.64999999997</v>
      </c>
      <c r="R683" s="17">
        <v>425123.53333333333</v>
      </c>
      <c r="S683" s="15">
        <v>328.57165675656182</v>
      </c>
      <c r="T683" s="15">
        <v>594268.34</v>
      </c>
      <c r="U683" s="15">
        <v>451414.07999999996</v>
      </c>
      <c r="V683" s="15">
        <v>601885.43999999994</v>
      </c>
      <c r="W683" s="15">
        <v>465.1883057327467</v>
      </c>
      <c r="X683" s="18">
        <v>2.0587999999999997</v>
      </c>
      <c r="Y683" s="18">
        <v>72387.87999999999</v>
      </c>
      <c r="Z683" s="17">
        <v>96517.173333333325</v>
      </c>
      <c r="AA683" s="17">
        <v>46880.305679683959</v>
      </c>
      <c r="AB683" s="19">
        <f>Table1[[#This Row],[YTD-23 Annualized]]/Table1[[#This Row],[Column6]]</f>
        <v>88.418017651216545</v>
      </c>
      <c r="AC683" s="22">
        <v>29.705583099999998</v>
      </c>
      <c r="AD683" s="22">
        <v>-95.447017700000004</v>
      </c>
      <c r="AE683" s="21">
        <f>IF(OR('[1]Sales Team Input Sheet'!D$12="", '[1]Sales Team Input Sheet'!D$14="", AC683="", AD683=""), "",
     IFERROR(3959 * ACOS(MIN(1,
       SIN(RADIANS('[1]Sales Team Input Sheet'!D$12)) * SIN(RADIANS(AC683)) +
       COS(RADIANS('[1]Sales Team Input Sheet'!D$12)) * COS(RADIANS(AC683)) *
       COS(RADIANS(AD683) - RADIANS('[1]Sales Team Input Sheet'!D$14)))), ""))</f>
        <v>947.90282951323081</v>
      </c>
      <c r="AF683" s="21">
        <f t="shared" si="10"/>
        <v>666</v>
      </c>
    </row>
    <row r="684" spans="1:32" ht="15" thickBot="1" x14ac:dyDescent="0.4">
      <c r="A684" s="11" t="s">
        <v>1778</v>
      </c>
      <c r="B684" s="12" t="s">
        <v>1779</v>
      </c>
      <c r="C684" s="12" t="s">
        <v>416</v>
      </c>
      <c r="D684" s="13" t="s">
        <v>34</v>
      </c>
      <c r="E684" s="14">
        <v>42217</v>
      </c>
      <c r="F684" s="15">
        <v>1606.24</v>
      </c>
      <c r="G684" s="15">
        <v>1456.1616220000001</v>
      </c>
      <c r="H684" s="15">
        <v>15673.9780830458</v>
      </c>
      <c r="I684" s="15">
        <v>8593.5116373792025</v>
      </c>
      <c r="J684" s="16">
        <v>0.54826615118689082</v>
      </c>
      <c r="K684" s="16">
        <v>0.9834273473164149</v>
      </c>
      <c r="L684" s="16">
        <v>0.91738496113359924</v>
      </c>
      <c r="M684" s="15">
        <v>7883.5583394582527</v>
      </c>
      <c r="N684" s="15">
        <v>314.62968382407706</v>
      </c>
      <c r="O684" s="15">
        <v>369.95242927582427</v>
      </c>
      <c r="P684" s="15">
        <v>801617.5199999999</v>
      </c>
      <c r="Q684" s="15">
        <v>662316.52000000014</v>
      </c>
      <c r="R684" s="17">
        <v>883088.69333333359</v>
      </c>
      <c r="S684" s="15">
        <v>412.33970016933966</v>
      </c>
      <c r="T684" s="15">
        <v>1145897.93</v>
      </c>
      <c r="U684" s="15">
        <v>953409.41000000015</v>
      </c>
      <c r="V684" s="15">
        <v>1271212.5466666669</v>
      </c>
      <c r="W684" s="15">
        <v>593.56597395158894</v>
      </c>
      <c r="X684" s="18">
        <v>2.0713999999999997</v>
      </c>
      <c r="Y684" s="18">
        <v>94976.319999999978</v>
      </c>
      <c r="Z684" s="17">
        <v>126635.09333333329</v>
      </c>
      <c r="AA684" s="17">
        <v>61135.026230246847</v>
      </c>
      <c r="AB684" s="19">
        <f>Table1[[#This Row],[YTD-23 Annualized]]/Table1[[#This Row],[Column6]]</f>
        <v>112.01651022398831</v>
      </c>
      <c r="AC684" s="22">
        <v>33.654817999999999</v>
      </c>
      <c r="AD684" s="22">
        <v>-112.067362</v>
      </c>
      <c r="AE684" s="21">
        <f>IF(OR('[1]Sales Team Input Sheet'!D$12="", '[1]Sales Team Input Sheet'!D$14="", AC684="", AD684=""), "",
     IFERROR(3959 * ACOS(MIN(1,
       SIN(RADIANS('[1]Sales Team Input Sheet'!D$12)) * SIN(RADIANS(AC684)) +
       COS(RADIANS('[1]Sales Team Input Sheet'!D$12)) * COS(RADIANS(AC684)) *
       COS(RADIANS(AD684) - RADIANS('[1]Sales Team Input Sheet'!D$14)))), ""))</f>
        <v>1444.6298446025435</v>
      </c>
      <c r="AF684" s="21">
        <f t="shared" si="10"/>
        <v>801</v>
      </c>
    </row>
    <row r="685" spans="1:32" ht="15" thickBot="1" x14ac:dyDescent="0.4">
      <c r="A685" s="11" t="s">
        <v>1780</v>
      </c>
      <c r="B685" s="12" t="s">
        <v>1781</v>
      </c>
      <c r="C685" s="12" t="s">
        <v>421</v>
      </c>
      <c r="D685" s="13" t="s">
        <v>34</v>
      </c>
      <c r="E685" s="14">
        <v>42248</v>
      </c>
      <c r="F685" s="15">
        <v>1312.46</v>
      </c>
      <c r="G685" s="15">
        <v>1462.571929</v>
      </c>
      <c r="H685" s="15">
        <v>15742.977986563099</v>
      </c>
      <c r="I685" s="15">
        <v>8472.4498969314009</v>
      </c>
      <c r="J685" s="16">
        <v>0.53817326710122959</v>
      </c>
      <c r="K685" s="16">
        <v>0.88148763192778223</v>
      </c>
      <c r="L685" s="16">
        <v>0.77072500059437865</v>
      </c>
      <c r="M685" s="15">
        <v>6529.9289518482983</v>
      </c>
      <c r="N685" s="15">
        <v>333.52281552197456</v>
      </c>
      <c r="O685" s="15">
        <v>382.63349740182554</v>
      </c>
      <c r="P685" s="15">
        <v>752382.35000000009</v>
      </c>
      <c r="Q685" s="15">
        <v>559965.36</v>
      </c>
      <c r="R685" s="17">
        <v>746620.48</v>
      </c>
      <c r="S685" s="15">
        <v>426.65327705225297</v>
      </c>
      <c r="T685" s="15">
        <v>981953.37999999989</v>
      </c>
      <c r="U685" s="15">
        <v>764187.64</v>
      </c>
      <c r="V685" s="15">
        <v>1018916.8533333333</v>
      </c>
      <c r="W685" s="15">
        <v>582.25594684790394</v>
      </c>
      <c r="X685" s="18">
        <v>3.4013999999999998</v>
      </c>
      <c r="Y685" s="18">
        <v>89084.560000000012</v>
      </c>
      <c r="Z685" s="17">
        <v>118779.41333333334</v>
      </c>
      <c r="AA685" s="17">
        <v>34920.742439387708</v>
      </c>
      <c r="AB685" s="19">
        <f>Table1[[#This Row],[YTD-23 Annualized]]/Table1[[#This Row],[Column6]]</f>
        <v>114.3382241224338</v>
      </c>
      <c r="AC685" s="22">
        <v>33.580489999999998</v>
      </c>
      <c r="AD685" s="22">
        <v>-111.886049</v>
      </c>
      <c r="AE685" s="21">
        <f>IF(OR('[1]Sales Team Input Sheet'!D$12="", '[1]Sales Team Input Sheet'!D$14="", AC685="", AD685=""), "",
     IFERROR(3959 * ACOS(MIN(1,
       SIN(RADIANS('[1]Sales Team Input Sheet'!D$12)) * SIN(RADIANS(AC685)) +
       COS(RADIANS('[1]Sales Team Input Sheet'!D$12)) * COS(RADIANS(AC685)) *
       COS(RADIANS(AD685) - RADIANS('[1]Sales Team Input Sheet'!D$14)))), ""))</f>
        <v>1438.2388862521682</v>
      </c>
      <c r="AF685" s="21">
        <f t="shared" si="10"/>
        <v>792</v>
      </c>
    </row>
    <row r="686" spans="1:32" ht="15" thickBot="1" x14ac:dyDescent="0.4">
      <c r="A686" s="11" t="s">
        <v>1782</v>
      </c>
      <c r="B686" s="12" t="s">
        <v>1783</v>
      </c>
      <c r="C686" s="12" t="s">
        <v>1784</v>
      </c>
      <c r="D686" s="13" t="s">
        <v>1560</v>
      </c>
      <c r="E686" s="14">
        <v>42217</v>
      </c>
      <c r="F686" s="15">
        <v>881.46</v>
      </c>
      <c r="G686" s="15">
        <v>1021.933</v>
      </c>
      <c r="H686" s="15">
        <v>10999.9846187</v>
      </c>
      <c r="I686" s="15">
        <v>5410.9947588011009</v>
      </c>
      <c r="J686" s="16">
        <v>0.49190930227324109</v>
      </c>
      <c r="K686" s="16">
        <v>0.64746529892791893</v>
      </c>
      <c r="L686" s="16">
        <v>0.77124635052263746</v>
      </c>
      <c r="M686" s="15">
        <v>4173.2099604224686</v>
      </c>
      <c r="N686" s="15">
        <v>280.92802056555274</v>
      </c>
      <c r="O686" s="15">
        <v>272.76596782610665</v>
      </c>
      <c r="P686" s="15">
        <v>312799.58</v>
      </c>
      <c r="Q686" s="15">
        <v>272491.73000000004</v>
      </c>
      <c r="R686" s="17">
        <v>363322.3066666667</v>
      </c>
      <c r="S686" s="15">
        <v>309.13680711546755</v>
      </c>
      <c r="T686" s="15">
        <v>462911.28999999992</v>
      </c>
      <c r="U686" s="15">
        <v>429928.18000000005</v>
      </c>
      <c r="V686" s="15">
        <v>573237.57333333348</v>
      </c>
      <c r="W686" s="15">
        <v>487.74553581557882</v>
      </c>
      <c r="X686" s="18">
        <v>1.7678</v>
      </c>
      <c r="Y686" s="18">
        <v>78219.209999999992</v>
      </c>
      <c r="Z686" s="17">
        <v>104292.28</v>
      </c>
      <c r="AA686" s="17">
        <v>58995.519855187238</v>
      </c>
      <c r="AB686" s="19">
        <f>Table1[[#This Row],[YTD-23 Annualized]]/Table1[[#This Row],[Column6]]</f>
        <v>87.060634406682553</v>
      </c>
      <c r="AC686" s="22">
        <v>35.492812000000001</v>
      </c>
      <c r="AD686" s="22">
        <v>-80.862395000000006</v>
      </c>
      <c r="AE686" s="21">
        <f>IF(OR('[1]Sales Team Input Sheet'!D$12="", '[1]Sales Team Input Sheet'!D$14="", AC686="", AD686=""), "",
     IFERROR(3959 * ACOS(MIN(1,
       SIN(RADIANS('[1]Sales Team Input Sheet'!D$12)) * SIN(RADIANS(AC686)) +
       COS(RADIANS('[1]Sales Team Input Sheet'!D$12)) * COS(RADIANS(AC686)) *
       COS(RADIANS(AD686) - RADIANS('[1]Sales Team Input Sheet'!D$14)))), ""))</f>
        <v>572.42401308100614</v>
      </c>
      <c r="AF686" s="21">
        <f t="shared" si="10"/>
        <v>218</v>
      </c>
    </row>
    <row r="687" spans="1:32" ht="15" thickBot="1" x14ac:dyDescent="0.4">
      <c r="A687" s="11" t="s">
        <v>1785</v>
      </c>
      <c r="B687" s="12" t="s">
        <v>1786</v>
      </c>
      <c r="C687" s="12" t="s">
        <v>270</v>
      </c>
      <c r="D687" s="13" t="s">
        <v>34</v>
      </c>
      <c r="E687" s="14">
        <v>42217</v>
      </c>
      <c r="F687" s="15">
        <v>1848.63</v>
      </c>
      <c r="G687" s="15">
        <v>1652.279855</v>
      </c>
      <c r="H687" s="15">
        <v>17784.9751312345</v>
      </c>
      <c r="I687" s="15">
        <v>8895.4914418083008</v>
      </c>
      <c r="J687" s="16">
        <v>0.50016889965652944</v>
      </c>
      <c r="K687" s="16">
        <v>0.85539027123896583</v>
      </c>
      <c r="L687" s="16">
        <v>0.87531745186544885</v>
      </c>
      <c r="M687" s="15">
        <v>7786.3789019345486</v>
      </c>
      <c r="N687" s="15">
        <v>420.36570116434325</v>
      </c>
      <c r="O687" s="15">
        <v>501.75784229402313</v>
      </c>
      <c r="P687" s="15">
        <v>1136536.8800000001</v>
      </c>
      <c r="Q687" s="15">
        <v>1032970.7100000001</v>
      </c>
      <c r="R687" s="17">
        <v>1377294.2800000003</v>
      </c>
      <c r="S687" s="15">
        <v>558.77634248064783</v>
      </c>
      <c r="T687" s="15">
        <v>1554078.9599999997</v>
      </c>
      <c r="U687" s="15">
        <v>1445967.64</v>
      </c>
      <c r="V687" s="15">
        <v>1927956.853333333</v>
      </c>
      <c r="W687" s="15">
        <v>782.18336822403603</v>
      </c>
      <c r="X687" s="18">
        <v>2.2530000000000001</v>
      </c>
      <c r="Y687" s="18">
        <v>96884.51999999999</v>
      </c>
      <c r="Z687" s="17">
        <v>129179.35999999999</v>
      </c>
      <c r="AA687" s="17">
        <v>57336.600088770516</v>
      </c>
      <c r="AB687" s="19">
        <f>Table1[[#This Row],[YTD-23 Annualized]]/Table1[[#This Row],[Column6]]</f>
        <v>176.88508321343153</v>
      </c>
      <c r="AC687" s="22">
        <v>25.763888999999999</v>
      </c>
      <c r="AD687" s="22">
        <v>-80.279258999999996</v>
      </c>
      <c r="AE687" s="21">
        <f>IF(OR('[1]Sales Team Input Sheet'!D$12="", '[1]Sales Team Input Sheet'!D$14="", AC687="", AD687=""), "",
     IFERROR(3959 * ACOS(MIN(1,
       SIN(RADIANS('[1]Sales Team Input Sheet'!D$12)) * SIN(RADIANS(AC687)) +
       COS(RADIANS('[1]Sales Team Input Sheet'!D$12)) * COS(RADIANS(AC687)) *
       COS(RADIANS(AD687) - RADIANS('[1]Sales Team Input Sheet'!D$14)))), ""))</f>
        <v>1189.8953018201967</v>
      </c>
      <c r="AF687" s="21">
        <f t="shared" si="10"/>
        <v>756</v>
      </c>
    </row>
    <row r="688" spans="1:32" ht="15" thickBot="1" x14ac:dyDescent="0.4">
      <c r="A688" s="11" t="s">
        <v>1787</v>
      </c>
      <c r="B688" s="12" t="s">
        <v>1788</v>
      </c>
      <c r="C688" s="12" t="s">
        <v>1789</v>
      </c>
      <c r="D688" s="13" t="s">
        <v>34</v>
      </c>
      <c r="E688" s="14">
        <v>42248</v>
      </c>
      <c r="F688" s="15">
        <v>764.08</v>
      </c>
      <c r="G688" s="15">
        <v>1019.424619</v>
      </c>
      <c r="H688" s="15">
        <v>10972.9846564541</v>
      </c>
      <c r="I688" s="15">
        <v>5591.9945918199983</v>
      </c>
      <c r="J688" s="16">
        <v>0.50961472807044284</v>
      </c>
      <c r="K688" s="16">
        <v>0.72685294581397997</v>
      </c>
      <c r="L688" s="16">
        <v>0.68958837246115134</v>
      </c>
      <c r="M688" s="15">
        <v>3856.1744493847123</v>
      </c>
      <c r="N688" s="15">
        <v>340.39877635646724</v>
      </c>
      <c r="O688" s="15">
        <v>377.1257590828186</v>
      </c>
      <c r="P688" s="15">
        <v>411509.24</v>
      </c>
      <c r="Q688" s="15">
        <v>321720.15000000002</v>
      </c>
      <c r="R688" s="17">
        <v>428960.2</v>
      </c>
      <c r="S688" s="15">
        <v>421.05558318500681</v>
      </c>
      <c r="T688" s="15">
        <v>561215.02</v>
      </c>
      <c r="U688" s="15">
        <v>457980.02999999997</v>
      </c>
      <c r="V688" s="15">
        <v>610640.04</v>
      </c>
      <c r="W688" s="15">
        <v>599.38753795414095</v>
      </c>
      <c r="X688" s="18">
        <v>1.2976000000000001</v>
      </c>
      <c r="Y688" s="18">
        <v>158476.34</v>
      </c>
      <c r="Z688" s="17">
        <v>211301.78666666665</v>
      </c>
      <c r="AA688" s="17">
        <v>162840.46444718452</v>
      </c>
      <c r="AB688" s="19">
        <f>Table1[[#This Row],[YTD-23 Annualized]]/Table1[[#This Row],[Column6]]</f>
        <v>111.23983254140499</v>
      </c>
      <c r="AC688" s="22">
        <v>42.282304000000003</v>
      </c>
      <c r="AD688" s="22">
        <v>-71.086203999999995</v>
      </c>
      <c r="AE688" s="21">
        <f>IF(OR('[1]Sales Team Input Sheet'!D$12="", '[1]Sales Team Input Sheet'!D$14="", AC688="", AD688=""), "",
     IFERROR(3959 * ACOS(MIN(1,
       SIN(RADIANS('[1]Sales Team Input Sheet'!D$12)) * SIN(RADIANS(AC688)) +
       COS(RADIANS('[1]Sales Team Input Sheet'!D$12)) * COS(RADIANS(AC688)) *
       COS(RADIANS(AD688) - RADIANS('[1]Sales Team Input Sheet'!D$14)))), ""))</f>
        <v>847.23890987638845</v>
      </c>
      <c r="AF688" s="21">
        <f t="shared" si="10"/>
        <v>588</v>
      </c>
    </row>
    <row r="689" spans="1:32" ht="15" thickBot="1" x14ac:dyDescent="0.4">
      <c r="A689" s="11" t="s">
        <v>1790</v>
      </c>
      <c r="B689" s="12" t="s">
        <v>1791</v>
      </c>
      <c r="C689" s="12" t="s">
        <v>1792</v>
      </c>
      <c r="D689" s="13" t="s">
        <v>34</v>
      </c>
      <c r="E689" s="14">
        <v>42339</v>
      </c>
      <c r="F689" s="15">
        <v>1091.33</v>
      </c>
      <c r="G689" s="15">
        <v>990.25307699999996</v>
      </c>
      <c r="H689" s="15">
        <v>10658.985095520298</v>
      </c>
      <c r="I689" s="15">
        <v>5932.0264022775209</v>
      </c>
      <c r="J689" s="16">
        <v>0.55652825753275525</v>
      </c>
      <c r="K689" s="16">
        <v>0.90645653146100957</v>
      </c>
      <c r="L689" s="16">
        <v>0.8363979879057627</v>
      </c>
      <c r="M689" s="15">
        <v>4961.5349470687788</v>
      </c>
      <c r="N689" s="15">
        <v>245.50394591349951</v>
      </c>
      <c r="O689" s="15">
        <v>277.54809269423549</v>
      </c>
      <c r="P689" s="15">
        <v>432339.42</v>
      </c>
      <c r="Q689" s="15">
        <v>337088.05</v>
      </c>
      <c r="R689" s="17">
        <v>449450.73333333334</v>
      </c>
      <c r="S689" s="15">
        <v>308.8782036597546</v>
      </c>
      <c r="T689" s="15">
        <v>832894.55</v>
      </c>
      <c r="U689" s="15">
        <v>727726.85000000009</v>
      </c>
      <c r="V689" s="15">
        <v>970302.46666666679</v>
      </c>
      <c r="W689" s="15">
        <v>666.82566226530946</v>
      </c>
      <c r="X689" s="18">
        <v>1.3925000000000001</v>
      </c>
      <c r="Y689" s="18">
        <v>51418.009999999995</v>
      </c>
      <c r="Z689" s="17">
        <v>68557.346666666665</v>
      </c>
      <c r="AA689" s="17">
        <v>49233.283064033509</v>
      </c>
      <c r="AB689" s="19">
        <f>Table1[[#This Row],[YTD-23 Annualized]]/Table1[[#This Row],[Column6]]</f>
        <v>90.587033675710373</v>
      </c>
      <c r="AC689" s="22">
        <v>33.443047</v>
      </c>
      <c r="AD689" s="22">
        <v>-84.545614</v>
      </c>
      <c r="AE689" s="21">
        <f>IF(OR('[1]Sales Team Input Sheet'!D$12="", '[1]Sales Team Input Sheet'!D$14="", AC689="", AD689=""), "",
     IFERROR(3959 * ACOS(MIN(1,
       SIN(RADIANS('[1]Sales Team Input Sheet'!D$12)) * SIN(RADIANS(AC689)) +
       COS(RADIANS('[1]Sales Team Input Sheet'!D$12)) * COS(RADIANS(AC689)) *
       COS(RADIANS(AD689) - RADIANS('[1]Sales Team Input Sheet'!D$14)))), ""))</f>
        <v>607.05361655594834</v>
      </c>
      <c r="AF689" s="21">
        <f t="shared" si="10"/>
        <v>319</v>
      </c>
    </row>
    <row r="690" spans="1:32" ht="15" thickBot="1" x14ac:dyDescent="0.4">
      <c r="A690" s="11" t="s">
        <v>1793</v>
      </c>
      <c r="B690" s="12" t="s">
        <v>1794</v>
      </c>
      <c r="C690" s="12" t="s">
        <v>122</v>
      </c>
      <c r="D690" s="13" t="s">
        <v>34</v>
      </c>
      <c r="E690" s="14">
        <v>42430</v>
      </c>
      <c r="F690" s="15">
        <v>763.44</v>
      </c>
      <c r="G690" s="15">
        <v>904.78231700000003</v>
      </c>
      <c r="H690" s="15">
        <v>9738.9863819562997</v>
      </c>
      <c r="I690" s="15">
        <v>5058.9850683533004</v>
      </c>
      <c r="J690" s="16">
        <v>0.51945704305801554</v>
      </c>
      <c r="K690" s="16">
        <v>0.79916819187140486</v>
      </c>
      <c r="L690" s="16">
        <v>0.77316057880260369</v>
      </c>
      <c r="M690" s="15">
        <v>3911.4078236017672</v>
      </c>
      <c r="N690" s="15">
        <v>782.45140021945519</v>
      </c>
      <c r="O690" s="15">
        <v>882.79432568374716</v>
      </c>
      <c r="P690" s="15">
        <v>873752.31999999983</v>
      </c>
      <c r="Q690" s="15">
        <v>721821.76</v>
      </c>
      <c r="R690" s="17">
        <v>962429.01333333342</v>
      </c>
      <c r="S690" s="15">
        <v>945.48590589961225</v>
      </c>
      <c r="T690" s="15">
        <v>1162737.4400000002</v>
      </c>
      <c r="U690" s="15">
        <v>932322.25999999989</v>
      </c>
      <c r="V690" s="15">
        <v>1243096.3466666664</v>
      </c>
      <c r="W690" s="15">
        <v>1221.2122236194066</v>
      </c>
      <c r="X690" s="18">
        <v>2.3391500000000001</v>
      </c>
      <c r="Y690" s="18">
        <v>108523.19999999998</v>
      </c>
      <c r="Z690" s="17">
        <v>144697.59999999998</v>
      </c>
      <c r="AA690" s="17">
        <v>61859.051364811996</v>
      </c>
      <c r="AB690" s="19">
        <f>Table1[[#This Row],[YTD-23 Annualized]]/Table1[[#This Row],[Column6]]</f>
        <v>246.05693313950925</v>
      </c>
      <c r="AC690" s="22">
        <v>37.423513</v>
      </c>
      <c r="AD690" s="22">
        <v>-122.142723</v>
      </c>
      <c r="AE690" s="21">
        <f>IF(OR('[1]Sales Team Input Sheet'!D$12="", '[1]Sales Team Input Sheet'!D$14="", AC690="", AD690=""), "",
     IFERROR(3959 * ACOS(MIN(1,
       SIN(RADIANS('[1]Sales Team Input Sheet'!D$12)) * SIN(RADIANS(AC690)) +
       COS(RADIANS('[1]Sales Team Input Sheet'!D$12)) * COS(RADIANS(AC690)) *
       COS(RADIANS(AD690) - RADIANS('[1]Sales Team Input Sheet'!D$14)))), ""))</f>
        <v>1849.2250326106268</v>
      </c>
      <c r="AF690" s="21">
        <f t="shared" si="10"/>
        <v>997</v>
      </c>
    </row>
    <row r="691" spans="1:32" ht="15" thickBot="1" x14ac:dyDescent="0.4">
      <c r="A691" s="11" t="s">
        <v>1795</v>
      </c>
      <c r="B691" s="12" t="s">
        <v>1796</v>
      </c>
      <c r="C691" s="12" t="s">
        <v>1797</v>
      </c>
      <c r="D691" s="13" t="s">
        <v>34</v>
      </c>
      <c r="E691" s="14">
        <v>42309</v>
      </c>
      <c r="F691" s="15">
        <v>980.43999999999994</v>
      </c>
      <c r="G691" s="15">
        <v>1215.2641430000001</v>
      </c>
      <c r="H691" s="15">
        <v>13080.9817088377</v>
      </c>
      <c r="I691" s="15">
        <v>6261.7309821106937</v>
      </c>
      <c r="J691" s="16">
        <v>0.4786896825855339</v>
      </c>
      <c r="K691" s="16">
        <v>0.65061385511769443</v>
      </c>
      <c r="L691" s="16">
        <v>0.77701790909371238</v>
      </c>
      <c r="M691" s="15">
        <v>4865.4771150269698</v>
      </c>
      <c r="N691" s="15">
        <v>364.80884384648897</v>
      </c>
      <c r="O691" s="15">
        <v>331.69419852311211</v>
      </c>
      <c r="P691" s="15">
        <v>442401.22000000003</v>
      </c>
      <c r="Q691" s="15">
        <v>364136.95</v>
      </c>
      <c r="R691" s="17">
        <v>485515.93333333335</v>
      </c>
      <c r="S691" s="15">
        <v>371.40156460364739</v>
      </c>
      <c r="T691" s="15">
        <v>611758.15</v>
      </c>
      <c r="U691" s="15">
        <v>538929.87000000011</v>
      </c>
      <c r="V691" s="15">
        <v>718573.16000000015</v>
      </c>
      <c r="W691" s="15">
        <v>549.68164293582493</v>
      </c>
      <c r="X691" s="18">
        <v>2.4925000000000002</v>
      </c>
      <c r="Y691" s="18">
        <v>119004.75</v>
      </c>
      <c r="Z691" s="17">
        <v>158673</v>
      </c>
      <c r="AA691" s="17">
        <v>63660.180541624868</v>
      </c>
      <c r="AB691" s="19">
        <f>Table1[[#This Row],[YTD-23 Annualized]]/Table1[[#This Row],[Column6]]</f>
        <v>99.787938953370684</v>
      </c>
      <c r="AC691" s="22">
        <v>41.887013099999997</v>
      </c>
      <c r="AD691" s="22">
        <v>-87.801496</v>
      </c>
      <c r="AE691" s="21">
        <f>IF(OR('[1]Sales Team Input Sheet'!D$12="", '[1]Sales Team Input Sheet'!D$14="", AC691="", AD691=""), "",
     IFERROR(3959 * ACOS(MIN(1,
       SIN(RADIANS('[1]Sales Team Input Sheet'!D$12)) * SIN(RADIANS(AC691)) +
       COS(RADIANS('[1]Sales Team Input Sheet'!D$12)) * COS(RADIANS(AC691)) *
       COS(RADIANS(AD691) - RADIANS('[1]Sales Team Input Sheet'!D$14)))), ""))</f>
        <v>9.090142774857938</v>
      </c>
      <c r="AF691" s="21">
        <f t="shared" si="10"/>
        <v>13</v>
      </c>
    </row>
    <row r="692" spans="1:32" ht="15" thickBot="1" x14ac:dyDescent="0.4">
      <c r="A692" s="11" t="s">
        <v>1798</v>
      </c>
      <c r="B692" s="12" t="s">
        <v>1799</v>
      </c>
      <c r="C692" s="12" t="s">
        <v>826</v>
      </c>
      <c r="D692" s="13" t="s">
        <v>34</v>
      </c>
      <c r="E692" s="14">
        <v>42644</v>
      </c>
      <c r="F692" s="15">
        <v>1055.8499999999999</v>
      </c>
      <c r="G692" s="15">
        <v>1392.801776</v>
      </c>
      <c r="H692" s="15">
        <v>14991.9790366864</v>
      </c>
      <c r="I692" s="15">
        <v>6661.9935261950004</v>
      </c>
      <c r="J692" s="16">
        <v>0.44437052038911246</v>
      </c>
      <c r="K692" s="16">
        <v>0.79100785613459201</v>
      </c>
      <c r="L692" s="16">
        <v>0.7660398482208679</v>
      </c>
      <c r="M692" s="15">
        <v>5103.3525096548228</v>
      </c>
      <c r="N692" s="15">
        <v>518.34581119794348</v>
      </c>
      <c r="O692" s="15">
        <v>554.17015674574998</v>
      </c>
      <c r="P692" s="15">
        <v>883343.87999999989</v>
      </c>
      <c r="Q692" s="15">
        <v>681091.24</v>
      </c>
      <c r="R692" s="17">
        <v>908121.65333333332</v>
      </c>
      <c r="S692" s="15">
        <v>645.06439361651758</v>
      </c>
      <c r="T692" s="15">
        <v>1237726.1399999999</v>
      </c>
      <c r="U692" s="15">
        <v>996605.74</v>
      </c>
      <c r="V692" s="15">
        <v>1328807.6533333333</v>
      </c>
      <c r="W692" s="15">
        <v>943.88951082066581</v>
      </c>
      <c r="X692" s="18">
        <v>2.4832999999999998</v>
      </c>
      <c r="Y692" s="18">
        <v>137721.48000000001</v>
      </c>
      <c r="Z692" s="17">
        <v>183628.64</v>
      </c>
      <c r="AA692" s="17">
        <v>73945.41134780334</v>
      </c>
      <c r="AB692" s="19">
        <f>Table1[[#This Row],[YTD-23 Annualized]]/Table1[[#This Row],[Column6]]</f>
        <v>177.94609555489168</v>
      </c>
      <c r="AC692" s="22">
        <v>32.776671</v>
      </c>
      <c r="AD692" s="22">
        <v>-79.977282000000002</v>
      </c>
      <c r="AE692" s="21">
        <f>IF(OR('[1]Sales Team Input Sheet'!D$12="", '[1]Sales Team Input Sheet'!D$14="", AC692="", AD692=""), "",
     IFERROR(3959 * ACOS(MIN(1,
       SIN(RADIANS('[1]Sales Team Input Sheet'!D$12)) * SIN(RADIANS(AC692)) +
       COS(RADIANS('[1]Sales Team Input Sheet'!D$12)) * COS(RADIANS(AC692)) *
       COS(RADIANS(AD692) - RADIANS('[1]Sales Team Input Sheet'!D$14)))), ""))</f>
        <v>756.01663928368816</v>
      </c>
      <c r="AF692" s="21">
        <f t="shared" si="10"/>
        <v>495</v>
      </c>
    </row>
    <row r="693" spans="1:32" ht="15" thickBot="1" x14ac:dyDescent="0.4">
      <c r="A693" s="11" t="s">
        <v>1800</v>
      </c>
      <c r="B693" s="12" t="s">
        <v>1801</v>
      </c>
      <c r="C693" s="12" t="s">
        <v>1802</v>
      </c>
      <c r="D693" s="13" t="s">
        <v>34</v>
      </c>
      <c r="E693" s="14">
        <v>42186</v>
      </c>
      <c r="F693" s="15">
        <v>1454.09</v>
      </c>
      <c r="G693" s="15">
        <v>1899.86635</v>
      </c>
      <c r="H693" s="15">
        <v>20449.971404764998</v>
      </c>
      <c r="I693" s="15">
        <v>10343.662248228244</v>
      </c>
      <c r="J693" s="16">
        <v>0.50580326219028804</v>
      </c>
      <c r="K693" s="16">
        <v>0.78132269452369274</v>
      </c>
      <c r="L693" s="16">
        <v>0.72342745581283696</v>
      </c>
      <c r="M693" s="15">
        <v>7482.8892640230461</v>
      </c>
      <c r="N693" s="15">
        <v>318.15896124994032</v>
      </c>
      <c r="O693" s="15">
        <v>338.80479887764858</v>
      </c>
      <c r="P693" s="15">
        <v>744491.67999999993</v>
      </c>
      <c r="Q693" s="15">
        <v>550953.61</v>
      </c>
      <c r="R693" s="17">
        <v>734604.81333333324</v>
      </c>
      <c r="S693" s="15">
        <v>378.89924970256311</v>
      </c>
      <c r="T693" s="15">
        <v>1200241.8900000001</v>
      </c>
      <c r="U693" s="15">
        <v>835263.40999999992</v>
      </c>
      <c r="V693" s="15">
        <v>1113684.5466666666</v>
      </c>
      <c r="W693" s="15">
        <v>574.42346072113833</v>
      </c>
      <c r="X693" s="18">
        <v>2.0518999999999998</v>
      </c>
      <c r="Y693" s="18">
        <v>105072.76</v>
      </c>
      <c r="Z693" s="17">
        <v>140097.01333333334</v>
      </c>
      <c r="AA693" s="17">
        <v>68276.725636402043</v>
      </c>
      <c r="AB693" s="19">
        <f>Table1[[#This Row],[YTD-23 Annualized]]/Table1[[#This Row],[Column6]]</f>
        <v>98.17127949029485</v>
      </c>
      <c r="AC693" s="22">
        <v>41.306950800000003</v>
      </c>
      <c r="AD693" s="22">
        <v>-72.924338000000006</v>
      </c>
      <c r="AE693" s="21">
        <f>IF(OR('[1]Sales Team Input Sheet'!D$12="", '[1]Sales Team Input Sheet'!D$14="", AC693="", AD693=""), "",
     IFERROR(3959 * ACOS(MIN(1,
       SIN(RADIANS('[1]Sales Team Input Sheet'!D$12)) * SIN(RADIANS(AC693)) +
       COS(RADIANS('[1]Sales Team Input Sheet'!D$12)) * COS(RADIANS(AC693)) *
       COS(RADIANS(AD693) - RADIANS('[1]Sales Team Input Sheet'!D$14)))), ""))</f>
        <v>759.75308383496156</v>
      </c>
      <c r="AF693" s="21">
        <f t="shared" si="10"/>
        <v>502</v>
      </c>
    </row>
    <row r="694" spans="1:32" ht="15" thickBot="1" x14ac:dyDescent="0.4">
      <c r="A694" s="11" t="s">
        <v>1803</v>
      </c>
      <c r="B694" s="12" t="s">
        <v>1804</v>
      </c>
      <c r="C694" s="12" t="s">
        <v>1805</v>
      </c>
      <c r="D694" s="13" t="s">
        <v>34</v>
      </c>
      <c r="E694" s="14">
        <v>42278</v>
      </c>
      <c r="F694" s="15">
        <v>1069.08</v>
      </c>
      <c r="G694" s="15">
        <v>1169.64877</v>
      </c>
      <c r="H694" s="15">
        <v>12589.982395403</v>
      </c>
      <c r="I694" s="15">
        <v>6328.9938196064995</v>
      </c>
      <c r="J694" s="16">
        <v>0.50270076802628538</v>
      </c>
      <c r="K694" s="16">
        <v>0.88615452729755062</v>
      </c>
      <c r="L694" s="16">
        <v>0.82777066972362967</v>
      </c>
      <c r="M694" s="15">
        <v>5238.9554527323862</v>
      </c>
      <c r="N694" s="15">
        <v>465.20354723649342</v>
      </c>
      <c r="O694" s="15">
        <v>529.87283458674744</v>
      </c>
      <c r="P694" s="15">
        <v>790353.33</v>
      </c>
      <c r="Q694" s="15">
        <v>631195.01</v>
      </c>
      <c r="R694" s="17">
        <v>841593.34666666668</v>
      </c>
      <c r="S694" s="15">
        <v>590.40952033524161</v>
      </c>
      <c r="T694" s="15">
        <v>1030702.4499999998</v>
      </c>
      <c r="U694" s="15">
        <v>881411.94000000006</v>
      </c>
      <c r="V694" s="15">
        <v>1175215.92</v>
      </c>
      <c r="W694" s="15">
        <v>824.45835671792565</v>
      </c>
      <c r="X694" s="18">
        <v>1.0666</v>
      </c>
      <c r="Y694" s="18">
        <v>121500.75000000001</v>
      </c>
      <c r="Z694" s="17">
        <v>162001.00000000003</v>
      </c>
      <c r="AA694" s="17">
        <v>151885.43033939623</v>
      </c>
      <c r="AB694" s="19">
        <f>Table1[[#This Row],[YTD-23 Annualized]]/Table1[[#This Row],[Column6]]</f>
        <v>160.64143974114768</v>
      </c>
      <c r="AC694" s="22">
        <v>33.863782200000003</v>
      </c>
      <c r="AD694" s="22">
        <v>-118.3992143</v>
      </c>
      <c r="AE694" s="21">
        <f>IF(OR('[1]Sales Team Input Sheet'!D$12="", '[1]Sales Team Input Sheet'!D$14="", AC694="", AD694=""), "",
     IFERROR(3959 * ACOS(MIN(1,
       SIN(RADIANS('[1]Sales Team Input Sheet'!D$12)) * SIN(RADIANS(AC694)) +
       COS(RADIANS('[1]Sales Team Input Sheet'!D$12)) * COS(RADIANS(AC694)) *
       COS(RADIANS(AD694) - RADIANS('[1]Sales Team Input Sheet'!D$14)))), ""))</f>
        <v>1756.6311328431764</v>
      </c>
      <c r="AF694" s="21">
        <f t="shared" si="10"/>
        <v>945</v>
      </c>
    </row>
    <row r="695" spans="1:32" ht="15" thickBot="1" x14ac:dyDescent="0.4">
      <c r="A695" s="11" t="s">
        <v>1806</v>
      </c>
      <c r="B695" s="12" t="s">
        <v>1807</v>
      </c>
      <c r="C695" s="12" t="s">
        <v>1808</v>
      </c>
      <c r="D695" s="13" t="s">
        <v>132</v>
      </c>
      <c r="E695" s="14">
        <v>42278</v>
      </c>
      <c r="F695" s="15">
        <v>1208.26</v>
      </c>
      <c r="G695" s="15">
        <v>1560.9562060000001</v>
      </c>
      <c r="H695" s="15">
        <v>16801.976505763399</v>
      </c>
      <c r="I695" s="15">
        <v>7678.9925239159993</v>
      </c>
      <c r="J695" s="16">
        <v>0.45702911923974882</v>
      </c>
      <c r="K695" s="16">
        <v>0.65384287419563292</v>
      </c>
      <c r="L695" s="16">
        <v>0.77652310488596132</v>
      </c>
      <c r="M695" s="15">
        <v>5962.9151170673367</v>
      </c>
      <c r="N695" s="15">
        <v>419.95810241469701</v>
      </c>
      <c r="O695" s="15">
        <v>417.14775793289527</v>
      </c>
      <c r="P695" s="15">
        <v>625462.09</v>
      </c>
      <c r="Q695" s="15">
        <v>540520.91</v>
      </c>
      <c r="R695" s="17">
        <v>720694.54666666675</v>
      </c>
      <c r="S695" s="15">
        <v>447.35479946369162</v>
      </c>
      <c r="T695" s="15">
        <v>798517.39999999991</v>
      </c>
      <c r="U695" s="15">
        <v>737310.5</v>
      </c>
      <c r="V695" s="15">
        <v>983080.66666666674</v>
      </c>
      <c r="W695" s="15">
        <v>610.22503434691214</v>
      </c>
      <c r="X695" s="18">
        <v>2.5526</v>
      </c>
      <c r="Y695" s="18">
        <v>132409.86000000002</v>
      </c>
      <c r="Z695" s="17">
        <v>176546.48000000004</v>
      </c>
      <c r="AA695" s="17">
        <v>69163.394186319842</v>
      </c>
      <c r="AB695" s="19">
        <f>Table1[[#This Row],[YTD-23 Annualized]]/Table1[[#This Row],[Column6]]</f>
        <v>120.8627881694745</v>
      </c>
      <c r="AC695" s="22">
        <v>38.868319100000001</v>
      </c>
      <c r="AD695" s="22">
        <v>-77.107769500000003</v>
      </c>
      <c r="AE695" s="21">
        <f>IF(OR('[1]Sales Team Input Sheet'!D$12="", '[1]Sales Team Input Sheet'!D$14="", AC695="", AD695=""), "",
     IFERROR(3959 * ACOS(MIN(1,
       SIN(RADIANS('[1]Sales Team Input Sheet'!D$12)) * SIN(RADIANS(AC695)) +
       COS(RADIANS('[1]Sales Team Input Sheet'!D$12)) * COS(RADIANS(AC695)) *
       COS(RADIANS(AD695) - RADIANS('[1]Sales Team Input Sheet'!D$14)))), ""))</f>
        <v>591.05757890704808</v>
      </c>
      <c r="AF695" s="21">
        <f t="shared" si="10"/>
        <v>273</v>
      </c>
    </row>
    <row r="696" spans="1:32" ht="15" thickBot="1" x14ac:dyDescent="0.4">
      <c r="A696" s="11" t="s">
        <v>1809</v>
      </c>
      <c r="B696" s="12" t="s">
        <v>1810</v>
      </c>
      <c r="C696" s="12" t="s">
        <v>1811</v>
      </c>
      <c r="D696" s="13" t="s">
        <v>34</v>
      </c>
      <c r="E696" s="14">
        <v>42461</v>
      </c>
      <c r="F696" s="15">
        <v>1003.6000000000001</v>
      </c>
      <c r="G696" s="15">
        <v>1009.205289</v>
      </c>
      <c r="H696" s="15">
        <v>10862.9848102671</v>
      </c>
      <c r="I696" s="15">
        <v>5655.3295693430346</v>
      </c>
      <c r="J696" s="16">
        <v>0.52060549362067832</v>
      </c>
      <c r="K696" s="16">
        <v>0.84429675408891669</v>
      </c>
      <c r="L696" s="16">
        <v>0.87734395596932613</v>
      </c>
      <c r="M696" s="15">
        <v>4961.6692166777229</v>
      </c>
      <c r="N696" s="15">
        <v>367.55854656954301</v>
      </c>
      <c r="O696" s="15">
        <v>426.30107612594657</v>
      </c>
      <c r="P696" s="15">
        <v>527278.6</v>
      </c>
      <c r="Q696" s="15">
        <v>477063.75</v>
      </c>
      <c r="R696" s="17">
        <v>636085</v>
      </c>
      <c r="S696" s="15">
        <v>475.35248106815459</v>
      </c>
      <c r="T696" s="15">
        <v>688017.96000000008</v>
      </c>
      <c r="U696" s="15">
        <v>632007.40999999992</v>
      </c>
      <c r="V696" s="15">
        <v>842676.54666666663</v>
      </c>
      <c r="W696" s="15">
        <v>629.74034475886799</v>
      </c>
      <c r="X696" s="18">
        <v>2</v>
      </c>
      <c r="Y696" s="18">
        <v>82885.06</v>
      </c>
      <c r="Z696" s="17">
        <v>110513.41333333333</v>
      </c>
      <c r="AA696" s="17">
        <v>55256.706666666665</v>
      </c>
      <c r="AB696" s="19">
        <f>Table1[[#This Row],[YTD-23 Annualized]]/Table1[[#This Row],[Column6]]</f>
        <v>128.19979974922941</v>
      </c>
      <c r="AC696" s="22">
        <v>41.520282999999999</v>
      </c>
      <c r="AD696" s="22">
        <v>-90.618393999999995</v>
      </c>
      <c r="AE696" s="21">
        <f>IF(OR('[1]Sales Team Input Sheet'!D$12="", '[1]Sales Team Input Sheet'!D$14="", AC696="", AD696=""), "",
     IFERROR(3959 * ACOS(MIN(1,
       SIN(RADIANS('[1]Sales Team Input Sheet'!D$12)) * SIN(RADIANS(AC696)) +
       COS(RADIANS('[1]Sales Team Input Sheet'!D$12)) * COS(RADIANS(AC696)) *
       COS(RADIANS(AD696) - RADIANS('[1]Sales Team Input Sheet'!D$14)))), ""))</f>
        <v>156.47394841855123</v>
      </c>
      <c r="AF696" s="21">
        <f t="shared" si="10"/>
        <v>57</v>
      </c>
    </row>
    <row r="697" spans="1:32" ht="15" thickBot="1" x14ac:dyDescent="0.4">
      <c r="A697" s="11" t="s">
        <v>1812</v>
      </c>
      <c r="B697" s="12" t="s">
        <v>1813</v>
      </c>
      <c r="C697" s="12" t="s">
        <v>1814</v>
      </c>
      <c r="D697" s="13" t="s">
        <v>34</v>
      </c>
      <c r="E697" s="14">
        <v>42278</v>
      </c>
      <c r="F697" s="15">
        <v>870.21</v>
      </c>
      <c r="G697" s="15">
        <v>1124.3121060000001</v>
      </c>
      <c r="H697" s="15">
        <v>12101.983077773401</v>
      </c>
      <c r="I697" s="15">
        <v>6410.0037921184994</v>
      </c>
      <c r="J697" s="16">
        <v>0.52966557223924438</v>
      </c>
      <c r="K697" s="16">
        <v>0.59446558981409015</v>
      </c>
      <c r="L697" s="16">
        <v>0.69514417746066637</v>
      </c>
      <c r="M697" s="15">
        <v>4455.8768135919672</v>
      </c>
      <c r="N697" s="15">
        <v>373.06625020054548</v>
      </c>
      <c r="O697" s="15">
        <v>415.1564909619517</v>
      </c>
      <c r="P697" s="15">
        <v>414517.98000000004</v>
      </c>
      <c r="Q697" s="15">
        <v>403134.11000000004</v>
      </c>
      <c r="R697" s="17">
        <v>537512.14666666673</v>
      </c>
      <c r="S697" s="15">
        <v>463.26071867710095</v>
      </c>
      <c r="T697" s="15">
        <v>583295.86</v>
      </c>
      <c r="U697" s="15">
        <v>557904.71</v>
      </c>
      <c r="V697" s="15">
        <v>743872.94666666666</v>
      </c>
      <c r="W697" s="15">
        <v>641.11502970547338</v>
      </c>
      <c r="X697" s="18">
        <v>2.3776000000000002</v>
      </c>
      <c r="Y697" s="18">
        <v>115730.22999999998</v>
      </c>
      <c r="Z697" s="17">
        <v>154306.97333333333</v>
      </c>
      <c r="AA697" s="17">
        <v>64900.308434275452</v>
      </c>
      <c r="AB697" s="19">
        <f>Table1[[#This Row],[YTD-23 Annualized]]/Table1[[#This Row],[Column6]]</f>
        <v>120.62993865249339</v>
      </c>
      <c r="AC697" s="22">
        <v>42.954737000000002</v>
      </c>
      <c r="AD697" s="22">
        <v>-71.509215999999995</v>
      </c>
      <c r="AE697" s="21">
        <f>IF(OR('[1]Sales Team Input Sheet'!D$12="", '[1]Sales Team Input Sheet'!D$14="", AC697="", AD697=""), "",
     IFERROR(3959 * ACOS(MIN(1,
       SIN(RADIANS('[1]Sales Team Input Sheet'!D$12)) * SIN(RADIANS(AC697)) +
       COS(RADIANS('[1]Sales Team Input Sheet'!D$12)) * COS(RADIANS(AC697)) *
       COS(RADIANS(AD697) - RADIANS('[1]Sales Team Input Sheet'!D$14)))), ""))</f>
        <v>824.08187551332196</v>
      </c>
      <c r="AF697" s="21">
        <f t="shared" si="10"/>
        <v>568</v>
      </c>
    </row>
    <row r="698" spans="1:32" ht="15" thickBot="1" x14ac:dyDescent="0.4">
      <c r="A698" s="11" t="s">
        <v>1815</v>
      </c>
      <c r="B698" s="12" t="s">
        <v>1816</v>
      </c>
      <c r="C698" s="12" t="s">
        <v>1817</v>
      </c>
      <c r="D698" s="13" t="s">
        <v>34</v>
      </c>
      <c r="E698" s="14">
        <v>42339</v>
      </c>
      <c r="F698" s="15">
        <v>890.28</v>
      </c>
      <c r="G698" s="15">
        <v>1050.6400269999999</v>
      </c>
      <c r="H698" s="15">
        <v>11308.984186625299</v>
      </c>
      <c r="I698" s="15">
        <v>6123.9940201467998</v>
      </c>
      <c r="J698" s="16">
        <v>0.54151583547082971</v>
      </c>
      <c r="K698" s="16">
        <v>0.87116034970426082</v>
      </c>
      <c r="L698" s="16">
        <v>0.72294121388793919</v>
      </c>
      <c r="M698" s="15">
        <v>4427.2876707674086</v>
      </c>
      <c r="N698" s="15">
        <v>342.27417110899893</v>
      </c>
      <c r="O698" s="15">
        <v>375.02709260008089</v>
      </c>
      <c r="P698" s="15">
        <v>576978.95000000007</v>
      </c>
      <c r="Q698" s="15">
        <v>388621.08</v>
      </c>
      <c r="R698" s="17">
        <v>518161.44000000006</v>
      </c>
      <c r="S698" s="15">
        <v>436.5155681358674</v>
      </c>
      <c r="T698" s="15">
        <v>743819.22</v>
      </c>
      <c r="U698" s="15">
        <v>557360.39</v>
      </c>
      <c r="V698" s="15">
        <v>743147.18666666676</v>
      </c>
      <c r="W698" s="15">
        <v>626.05066945230726</v>
      </c>
      <c r="X698" s="18">
        <v>1.2976000000000001</v>
      </c>
      <c r="Y698" s="18">
        <v>54098.859999999993</v>
      </c>
      <c r="Z698" s="17">
        <v>72131.813333333324</v>
      </c>
      <c r="AA698" s="17">
        <v>55588.635429510883</v>
      </c>
      <c r="AB698" s="19">
        <f>Table1[[#This Row],[YTD-23 Annualized]]/Table1[[#This Row],[Column6]]</f>
        <v>117.03812323317676</v>
      </c>
      <c r="AC698" s="22">
        <v>35.855616699999999</v>
      </c>
      <c r="AD698" s="22">
        <v>-86.3811599</v>
      </c>
      <c r="AE698" s="21">
        <f>IF(OR('[1]Sales Team Input Sheet'!D$12="", '[1]Sales Team Input Sheet'!D$14="", AC698="", AD698=""), "",
     IFERROR(3959 * ACOS(MIN(1,
       SIN(RADIANS('[1]Sales Team Input Sheet'!D$12)) * SIN(RADIANS(AC698)) +
       COS(RADIANS('[1]Sales Team Input Sheet'!D$12)) * COS(RADIANS(AC698)) *
       COS(RADIANS(AD698) - RADIANS('[1]Sales Team Input Sheet'!D$14)))), ""))</f>
        <v>421.96644790441553</v>
      </c>
      <c r="AF698" s="21">
        <f t="shared" si="10"/>
        <v>166</v>
      </c>
    </row>
    <row r="699" spans="1:32" ht="15" thickBot="1" x14ac:dyDescent="0.4">
      <c r="A699" s="11" t="s">
        <v>1818</v>
      </c>
      <c r="B699" s="12" t="s">
        <v>1819</v>
      </c>
      <c r="C699" s="12" t="s">
        <v>724</v>
      </c>
      <c r="D699" s="13" t="s">
        <v>34</v>
      </c>
      <c r="E699" s="14">
        <v>42248</v>
      </c>
      <c r="F699" s="15">
        <v>2013.4300000000003</v>
      </c>
      <c r="G699" s="15">
        <v>1902</v>
      </c>
      <c r="H699" s="15">
        <v>20472.9378</v>
      </c>
      <c r="I699" s="15">
        <v>10725.989554963899</v>
      </c>
      <c r="J699" s="16">
        <v>0.52391062092534169</v>
      </c>
      <c r="K699" s="16">
        <v>0.93515955526019923</v>
      </c>
      <c r="L699" s="16">
        <v>0.9356052940902283</v>
      </c>
      <c r="M699" s="15">
        <v>10035.292611980714</v>
      </c>
      <c r="N699" s="15">
        <v>396.56664794035925</v>
      </c>
      <c r="O699" s="15">
        <v>494.11631891846253</v>
      </c>
      <c r="P699" s="15">
        <v>1171087.96</v>
      </c>
      <c r="Q699" s="15">
        <v>1113100.04</v>
      </c>
      <c r="R699" s="17">
        <v>1484133.3866666667</v>
      </c>
      <c r="S699" s="15">
        <v>552.83771474548405</v>
      </c>
      <c r="T699" s="15">
        <v>1500902.88</v>
      </c>
      <c r="U699" s="15">
        <v>1418399.19</v>
      </c>
      <c r="V699" s="15">
        <v>1891198.92</v>
      </c>
      <c r="W699" s="15">
        <v>704.46908509359639</v>
      </c>
      <c r="X699" s="18">
        <v>1.0344</v>
      </c>
      <c r="Y699" s="18">
        <v>101603.79</v>
      </c>
      <c r="Z699" s="17">
        <v>135471.72</v>
      </c>
      <c r="AA699" s="17">
        <v>130966.47331786543</v>
      </c>
      <c r="AB699" s="19">
        <f>Table1[[#This Row],[YTD-23 Annualized]]/Table1[[#This Row],[Column6]]</f>
        <v>147.89139131776011</v>
      </c>
      <c r="AC699" s="22">
        <v>39.498441</v>
      </c>
      <c r="AD699" s="22">
        <v>-119.810361</v>
      </c>
      <c r="AE699" s="21">
        <f>IF(OR('[1]Sales Team Input Sheet'!D$12="", '[1]Sales Team Input Sheet'!D$14="", AC699="", AD699=""), "",
     IFERROR(3959 * ACOS(MIN(1,
       SIN(RADIANS('[1]Sales Team Input Sheet'!D$12)) * SIN(RADIANS(AC699)) +
       COS(RADIANS('[1]Sales Team Input Sheet'!D$12)) * COS(RADIANS(AC699)) *
       COS(RADIANS(AD699) - RADIANS('[1]Sales Team Input Sheet'!D$14)))), ""))</f>
        <v>1684.3713682605419</v>
      </c>
      <c r="AF699" s="21">
        <f t="shared" si="10"/>
        <v>833</v>
      </c>
    </row>
    <row r="700" spans="1:32" ht="15" thickBot="1" x14ac:dyDescent="0.4">
      <c r="A700" s="11" t="s">
        <v>1820</v>
      </c>
      <c r="B700" s="12" t="s">
        <v>1821</v>
      </c>
      <c r="C700" s="12" t="s">
        <v>155</v>
      </c>
      <c r="D700" s="13" t="s">
        <v>34</v>
      </c>
      <c r="E700" s="14">
        <v>42095</v>
      </c>
      <c r="F700" s="15">
        <v>1651.15</v>
      </c>
      <c r="G700" s="15">
        <v>1547.7639799999999</v>
      </c>
      <c r="H700" s="15">
        <v>16659.976704321998</v>
      </c>
      <c r="I700" s="15">
        <v>10376.99989821804</v>
      </c>
      <c r="J700" s="16">
        <v>0.62287001250884089</v>
      </c>
      <c r="K700" s="16">
        <v>0.85307511067157771</v>
      </c>
      <c r="L700" s="16">
        <v>0.76764125871518663</v>
      </c>
      <c r="M700" s="15">
        <v>7965.8132635554603</v>
      </c>
      <c r="N700" s="15">
        <v>247.45937550145442</v>
      </c>
      <c r="O700" s="15">
        <v>293.36546043666533</v>
      </c>
      <c r="P700" s="15">
        <v>672788.41999999993</v>
      </c>
      <c r="Q700" s="15">
        <v>541601.19999999995</v>
      </c>
      <c r="R700" s="17">
        <v>722134.93333333323</v>
      </c>
      <c r="S700" s="15">
        <v>328.01453532386512</v>
      </c>
      <c r="T700" s="15">
        <v>997161.29999999993</v>
      </c>
      <c r="U700" s="15">
        <v>828063.65000000014</v>
      </c>
      <c r="V700" s="15">
        <v>1104084.8666666669</v>
      </c>
      <c r="W700" s="15">
        <v>501.50722223904563</v>
      </c>
      <c r="X700" s="18">
        <v>1.5588</v>
      </c>
      <c r="Y700" s="18">
        <v>108268.2</v>
      </c>
      <c r="Z700" s="17">
        <v>144357.59999999998</v>
      </c>
      <c r="AA700" s="17">
        <v>92608.160123171663</v>
      </c>
      <c r="AB700" s="19">
        <f>Table1[[#This Row],[YTD-23 Annualized]]/Table1[[#This Row],[Column6]]</f>
        <v>90.654263342725613</v>
      </c>
      <c r="AC700" s="22">
        <v>32.955718699999998</v>
      </c>
      <c r="AD700" s="22">
        <v>-96.825546299999999</v>
      </c>
      <c r="AE700" s="21">
        <f>IF(OR('[1]Sales Team Input Sheet'!D$12="", '[1]Sales Team Input Sheet'!D$14="", AC700="", AD700=""), "",
     IFERROR(3959 * ACOS(MIN(1,
       SIN(RADIANS('[1]Sales Team Input Sheet'!D$12)) * SIN(RADIANS(AC700)) +
       COS(RADIANS('[1]Sales Team Input Sheet'!D$12)) * COS(RADIANS(AC700)) *
       COS(RADIANS(AD700) - RADIANS('[1]Sales Team Input Sheet'!D$14)))), ""))</f>
        <v>796.25367426170669</v>
      </c>
      <c r="AF700" s="21">
        <f t="shared" si="10"/>
        <v>534</v>
      </c>
    </row>
    <row r="701" spans="1:32" ht="15" thickBot="1" x14ac:dyDescent="0.4">
      <c r="A701" s="11" t="s">
        <v>1822</v>
      </c>
      <c r="B701" s="12" t="s">
        <v>1823</v>
      </c>
      <c r="C701" s="12" t="s">
        <v>233</v>
      </c>
      <c r="D701" s="13" t="s">
        <v>34</v>
      </c>
      <c r="E701" s="14">
        <v>42095</v>
      </c>
      <c r="F701" s="15">
        <v>2375.5699999999997</v>
      </c>
      <c r="G701" s="15">
        <v>2071.4581910000002</v>
      </c>
      <c r="H701" s="15">
        <v>22296.9688221049</v>
      </c>
      <c r="I701" s="15">
        <v>13980.986467387802</v>
      </c>
      <c r="J701" s="16">
        <v>0.62703529699190541</v>
      </c>
      <c r="K701" s="16">
        <v>0.71506208236884061</v>
      </c>
      <c r="L701" s="16">
        <v>0.86038141682629654</v>
      </c>
      <c r="M701" s="15">
        <v>12028.980945440395</v>
      </c>
      <c r="N701" s="15">
        <v>308.17553349309594</v>
      </c>
      <c r="O701" s="15">
        <v>305.06428772883982</v>
      </c>
      <c r="P701" s="15">
        <v>915130.69999999984</v>
      </c>
      <c r="Q701" s="15">
        <v>816702.08999999985</v>
      </c>
      <c r="R701" s="17">
        <v>1088936.1199999999</v>
      </c>
      <c r="S701" s="15">
        <v>343.7920541175381</v>
      </c>
      <c r="T701" s="15">
        <v>1242870.47</v>
      </c>
      <c r="U701" s="15">
        <v>1093178.4099999997</v>
      </c>
      <c r="V701" s="15">
        <v>1457571.2133333329</v>
      </c>
      <c r="W701" s="15">
        <v>460.17520426676538</v>
      </c>
      <c r="X701" s="18">
        <v>1.0909</v>
      </c>
      <c r="Y701" s="18">
        <v>107733.44</v>
      </c>
      <c r="Z701" s="17">
        <v>143644.58666666667</v>
      </c>
      <c r="AA701" s="17">
        <v>131675.3017386256</v>
      </c>
      <c r="AB701" s="19">
        <f>Table1[[#This Row],[YTD-23 Annualized]]/Table1[[#This Row],[Column6]]</f>
        <v>90.526049125779267</v>
      </c>
      <c r="AC701" s="22">
        <v>30.159018</v>
      </c>
      <c r="AD701" s="22">
        <v>-95.450237999999999</v>
      </c>
      <c r="AE701" s="21">
        <f>IF(OR('[1]Sales Team Input Sheet'!D$12="", '[1]Sales Team Input Sheet'!D$14="", AC701="", AD701=""), "",
     IFERROR(3959 * ACOS(MIN(1,
       SIN(RADIANS('[1]Sales Team Input Sheet'!D$12)) * SIN(RADIANS(AC701)) +
       COS(RADIANS('[1]Sales Team Input Sheet'!D$12)) * COS(RADIANS(AC701)) *
       COS(RADIANS(AD701) - RADIANS('[1]Sales Team Input Sheet'!D$14)))), ""))</f>
        <v>919.75556558833455</v>
      </c>
      <c r="AF701" s="21">
        <f t="shared" si="10"/>
        <v>631</v>
      </c>
    </row>
    <row r="702" spans="1:32" ht="15" thickBot="1" x14ac:dyDescent="0.4">
      <c r="A702" s="11" t="s">
        <v>1824</v>
      </c>
      <c r="B702" s="12" t="s">
        <v>1825</v>
      </c>
      <c r="C702" s="12" t="s">
        <v>865</v>
      </c>
      <c r="D702" s="13" t="s">
        <v>34</v>
      </c>
      <c r="E702" s="14">
        <v>42095</v>
      </c>
      <c r="F702" s="15">
        <v>1334.85</v>
      </c>
      <c r="G702" s="15">
        <v>1820.1555759999999</v>
      </c>
      <c r="H702" s="15">
        <v>19591.972604506398</v>
      </c>
      <c r="I702" s="15">
        <v>10440.645976909049</v>
      </c>
      <c r="J702" s="16">
        <v>0.53290427603535795</v>
      </c>
      <c r="K702" s="16">
        <v>0.76546693810898281</v>
      </c>
      <c r="L702" s="16">
        <v>0.61462853566844433</v>
      </c>
      <c r="M702" s="15">
        <v>6417.1189482202435</v>
      </c>
      <c r="N702" s="15">
        <v>347.17685735173171</v>
      </c>
      <c r="O702" s="15">
        <v>393.4297186949845</v>
      </c>
      <c r="P702" s="15">
        <v>849280.84999999986</v>
      </c>
      <c r="Q702" s="15">
        <v>586146.52</v>
      </c>
      <c r="R702" s="17">
        <v>781528.69333333336</v>
      </c>
      <c r="S702" s="15">
        <v>439.11040191781854</v>
      </c>
      <c r="T702" s="15">
        <v>1214934.9099999999</v>
      </c>
      <c r="U702" s="15">
        <v>886056.82000000007</v>
      </c>
      <c r="V702" s="15">
        <v>1181409.0933333335</v>
      </c>
      <c r="W702" s="15">
        <v>663.78755665430583</v>
      </c>
      <c r="X702" s="18">
        <v>2.2999999999999998</v>
      </c>
      <c r="Y702" s="18">
        <v>146525.76999999999</v>
      </c>
      <c r="Z702" s="17">
        <v>195367.69333333333</v>
      </c>
      <c r="AA702" s="17">
        <v>84942.475362318844</v>
      </c>
      <c r="AB702" s="19">
        <f>Table1[[#This Row],[YTD-23 Annualized]]/Table1[[#This Row],[Column6]]</f>
        <v>121.78809519341799</v>
      </c>
      <c r="AC702" s="22">
        <v>29.595306999999998</v>
      </c>
      <c r="AD702" s="22">
        <v>-95.621737899999999</v>
      </c>
      <c r="AE702" s="21">
        <f>IF(OR('[1]Sales Team Input Sheet'!D$12="", '[1]Sales Team Input Sheet'!D$14="", AC702="", AD702=""), "",
     IFERROR(3959 * ACOS(MIN(1,
       SIN(RADIANS('[1]Sales Team Input Sheet'!D$12)) * SIN(RADIANS(AC702)) +
       COS(RADIANS('[1]Sales Team Input Sheet'!D$12)) * COS(RADIANS(AC702)) *
       COS(RADIANS(AD702) - RADIANS('[1]Sales Team Input Sheet'!D$14)))), ""))</f>
        <v>959.2900842576297</v>
      </c>
      <c r="AF702" s="21">
        <f t="shared" si="10"/>
        <v>682</v>
      </c>
    </row>
    <row r="703" spans="1:32" ht="15" thickBot="1" x14ac:dyDescent="0.4">
      <c r="A703" s="11" t="s">
        <v>1826</v>
      </c>
      <c r="B703" s="12" t="s">
        <v>1827</v>
      </c>
      <c r="C703" s="12" t="s">
        <v>719</v>
      </c>
      <c r="D703" s="13" t="s">
        <v>34</v>
      </c>
      <c r="E703" s="14">
        <v>42095</v>
      </c>
      <c r="F703" s="15">
        <v>1490.09</v>
      </c>
      <c r="G703" s="15">
        <v>1684.610099</v>
      </c>
      <c r="H703" s="15">
        <v>18132.974644626098</v>
      </c>
      <c r="I703" s="15">
        <v>10298.323373880572</v>
      </c>
      <c r="J703" s="16">
        <v>0.56793347896356272</v>
      </c>
      <c r="K703" s="16">
        <v>0.69925458911016913</v>
      </c>
      <c r="L703" s="16">
        <v>0.69411340742422589</v>
      </c>
      <c r="M703" s="15">
        <v>7148.2043278007941</v>
      </c>
      <c r="N703" s="15">
        <v>267.01247001223993</v>
      </c>
      <c r="O703" s="15">
        <v>292.69621969142804</v>
      </c>
      <c r="P703" s="15">
        <v>613409.27</v>
      </c>
      <c r="Q703" s="15">
        <v>494119.54000000004</v>
      </c>
      <c r="R703" s="17">
        <v>658826.05333333334</v>
      </c>
      <c r="S703" s="15">
        <v>331.60382258789741</v>
      </c>
      <c r="T703" s="15">
        <v>889179.72</v>
      </c>
      <c r="U703" s="15">
        <v>714909.94</v>
      </c>
      <c r="V703" s="15">
        <v>953213.25333333318</v>
      </c>
      <c r="W703" s="15">
        <v>479.77634907958577</v>
      </c>
      <c r="X703" s="18">
        <v>2.0587999999999997</v>
      </c>
      <c r="Y703" s="18">
        <v>79216.58</v>
      </c>
      <c r="Z703" s="17">
        <v>105622.10666666666</v>
      </c>
      <c r="AA703" s="17">
        <v>51302.752412408525</v>
      </c>
      <c r="AB703" s="19">
        <f>Table1[[#This Row],[YTD-23 Annualized]]/Table1[[#This Row],[Column6]]</f>
        <v>92.16665096869535</v>
      </c>
      <c r="AC703" s="22">
        <v>29.729906199999999</v>
      </c>
      <c r="AD703" s="22">
        <v>-95.4184628</v>
      </c>
      <c r="AE703" s="21">
        <f>IF(OR('[1]Sales Team Input Sheet'!D$12="", '[1]Sales Team Input Sheet'!D$14="", AC703="", AD703=""), "",
     IFERROR(3959 * ACOS(MIN(1,
       SIN(RADIANS('[1]Sales Team Input Sheet'!D$12)) * SIN(RADIANS(AC703)) +
       COS(RADIANS('[1]Sales Team Input Sheet'!D$12)) * COS(RADIANS(AC703)) *
       COS(RADIANS(AD703) - RADIANS('[1]Sales Team Input Sheet'!D$14)))), ""))</f>
        <v>945.65140595809328</v>
      </c>
      <c r="AF703" s="21">
        <f t="shared" si="10"/>
        <v>663</v>
      </c>
    </row>
    <row r="704" spans="1:32" ht="15" thickBot="1" x14ac:dyDescent="0.4">
      <c r="A704" s="11" t="s">
        <v>1828</v>
      </c>
      <c r="B704" s="12" t="s">
        <v>1829</v>
      </c>
      <c r="C704" s="12" t="s">
        <v>727</v>
      </c>
      <c r="D704" s="13" t="s">
        <v>34</v>
      </c>
      <c r="E704" s="14">
        <v>42095</v>
      </c>
      <c r="F704" s="15">
        <v>1070</v>
      </c>
      <c r="G704" s="15">
        <v>1304.636829</v>
      </c>
      <c r="H704" s="15">
        <v>14042.980363673099</v>
      </c>
      <c r="I704" s="15">
        <v>8372.0419514738987</v>
      </c>
      <c r="J704" s="16">
        <v>0.59617273076383459</v>
      </c>
      <c r="K704" s="16">
        <v>0.59185075458556946</v>
      </c>
      <c r="L704" s="16">
        <v>0.63513100617582541</v>
      </c>
      <c r="M704" s="15">
        <v>5317.3434283858378</v>
      </c>
      <c r="N704" s="15">
        <v>219.7506332149334</v>
      </c>
      <c r="O704" s="15">
        <v>228.16380373831774</v>
      </c>
      <c r="P704" s="15">
        <v>328158.72000000003</v>
      </c>
      <c r="Q704" s="15">
        <v>273444.53000000003</v>
      </c>
      <c r="R704" s="17">
        <v>364592.70666666672</v>
      </c>
      <c r="S704" s="15">
        <v>255.55563551401872</v>
      </c>
      <c r="T704" s="15">
        <v>522677.36000000004</v>
      </c>
      <c r="U704" s="15">
        <v>510765.4499999999</v>
      </c>
      <c r="V704" s="15">
        <v>681020.59999999986</v>
      </c>
      <c r="W704" s="15">
        <v>477.35088785046725</v>
      </c>
      <c r="X704" s="18">
        <v>2.14167</v>
      </c>
      <c r="Y704" s="18">
        <v>115144.89</v>
      </c>
      <c r="Z704" s="17">
        <v>153526.52000000002</v>
      </c>
      <c r="AA704" s="17">
        <v>71685.423057707318</v>
      </c>
      <c r="AB704" s="19">
        <f>Table1[[#This Row],[YTD-23 Annualized]]/Table1[[#This Row],[Column6]]</f>
        <v>68.566702823884469</v>
      </c>
      <c r="AC704" s="22">
        <v>29.975864999999999</v>
      </c>
      <c r="AD704" s="22">
        <v>-90.065692999999996</v>
      </c>
      <c r="AE704" s="21">
        <f>IF(OR('[1]Sales Team Input Sheet'!D$12="", '[1]Sales Team Input Sheet'!D$14="", AC704="", AD704=""), "",
     IFERROR(3959 * ACOS(MIN(1,
       SIN(RADIANS('[1]Sales Team Input Sheet'!D$12)) * SIN(RADIANS(AC704)) +
       COS(RADIANS('[1]Sales Team Input Sheet'!D$12)) * COS(RADIANS(AC704)) *
       COS(RADIANS(AD704) - RADIANS('[1]Sales Team Input Sheet'!D$14)))), ""))</f>
        <v>834.0708122277166</v>
      </c>
      <c r="AF704" s="21">
        <f t="shared" si="10"/>
        <v>575</v>
      </c>
    </row>
    <row r="705" spans="1:32" ht="15" thickBot="1" x14ac:dyDescent="0.4">
      <c r="A705" s="11" t="s">
        <v>1830</v>
      </c>
      <c r="B705" s="12" t="s">
        <v>1831</v>
      </c>
      <c r="C705" s="12" t="s">
        <v>719</v>
      </c>
      <c r="D705" s="13" t="s">
        <v>34</v>
      </c>
      <c r="E705" s="14">
        <v>42095</v>
      </c>
      <c r="F705" s="15">
        <v>1680.29</v>
      </c>
      <c r="G705" s="15">
        <v>1623.2012159999999</v>
      </c>
      <c r="H705" s="15">
        <v>17471.975568902399</v>
      </c>
      <c r="I705" s="15">
        <v>10059.990303245406</v>
      </c>
      <c r="J705" s="16">
        <v>0.57577863840141463</v>
      </c>
      <c r="K705" s="16">
        <v>0.80772435125622943</v>
      </c>
      <c r="L705" s="16">
        <v>0.80348087046074734</v>
      </c>
      <c r="M705" s="15">
        <v>8083.0097656782964</v>
      </c>
      <c r="N705" s="15">
        <v>218.8541878466834</v>
      </c>
      <c r="O705" s="15">
        <v>238.40409096048899</v>
      </c>
      <c r="P705" s="15">
        <v>545962.30999999994</v>
      </c>
      <c r="Q705" s="15">
        <v>446311.61999999994</v>
      </c>
      <c r="R705" s="17">
        <v>595082.15999999992</v>
      </c>
      <c r="S705" s="15">
        <v>265.61582822012866</v>
      </c>
      <c r="T705" s="15">
        <v>908440.56999999983</v>
      </c>
      <c r="U705" s="15">
        <v>762096.07000000007</v>
      </c>
      <c r="V705" s="15">
        <v>1016128.0933333335</v>
      </c>
      <c r="W705" s="15">
        <v>453.55032167066406</v>
      </c>
      <c r="X705" s="18">
        <v>1</v>
      </c>
      <c r="Y705" s="18">
        <v>80047.100000000006</v>
      </c>
      <c r="Z705" s="17">
        <v>106729.46666666667</v>
      </c>
      <c r="AA705" s="17">
        <v>106729.46666666667</v>
      </c>
      <c r="AB705" s="19">
        <f>Table1[[#This Row],[YTD-23 Annualized]]/Table1[[#This Row],[Column6]]</f>
        <v>73.621358534887634</v>
      </c>
      <c r="AC705" s="22">
        <v>29.672775999999999</v>
      </c>
      <c r="AD705" s="22">
        <v>-95.570827600000001</v>
      </c>
      <c r="AE705" s="21">
        <f>IF(OR('[1]Sales Team Input Sheet'!D$12="", '[1]Sales Team Input Sheet'!D$14="", AC705="", AD705=""), "",
     IFERROR(3959 * ACOS(MIN(1,
       SIN(RADIANS('[1]Sales Team Input Sheet'!D$12)) * SIN(RADIANS(AC705)) +
       COS(RADIANS('[1]Sales Team Input Sheet'!D$12)) * COS(RADIANS(AC705)) *
       COS(RADIANS(AD705) - RADIANS('[1]Sales Team Input Sheet'!D$14)))), ""))</f>
        <v>953.14169274498136</v>
      </c>
      <c r="AF705" s="21">
        <f t="shared" si="10"/>
        <v>678</v>
      </c>
    </row>
    <row r="706" spans="1:32" ht="15" thickBot="1" x14ac:dyDescent="0.4">
      <c r="A706" s="11" t="s">
        <v>1832</v>
      </c>
      <c r="B706" s="12" t="s">
        <v>1833</v>
      </c>
      <c r="C706" s="12" t="s">
        <v>719</v>
      </c>
      <c r="D706" s="13" t="s">
        <v>34</v>
      </c>
      <c r="E706" s="14">
        <v>42095</v>
      </c>
      <c r="F706" s="15">
        <v>1040.1100000000001</v>
      </c>
      <c r="G706" s="15">
        <v>1207.6460970000001</v>
      </c>
      <c r="H706" s="15">
        <v>12998.981823498299</v>
      </c>
      <c r="I706" s="15">
        <v>7634.6593261272828</v>
      </c>
      <c r="J706" s="16">
        <v>0.58732748685947733</v>
      </c>
      <c r="K706" s="16">
        <v>0.8332004856283679</v>
      </c>
      <c r="L706" s="16">
        <v>0.67577654171463197</v>
      </c>
      <c r="M706" s="15">
        <v>5159.3236765796573</v>
      </c>
      <c r="N706" s="15">
        <v>194.85478961504032</v>
      </c>
      <c r="O706" s="15">
        <v>211.89190566382402</v>
      </c>
      <c r="P706" s="15">
        <v>378256.20000000007</v>
      </c>
      <c r="Q706" s="15">
        <v>247949.71000000002</v>
      </c>
      <c r="R706" s="17">
        <v>330599.61333333334</v>
      </c>
      <c r="S706" s="15">
        <v>238.38796858024631</v>
      </c>
      <c r="T706" s="15">
        <v>484138.50000000006</v>
      </c>
      <c r="U706" s="15">
        <v>340269.27</v>
      </c>
      <c r="V706" s="15">
        <v>453692.36000000004</v>
      </c>
      <c r="W706" s="15">
        <v>327.14738825701124</v>
      </c>
      <c r="X706" s="18">
        <v>1.7159</v>
      </c>
      <c r="Y706" s="18">
        <v>77564</v>
      </c>
      <c r="Z706" s="17">
        <v>103418.66666666667</v>
      </c>
      <c r="AA706" s="17">
        <v>60270.800551702705</v>
      </c>
      <c r="AB706" s="19">
        <f>Table1[[#This Row],[YTD-23 Annualized]]/Table1[[#This Row],[Column6]]</f>
        <v>64.078091249452754</v>
      </c>
      <c r="AC706" s="22">
        <v>29.953549800000001</v>
      </c>
      <c r="AD706" s="22">
        <v>-95.668961400000001</v>
      </c>
      <c r="AE706" s="21">
        <f>IF(OR('[1]Sales Team Input Sheet'!D$12="", '[1]Sales Team Input Sheet'!D$14="", AC706="", AD706=""), "",
     IFERROR(3959 * ACOS(MIN(1,
       SIN(RADIANS('[1]Sales Team Input Sheet'!D$12)) * SIN(RADIANS(AC706)) +
       COS(RADIANS('[1]Sales Team Input Sheet'!D$12)) * COS(RADIANS(AC706)) *
       COS(RADIANS(AD706) - RADIANS('[1]Sales Team Input Sheet'!D$14)))), ""))</f>
        <v>938.27267109908303</v>
      </c>
      <c r="AF706" s="21">
        <f t="shared" ref="AF706:AF769" si="11">IF(ISNUMBER(AE706), _xlfn.RANK.EQ(AE706, AE$3:AE$1029, 1) + COUNTIF(AE$2:AE$1029, AE706) - 1, "")</f>
        <v>651</v>
      </c>
    </row>
    <row r="707" spans="1:32" ht="15" thickBot="1" x14ac:dyDescent="0.4">
      <c r="A707" s="11" t="s">
        <v>1834</v>
      </c>
      <c r="B707" s="12" t="s">
        <v>1835</v>
      </c>
      <c r="C707" s="12" t="s">
        <v>719</v>
      </c>
      <c r="D707" s="13" t="s">
        <v>34</v>
      </c>
      <c r="E707" s="14">
        <v>42095</v>
      </c>
      <c r="F707" s="15">
        <v>1884.95</v>
      </c>
      <c r="G707" s="15">
        <v>1760.976365</v>
      </c>
      <c r="H707" s="15">
        <v>18954.973495223498</v>
      </c>
      <c r="I707" s="15">
        <v>11510.81552805418</v>
      </c>
      <c r="J707" s="16">
        <v>0.60727151799789192</v>
      </c>
      <c r="K707" s="16">
        <v>0.82114178968535323</v>
      </c>
      <c r="L707" s="16">
        <v>0.77683625697377234</v>
      </c>
      <c r="M707" s="15">
        <v>8942.0188495291859</v>
      </c>
      <c r="N707" s="15">
        <v>254.76029082019099</v>
      </c>
      <c r="O707" s="15">
        <v>276.42777261996338</v>
      </c>
      <c r="P707" s="15">
        <v>749128.27</v>
      </c>
      <c r="Q707" s="15">
        <v>578858.91</v>
      </c>
      <c r="R707" s="17">
        <v>771811.88</v>
      </c>
      <c r="S707" s="15">
        <v>307.09510066580015</v>
      </c>
      <c r="T707" s="15">
        <v>1043714.1900000002</v>
      </c>
      <c r="U707" s="15">
        <v>821389.16000000015</v>
      </c>
      <c r="V707" s="15">
        <v>1095185.5466666669</v>
      </c>
      <c r="W707" s="15">
        <v>435.76177617443437</v>
      </c>
      <c r="X707" s="18">
        <v>2.2088000000000001</v>
      </c>
      <c r="Y707" s="18">
        <v>85930.75</v>
      </c>
      <c r="Z707" s="17">
        <v>114574.33333333334</v>
      </c>
      <c r="AA707" s="17">
        <v>51871.755402631898</v>
      </c>
      <c r="AB707" s="19">
        <f>Table1[[#This Row],[YTD-23 Annualized]]/Table1[[#This Row],[Column6]]</f>
        <v>86.312933688418397</v>
      </c>
      <c r="AC707" s="22">
        <v>30.011492000000001</v>
      </c>
      <c r="AD707" s="22">
        <v>-97.015020000000007</v>
      </c>
      <c r="AE707" s="21">
        <f>IF(OR('[1]Sales Team Input Sheet'!D$12="", '[1]Sales Team Input Sheet'!D$14="", AC707="", AD707=""), "",
     IFERROR(3959 * ACOS(MIN(1,
       SIN(RADIANS('[1]Sales Team Input Sheet'!D$12)) * SIN(RADIANS(AC707)) +
       COS(RADIANS('[1]Sales Team Input Sheet'!D$12)) * COS(RADIANS(AC707)) *
       COS(RADIANS(AD707) - RADIANS('[1]Sales Team Input Sheet'!D$14)))), ""))</f>
        <v>972.775293675527</v>
      </c>
      <c r="AF707" s="21">
        <f t="shared" si="11"/>
        <v>689</v>
      </c>
    </row>
    <row r="708" spans="1:32" ht="15" thickBot="1" x14ac:dyDescent="0.4">
      <c r="A708" s="11" t="s">
        <v>1836</v>
      </c>
      <c r="B708" s="12" t="s">
        <v>1837</v>
      </c>
      <c r="C708" s="12" t="s">
        <v>245</v>
      </c>
      <c r="D708" s="13" t="s">
        <v>34</v>
      </c>
      <c r="E708" s="14">
        <v>42095</v>
      </c>
      <c r="F708" s="15">
        <v>1179.17</v>
      </c>
      <c r="G708" s="15">
        <v>1443.991329</v>
      </c>
      <c r="H708" s="15">
        <v>15542.978266223099</v>
      </c>
      <c r="I708" s="15">
        <v>8545.9917206181017</v>
      </c>
      <c r="J708" s="16">
        <v>0.54982974139452068</v>
      </c>
      <c r="K708" s="16">
        <v>0.83127489479487138</v>
      </c>
      <c r="L708" s="16">
        <v>0.67457369743465845</v>
      </c>
      <c r="M708" s="15">
        <v>5764.9012332233306</v>
      </c>
      <c r="N708" s="15">
        <v>284.07848259470978</v>
      </c>
      <c r="O708" s="15">
        <v>294.54345853439281</v>
      </c>
      <c r="P708" s="15">
        <v>644387.64</v>
      </c>
      <c r="Q708" s="15">
        <v>402367.8</v>
      </c>
      <c r="R708" s="17">
        <v>536490.4</v>
      </c>
      <c r="S708" s="15">
        <v>341.2296785026756</v>
      </c>
      <c r="T708" s="15">
        <v>1005010.7499999999</v>
      </c>
      <c r="U708" s="15">
        <v>755120.18999999983</v>
      </c>
      <c r="V708" s="15">
        <v>1006826.9199999998</v>
      </c>
      <c r="W708" s="15">
        <v>640.38280315815337</v>
      </c>
      <c r="X708" s="18">
        <v>2.2625000000000002</v>
      </c>
      <c r="Y708" s="18">
        <v>80184.13</v>
      </c>
      <c r="Z708" s="17">
        <v>106912.17333333334</v>
      </c>
      <c r="AA708" s="17">
        <v>47253.999263351747</v>
      </c>
      <c r="AB708" s="19">
        <f>Table1[[#This Row],[YTD-23 Annualized]]/Table1[[#This Row],[Column6]]</f>
        <v>93.061507612339796</v>
      </c>
      <c r="AC708" s="22">
        <v>29.453094</v>
      </c>
      <c r="AD708" s="22">
        <v>-98.528407000000001</v>
      </c>
      <c r="AE708" s="21">
        <f>IF(OR('[1]Sales Team Input Sheet'!D$12="", '[1]Sales Team Input Sheet'!D$14="", AC708="", AD708=""), "",
     IFERROR(3959 * ACOS(MIN(1,
       SIN(RADIANS('[1]Sales Team Input Sheet'!D$12)) * SIN(RADIANS(AC708)) +
       COS(RADIANS('[1]Sales Team Input Sheet'!D$12)) * COS(RADIANS(AC708)) *
       COS(RADIANS(AD708) - RADIANS('[1]Sales Team Input Sheet'!D$14)))), ""))</f>
        <v>1052.8273281802508</v>
      </c>
      <c r="AF708" s="21">
        <f t="shared" si="11"/>
        <v>728</v>
      </c>
    </row>
    <row r="709" spans="1:32" ht="15" thickBot="1" x14ac:dyDescent="0.4">
      <c r="A709" s="11" t="s">
        <v>1838</v>
      </c>
      <c r="B709" s="12" t="s">
        <v>1839</v>
      </c>
      <c r="C709" s="12" t="s">
        <v>719</v>
      </c>
      <c r="D709" s="13" t="s">
        <v>132</v>
      </c>
      <c r="E709" s="14">
        <v>42095</v>
      </c>
      <c r="F709" s="15">
        <v>1680.1299999999999</v>
      </c>
      <c r="G709" s="15">
        <v>1895.7786180000001</v>
      </c>
      <c r="H709" s="15">
        <v>20405.971466290201</v>
      </c>
      <c r="I709" s="15">
        <v>12672.987751164124</v>
      </c>
      <c r="J709" s="16">
        <v>0.62104309868801699</v>
      </c>
      <c r="K709" s="16">
        <v>0.68464799784127772</v>
      </c>
      <c r="L709" s="16">
        <v>0.63602898887303838</v>
      </c>
      <c r="M709" s="15">
        <v>8060.387585373318</v>
      </c>
      <c r="N709" s="15">
        <v>175.30638364223284</v>
      </c>
      <c r="O709" s="15">
        <v>194.44304904977591</v>
      </c>
      <c r="P709" s="15">
        <v>465427.60000000003</v>
      </c>
      <c r="Q709" s="15">
        <v>365008.95</v>
      </c>
      <c r="R709" s="17">
        <v>486678.60000000003</v>
      </c>
      <c r="S709" s="15">
        <v>217.25042109836741</v>
      </c>
      <c r="T709" s="15">
        <v>898677.53</v>
      </c>
      <c r="U709" s="15">
        <v>795373.36</v>
      </c>
      <c r="V709" s="15">
        <v>1060497.8133333332</v>
      </c>
      <c r="W709" s="15">
        <v>473.39989167504893</v>
      </c>
      <c r="X709" s="18">
        <v>2.4308999999999998</v>
      </c>
      <c r="Y709" s="18">
        <v>133558.68</v>
      </c>
      <c r="Z709" s="17">
        <v>178078.24</v>
      </c>
      <c r="AA709" s="17">
        <v>73256.094450614997</v>
      </c>
      <c r="AB709" s="19">
        <f>Table1[[#This Row],[YTD-23 Annualized]]/Table1[[#This Row],[Column6]]</f>
        <v>60.379056818948172</v>
      </c>
      <c r="AC709" s="22">
        <v>29.652108999999999</v>
      </c>
      <c r="AD709" s="22">
        <v>-95.225250000000003</v>
      </c>
      <c r="AE709" s="21">
        <f>IF(OR('[1]Sales Team Input Sheet'!D$12="", '[1]Sales Team Input Sheet'!D$14="", AC709="", AD709=""), "",
     IFERROR(3959 * ACOS(MIN(1,
       SIN(RADIANS('[1]Sales Team Input Sheet'!D$12)) * SIN(RADIANS(AC709)) +
       COS(RADIANS('[1]Sales Team Input Sheet'!D$12)) * COS(RADIANS(AC709)) *
       COS(RADIANS(AD709) - RADIANS('[1]Sales Team Input Sheet'!D$14)))), ""))</f>
        <v>945.6383426414335</v>
      </c>
      <c r="AF709" s="21">
        <f t="shared" si="11"/>
        <v>661</v>
      </c>
    </row>
    <row r="710" spans="1:32" ht="15" thickBot="1" x14ac:dyDescent="0.4">
      <c r="A710" s="11" t="s">
        <v>1840</v>
      </c>
      <c r="B710" s="12" t="s">
        <v>1841</v>
      </c>
      <c r="C710" s="12" t="s">
        <v>719</v>
      </c>
      <c r="D710" s="13" t="s">
        <v>34</v>
      </c>
      <c r="E710" s="14">
        <v>42095</v>
      </c>
      <c r="F710" s="15">
        <v>1607.54</v>
      </c>
      <c r="G710" s="15">
        <v>1631.2837770000001</v>
      </c>
      <c r="H710" s="15">
        <v>17558.975447250301</v>
      </c>
      <c r="I710" s="15">
        <v>10002.990393712402</v>
      </c>
      <c r="J710" s="16">
        <v>0.56967961620328189</v>
      </c>
      <c r="K710" s="16">
        <v>0.72551856266626058</v>
      </c>
      <c r="L710" s="16">
        <v>0.80453946372434859</v>
      </c>
      <c r="M710" s="15">
        <v>8047.8005269971854</v>
      </c>
      <c r="N710" s="15">
        <v>249.86204677998469</v>
      </c>
      <c r="O710" s="15">
        <v>275.91266780297849</v>
      </c>
      <c r="P710" s="15">
        <v>539092.66</v>
      </c>
      <c r="Q710" s="15">
        <v>497443.8</v>
      </c>
      <c r="R710" s="17">
        <v>663258.4</v>
      </c>
      <c r="S710" s="15">
        <v>309.44411958644883</v>
      </c>
      <c r="T710" s="15">
        <v>937775.67999999982</v>
      </c>
      <c r="U710" s="15">
        <v>857990.2200000002</v>
      </c>
      <c r="V710" s="15">
        <v>1143986.9600000002</v>
      </c>
      <c r="W710" s="15">
        <v>533.72869104345784</v>
      </c>
      <c r="X710" s="18">
        <v>2.4</v>
      </c>
      <c r="Y710" s="18">
        <v>109079.33</v>
      </c>
      <c r="Z710" s="17">
        <v>145439.10666666666</v>
      </c>
      <c r="AA710" s="17">
        <v>60599.62777777778</v>
      </c>
      <c r="AB710" s="19">
        <f>Table1[[#This Row],[YTD-23 Annualized]]/Table1[[#This Row],[Column6]]</f>
        <v>82.414865748104788</v>
      </c>
      <c r="AC710" s="22">
        <v>29.951281999999999</v>
      </c>
      <c r="AD710" s="22">
        <v>-95.678417999999994</v>
      </c>
      <c r="AE710" s="21">
        <f>IF(OR('[1]Sales Team Input Sheet'!D$12="", '[1]Sales Team Input Sheet'!D$14="", AC710="", AD710=""), "",
     IFERROR(3959 * ACOS(MIN(1,
       SIN(RADIANS('[1]Sales Team Input Sheet'!D$12)) * SIN(RADIANS(AC710)) +
       COS(RADIANS('[1]Sales Team Input Sheet'!D$12)) * COS(RADIANS(AC710)) *
       COS(RADIANS(AD710) - RADIANS('[1]Sales Team Input Sheet'!D$14)))), ""))</f>
        <v>938.66439949143</v>
      </c>
      <c r="AF710" s="21">
        <f t="shared" si="11"/>
        <v>652</v>
      </c>
    </row>
    <row r="711" spans="1:32" ht="15" thickBot="1" x14ac:dyDescent="0.4">
      <c r="A711" s="11" t="s">
        <v>1842</v>
      </c>
      <c r="B711" s="12" t="s">
        <v>1843</v>
      </c>
      <c r="C711" s="12" t="s">
        <v>719</v>
      </c>
      <c r="D711" s="13" t="s">
        <v>34</v>
      </c>
      <c r="E711" s="14">
        <v>42095</v>
      </c>
      <c r="F711" s="15">
        <v>983.75</v>
      </c>
      <c r="G711" s="15">
        <v>1114.743097</v>
      </c>
      <c r="H711" s="15">
        <v>11998.9832217983</v>
      </c>
      <c r="I711" s="15">
        <v>6776.013403769357</v>
      </c>
      <c r="J711" s="16">
        <v>0.56471563285958393</v>
      </c>
      <c r="K711" s="16">
        <v>0.74555831288382757</v>
      </c>
      <c r="L711" s="16">
        <v>0.69091072469527659</v>
      </c>
      <c r="M711" s="15">
        <v>4681.6203313431943</v>
      </c>
      <c r="N711" s="15">
        <v>277.32033550523767</v>
      </c>
      <c r="O711" s="15">
        <v>267.61581702668354</v>
      </c>
      <c r="P711" s="15">
        <v>430856.63</v>
      </c>
      <c r="Q711" s="15">
        <v>295745.73</v>
      </c>
      <c r="R711" s="17">
        <v>394327.64</v>
      </c>
      <c r="S711" s="15">
        <v>300.63098348157558</v>
      </c>
      <c r="T711" s="15">
        <v>776487.76000000013</v>
      </c>
      <c r="U711" s="15">
        <v>571081.6</v>
      </c>
      <c r="V711" s="15">
        <v>761442.1333333333</v>
      </c>
      <c r="W711" s="15">
        <v>580.51496823379921</v>
      </c>
      <c r="X711" s="18">
        <v>1</v>
      </c>
      <c r="Y711" s="18">
        <v>78425.859999999986</v>
      </c>
      <c r="Z711" s="17">
        <v>104567.81333333331</v>
      </c>
      <c r="AA711" s="17">
        <v>104567.81333333331</v>
      </c>
      <c r="AB711" s="19">
        <f>Table1[[#This Row],[YTD-23 Annualized]]/Table1[[#This Row],[Column6]]</f>
        <v>84.22888062066842</v>
      </c>
      <c r="AC711" s="22">
        <v>29.790165999999999</v>
      </c>
      <c r="AD711" s="22">
        <v>-95.690391700000006</v>
      </c>
      <c r="AE711" s="21">
        <f>IF(OR('[1]Sales Team Input Sheet'!D$12="", '[1]Sales Team Input Sheet'!D$14="", AC711="", AD711=""), "",
     IFERROR(3959 * ACOS(MIN(1,
       SIN(RADIANS('[1]Sales Team Input Sheet'!D$12)) * SIN(RADIANS(AC711)) +
       COS(RADIANS('[1]Sales Team Input Sheet'!D$12)) * COS(RADIANS(AC711)) *
       COS(RADIANS(AD711) - RADIANS('[1]Sales Team Input Sheet'!D$14)))), ""))</f>
        <v>948.96765316860365</v>
      </c>
      <c r="AF711" s="21">
        <f t="shared" si="11"/>
        <v>667</v>
      </c>
    </row>
    <row r="712" spans="1:32" ht="15" thickBot="1" x14ac:dyDescent="0.4">
      <c r="A712" s="11" t="s">
        <v>1844</v>
      </c>
      <c r="B712" s="12" t="s">
        <v>1845</v>
      </c>
      <c r="C712" s="12" t="s">
        <v>245</v>
      </c>
      <c r="D712" s="13" t="s">
        <v>34</v>
      </c>
      <c r="E712" s="14">
        <v>42095</v>
      </c>
      <c r="F712" s="15">
        <v>1474.6899999999998</v>
      </c>
      <c r="G712" s="15">
        <v>1413.7978539999999</v>
      </c>
      <c r="H712" s="15">
        <v>15217.978720670599</v>
      </c>
      <c r="I712" s="15">
        <v>8948.991297033901</v>
      </c>
      <c r="J712" s="16">
        <v>0.58805387110171703</v>
      </c>
      <c r="K712" s="16">
        <v>0.79746275169209713</v>
      </c>
      <c r="L712" s="16">
        <v>0.78645297225993227</v>
      </c>
      <c r="M712" s="15">
        <v>7037.9608042805785</v>
      </c>
      <c r="N712" s="15">
        <v>256.60705047556746</v>
      </c>
      <c r="O712" s="15">
        <v>280.29299717228713</v>
      </c>
      <c r="P712" s="15">
        <v>590556.13000000012</v>
      </c>
      <c r="Q712" s="15">
        <v>481644.52999999997</v>
      </c>
      <c r="R712" s="17">
        <v>642192.70666666667</v>
      </c>
      <c r="S712" s="15">
        <v>326.60730729848308</v>
      </c>
      <c r="T712" s="15">
        <v>949723.99999999988</v>
      </c>
      <c r="U712" s="15">
        <v>787666.54</v>
      </c>
      <c r="V712" s="15">
        <v>1050222.0533333335</v>
      </c>
      <c r="W712" s="15">
        <v>534.12347001742751</v>
      </c>
      <c r="X712" s="18">
        <v>1.9375</v>
      </c>
      <c r="Y712" s="18">
        <v>76383.990000000005</v>
      </c>
      <c r="Z712" s="17">
        <v>101845.32</v>
      </c>
      <c r="AA712" s="17">
        <v>52565.326451612906</v>
      </c>
      <c r="AB712" s="19">
        <f>Table1[[#This Row],[YTD-23 Annualized]]/Table1[[#This Row],[Column6]]</f>
        <v>91.246985387596467</v>
      </c>
      <c r="AC712" s="22">
        <v>29.453094</v>
      </c>
      <c r="AD712" s="22">
        <v>-98.528407000000001</v>
      </c>
      <c r="AE712" s="21">
        <f>IF(OR('[1]Sales Team Input Sheet'!D$12="", '[1]Sales Team Input Sheet'!D$14="", AC712="", AD712=""), "",
     IFERROR(3959 * ACOS(MIN(1,
       SIN(RADIANS('[1]Sales Team Input Sheet'!D$12)) * SIN(RADIANS(AC712)) +
       COS(RADIANS('[1]Sales Team Input Sheet'!D$12)) * COS(RADIANS(AC712)) *
       COS(RADIANS(AD712) - RADIANS('[1]Sales Team Input Sheet'!D$14)))), ""))</f>
        <v>1052.8273281802508</v>
      </c>
      <c r="AF712" s="21">
        <f t="shared" si="11"/>
        <v>728</v>
      </c>
    </row>
    <row r="713" spans="1:32" ht="15" thickBot="1" x14ac:dyDescent="0.4">
      <c r="A713" s="11" t="s">
        <v>1846</v>
      </c>
      <c r="B713" s="12" t="s">
        <v>1847</v>
      </c>
      <c r="C713" s="12" t="s">
        <v>727</v>
      </c>
      <c r="D713" s="13" t="s">
        <v>34</v>
      </c>
      <c r="E713" s="14">
        <v>42095</v>
      </c>
      <c r="F713" s="15">
        <v>1243.98</v>
      </c>
      <c r="G713" s="15">
        <v>1417.0494590000001</v>
      </c>
      <c r="H713" s="15">
        <v>15252.978671730099</v>
      </c>
      <c r="I713" s="15">
        <v>8933.5218424080413</v>
      </c>
      <c r="J713" s="16">
        <v>0.58569031234308666</v>
      </c>
      <c r="K713" s="16">
        <v>0.56132800656376935</v>
      </c>
      <c r="L713" s="16">
        <v>0.65893621763143395</v>
      </c>
      <c r="M713" s="15">
        <v>5886.6210929641547</v>
      </c>
      <c r="N713" s="15">
        <v>246.98903960318981</v>
      </c>
      <c r="O713" s="15">
        <v>257.40481358221194</v>
      </c>
      <c r="P713" s="15">
        <v>393327.53</v>
      </c>
      <c r="Q713" s="15">
        <v>361557.49</v>
      </c>
      <c r="R713" s="17">
        <v>482076.65333333332</v>
      </c>
      <c r="S713" s="15">
        <v>290.64574189295649</v>
      </c>
      <c r="T713" s="15">
        <v>635867.61</v>
      </c>
      <c r="U713" s="15">
        <v>563438.46</v>
      </c>
      <c r="V713" s="15">
        <v>751251.28</v>
      </c>
      <c r="W713" s="15">
        <v>452.93208894033671</v>
      </c>
      <c r="X713" s="18">
        <v>6.6669999999999993E-2</v>
      </c>
      <c r="Y713" s="18">
        <v>61621.600000000006</v>
      </c>
      <c r="Z713" s="17">
        <v>82162.133333333331</v>
      </c>
      <c r="AA713" s="17">
        <v>1232370.3814809259</v>
      </c>
      <c r="AB713" s="19">
        <f>Table1[[#This Row],[YTD-23 Annualized]]/Table1[[#This Row],[Column6]]</f>
        <v>81.893610225656289</v>
      </c>
      <c r="AC713" s="22">
        <v>29.975154</v>
      </c>
      <c r="AD713" s="22">
        <v>-90.065569999999994</v>
      </c>
      <c r="AE713" s="21">
        <f>IF(OR('[1]Sales Team Input Sheet'!D$12="", '[1]Sales Team Input Sheet'!D$14="", AC713="", AD713=""), "",
     IFERROR(3959 * ACOS(MIN(1,
       SIN(RADIANS('[1]Sales Team Input Sheet'!D$12)) * SIN(RADIANS(AC713)) +
       COS(RADIANS('[1]Sales Team Input Sheet'!D$12)) * COS(RADIANS(AC713)) *
       COS(RADIANS(AD713) - RADIANS('[1]Sales Team Input Sheet'!D$14)))), ""))</f>
        <v>834.1182565387744</v>
      </c>
      <c r="AF713" s="21">
        <f t="shared" si="11"/>
        <v>578</v>
      </c>
    </row>
    <row r="714" spans="1:32" ht="15" thickBot="1" x14ac:dyDescent="0.4">
      <c r="A714" s="11" t="s">
        <v>1848</v>
      </c>
      <c r="B714" s="12" t="s">
        <v>1849</v>
      </c>
      <c r="C714" s="12" t="s">
        <v>155</v>
      </c>
      <c r="D714" s="13" t="s">
        <v>34</v>
      </c>
      <c r="E714" s="14">
        <v>42339</v>
      </c>
      <c r="F714" s="15">
        <v>941.33999999999992</v>
      </c>
      <c r="G714" s="15">
        <v>1200.6783720000001</v>
      </c>
      <c r="H714" s="15">
        <v>12923.9819283708</v>
      </c>
      <c r="I714" s="15">
        <v>7182.3776102913716</v>
      </c>
      <c r="J714" s="16">
        <v>0.55574030125534102</v>
      </c>
      <c r="K714" s="16">
        <v>0.58858129707308893</v>
      </c>
      <c r="L714" s="16">
        <v>0.62532636665898866</v>
      </c>
      <c r="M714" s="15">
        <v>4491.330095016373</v>
      </c>
      <c r="N714" s="15">
        <v>250.30282850647757</v>
      </c>
      <c r="O714" s="15">
        <v>225.16279983852809</v>
      </c>
      <c r="P714" s="15">
        <v>327281.09000000003</v>
      </c>
      <c r="Q714" s="15">
        <v>235663.55000000002</v>
      </c>
      <c r="R714" s="17">
        <v>314218.06666666671</v>
      </c>
      <c r="S714" s="15">
        <v>250.3490237321266</v>
      </c>
      <c r="T714" s="15">
        <v>596704.2899999998</v>
      </c>
      <c r="U714" s="15">
        <v>496128.8</v>
      </c>
      <c r="V714" s="15">
        <v>661505.06666666665</v>
      </c>
      <c r="W714" s="15">
        <v>527.0452758833153</v>
      </c>
      <c r="X714" s="18">
        <v>2.0587999999999997</v>
      </c>
      <c r="Y714" s="18">
        <v>78998.990000000005</v>
      </c>
      <c r="Z714" s="17">
        <v>105331.98666666666</v>
      </c>
      <c r="AA714" s="17">
        <v>51161.835373356655</v>
      </c>
      <c r="AB714" s="19">
        <f>Table1[[#This Row],[YTD-23 Annualized]]/Table1[[#This Row],[Column6]]</f>
        <v>69.961027138781532</v>
      </c>
      <c r="AC714" s="22">
        <v>32.808242</v>
      </c>
      <c r="AD714" s="22">
        <v>-96.873660999999998</v>
      </c>
      <c r="AE714" s="21">
        <f>IF(OR('[1]Sales Team Input Sheet'!D$12="", '[1]Sales Team Input Sheet'!D$14="", AC714="", AD714=""), "",
     IFERROR(3959 * ACOS(MIN(1,
       SIN(RADIANS('[1]Sales Team Input Sheet'!D$12)) * SIN(RADIANS(AC714)) +
       COS(RADIANS('[1]Sales Team Input Sheet'!D$12)) * COS(RADIANS(AC714)) *
       COS(RADIANS(AD714) - RADIANS('[1]Sales Team Input Sheet'!D$14)))), ""))</f>
        <v>806.11078375300735</v>
      </c>
      <c r="AF714" s="21">
        <f t="shared" si="11"/>
        <v>552</v>
      </c>
    </row>
    <row r="715" spans="1:32" ht="15" thickBot="1" x14ac:dyDescent="0.4">
      <c r="A715" s="11" t="s">
        <v>1850</v>
      </c>
      <c r="B715" s="12" t="s">
        <v>1851</v>
      </c>
      <c r="C715" s="12" t="s">
        <v>1852</v>
      </c>
      <c r="D715" s="13" t="s">
        <v>34</v>
      </c>
      <c r="E715" s="14">
        <v>42339</v>
      </c>
      <c r="F715" s="15">
        <v>708.69</v>
      </c>
      <c r="G715" s="15">
        <v>915.187453</v>
      </c>
      <c r="H715" s="15">
        <v>9850.9862253466999</v>
      </c>
      <c r="I715" s="15">
        <v>5885.957249380237</v>
      </c>
      <c r="J715" s="16">
        <v>0.59749928735415359</v>
      </c>
      <c r="K715" s="16">
        <v>0.64488108496851348</v>
      </c>
      <c r="L715" s="16">
        <v>0.59317788916796166</v>
      </c>
      <c r="M715" s="15">
        <v>3491.4196969202303</v>
      </c>
      <c r="N715" s="15">
        <v>258.78095882466653</v>
      </c>
      <c r="O715" s="15">
        <v>258.14502815053123</v>
      </c>
      <c r="P715" s="15">
        <v>298768.51999999996</v>
      </c>
      <c r="Q715" s="15">
        <v>204542.66999999998</v>
      </c>
      <c r="R715" s="17">
        <v>272723.56</v>
      </c>
      <c r="S715" s="15">
        <v>288.62079329467042</v>
      </c>
      <c r="T715" s="15">
        <v>402132.18</v>
      </c>
      <c r="U715" s="15">
        <v>287847.94</v>
      </c>
      <c r="V715" s="15">
        <v>383797.25333333336</v>
      </c>
      <c r="W715" s="15">
        <v>406.16904429299126</v>
      </c>
      <c r="X715" s="18">
        <v>2.0769000000000002</v>
      </c>
      <c r="Y715" s="18">
        <v>71791.899999999994</v>
      </c>
      <c r="Z715" s="17">
        <v>95722.533333333326</v>
      </c>
      <c r="AA715" s="17">
        <v>46089.139262041172</v>
      </c>
      <c r="AB715" s="19">
        <f>Table1[[#This Row],[YTD-23 Annualized]]/Table1[[#This Row],[Column6]]</f>
        <v>78.112511148564735</v>
      </c>
      <c r="AC715" s="22">
        <v>40.808084999999998</v>
      </c>
      <c r="AD715" s="22">
        <v>-96.705552999999995</v>
      </c>
      <c r="AE715" s="21">
        <f>IF(OR('[1]Sales Team Input Sheet'!D$12="", '[1]Sales Team Input Sheet'!D$14="", AC715="", AD715=""), "",
     IFERROR(3959 * ACOS(MIN(1,
       SIN(RADIANS('[1]Sales Team Input Sheet'!D$12)) * SIN(RADIANS(AC715)) +
       COS(RADIANS('[1]Sales Team Input Sheet'!D$12)) * COS(RADIANS(AC715)) *
       COS(RADIANS(AD715) - RADIANS('[1]Sales Team Input Sheet'!D$14)))), ""))</f>
        <v>476.6587881865658</v>
      </c>
      <c r="AF715" s="21">
        <f t="shared" si="11"/>
        <v>182</v>
      </c>
    </row>
    <row r="716" spans="1:32" ht="15" thickBot="1" x14ac:dyDescent="0.4">
      <c r="A716" s="11" t="s">
        <v>1853</v>
      </c>
      <c r="B716" s="12" t="s">
        <v>1854</v>
      </c>
      <c r="C716" s="12" t="s">
        <v>1855</v>
      </c>
      <c r="D716" s="13" t="s">
        <v>34</v>
      </c>
      <c r="E716" s="14">
        <v>42248</v>
      </c>
      <c r="F716" s="15">
        <v>1064.1099999999999</v>
      </c>
      <c r="G716" s="15">
        <v>1372.363116</v>
      </c>
      <c r="H716" s="15">
        <v>14771.9793443124</v>
      </c>
      <c r="I716" s="15">
        <v>7577.0026984974002</v>
      </c>
      <c r="J716" s="16">
        <v>0.51293076722414621</v>
      </c>
      <c r="K716" s="16">
        <v>0.78037711906445539</v>
      </c>
      <c r="L716" s="16">
        <v>0.70639236561977758</v>
      </c>
      <c r="M716" s="15">
        <v>5352.3368604990155</v>
      </c>
      <c r="N716" s="15">
        <v>264.35395329000551</v>
      </c>
      <c r="O716" s="15">
        <v>301.0277226978414</v>
      </c>
      <c r="P716" s="15">
        <v>464125.34</v>
      </c>
      <c r="Q716" s="15">
        <v>360072.31</v>
      </c>
      <c r="R716" s="17">
        <v>480096.41333333333</v>
      </c>
      <c r="S716" s="15">
        <v>338.37884241290845</v>
      </c>
      <c r="T716" s="15">
        <v>614739.76000000013</v>
      </c>
      <c r="U716" s="15">
        <v>510978.14</v>
      </c>
      <c r="V716" s="15">
        <v>681304.18666666665</v>
      </c>
      <c r="W716" s="15">
        <v>480.19296877202544</v>
      </c>
      <c r="X716" s="18">
        <v>2.3125</v>
      </c>
      <c r="Y716" s="18">
        <v>104922.29000000001</v>
      </c>
      <c r="Z716" s="17">
        <v>139896.38666666669</v>
      </c>
      <c r="AA716" s="17">
        <v>60495.734774774784</v>
      </c>
      <c r="AB716" s="19">
        <f>Table1[[#This Row],[YTD-23 Annualized]]/Table1[[#This Row],[Column6]]</f>
        <v>89.698467388424504</v>
      </c>
      <c r="AC716" s="22">
        <v>41.412866999999999</v>
      </c>
      <c r="AD716" s="22">
        <v>-73.421409999999995</v>
      </c>
      <c r="AE716" s="21">
        <f>IF(OR('[1]Sales Team Input Sheet'!D$12="", '[1]Sales Team Input Sheet'!D$14="", AC716="", AD716=""), "",
     IFERROR(3959 * ACOS(MIN(1,
       SIN(RADIANS('[1]Sales Team Input Sheet'!D$12)) * SIN(RADIANS(AC716)) +
       COS(RADIANS('[1]Sales Team Input Sheet'!D$12)) * COS(RADIANS(AC716)) *
       COS(RADIANS(AD716) - RADIANS('[1]Sales Team Input Sheet'!D$14)))), ""))</f>
        <v>733.23337089392692</v>
      </c>
      <c r="AF716" s="21">
        <f t="shared" si="11"/>
        <v>481</v>
      </c>
    </row>
    <row r="717" spans="1:32" ht="15" thickBot="1" x14ac:dyDescent="0.4">
      <c r="A717" s="11" t="s">
        <v>1856</v>
      </c>
      <c r="B717" s="12" t="s">
        <v>1857</v>
      </c>
      <c r="C717" s="12" t="s">
        <v>1858</v>
      </c>
      <c r="D717" s="13" t="s">
        <v>34</v>
      </c>
      <c r="E717" s="14">
        <v>42278</v>
      </c>
      <c r="F717" s="15">
        <v>662.22</v>
      </c>
      <c r="G717" s="15">
        <v>862.88306399999999</v>
      </c>
      <c r="H717" s="15">
        <v>9287.9870125895995</v>
      </c>
      <c r="I717" s="15">
        <v>4653.6719262005381</v>
      </c>
      <c r="J717" s="16">
        <v>0.50104203633065159</v>
      </c>
      <c r="K717" s="16">
        <v>0.66976207218788231</v>
      </c>
      <c r="L717" s="16">
        <v>0.68765050319340337</v>
      </c>
      <c r="M717" s="15">
        <v>3200.0998417488145</v>
      </c>
      <c r="N717" s="15">
        <v>371.22848739980395</v>
      </c>
      <c r="O717" s="15">
        <v>370.43751321313158</v>
      </c>
      <c r="P717" s="15">
        <v>361130.83999999997</v>
      </c>
      <c r="Q717" s="15">
        <v>274396.02</v>
      </c>
      <c r="R717" s="17">
        <v>365861.36000000004</v>
      </c>
      <c r="S717" s="15">
        <v>414.35779650267284</v>
      </c>
      <c r="T717" s="15">
        <v>421531.46</v>
      </c>
      <c r="U717" s="15">
        <v>328123.37</v>
      </c>
      <c r="V717" s="15">
        <v>437497.82666666666</v>
      </c>
      <c r="W717" s="15">
        <v>495.48997312071515</v>
      </c>
      <c r="X717" s="18">
        <v>1.3125</v>
      </c>
      <c r="Y717" s="18">
        <v>72334.209999999992</v>
      </c>
      <c r="Z717" s="17">
        <v>96445.613333333327</v>
      </c>
      <c r="AA717" s="17">
        <v>73482.372063492061</v>
      </c>
      <c r="AB717" s="19">
        <f>Table1[[#This Row],[YTD-23 Annualized]]/Table1[[#This Row],[Column6]]</f>
        <v>114.32810790055269</v>
      </c>
      <c r="AC717" s="22">
        <v>41.233186000000003</v>
      </c>
      <c r="AD717" s="22">
        <v>-73.482196999999999</v>
      </c>
      <c r="AE717" s="21">
        <f>IF(OR('[1]Sales Team Input Sheet'!D$12="", '[1]Sales Team Input Sheet'!D$14="", AC717="", AD717=""), "",
     IFERROR(3959 * ACOS(MIN(1,
       SIN(RADIANS('[1]Sales Team Input Sheet'!D$12)) * SIN(RADIANS(AC717)) +
       COS(RADIANS('[1]Sales Team Input Sheet'!D$12)) * COS(RADIANS(AC717)) *
       COS(RADIANS(AD717) - RADIANS('[1]Sales Team Input Sheet'!D$14)))), ""))</f>
        <v>731.78008292426034</v>
      </c>
      <c r="AF717" s="21">
        <f t="shared" si="11"/>
        <v>478</v>
      </c>
    </row>
    <row r="718" spans="1:32" ht="15" thickBot="1" x14ac:dyDescent="0.4">
      <c r="A718" s="11" t="s">
        <v>1859</v>
      </c>
      <c r="B718" s="12" t="s">
        <v>1860</v>
      </c>
      <c r="C718" s="12" t="s">
        <v>40</v>
      </c>
      <c r="D718" s="13" t="s">
        <v>34</v>
      </c>
      <c r="E718" s="14">
        <v>42552</v>
      </c>
      <c r="F718" s="15">
        <v>1720.52</v>
      </c>
      <c r="G718" s="15">
        <v>1543.490442</v>
      </c>
      <c r="H718" s="15">
        <v>16613.976768643799</v>
      </c>
      <c r="I718" s="15">
        <v>9697.6653054674534</v>
      </c>
      <c r="J718" s="16">
        <v>0.58370524050390105</v>
      </c>
      <c r="K718" s="16">
        <v>0.76833760174295218</v>
      </c>
      <c r="L718" s="16">
        <v>0.74185478351802658</v>
      </c>
      <c r="M718" s="15">
        <v>7194.259395817835</v>
      </c>
      <c r="N718" s="15">
        <v>321.39173095141422</v>
      </c>
      <c r="O718" s="15">
        <v>326.91071304024365</v>
      </c>
      <c r="P718" s="15">
        <v>849278.96</v>
      </c>
      <c r="Q718" s="15">
        <v>627908.87</v>
      </c>
      <c r="R718" s="17">
        <v>837211.82666666666</v>
      </c>
      <c r="S718" s="15">
        <v>364.95296189524095</v>
      </c>
      <c r="T718" s="15">
        <v>1147521.1199999999</v>
      </c>
      <c r="U718" s="15">
        <v>869806.7</v>
      </c>
      <c r="V718" s="15">
        <v>1159742.2666666666</v>
      </c>
      <c r="W718" s="15">
        <v>505.54872945388604</v>
      </c>
      <c r="X718" s="18">
        <v>2.0625</v>
      </c>
      <c r="Y718" s="18">
        <v>83463.360000000001</v>
      </c>
      <c r="Z718" s="17">
        <v>111284.48000000001</v>
      </c>
      <c r="AA718" s="17">
        <v>53956.111515151519</v>
      </c>
      <c r="AB718" s="19">
        <f>Table1[[#This Row],[YTD-23 Annualized]]/Table1[[#This Row],[Column6]]</f>
        <v>116.3722046432402</v>
      </c>
      <c r="AC718" s="22">
        <v>41.791396800000001</v>
      </c>
      <c r="AD718" s="22">
        <v>-87.600843900000001</v>
      </c>
      <c r="AE718" s="21">
        <f>IF(OR('[1]Sales Team Input Sheet'!D$12="", '[1]Sales Team Input Sheet'!D$14="", AC718="", AD718=""), "",
     IFERROR(3959 * ACOS(MIN(1,
       SIN(RADIANS('[1]Sales Team Input Sheet'!D$12)) * SIN(RADIANS(AC718)) +
       COS(RADIANS('[1]Sales Team Input Sheet'!D$12)) * COS(RADIANS(AC718)) *
       COS(RADIANS(AD718) - RADIANS('[1]Sales Team Input Sheet'!D$14)))), ""))</f>
        <v>6.6114337996213344</v>
      </c>
      <c r="AF718" s="21">
        <f t="shared" si="11"/>
        <v>12</v>
      </c>
    </row>
    <row r="719" spans="1:32" ht="15" thickBot="1" x14ac:dyDescent="0.4">
      <c r="A719" s="11" t="s">
        <v>1861</v>
      </c>
      <c r="B719" s="12" t="s">
        <v>1862</v>
      </c>
      <c r="C719" s="12" t="s">
        <v>1775</v>
      </c>
      <c r="D719" s="13" t="s">
        <v>34</v>
      </c>
      <c r="E719" s="14">
        <v>42339</v>
      </c>
      <c r="F719" s="15">
        <v>1052.56</v>
      </c>
      <c r="G719" s="15">
        <v>1139.362392</v>
      </c>
      <c r="H719" s="15">
        <v>12263.9828512488</v>
      </c>
      <c r="I719" s="15">
        <v>6300.0655602697925</v>
      </c>
      <c r="J719" s="16">
        <v>0.51370469419959097</v>
      </c>
      <c r="K719" s="16">
        <v>0.84989998125798982</v>
      </c>
      <c r="L719" s="16">
        <v>0.8197794306199726</v>
      </c>
      <c r="M719" s="15">
        <v>5164.6641578664694</v>
      </c>
      <c r="N719" s="15">
        <v>438.61050424199232</v>
      </c>
      <c r="O719" s="15">
        <v>467.21708976210385</v>
      </c>
      <c r="P719" s="15">
        <v>717724.84</v>
      </c>
      <c r="Q719" s="15">
        <v>550268.68000000005</v>
      </c>
      <c r="R719" s="17">
        <v>733691.57333333336</v>
      </c>
      <c r="S719" s="15">
        <v>522.79079577411267</v>
      </c>
      <c r="T719" s="15">
        <v>1084682.6099999999</v>
      </c>
      <c r="U719" s="15">
        <v>841005.60999999987</v>
      </c>
      <c r="V719" s="15">
        <v>1121340.813333333</v>
      </c>
      <c r="W719" s="15">
        <v>799.00966215702658</v>
      </c>
      <c r="X719" s="18">
        <v>1.5874999999999999</v>
      </c>
      <c r="Y719" s="18">
        <v>101636.37000000002</v>
      </c>
      <c r="Z719" s="17">
        <v>135515.16000000003</v>
      </c>
      <c r="AA719" s="17">
        <v>85363.880314960654</v>
      </c>
      <c r="AB719" s="19">
        <f>Table1[[#This Row],[YTD-23 Annualized]]/Table1[[#This Row],[Column6]]</f>
        <v>142.05988054728081</v>
      </c>
      <c r="AC719" s="22">
        <v>35.300229999999999</v>
      </c>
      <c r="AD719" s="22">
        <v>-119.913815</v>
      </c>
      <c r="AE719" s="21">
        <f>IF(OR('[1]Sales Team Input Sheet'!D$12="", '[1]Sales Team Input Sheet'!D$14="", AC719="", AD719=""), "",
     IFERROR(3959 * ACOS(MIN(1,
       SIN(RADIANS('[1]Sales Team Input Sheet'!D$12)) * SIN(RADIANS(AC719)) +
       COS(RADIANS('[1]Sales Team Input Sheet'!D$12)) * COS(RADIANS(AC719)) *
       COS(RADIANS(AD719) - RADIANS('[1]Sales Team Input Sheet'!D$14)))), ""))</f>
        <v>1790.6389087890948</v>
      </c>
      <c r="AF719" s="21">
        <f t="shared" si="11"/>
        <v>969</v>
      </c>
    </row>
    <row r="720" spans="1:32" ht="15" thickBot="1" x14ac:dyDescent="0.4">
      <c r="A720" s="11" t="s">
        <v>1863</v>
      </c>
      <c r="B720" s="12" t="s">
        <v>1864</v>
      </c>
      <c r="C720" s="12" t="s">
        <v>1865</v>
      </c>
      <c r="D720" s="13" t="s">
        <v>34</v>
      </c>
      <c r="E720" s="14">
        <v>42339</v>
      </c>
      <c r="F720" s="15">
        <v>1077.24</v>
      </c>
      <c r="G720" s="15">
        <v>1111.2127829999999</v>
      </c>
      <c r="H720" s="15">
        <v>11960.983274933698</v>
      </c>
      <c r="I720" s="15">
        <v>6060.9941297674986</v>
      </c>
      <c r="J720" s="16">
        <v>0.50673042428454496</v>
      </c>
      <c r="K720" s="16">
        <v>0.93789880545232129</v>
      </c>
      <c r="L720" s="16">
        <v>0.85942466299236975</v>
      </c>
      <c r="M720" s="15">
        <v>5208.9678373741644</v>
      </c>
      <c r="N720" s="15">
        <v>510.84504532569065</v>
      </c>
      <c r="O720" s="15">
        <v>586.60610448925013</v>
      </c>
      <c r="P720" s="15">
        <v>920139.58</v>
      </c>
      <c r="Q720" s="15">
        <v>707149.89999999991</v>
      </c>
      <c r="R720" s="17">
        <v>942866.53333333321</v>
      </c>
      <c r="S720" s="15">
        <v>656.44601017414868</v>
      </c>
      <c r="T720" s="15">
        <v>1104284.71</v>
      </c>
      <c r="U720" s="15">
        <v>850041.5</v>
      </c>
      <c r="V720" s="15">
        <v>1133388.6666666667</v>
      </c>
      <c r="W720" s="15">
        <v>789.09203148787651</v>
      </c>
      <c r="X720" s="18">
        <v>2.4411</v>
      </c>
      <c r="Y720" s="18">
        <v>153713.29999999999</v>
      </c>
      <c r="Z720" s="17">
        <v>204951.06666666665</v>
      </c>
      <c r="AA720" s="17">
        <v>83958.488659484108</v>
      </c>
      <c r="AB720" s="19">
        <f>Table1[[#This Row],[YTD-23 Annualized]]/Table1[[#This Row],[Column6]]</f>
        <v>181.00832310161303</v>
      </c>
      <c r="AC720" s="22">
        <v>32.985365999999999</v>
      </c>
      <c r="AD720" s="22">
        <v>-117.26482799999999</v>
      </c>
      <c r="AE720" s="21">
        <f>IF(OR('[1]Sales Team Input Sheet'!D$12="", '[1]Sales Team Input Sheet'!D$14="", AC720="", AD720=""), "",
     IFERROR(3959 * ACOS(MIN(1,
       SIN(RADIANS('[1]Sales Team Input Sheet'!D$12)) * SIN(RADIANS(AC720)) +
       COS(RADIANS('[1]Sales Team Input Sheet'!D$12)) * COS(RADIANS(AC720)) *
       COS(RADIANS(AD720) - RADIANS('[1]Sales Team Input Sheet'!D$14)))), ""))</f>
        <v>1728.0132297103687</v>
      </c>
      <c r="AF720" s="21">
        <f t="shared" si="11"/>
        <v>860</v>
      </c>
    </row>
    <row r="721" spans="1:32" ht="15" thickBot="1" x14ac:dyDescent="0.4">
      <c r="A721" s="11" t="s">
        <v>1866</v>
      </c>
      <c r="B721" s="12" t="s">
        <v>1867</v>
      </c>
      <c r="C721" s="12" t="s">
        <v>1868</v>
      </c>
      <c r="D721" s="13" t="s">
        <v>34</v>
      </c>
      <c r="E721" s="14">
        <v>42552</v>
      </c>
      <c r="F721" s="15">
        <v>2309.89</v>
      </c>
      <c r="G721" s="15">
        <v>2899.6884359999999</v>
      </c>
      <c r="H721" s="15">
        <v>31211.956356260398</v>
      </c>
      <c r="I721" s="15">
        <v>14208.319687355031</v>
      </c>
      <c r="J721" s="16">
        <v>0.45522041377919492</v>
      </c>
      <c r="K721" s="16">
        <v>0.78132586151845973</v>
      </c>
      <c r="L721" s="16">
        <v>0.74513240774817902</v>
      </c>
      <c r="M721" s="15">
        <v>10587.07945869471</v>
      </c>
      <c r="N721" s="15">
        <v>722.21949312260801</v>
      </c>
      <c r="O721" s="15">
        <v>818.18724701176268</v>
      </c>
      <c r="P721" s="15">
        <v>2541518.4799999995</v>
      </c>
      <c r="Q721" s="15">
        <v>2027243.7000000002</v>
      </c>
      <c r="R721" s="17">
        <v>2702991.6</v>
      </c>
      <c r="S721" s="15">
        <v>877.63646753741534</v>
      </c>
      <c r="T721" s="15">
        <v>2925282.59</v>
      </c>
      <c r="U721" s="15">
        <v>2357092.12</v>
      </c>
      <c r="V721" s="15">
        <v>3142789.4933333336</v>
      </c>
      <c r="W721" s="15">
        <v>1020.4347912671167</v>
      </c>
      <c r="X721" s="18">
        <v>2.3391500000000001</v>
      </c>
      <c r="Y721" s="18">
        <v>182495.94999999998</v>
      </c>
      <c r="Z721" s="17">
        <v>243327.93333333332</v>
      </c>
      <c r="AA721" s="17">
        <v>104024.08282210774</v>
      </c>
      <c r="AB721" s="19">
        <f>Table1[[#This Row],[YTD-23 Annualized]]/Table1[[#This Row],[Column6]]</f>
        <v>255.31041025484606</v>
      </c>
      <c r="AC721" s="22">
        <v>37.452911999999998</v>
      </c>
      <c r="AD721" s="22">
        <v>-122.181765</v>
      </c>
      <c r="AE721" s="21">
        <f>IF(OR('[1]Sales Team Input Sheet'!D$12="", '[1]Sales Team Input Sheet'!D$14="", AC721="", AD721=""), "",
     IFERROR(3959 * ACOS(MIN(1,
       SIN(RADIANS('[1]Sales Team Input Sheet'!D$12)) * SIN(RADIANS(AC721)) +
       COS(RADIANS('[1]Sales Team Input Sheet'!D$12)) * COS(RADIANS(AC721)) *
       COS(RADIANS(AD721) - RADIANS('[1]Sales Team Input Sheet'!D$14)))), ""))</f>
        <v>1850.522765612691</v>
      </c>
      <c r="AF721" s="21">
        <f t="shared" si="11"/>
        <v>1000</v>
      </c>
    </row>
    <row r="722" spans="1:32" ht="15" thickBot="1" x14ac:dyDescent="0.4">
      <c r="A722" s="11" t="s">
        <v>1869</v>
      </c>
      <c r="B722" s="12" t="s">
        <v>1870</v>
      </c>
      <c r="C722" s="12" t="s">
        <v>1871</v>
      </c>
      <c r="D722" s="13" t="s">
        <v>34</v>
      </c>
      <c r="E722" s="14">
        <v>42461</v>
      </c>
      <c r="F722" s="15">
        <v>1352.7399999999998</v>
      </c>
      <c r="G722" s="15">
        <v>1582.788411</v>
      </c>
      <c r="H722" s="15">
        <v>17036.976177162898</v>
      </c>
      <c r="I722" s="15">
        <v>9640.9907169106991</v>
      </c>
      <c r="J722" s="16">
        <v>0.56588625919627111</v>
      </c>
      <c r="K722" s="16">
        <v>0.68956963806338856</v>
      </c>
      <c r="L722" s="16">
        <v>0.7305572951262832</v>
      </c>
      <c r="M722" s="15">
        <v>7043.2961004838871</v>
      </c>
      <c r="N722" s="15">
        <v>322.43714718917653</v>
      </c>
      <c r="O722" s="15">
        <v>321.69570649200887</v>
      </c>
      <c r="P722" s="15">
        <v>623249.03999999992</v>
      </c>
      <c r="Q722" s="15">
        <v>491719.64</v>
      </c>
      <c r="R722" s="17">
        <v>655626.18666666665</v>
      </c>
      <c r="S722" s="15">
        <v>363.49900202551862</v>
      </c>
      <c r="T722" s="15">
        <v>1028563.74</v>
      </c>
      <c r="U722" s="15">
        <v>845290.94000000029</v>
      </c>
      <c r="V722" s="15">
        <v>1127054.5866666671</v>
      </c>
      <c r="W722" s="15">
        <v>624.87317592442048</v>
      </c>
      <c r="X722" s="18">
        <v>2.1588000000000003</v>
      </c>
      <c r="Y722" s="18">
        <v>107784.76999999999</v>
      </c>
      <c r="Z722" s="17">
        <v>143713.02666666664</v>
      </c>
      <c r="AA722" s="17">
        <v>66570.792415539472</v>
      </c>
      <c r="AB722" s="19">
        <f>Table1[[#This Row],[YTD-23 Annualized]]/Table1[[#This Row],[Column6]]</f>
        <v>93.08513759937253</v>
      </c>
      <c r="AC722" s="22">
        <v>42.583644999999997</v>
      </c>
      <c r="AD722" s="22">
        <v>-83.245488300000005</v>
      </c>
      <c r="AE722" s="21">
        <f>IF(OR('[1]Sales Team Input Sheet'!D$12="", '[1]Sales Team Input Sheet'!D$14="", AC722="", AD722=""), "",
     IFERROR(3959 * ACOS(MIN(1,
       SIN(RADIANS('[1]Sales Team Input Sheet'!D$12)) * SIN(RADIANS(AC722)) +
       COS(RADIANS('[1]Sales Team Input Sheet'!D$12)) * COS(RADIANS(AC722)) *
       COS(RADIANS(AD722) - RADIANS('[1]Sales Team Input Sheet'!D$14)))), ""))</f>
        <v>229.15207623687726</v>
      </c>
      <c r="AF722" s="21">
        <f t="shared" si="11"/>
        <v>83</v>
      </c>
    </row>
    <row r="723" spans="1:32" ht="15" thickBot="1" x14ac:dyDescent="0.4">
      <c r="A723" s="11" t="s">
        <v>1872</v>
      </c>
      <c r="B723" s="12" t="s">
        <v>1873</v>
      </c>
      <c r="C723" s="12" t="s">
        <v>1874</v>
      </c>
      <c r="D723" s="13" t="s">
        <v>34</v>
      </c>
      <c r="E723" s="14">
        <v>42339</v>
      </c>
      <c r="F723" s="15">
        <v>1157.31</v>
      </c>
      <c r="G723" s="15">
        <v>1415.7488169999999</v>
      </c>
      <c r="H723" s="15">
        <v>15238.978691306298</v>
      </c>
      <c r="I723" s="15">
        <v>7956.0172164738997</v>
      </c>
      <c r="J723" s="16">
        <v>0.52208336120403764</v>
      </c>
      <c r="K723" s="16">
        <v>0.88712609372187146</v>
      </c>
      <c r="L723" s="16">
        <v>0.72265297928216021</v>
      </c>
      <c r="M723" s="15">
        <v>5749.4395447050238</v>
      </c>
      <c r="N723" s="15">
        <v>292.20097312861901</v>
      </c>
      <c r="O723" s="15">
        <v>300.93956675393804</v>
      </c>
      <c r="P723" s="15">
        <v>625222.86999999988</v>
      </c>
      <c r="Q723" s="15">
        <v>392049.46000000008</v>
      </c>
      <c r="R723" s="17">
        <v>522732.6133333334</v>
      </c>
      <c r="S723" s="15">
        <v>338.75924341792614</v>
      </c>
      <c r="T723" s="15">
        <v>1057821.55</v>
      </c>
      <c r="U723" s="15">
        <v>868228.83000000019</v>
      </c>
      <c r="V723" s="15">
        <v>1157638.4400000004</v>
      </c>
      <c r="W723" s="15">
        <v>750.21284703320657</v>
      </c>
      <c r="X723" s="18">
        <v>5.8799999999999998E-2</v>
      </c>
      <c r="Y723" s="18">
        <v>73886.81</v>
      </c>
      <c r="Z723" s="17">
        <v>98515.746666666659</v>
      </c>
      <c r="AA723" s="17">
        <v>1675437.8684807254</v>
      </c>
      <c r="AB723" s="19">
        <f>Table1[[#This Row],[YTD-23 Annualized]]/Table1[[#This Row],[Column6]]</f>
        <v>90.918881617730321</v>
      </c>
      <c r="AC723" s="22">
        <v>42.307036400000001</v>
      </c>
      <c r="AD723" s="22">
        <v>-83.235209999999995</v>
      </c>
      <c r="AE723" s="21">
        <f>IF(OR('[1]Sales Team Input Sheet'!D$12="", '[1]Sales Team Input Sheet'!D$14="", AC723="", AD723=""), "",
     IFERROR(3959 * ACOS(MIN(1,
       SIN(RADIANS('[1]Sales Team Input Sheet'!D$12)) * SIN(RADIANS(AC723)) +
       COS(RADIANS('[1]Sales Team Input Sheet'!D$12)) * COS(RADIANS(AC723)) *
       COS(RADIANS(AD723) - RADIANS('[1]Sales Team Input Sheet'!D$14)))), ""))</f>
        <v>226.91374110180834</v>
      </c>
      <c r="AF723" s="21">
        <f t="shared" si="11"/>
        <v>81</v>
      </c>
    </row>
    <row r="724" spans="1:32" ht="15" thickBot="1" x14ac:dyDescent="0.4">
      <c r="A724" s="11" t="s">
        <v>1875</v>
      </c>
      <c r="B724" s="12" t="s">
        <v>1876</v>
      </c>
      <c r="C724" s="12" t="s">
        <v>1877</v>
      </c>
      <c r="D724" s="13" t="s">
        <v>34</v>
      </c>
      <c r="E724" s="14">
        <v>42309</v>
      </c>
      <c r="F724" s="15">
        <v>1448.28</v>
      </c>
      <c r="G724" s="15">
        <v>1528.2543499999999</v>
      </c>
      <c r="H724" s="15">
        <v>16449.976997964997</v>
      </c>
      <c r="I724" s="15">
        <v>8909.2908060783284</v>
      </c>
      <c r="J724" s="16">
        <v>0.54159898261137285</v>
      </c>
      <c r="K724" s="16">
        <v>0.78632862621002952</v>
      </c>
      <c r="L724" s="16">
        <v>0.80573862315609845</v>
      </c>
      <c r="M724" s="15">
        <v>7178.5597073868394</v>
      </c>
      <c r="N724" s="15">
        <v>340.84195817224838</v>
      </c>
      <c r="O724" s="15">
        <v>379.20776369210375</v>
      </c>
      <c r="P724" s="15">
        <v>736976.00999999989</v>
      </c>
      <c r="Q724" s="15">
        <v>615088.52</v>
      </c>
      <c r="R724" s="17">
        <v>820118.02666666661</v>
      </c>
      <c r="S724" s="15">
        <v>424.70276465876765</v>
      </c>
      <c r="T724" s="15">
        <v>936672.58000000007</v>
      </c>
      <c r="U724" s="15">
        <v>792669.16999999993</v>
      </c>
      <c r="V724" s="15">
        <v>1056892.2266666666</v>
      </c>
      <c r="W724" s="15">
        <v>547.31762504488074</v>
      </c>
      <c r="X724" s="18">
        <v>2.5874999999999999</v>
      </c>
      <c r="Y724" s="18">
        <v>141041.71</v>
      </c>
      <c r="Z724" s="17">
        <v>188055.61333333331</v>
      </c>
      <c r="AA724" s="17">
        <v>72678.49790660225</v>
      </c>
      <c r="AB724" s="19">
        <f>Table1[[#This Row],[YTD-23 Annualized]]/Table1[[#This Row],[Column6]]</f>
        <v>114.24548378733321</v>
      </c>
      <c r="AC724" s="22">
        <v>34.140062700000001</v>
      </c>
      <c r="AD724" s="22">
        <v>-118.03634479999999</v>
      </c>
      <c r="AE724" s="21">
        <f>IF(OR('[1]Sales Team Input Sheet'!D$12="", '[1]Sales Team Input Sheet'!D$14="", AC724="", AD724=""), "",
     IFERROR(3959 * ACOS(MIN(1,
       SIN(RADIANS('[1]Sales Team Input Sheet'!D$12)) * SIN(RADIANS(AC724)) +
       COS(RADIANS('[1]Sales Team Input Sheet'!D$12)) * COS(RADIANS(AC724)) *
       COS(RADIANS(AD724) - RADIANS('[1]Sales Team Input Sheet'!D$14)))), ""))</f>
        <v>1729.4114574337286</v>
      </c>
      <c r="AF724" s="21">
        <f t="shared" si="11"/>
        <v>862</v>
      </c>
    </row>
    <row r="725" spans="1:32" ht="15" thickBot="1" x14ac:dyDescent="0.4">
      <c r="A725" s="11" t="s">
        <v>1878</v>
      </c>
      <c r="B725" s="12" t="s">
        <v>1879</v>
      </c>
      <c r="C725" s="12" t="s">
        <v>1353</v>
      </c>
      <c r="D725" s="13" t="s">
        <v>34</v>
      </c>
      <c r="E725" s="14">
        <v>42430</v>
      </c>
      <c r="F725" s="15">
        <v>1231.5800000000002</v>
      </c>
      <c r="G725" s="15">
        <v>1331.6716019999999</v>
      </c>
      <c r="H725" s="15">
        <v>14333.979956767798</v>
      </c>
      <c r="I725" s="15">
        <v>7755.8150438390167</v>
      </c>
      <c r="J725" s="16">
        <v>0.54107896531396382</v>
      </c>
      <c r="K725" s="16">
        <v>0.72721926197668973</v>
      </c>
      <c r="L725" s="16">
        <v>0.78065378020385712</v>
      </c>
      <c r="M725" s="15">
        <v>6054.6063325348723</v>
      </c>
      <c r="N725" s="15">
        <v>321.24579780432379</v>
      </c>
      <c r="O725" s="15">
        <v>353.06447003036743</v>
      </c>
      <c r="P725" s="15">
        <v>541663.24</v>
      </c>
      <c r="Q725" s="15">
        <v>486012.76</v>
      </c>
      <c r="R725" s="17">
        <v>648017.01333333342</v>
      </c>
      <c r="S725" s="15">
        <v>394.62540801247172</v>
      </c>
      <c r="T725" s="15">
        <v>760261.7300000001</v>
      </c>
      <c r="U725" s="15">
        <v>670349.55999999994</v>
      </c>
      <c r="V725" s="15">
        <v>893799.41333333321</v>
      </c>
      <c r="W725" s="15">
        <v>544.30045957225661</v>
      </c>
      <c r="X725" s="18">
        <v>3.3026</v>
      </c>
      <c r="Y725" s="18">
        <v>201615.46</v>
      </c>
      <c r="Z725" s="17">
        <v>268820.61333333328</v>
      </c>
      <c r="AA725" s="17">
        <v>81396.661216415334</v>
      </c>
      <c r="AB725" s="19">
        <f>Table1[[#This Row],[YTD-23 Annualized]]/Table1[[#This Row],[Column6]]</f>
        <v>107.02876087106876</v>
      </c>
      <c r="AC725" s="22">
        <v>45.657699000000001</v>
      </c>
      <c r="AD725" s="22">
        <v>-122.59642100000001</v>
      </c>
      <c r="AE725" s="21">
        <f>IF(OR('[1]Sales Team Input Sheet'!D$12="", '[1]Sales Team Input Sheet'!D$14="", AC725="", AD725=""), "",
     IFERROR(3959 * ACOS(MIN(1,
       SIN(RADIANS('[1]Sales Team Input Sheet'!D$12)) * SIN(RADIANS(AC725)) +
       COS(RADIANS('[1]Sales Team Input Sheet'!D$12)) * COS(RADIANS(AC725)) *
       COS(RADIANS(AD725) - RADIANS('[1]Sales Team Input Sheet'!D$14)))), ""))</f>
        <v>1750.0737672094708</v>
      </c>
      <c r="AF725" s="21">
        <f t="shared" si="11"/>
        <v>926</v>
      </c>
    </row>
    <row r="726" spans="1:32" ht="15" thickBot="1" x14ac:dyDescent="0.4">
      <c r="A726" s="11" t="s">
        <v>1880</v>
      </c>
      <c r="B726" s="12" t="s">
        <v>1881</v>
      </c>
      <c r="C726" s="12" t="s">
        <v>181</v>
      </c>
      <c r="D726" s="13" t="s">
        <v>34</v>
      </c>
      <c r="E726" s="14">
        <v>42461</v>
      </c>
      <c r="F726" s="15">
        <v>1319.3700000000001</v>
      </c>
      <c r="G726" s="15">
        <v>1326.8406460000001</v>
      </c>
      <c r="H726" s="15">
        <v>14281.9800294794</v>
      </c>
      <c r="I726" s="15">
        <v>7428.0127988681998</v>
      </c>
      <c r="J726" s="16">
        <v>0.52009684816363388</v>
      </c>
      <c r="K726" s="16">
        <v>0.97806906116298098</v>
      </c>
      <c r="L726" s="16">
        <v>0.88235592006304697</v>
      </c>
      <c r="M726" s="15">
        <v>6554.15106738544</v>
      </c>
      <c r="N726" s="15">
        <v>326.68506702989458</v>
      </c>
      <c r="O726" s="15">
        <v>378.78335114486458</v>
      </c>
      <c r="P726" s="15">
        <v>716698.69</v>
      </c>
      <c r="Q726" s="15">
        <v>560015.16</v>
      </c>
      <c r="R726" s="17">
        <v>746686.88</v>
      </c>
      <c r="S726" s="15">
        <v>424.45649059778532</v>
      </c>
      <c r="T726" s="15">
        <v>852712.06</v>
      </c>
      <c r="U726" s="15">
        <v>682928.42999999993</v>
      </c>
      <c r="V726" s="15">
        <v>910571.24</v>
      </c>
      <c r="W726" s="15">
        <v>517.61706723663553</v>
      </c>
      <c r="X726" s="18">
        <v>1.0454000000000001</v>
      </c>
      <c r="Y726" s="18">
        <v>68049.170000000013</v>
      </c>
      <c r="Z726" s="17">
        <v>90732.226666666684</v>
      </c>
      <c r="AA726" s="17">
        <v>86791.875518142988</v>
      </c>
      <c r="AB726" s="19">
        <f>Table1[[#This Row],[YTD-23 Annualized]]/Table1[[#This Row],[Column6]]</f>
        <v>113.92579638813022</v>
      </c>
      <c r="AC726" s="22">
        <v>32.988257599999997</v>
      </c>
      <c r="AD726" s="22">
        <v>-97.254653500000003</v>
      </c>
      <c r="AE726" s="21">
        <f>IF(OR('[1]Sales Team Input Sheet'!D$12="", '[1]Sales Team Input Sheet'!D$14="", AC726="", AD726=""), "",
     IFERROR(3959 * ACOS(MIN(1,
       SIN(RADIANS('[1]Sales Team Input Sheet'!D$12)) * SIN(RADIANS(AC726)) +
       COS(RADIANS('[1]Sales Team Input Sheet'!D$12)) * COS(RADIANS(AC726)) *
       COS(RADIANS(AD726) - RADIANS('[1]Sales Team Input Sheet'!D$14)))), ""))</f>
        <v>809.504298871478</v>
      </c>
      <c r="AF726" s="21">
        <f t="shared" si="11"/>
        <v>553</v>
      </c>
    </row>
    <row r="727" spans="1:32" ht="15" thickBot="1" x14ac:dyDescent="0.4">
      <c r="A727" s="11" t="s">
        <v>1882</v>
      </c>
      <c r="B727" s="12" t="s">
        <v>1883</v>
      </c>
      <c r="C727" s="12" t="s">
        <v>1884</v>
      </c>
      <c r="D727" s="13" t="s">
        <v>34</v>
      </c>
      <c r="E727" s="14">
        <v>42309</v>
      </c>
      <c r="F727" s="15">
        <v>1222.54</v>
      </c>
      <c r="G727" s="15">
        <v>1451.9809869999999</v>
      </c>
      <c r="H727" s="15">
        <v>15628.978145969299</v>
      </c>
      <c r="I727" s="15">
        <v>7922.9923657170984</v>
      </c>
      <c r="J727" s="16">
        <v>0.50694244317952619</v>
      </c>
      <c r="K727" s="16">
        <v>0.7624107963135236</v>
      </c>
      <c r="L727" s="16">
        <v>0.77104672761152315</v>
      </c>
      <c r="M727" s="15">
        <v>6108.9973364772495</v>
      </c>
      <c r="N727" s="15">
        <v>299.86892003810971</v>
      </c>
      <c r="O727" s="15">
        <v>304.48692067335219</v>
      </c>
      <c r="P727" s="15">
        <v>571871.85</v>
      </c>
      <c r="Q727" s="15">
        <v>436653.57000000007</v>
      </c>
      <c r="R727" s="17">
        <v>582204.76</v>
      </c>
      <c r="S727" s="15">
        <v>357.16914783974357</v>
      </c>
      <c r="T727" s="15">
        <v>1028123.88</v>
      </c>
      <c r="U727" s="15">
        <v>877060.43000000017</v>
      </c>
      <c r="V727" s="15">
        <v>1169413.906666667</v>
      </c>
      <c r="W727" s="15">
        <v>717.40837109624249</v>
      </c>
      <c r="X727" s="18">
        <v>1.06667</v>
      </c>
      <c r="Y727" s="18">
        <v>67671.010000000009</v>
      </c>
      <c r="Z727" s="17">
        <v>90228.013333333351</v>
      </c>
      <c r="AA727" s="17">
        <v>84588.498160943258</v>
      </c>
      <c r="AB727" s="19">
        <f>Table1[[#This Row],[YTD-23 Annualized]]/Table1[[#This Row],[Column6]]</f>
        <v>95.302834153096569</v>
      </c>
      <c r="AC727" s="22">
        <v>34.708984999999998</v>
      </c>
      <c r="AD727" s="22">
        <v>-92.235641000000001</v>
      </c>
      <c r="AE727" s="21">
        <f>IF(OR('[1]Sales Team Input Sheet'!D$12="", '[1]Sales Team Input Sheet'!D$14="", AC727="", AD727=""), "",
     IFERROR(3959 * ACOS(MIN(1,
       SIN(RADIANS('[1]Sales Team Input Sheet'!D$12)) * SIN(RADIANS(AC727)) +
       COS(RADIANS('[1]Sales Team Input Sheet'!D$12)) * COS(RADIANS(AC727)) *
       COS(RADIANS(AD727) - RADIANS('[1]Sales Team Input Sheet'!D$14)))), ""))</f>
        <v>555.12257376717355</v>
      </c>
      <c r="AF727" s="21">
        <f t="shared" si="11"/>
        <v>200</v>
      </c>
    </row>
    <row r="728" spans="1:32" ht="15" thickBot="1" x14ac:dyDescent="0.4">
      <c r="A728" s="11" t="s">
        <v>1885</v>
      </c>
      <c r="B728" s="12" t="s">
        <v>1886</v>
      </c>
      <c r="C728" s="12" t="s">
        <v>1887</v>
      </c>
      <c r="D728" s="13" t="s">
        <v>34</v>
      </c>
      <c r="E728" s="14">
        <v>42339</v>
      </c>
      <c r="F728" s="15">
        <v>896.54000000000008</v>
      </c>
      <c r="G728" s="15">
        <v>1312.9980989999999</v>
      </c>
      <c r="H728" s="15">
        <v>14132.980237826099</v>
      </c>
      <c r="I728" s="15">
        <v>6041.9941371993782</v>
      </c>
      <c r="J728" s="16">
        <v>0.42751026574199352</v>
      </c>
      <c r="K728" s="16">
        <v>0.74952878966718373</v>
      </c>
      <c r="L728" s="16">
        <v>0.69628097501876418</v>
      </c>
      <c r="M728" s="15">
        <v>4206.9255689068395</v>
      </c>
      <c r="N728" s="15">
        <v>281.02847697344947</v>
      </c>
      <c r="O728" s="15">
        <v>301.06733664978691</v>
      </c>
      <c r="P728" s="15">
        <v>395138.56999999995</v>
      </c>
      <c r="Q728" s="15">
        <v>300978.40000000002</v>
      </c>
      <c r="R728" s="17">
        <v>401304.53333333333</v>
      </c>
      <c r="S728" s="15">
        <v>335.71106699087602</v>
      </c>
      <c r="T728" s="15">
        <v>722289.68999999983</v>
      </c>
      <c r="U728" s="15">
        <v>581652.53</v>
      </c>
      <c r="V728" s="15">
        <v>775536.70666666667</v>
      </c>
      <c r="W728" s="15">
        <v>648.7747674392665</v>
      </c>
      <c r="X728" s="18">
        <v>2.3717999999999999</v>
      </c>
      <c r="Y728" s="18">
        <v>74082.92</v>
      </c>
      <c r="Z728" s="17">
        <v>98777.226666666669</v>
      </c>
      <c r="AA728" s="17">
        <v>41646.524439947163</v>
      </c>
      <c r="AB728" s="19">
        <f>Table1[[#This Row],[YTD-23 Annualized]]/Table1[[#This Row],[Column6]]</f>
        <v>95.391403237402997</v>
      </c>
      <c r="AC728" s="22">
        <v>40.085462999999997</v>
      </c>
      <c r="AD728" s="22">
        <v>-75.114818</v>
      </c>
      <c r="AE728" s="21">
        <f>IF(OR('[1]Sales Team Input Sheet'!D$12="", '[1]Sales Team Input Sheet'!D$14="", AC728="", AD728=""), "",
     IFERROR(3959 * ACOS(MIN(1,
       SIN(RADIANS('[1]Sales Team Input Sheet'!D$12)) * SIN(RADIANS(AC728)) +
       COS(RADIANS('[1]Sales Team Input Sheet'!D$12)) * COS(RADIANS(AC728)) *
       COS(RADIANS(AD728) - RADIANS('[1]Sales Team Input Sheet'!D$14)))), ""))</f>
        <v>663.63408008474937</v>
      </c>
      <c r="AF728" s="21">
        <f t="shared" si="11"/>
        <v>363</v>
      </c>
    </row>
    <row r="729" spans="1:32" ht="15" thickBot="1" x14ac:dyDescent="0.4">
      <c r="A729" s="11" t="s">
        <v>1888</v>
      </c>
      <c r="B729" s="12" t="s">
        <v>1889</v>
      </c>
      <c r="C729" s="12" t="s">
        <v>1890</v>
      </c>
      <c r="D729" s="13" t="s">
        <v>34</v>
      </c>
      <c r="E729" s="14">
        <v>42339</v>
      </c>
      <c r="F729" s="15">
        <v>745.26999999999987</v>
      </c>
      <c r="G729" s="15">
        <v>882.57849999999996</v>
      </c>
      <c r="H729" s="15">
        <v>9499.9867161499988</v>
      </c>
      <c r="I729" s="15">
        <v>4428.9957659590991</v>
      </c>
      <c r="J729" s="16">
        <v>0.46621073252974093</v>
      </c>
      <c r="K729" s="16">
        <v>0.94831414155949301</v>
      </c>
      <c r="L729" s="16">
        <v>0.83338941671237821</v>
      </c>
      <c r="M729" s="15">
        <v>3691.0781980142465</v>
      </c>
      <c r="N729" s="15">
        <v>456.22680230765849</v>
      </c>
      <c r="O729" s="15">
        <v>518.33158452641328</v>
      </c>
      <c r="P729" s="15">
        <v>578898.42000000016</v>
      </c>
      <c r="Q729" s="15">
        <v>431677.15</v>
      </c>
      <c r="R729" s="17">
        <v>575569.53333333333</v>
      </c>
      <c r="S729" s="15">
        <v>579.22249654487644</v>
      </c>
      <c r="T729" s="15">
        <v>717520.81</v>
      </c>
      <c r="U729" s="15">
        <v>537584.14999999991</v>
      </c>
      <c r="V729" s="15">
        <v>716778.86666666646</v>
      </c>
      <c r="W729" s="15">
        <v>721.32804218605327</v>
      </c>
      <c r="X729" s="18">
        <v>1.3269</v>
      </c>
      <c r="Y729" s="18">
        <v>194629.69</v>
      </c>
      <c r="Z729" s="17">
        <v>259506.25333333336</v>
      </c>
      <c r="AA729" s="17">
        <v>195573.33132363658</v>
      </c>
      <c r="AB729" s="19">
        <f>Table1[[#This Row],[YTD-23 Annualized]]/Table1[[#This Row],[Column6]]</f>
        <v>155.93533988062958</v>
      </c>
      <c r="AC729" s="22">
        <v>41.746935399999998</v>
      </c>
      <c r="AD729" s="22">
        <v>-72.745893499999994</v>
      </c>
      <c r="AE729" s="21">
        <f>IF(OR('[1]Sales Team Input Sheet'!D$12="", '[1]Sales Team Input Sheet'!D$14="", AC729="", AD729=""), "",
     IFERROR(3959 * ACOS(MIN(1,
       SIN(RADIANS('[1]Sales Team Input Sheet'!D$12)) * SIN(RADIANS(AC729)) +
       COS(RADIANS('[1]Sales Team Input Sheet'!D$12)) * COS(RADIANS(AC729)) *
       COS(RADIANS(AD729) - RADIANS('[1]Sales Team Input Sheet'!D$14)))), ""))</f>
        <v>765.32670680484159</v>
      </c>
      <c r="AF729" s="21">
        <f t="shared" si="11"/>
        <v>504</v>
      </c>
    </row>
    <row r="730" spans="1:32" ht="15" thickBot="1" x14ac:dyDescent="0.4">
      <c r="A730" s="11" t="s">
        <v>1891</v>
      </c>
      <c r="B730" s="12" t="s">
        <v>1892</v>
      </c>
      <c r="C730" s="12" t="s">
        <v>102</v>
      </c>
      <c r="D730" s="13" t="s">
        <v>1560</v>
      </c>
      <c r="E730" s="14">
        <v>42705</v>
      </c>
      <c r="F730" s="15">
        <v>2359.9899999999998</v>
      </c>
      <c r="G730" s="15">
        <v>1927.9230560000001</v>
      </c>
      <c r="H730" s="15">
        <v>20751.9709824784</v>
      </c>
      <c r="I730" s="15">
        <v>11959.998474958798</v>
      </c>
      <c r="J730" s="16">
        <v>0.57633072468427382</v>
      </c>
      <c r="K730" s="16">
        <v>0.83501982027321831</v>
      </c>
      <c r="L730" s="16">
        <v>0.80512757951971792</v>
      </c>
      <c r="M730" s="15">
        <v>9629.3246232030942</v>
      </c>
      <c r="N730" s="15">
        <v>274.36724179100821</v>
      </c>
      <c r="O730" s="15">
        <v>305.4832054373112</v>
      </c>
      <c r="P730" s="15">
        <v>1003530.9000000001</v>
      </c>
      <c r="Q730" s="15">
        <v>807681.09</v>
      </c>
      <c r="R730" s="17">
        <v>1076908.1199999999</v>
      </c>
      <c r="S730" s="15">
        <v>342.23920016610242</v>
      </c>
      <c r="T730" s="15">
        <v>1555533.16</v>
      </c>
      <c r="U730" s="15">
        <v>1337610.9699999997</v>
      </c>
      <c r="V730" s="15">
        <v>1783481.293333333</v>
      </c>
      <c r="W730" s="15">
        <v>566.78671096063954</v>
      </c>
      <c r="X730" s="18">
        <v>1.55</v>
      </c>
      <c r="Y730" s="18">
        <v>99420.569999999978</v>
      </c>
      <c r="Z730" s="17">
        <v>132560.75999999998</v>
      </c>
      <c r="AA730" s="17">
        <v>85523.070967741922</v>
      </c>
      <c r="AB730" s="19">
        <f>Table1[[#This Row],[YTD-23 Annualized]]/Table1[[#This Row],[Column6]]</f>
        <v>111.83630858233312</v>
      </c>
      <c r="AC730" s="22">
        <v>26.122506000000001</v>
      </c>
      <c r="AD730" s="22">
        <v>-80.104096999999996</v>
      </c>
      <c r="AE730" s="21">
        <f>IF(OR('[1]Sales Team Input Sheet'!D$12="", '[1]Sales Team Input Sheet'!D$14="", AC730="", AD730=""), "",
     IFERROR(3959 * ACOS(MIN(1,
       SIN(RADIANS('[1]Sales Team Input Sheet'!D$12)) * SIN(RADIANS(AC730)) +
       COS(RADIANS('[1]Sales Team Input Sheet'!D$12)) * COS(RADIANS(AC730)) *
       COS(RADIANS(AD730) - RADIANS('[1]Sales Team Input Sheet'!D$14)))), ""))</f>
        <v>1170.0566176478574</v>
      </c>
      <c r="AF730" s="21">
        <f t="shared" si="11"/>
        <v>747</v>
      </c>
    </row>
    <row r="731" spans="1:32" ht="15" thickBot="1" x14ac:dyDescent="0.4">
      <c r="A731" s="11" t="s">
        <v>1893</v>
      </c>
      <c r="B731" s="12" t="s">
        <v>1894</v>
      </c>
      <c r="C731" s="12" t="s">
        <v>862</v>
      </c>
      <c r="D731" s="13" t="s">
        <v>34</v>
      </c>
      <c r="E731" s="14">
        <v>42339</v>
      </c>
      <c r="F731" s="15">
        <v>1083.6600000000001</v>
      </c>
      <c r="G731" s="15">
        <v>1157.1997679999999</v>
      </c>
      <c r="H731" s="15">
        <v>12455.982582775199</v>
      </c>
      <c r="I731" s="15">
        <v>6606.6862315650787</v>
      </c>
      <c r="J731" s="16">
        <v>0.53040265492191352</v>
      </c>
      <c r="K731" s="16">
        <v>0.86431987924779974</v>
      </c>
      <c r="L731" s="16">
        <v>0.79344561935268099</v>
      </c>
      <c r="M731" s="15">
        <v>5242.0462488729836</v>
      </c>
      <c r="N731" s="15">
        <v>380.23629965125815</v>
      </c>
      <c r="O731" s="15">
        <v>453.67870918922915</v>
      </c>
      <c r="P731" s="15">
        <v>682146.47000000009</v>
      </c>
      <c r="Q731" s="15">
        <v>559822.79999999993</v>
      </c>
      <c r="R731" s="17">
        <v>746430.39999999991</v>
      </c>
      <c r="S731" s="15">
        <v>516.60373179779629</v>
      </c>
      <c r="T731" s="15">
        <v>790977.79999999981</v>
      </c>
      <c r="U731" s="15">
        <v>650250.32999999996</v>
      </c>
      <c r="V731" s="15">
        <v>867000.44</v>
      </c>
      <c r="W731" s="15">
        <v>600.05013565140348</v>
      </c>
      <c r="X731" s="18">
        <v>2.4169</v>
      </c>
      <c r="Y731" s="18">
        <v>82644.83</v>
      </c>
      <c r="Z731" s="17">
        <v>110193.10666666667</v>
      </c>
      <c r="AA731" s="17">
        <v>45592.745528017986</v>
      </c>
      <c r="AB731" s="19">
        <f>Table1[[#This Row],[YTD-23 Annualized]]/Table1[[#This Row],[Column6]]</f>
        <v>142.39294438893572</v>
      </c>
      <c r="AC731" s="22">
        <v>41.243237499999999</v>
      </c>
      <c r="AD731" s="22">
        <v>-96.014151499999997</v>
      </c>
      <c r="AE731" s="21">
        <f>IF(OR('[1]Sales Team Input Sheet'!D$12="", '[1]Sales Team Input Sheet'!D$14="", AC731="", AD731=""), "",
     IFERROR(3959 * ACOS(MIN(1,
       SIN(RADIANS('[1]Sales Team Input Sheet'!D$12)) * SIN(RADIANS(AC731)) +
       COS(RADIANS('[1]Sales Team Input Sheet'!D$12)) * COS(RADIANS(AC731)) *
       COS(RADIANS(AD731) - RADIANS('[1]Sales Team Input Sheet'!D$14)))), ""))</f>
        <v>435.81249589589191</v>
      </c>
      <c r="AF731" s="21">
        <f t="shared" si="11"/>
        <v>172</v>
      </c>
    </row>
    <row r="732" spans="1:32" ht="15" thickBot="1" x14ac:dyDescent="0.4">
      <c r="A732" s="11" t="s">
        <v>1895</v>
      </c>
      <c r="B732" s="12" t="s">
        <v>1896</v>
      </c>
      <c r="C732" s="12" t="s">
        <v>176</v>
      </c>
      <c r="D732" s="13" t="s">
        <v>34</v>
      </c>
      <c r="E732" s="14">
        <v>42309</v>
      </c>
      <c r="F732" s="15">
        <v>1308.8799999999999</v>
      </c>
      <c r="G732" s="15">
        <v>1379.052132</v>
      </c>
      <c r="H732" s="15">
        <v>14843.9792436348</v>
      </c>
      <c r="I732" s="15">
        <v>8051.992185336404</v>
      </c>
      <c r="J732" s="16">
        <v>0.542441622504232</v>
      </c>
      <c r="K732" s="16">
        <v>0.85537973311368476</v>
      </c>
      <c r="L732" s="16">
        <v>0.7840765738230282</v>
      </c>
      <c r="M732" s="15">
        <v>6313.3784451283645</v>
      </c>
      <c r="N732" s="15">
        <v>337.69214834092389</v>
      </c>
      <c r="O732" s="15">
        <v>379.21514577348574</v>
      </c>
      <c r="P732" s="15">
        <v>758513.44000000006</v>
      </c>
      <c r="Q732" s="15">
        <v>577856.68000000005</v>
      </c>
      <c r="R732" s="17">
        <v>770475.57333333348</v>
      </c>
      <c r="S732" s="15">
        <v>441.48942607420094</v>
      </c>
      <c r="T732" s="15">
        <v>973002.56000000017</v>
      </c>
      <c r="U732" s="15">
        <v>820153.28999999992</v>
      </c>
      <c r="V732" s="15">
        <v>1093537.72</v>
      </c>
      <c r="W732" s="15">
        <v>626.60693875679976</v>
      </c>
      <c r="X732" s="18">
        <v>1.5333000000000001</v>
      </c>
      <c r="Y732" s="18">
        <v>113007.14</v>
      </c>
      <c r="Z732" s="17">
        <v>150676.18666666668</v>
      </c>
      <c r="AA732" s="17">
        <v>98269.21454814235</v>
      </c>
      <c r="AB732" s="19">
        <f>Table1[[#This Row],[YTD-23 Annualized]]/Table1[[#This Row],[Column6]]</f>
        <v>122.03855353037815</v>
      </c>
      <c r="AC732" s="22">
        <v>28.750540000000001</v>
      </c>
      <c r="AD732" s="22">
        <v>-82.500100000000003</v>
      </c>
      <c r="AE732" s="21">
        <f>IF(OR('[1]Sales Team Input Sheet'!D$12="", '[1]Sales Team Input Sheet'!D$14="", AC732="", AD732=""), "",
     IFERROR(3959 * ACOS(MIN(1,
       SIN(RADIANS('[1]Sales Team Input Sheet'!D$12)) * SIN(RADIANS(AC732)) +
       COS(RADIANS('[1]Sales Team Input Sheet'!D$12)) * COS(RADIANS(AC732)) *
       COS(RADIANS(AD732) - RADIANS('[1]Sales Team Input Sheet'!D$14)))), ""))</f>
        <v>951.97658216781929</v>
      </c>
      <c r="AF732" s="21">
        <f t="shared" si="11"/>
        <v>676</v>
      </c>
    </row>
    <row r="733" spans="1:32" ht="15" thickBot="1" x14ac:dyDescent="0.4">
      <c r="A733" s="11" t="s">
        <v>1897</v>
      </c>
      <c r="B733" s="12" t="s">
        <v>1898</v>
      </c>
      <c r="C733" s="12" t="s">
        <v>930</v>
      </c>
      <c r="D733" s="13" t="s">
        <v>34</v>
      </c>
      <c r="E733" s="14">
        <v>42339</v>
      </c>
      <c r="F733" s="15">
        <v>738.75</v>
      </c>
      <c r="G733" s="15">
        <v>1059.0942</v>
      </c>
      <c r="H733" s="15">
        <v>11399.98405938</v>
      </c>
      <c r="I733" s="15">
        <v>5428.0147881757002</v>
      </c>
      <c r="J733" s="16">
        <v>0.47614231387538525</v>
      </c>
      <c r="K733" s="16">
        <v>0.85534543857701328</v>
      </c>
      <c r="L733" s="16">
        <v>0.7393953020374342</v>
      </c>
      <c r="M733" s="15">
        <v>4013.4486337668313</v>
      </c>
      <c r="N733" s="15">
        <v>400.01671925372108</v>
      </c>
      <c r="O733" s="15">
        <v>403.25755668358715</v>
      </c>
      <c r="P733" s="15">
        <v>521946.15</v>
      </c>
      <c r="Q733" s="15">
        <v>333105.33999999997</v>
      </c>
      <c r="R733" s="17">
        <v>444140.45333333325</v>
      </c>
      <c r="S733" s="15">
        <v>450.90401353637895</v>
      </c>
      <c r="T733" s="15">
        <v>612745.98999999987</v>
      </c>
      <c r="U733" s="15">
        <v>415529.73000000004</v>
      </c>
      <c r="V733" s="15">
        <v>554039.64</v>
      </c>
      <c r="W733" s="15">
        <v>562.47679187817255</v>
      </c>
      <c r="X733" s="18">
        <v>1.0526</v>
      </c>
      <c r="Y733" s="18">
        <v>132566.37</v>
      </c>
      <c r="Z733" s="17">
        <v>176755.16</v>
      </c>
      <c r="AA733" s="17">
        <v>167922.43967319021</v>
      </c>
      <c r="AB733" s="19">
        <f>Table1[[#This Row],[YTD-23 Annualized]]/Table1[[#This Row],[Column6]]</f>
        <v>110.66304663689796</v>
      </c>
      <c r="AC733" s="22">
        <v>45.490665300000003</v>
      </c>
      <c r="AD733" s="22">
        <v>-122.8071707</v>
      </c>
      <c r="AE733" s="21">
        <f>IF(OR('[1]Sales Team Input Sheet'!D$12="", '[1]Sales Team Input Sheet'!D$14="", AC733="", AD733=""), "",
     IFERROR(3959 * ACOS(MIN(1,
       SIN(RADIANS('[1]Sales Team Input Sheet'!D$12)) * SIN(RADIANS(AC733)) +
       COS(RADIANS('[1]Sales Team Input Sheet'!D$12)) * COS(RADIANS(AC733)) *
       COS(RADIANS(AD733) - RADIANS('[1]Sales Team Input Sheet'!D$14)))), ""))</f>
        <v>1761.1051793754934</v>
      </c>
      <c r="AF733" s="21">
        <f t="shared" si="11"/>
        <v>951</v>
      </c>
    </row>
    <row r="734" spans="1:32" ht="15" thickBot="1" x14ac:dyDescent="0.4">
      <c r="A734" s="11" t="s">
        <v>1899</v>
      </c>
      <c r="B734" s="12" t="s">
        <v>1900</v>
      </c>
      <c r="C734" s="12" t="s">
        <v>1901</v>
      </c>
      <c r="D734" s="13" t="s">
        <v>34</v>
      </c>
      <c r="E734" s="14">
        <v>42430</v>
      </c>
      <c r="F734" s="15">
        <v>1137.8400000000001</v>
      </c>
      <c r="G734" s="15">
        <v>1478.4583419999999</v>
      </c>
      <c r="H734" s="15">
        <v>15913.977747453799</v>
      </c>
      <c r="I734" s="15">
        <v>8368.7164782888922</v>
      </c>
      <c r="J734" s="16">
        <v>0.52587207366353572</v>
      </c>
      <c r="K734" s="16">
        <v>0.73087598467364379</v>
      </c>
      <c r="L734" s="16">
        <v>0.67923437688925314</v>
      </c>
      <c r="M734" s="15">
        <v>5684.3199224933805</v>
      </c>
      <c r="N734" s="15">
        <v>290.56006220916913</v>
      </c>
      <c r="O734" s="15">
        <v>327.29579730014763</v>
      </c>
      <c r="P734" s="15">
        <v>528467.70000000019</v>
      </c>
      <c r="Q734" s="15">
        <v>418266.71</v>
      </c>
      <c r="R734" s="17">
        <v>557688.94666666677</v>
      </c>
      <c r="S734" s="15">
        <v>367.59712261829429</v>
      </c>
      <c r="T734" s="15">
        <v>744484.4</v>
      </c>
      <c r="U734" s="15">
        <v>619009.05999999994</v>
      </c>
      <c r="V734" s="15">
        <v>825345.41333333321</v>
      </c>
      <c r="W734" s="15">
        <v>544.02118048231728</v>
      </c>
      <c r="X734" s="18">
        <v>0.66349999999999998</v>
      </c>
      <c r="Y734" s="18">
        <v>48689.86</v>
      </c>
      <c r="Z734" s="17">
        <v>64919.813333333332</v>
      </c>
      <c r="AA734" s="17">
        <v>97844.481286109018</v>
      </c>
      <c r="AB734" s="19">
        <f>Table1[[#This Row],[YTD-23 Annualized]]/Table1[[#This Row],[Column6]]</f>
        <v>98.110056131752884</v>
      </c>
      <c r="AC734" s="22">
        <v>39.873542999999998</v>
      </c>
      <c r="AD734" s="22">
        <v>-75.623296999999994</v>
      </c>
      <c r="AE734" s="21">
        <f>IF(OR('[1]Sales Team Input Sheet'!D$12="", '[1]Sales Team Input Sheet'!D$14="", AC734="", AD734=""), "",
     IFERROR(3959 * ACOS(MIN(1,
       SIN(RADIANS('[1]Sales Team Input Sheet'!D$12)) * SIN(RADIANS(AC734)) +
       COS(RADIANS('[1]Sales Team Input Sheet'!D$12)) * COS(RADIANS(AC734)) *
       COS(RADIANS(AD734) - RADIANS('[1]Sales Team Input Sheet'!D$14)))), ""))</f>
        <v>641.64785463960573</v>
      </c>
      <c r="AF734" s="21">
        <f t="shared" si="11"/>
        <v>341</v>
      </c>
    </row>
    <row r="735" spans="1:32" ht="15" thickBot="1" x14ac:dyDescent="0.4">
      <c r="A735" s="11" t="s">
        <v>1902</v>
      </c>
      <c r="B735" s="12" t="s">
        <v>1903</v>
      </c>
      <c r="C735" s="12" t="s">
        <v>416</v>
      </c>
      <c r="D735" s="13" t="s">
        <v>34</v>
      </c>
      <c r="E735" s="14">
        <v>42339</v>
      </c>
      <c r="F735" s="15">
        <v>1088.1100000000001</v>
      </c>
      <c r="G735" s="15">
        <v>1146.237214</v>
      </c>
      <c r="H735" s="15">
        <v>12337.9827477746</v>
      </c>
      <c r="I735" s="15">
        <v>6247.6965264661203</v>
      </c>
      <c r="J735" s="16">
        <v>0.50637909406973491</v>
      </c>
      <c r="K735" s="16">
        <v>0.9531370286635954</v>
      </c>
      <c r="L735" s="16">
        <v>0.87588430963152775</v>
      </c>
      <c r="M735" s="15">
        <v>5472.2593588710715</v>
      </c>
      <c r="N735" s="15">
        <v>366.56565131640724</v>
      </c>
      <c r="O735" s="15">
        <v>424.2713052908253</v>
      </c>
      <c r="P735" s="15">
        <v>660972.44999999995</v>
      </c>
      <c r="Q735" s="15">
        <v>519955.86</v>
      </c>
      <c r="R735" s="17">
        <v>693274.48</v>
      </c>
      <c r="S735" s="15">
        <v>477.85229434524075</v>
      </c>
      <c r="T735" s="15">
        <v>825624.21</v>
      </c>
      <c r="U735" s="15">
        <v>646079.78</v>
      </c>
      <c r="V735" s="15">
        <v>861439.70666666678</v>
      </c>
      <c r="W735" s="15">
        <v>593.76329599029509</v>
      </c>
      <c r="X735" s="18">
        <v>1.3213999999999999</v>
      </c>
      <c r="Y735" s="18">
        <v>117923.31999999998</v>
      </c>
      <c r="Z735" s="17">
        <v>157231.09333333332</v>
      </c>
      <c r="AA735" s="17">
        <v>118988.26497149488</v>
      </c>
      <c r="AB735" s="19">
        <f>Table1[[#This Row],[YTD-23 Annualized]]/Table1[[#This Row],[Column6]]</f>
        <v>126.68889292977931</v>
      </c>
      <c r="AC735" s="22">
        <v>33.629958000000002</v>
      </c>
      <c r="AD735" s="22">
        <v>-112.34838999999999</v>
      </c>
      <c r="AE735" s="21">
        <f>IF(OR('[1]Sales Team Input Sheet'!D$12="", '[1]Sales Team Input Sheet'!D$14="", AC735="", AD735=""), "",
     IFERROR(3959 * ACOS(MIN(1,
       SIN(RADIANS('[1]Sales Team Input Sheet'!D$12)) * SIN(RADIANS(AC735)) +
       COS(RADIANS('[1]Sales Team Input Sheet'!D$12)) * COS(RADIANS(AC735)) *
       COS(RADIANS(AD735) - RADIANS('[1]Sales Team Input Sheet'!D$14)))), ""))</f>
        <v>1459.4577621284066</v>
      </c>
      <c r="AF735" s="21">
        <f t="shared" si="11"/>
        <v>809</v>
      </c>
    </row>
    <row r="736" spans="1:32" ht="15" thickBot="1" x14ac:dyDescent="0.4">
      <c r="A736" s="11" t="s">
        <v>1904</v>
      </c>
      <c r="B736" s="12" t="s">
        <v>1905</v>
      </c>
      <c r="C736" s="12" t="s">
        <v>1906</v>
      </c>
      <c r="D736" s="13" t="s">
        <v>34</v>
      </c>
      <c r="E736" s="14">
        <v>42370</v>
      </c>
      <c r="F736" s="15">
        <v>1482.59</v>
      </c>
      <c r="G736" s="15">
        <v>1670.024328</v>
      </c>
      <c r="H736" s="15">
        <v>17975.974864159198</v>
      </c>
      <c r="I736" s="15">
        <v>9510.2130468836713</v>
      </c>
      <c r="J736" s="16">
        <v>0.52905130980380344</v>
      </c>
      <c r="K736" s="16">
        <v>0.7767919370435078</v>
      </c>
      <c r="L736" s="16">
        <v>0.79094788260128557</v>
      </c>
      <c r="M736" s="15">
        <v>7522.0828725197616</v>
      </c>
      <c r="N736" s="15">
        <v>407.87220049950861</v>
      </c>
      <c r="O736" s="15">
        <v>437.8633000357483</v>
      </c>
      <c r="P736" s="15">
        <v>891124.52</v>
      </c>
      <c r="Q736" s="15">
        <v>727438.85</v>
      </c>
      <c r="R736" s="17">
        <v>969918.46666666656</v>
      </c>
      <c r="S736" s="15">
        <v>490.65409182579134</v>
      </c>
      <c r="T736" s="15">
        <v>1310881.81</v>
      </c>
      <c r="U736" s="15">
        <v>1075319.9099999999</v>
      </c>
      <c r="V736" s="15">
        <v>1433759.88</v>
      </c>
      <c r="W736" s="15">
        <v>725.29823484577662</v>
      </c>
      <c r="X736" s="18">
        <v>2.6541000000000001</v>
      </c>
      <c r="Y736" s="18">
        <v>159056.71000000002</v>
      </c>
      <c r="Z736" s="17">
        <v>212075.61333333334</v>
      </c>
      <c r="AA736" s="17">
        <v>79904.90687364203</v>
      </c>
      <c r="AB736" s="19">
        <f>Table1[[#This Row],[YTD-23 Annualized]]/Table1[[#This Row],[Column6]]</f>
        <v>128.9428052182256</v>
      </c>
      <c r="AC736" s="22">
        <v>33.832997599999999</v>
      </c>
      <c r="AD736" s="22">
        <v>-118.35071550000001</v>
      </c>
      <c r="AE736" s="21">
        <f>IF(OR('[1]Sales Team Input Sheet'!D$12="", '[1]Sales Team Input Sheet'!D$14="", AC736="", AD736=""), "",
     IFERROR(3959 * ACOS(MIN(1,
       SIN(RADIANS('[1]Sales Team Input Sheet'!D$12)) * SIN(RADIANS(AC736)) +
       COS(RADIANS('[1]Sales Team Input Sheet'!D$12)) * COS(RADIANS(AC736)) *
       COS(RADIANS(AD736) - RADIANS('[1]Sales Team Input Sheet'!D$14)))), ""))</f>
        <v>1755.1443662900529</v>
      </c>
      <c r="AF736" s="21">
        <f t="shared" si="11"/>
        <v>940</v>
      </c>
    </row>
    <row r="737" spans="1:32" ht="15" thickBot="1" x14ac:dyDescent="0.4">
      <c r="A737" s="11" t="s">
        <v>1907</v>
      </c>
      <c r="B737" s="12" t="s">
        <v>1908</v>
      </c>
      <c r="C737" s="12" t="s">
        <v>529</v>
      </c>
      <c r="D737" s="13" t="s">
        <v>34</v>
      </c>
      <c r="E737" s="14">
        <v>42401</v>
      </c>
      <c r="F737" s="15">
        <v>1672.5500000000002</v>
      </c>
      <c r="G737" s="15">
        <v>1424.9462140000001</v>
      </c>
      <c r="H737" s="15">
        <v>15337.9785528746</v>
      </c>
      <c r="I737" s="15">
        <v>8363.9918244141027</v>
      </c>
      <c r="J737" s="16">
        <v>0.54531252574000677</v>
      </c>
      <c r="K737" s="16">
        <v>0.99400785056970997</v>
      </c>
      <c r="L737" s="16">
        <v>0.99385370073313939</v>
      </c>
      <c r="M737" s="15">
        <v>8312.5842275956784</v>
      </c>
      <c r="N737" s="15">
        <v>618.10182514646237</v>
      </c>
      <c r="O737" s="15">
        <v>699.1826791426264</v>
      </c>
      <c r="P737" s="15">
        <v>1532687.2599999998</v>
      </c>
      <c r="Q737" s="15">
        <v>1307344.9099999997</v>
      </c>
      <c r="R737" s="17">
        <v>1743126.5466666664</v>
      </c>
      <c r="S737" s="15">
        <v>781.64772951481245</v>
      </c>
      <c r="T737" s="15">
        <v>2084613.7200000002</v>
      </c>
      <c r="U737" s="15">
        <v>1738469.8099999998</v>
      </c>
      <c r="V737" s="15">
        <v>2317959.7466666666</v>
      </c>
      <c r="W737" s="15">
        <v>1039.4127589608681</v>
      </c>
      <c r="X737" s="18">
        <v>2.5</v>
      </c>
      <c r="Y737" s="18">
        <v>108871.18</v>
      </c>
      <c r="Z737" s="17">
        <v>145161.57333333333</v>
      </c>
      <c r="AA737" s="17">
        <v>58064.629333333331</v>
      </c>
      <c r="AB737" s="19">
        <f>Table1[[#This Row],[YTD-23 Annualized]]/Table1[[#This Row],[Column6]]</f>
        <v>209.69730939747075</v>
      </c>
      <c r="AC737" s="22">
        <v>28.464099000000001</v>
      </c>
      <c r="AD737" s="22">
        <v>-81.414512000000002</v>
      </c>
      <c r="AE737" s="21">
        <f>IF(OR('[1]Sales Team Input Sheet'!D$12="", '[1]Sales Team Input Sheet'!D$14="", AC737="", AD737=""), "",
     IFERROR(3959 * ACOS(MIN(1,
       SIN(RADIANS('[1]Sales Team Input Sheet'!D$12)) * SIN(RADIANS(AC737)) +
       COS(RADIANS('[1]Sales Team Input Sheet'!D$12)) * COS(RADIANS(AC737)) *
       COS(RADIANS(AD737) - RADIANS('[1]Sales Team Input Sheet'!D$14)))), ""))</f>
        <v>990.76692639195369</v>
      </c>
      <c r="AF737" s="21">
        <f t="shared" si="11"/>
        <v>706</v>
      </c>
    </row>
    <row r="738" spans="1:32" ht="15" thickBot="1" x14ac:dyDescent="0.4">
      <c r="A738" s="11" t="s">
        <v>1909</v>
      </c>
      <c r="B738" s="12" t="s">
        <v>1910</v>
      </c>
      <c r="C738" s="12" t="s">
        <v>1911</v>
      </c>
      <c r="D738" s="13" t="s">
        <v>34</v>
      </c>
      <c r="E738" s="14">
        <v>42461</v>
      </c>
      <c r="F738" s="15">
        <v>1373.9</v>
      </c>
      <c r="G738" s="15">
        <v>1474.928028</v>
      </c>
      <c r="H738" s="15">
        <v>15875.9778005892</v>
      </c>
      <c r="I738" s="15">
        <v>7538.7712129678639</v>
      </c>
      <c r="J738" s="16">
        <v>0.47485397798226198</v>
      </c>
      <c r="K738" s="16">
        <v>0.82183419542263492</v>
      </c>
      <c r="L738" s="16">
        <v>0.89038188641554117</v>
      </c>
      <c r="M738" s="15">
        <v>6712.3853338575054</v>
      </c>
      <c r="N738" s="15">
        <v>311.14434181493823</v>
      </c>
      <c r="O738" s="15">
        <v>328.37162821166021</v>
      </c>
      <c r="P738" s="15">
        <v>571766.4</v>
      </c>
      <c r="Q738" s="15">
        <v>483425.06</v>
      </c>
      <c r="R738" s="17">
        <v>644566.7466666667</v>
      </c>
      <c r="S738" s="15">
        <v>351.86335250018192</v>
      </c>
      <c r="T738" s="15">
        <v>899397.88</v>
      </c>
      <c r="U738" s="15">
        <v>841232.2</v>
      </c>
      <c r="V738" s="15">
        <v>1121642.9333333333</v>
      </c>
      <c r="W738" s="15">
        <v>612.29507242157354</v>
      </c>
      <c r="X738" s="18">
        <v>2.3269000000000002</v>
      </c>
      <c r="Y738" s="18">
        <v>157749.50999999998</v>
      </c>
      <c r="Z738" s="17">
        <v>210332.68</v>
      </c>
      <c r="AA738" s="17">
        <v>90391.800249258653</v>
      </c>
      <c r="AB738" s="19">
        <f>Table1[[#This Row],[YTD-23 Annualized]]/Table1[[#This Row],[Column6]]</f>
        <v>96.02648158702236</v>
      </c>
      <c r="AC738" s="22">
        <v>40.767129199999999</v>
      </c>
      <c r="AD738" s="22">
        <v>-73.528689099999994</v>
      </c>
      <c r="AE738" s="21">
        <f>IF(OR('[1]Sales Team Input Sheet'!D$12="", '[1]Sales Team Input Sheet'!D$14="", AC738="", AD738=""), "",
     IFERROR(3959 * ACOS(MIN(1,
       SIN(RADIANS('[1]Sales Team Input Sheet'!D$12)) * SIN(RADIANS(AC738)) +
       COS(RADIANS('[1]Sales Team Input Sheet'!D$12)) * COS(RADIANS(AC738)) *
       COS(RADIANS(AD738) - RADIANS('[1]Sales Team Input Sheet'!D$14)))), ""))</f>
        <v>734.67124337363464</v>
      </c>
      <c r="AF738" s="21">
        <f t="shared" si="11"/>
        <v>482</v>
      </c>
    </row>
    <row r="739" spans="1:32" ht="15" thickBot="1" x14ac:dyDescent="0.4">
      <c r="A739" s="11" t="s">
        <v>1912</v>
      </c>
      <c r="B739" s="12" t="s">
        <v>1913</v>
      </c>
      <c r="C739" s="12" t="s">
        <v>1914</v>
      </c>
      <c r="D739" s="13" t="s">
        <v>34</v>
      </c>
      <c r="E739" s="14">
        <v>42522</v>
      </c>
      <c r="F739" s="15">
        <v>1143.0899999999999</v>
      </c>
      <c r="G739" s="15">
        <v>1510.509877</v>
      </c>
      <c r="H739" s="15">
        <v>16258.977265040299</v>
      </c>
      <c r="I739" s="15">
        <v>7682.0937116233963</v>
      </c>
      <c r="J739" s="16">
        <v>0.47248320644012881</v>
      </c>
      <c r="K739" s="16">
        <v>0.75952847950434388</v>
      </c>
      <c r="L739" s="16">
        <v>0.7309997821805847</v>
      </c>
      <c r="M739" s="15">
        <v>5615.608829887542</v>
      </c>
      <c r="N739" s="15">
        <v>410.45066419681046</v>
      </c>
      <c r="O739" s="15">
        <v>455.48793183388887</v>
      </c>
      <c r="P739" s="15">
        <v>725764.87999999989</v>
      </c>
      <c r="Q739" s="15">
        <v>586446.19999999995</v>
      </c>
      <c r="R739" s="17">
        <v>781928.2666666666</v>
      </c>
      <c r="S739" s="15">
        <v>513.03589393661036</v>
      </c>
      <c r="T739" s="15">
        <v>963096.49</v>
      </c>
      <c r="U739" s="15">
        <v>823253.2300000001</v>
      </c>
      <c r="V739" s="15">
        <v>1097670.9733333336</v>
      </c>
      <c r="W739" s="15">
        <v>720.19983553351028</v>
      </c>
      <c r="X739" s="18">
        <v>2.3269000000000002</v>
      </c>
      <c r="Y739" s="18">
        <v>114557.95000000003</v>
      </c>
      <c r="Z739" s="17">
        <v>152743.93333333338</v>
      </c>
      <c r="AA739" s="17">
        <v>65642.671938344312</v>
      </c>
      <c r="AB739" s="19">
        <f>Table1[[#This Row],[YTD-23 Annualized]]/Table1[[#This Row],[Column6]]</f>
        <v>139.24193980625347</v>
      </c>
      <c r="AC739" s="22">
        <v>40.796571299999997</v>
      </c>
      <c r="AD739" s="22">
        <v>-73.699926099999999</v>
      </c>
      <c r="AE739" s="21">
        <f>IF(OR('[1]Sales Team Input Sheet'!D$12="", '[1]Sales Team Input Sheet'!D$14="", AC739="", AD739=""), "",
     IFERROR(3959 * ACOS(MIN(1,
       SIN(RADIANS('[1]Sales Team Input Sheet'!D$12)) * SIN(RADIANS(AC739)) +
       COS(RADIANS('[1]Sales Team Input Sheet'!D$12)) * COS(RADIANS(AC739)) *
       COS(RADIANS(AD739) - RADIANS('[1]Sales Team Input Sheet'!D$14)))), ""))</f>
        <v>725.49065437708566</v>
      </c>
      <c r="AF739" s="21">
        <f t="shared" si="11"/>
        <v>470</v>
      </c>
    </row>
    <row r="740" spans="1:32" ht="15" thickBot="1" x14ac:dyDescent="0.4">
      <c r="A740" s="11" t="s">
        <v>1915</v>
      </c>
      <c r="B740" s="12" t="s">
        <v>1916</v>
      </c>
      <c r="C740" s="12" t="s">
        <v>511</v>
      </c>
      <c r="D740" s="13" t="s">
        <v>34</v>
      </c>
      <c r="E740" s="14">
        <v>42309</v>
      </c>
      <c r="F740" s="15">
        <v>1634.3200000000002</v>
      </c>
      <c r="G740" s="15">
        <v>1441.947463</v>
      </c>
      <c r="H740" s="15">
        <v>15520.978296985699</v>
      </c>
      <c r="I740" s="15">
        <v>9404.0309177933996</v>
      </c>
      <c r="J740" s="16">
        <v>0.60589163504079757</v>
      </c>
      <c r="K740" s="16">
        <v>0.68038359549148197</v>
      </c>
      <c r="L740" s="16">
        <v>0.84236539324942628</v>
      </c>
      <c r="M740" s="15">
        <v>7921.6302021968004</v>
      </c>
      <c r="N740" s="15">
        <v>211.95183895937345</v>
      </c>
      <c r="O740" s="15">
        <v>206.25884159772875</v>
      </c>
      <c r="P740" s="15">
        <v>426453.16</v>
      </c>
      <c r="Q740" s="15">
        <v>387646.81000000006</v>
      </c>
      <c r="R740" s="17">
        <v>516862.41333333345</v>
      </c>
      <c r="S740" s="15">
        <v>237.19149860492439</v>
      </c>
      <c r="T740" s="15">
        <v>505832.35</v>
      </c>
      <c r="U740" s="15">
        <v>462758.98999999993</v>
      </c>
      <c r="V740" s="15">
        <v>617011.98666666658</v>
      </c>
      <c r="W740" s="15">
        <v>283.15078442410288</v>
      </c>
      <c r="X740" s="18">
        <v>2.0832999999999999</v>
      </c>
      <c r="Y740" s="18">
        <v>78504.149999999994</v>
      </c>
      <c r="Z740" s="17">
        <v>104672.19999999998</v>
      </c>
      <c r="AA740" s="17">
        <v>50243.459895358319</v>
      </c>
      <c r="AB740" s="19">
        <f>Table1[[#This Row],[YTD-23 Annualized]]/Table1[[#This Row],[Column6]]</f>
        <v>65.246975703309005</v>
      </c>
      <c r="AC740" s="22">
        <v>35.987009999999998</v>
      </c>
      <c r="AD740" s="22">
        <v>-95.282127000000003</v>
      </c>
      <c r="AE740" s="21">
        <f>IF(OR('[1]Sales Team Input Sheet'!D$12="", '[1]Sales Team Input Sheet'!D$14="", AC740="", AD740=""), "",
     IFERROR(3959 * ACOS(MIN(1,
       SIN(RADIANS('[1]Sales Team Input Sheet'!D$12)) * SIN(RADIANS(AC740)) +
       COS(RADIANS('[1]Sales Team Input Sheet'!D$12)) * COS(RADIANS(AC740)) *
       COS(RADIANS(AD740) - RADIANS('[1]Sales Team Input Sheet'!D$14)))), ""))</f>
        <v>578.74730151051062</v>
      </c>
      <c r="AF740" s="21">
        <f t="shared" si="11"/>
        <v>234</v>
      </c>
    </row>
    <row r="741" spans="1:32" ht="15" thickBot="1" x14ac:dyDescent="0.4">
      <c r="A741" s="11" t="s">
        <v>1917</v>
      </c>
      <c r="B741" s="12" t="s">
        <v>1918</v>
      </c>
      <c r="C741" s="12" t="s">
        <v>935</v>
      </c>
      <c r="D741" s="13" t="s">
        <v>34</v>
      </c>
      <c r="E741" s="14">
        <v>42644</v>
      </c>
      <c r="F741" s="15">
        <v>941.56000000000006</v>
      </c>
      <c r="G741" s="15">
        <v>1152.183006</v>
      </c>
      <c r="H741" s="15">
        <v>12401.982658283399</v>
      </c>
      <c r="I741" s="15">
        <v>6140.9199766233687</v>
      </c>
      <c r="J741" s="16">
        <v>0.49515631055344134</v>
      </c>
      <c r="K741" s="16">
        <v>0.75710329559700629</v>
      </c>
      <c r="L741" s="16">
        <v>0.7397374862669539</v>
      </c>
      <c r="M741" s="15">
        <v>4542.6687068738911</v>
      </c>
      <c r="N741" s="15">
        <v>344.12510775778389</v>
      </c>
      <c r="O741" s="15">
        <v>349.19531415947995</v>
      </c>
      <c r="P741" s="15">
        <v>517694</v>
      </c>
      <c r="Q741" s="15">
        <v>382121.24999999994</v>
      </c>
      <c r="R741" s="17">
        <v>509494.99999999988</v>
      </c>
      <c r="S741" s="15">
        <v>405.83844895704993</v>
      </c>
      <c r="T741" s="15">
        <v>668424.87</v>
      </c>
      <c r="U741" s="15">
        <v>515060.96</v>
      </c>
      <c r="V741" s="15">
        <v>686747.94666666666</v>
      </c>
      <c r="W741" s="15">
        <v>547.02935553761836</v>
      </c>
      <c r="X741" s="18">
        <v>2.2953999999999999</v>
      </c>
      <c r="Y741" s="18">
        <v>86786.510000000009</v>
      </c>
      <c r="Z741" s="17">
        <v>115715.34666666668</v>
      </c>
      <c r="AA741" s="17">
        <v>50411.843977810699</v>
      </c>
      <c r="AB741" s="19">
        <f>Table1[[#This Row],[YTD-23 Annualized]]/Table1[[#This Row],[Column6]]</f>
        <v>112.15763967754032</v>
      </c>
      <c r="AC741" s="22">
        <v>37.720779999999998</v>
      </c>
      <c r="AD741" s="22">
        <v>-90.792467000000002</v>
      </c>
      <c r="AE741" s="21">
        <f>IF(OR('[1]Sales Team Input Sheet'!D$12="", '[1]Sales Team Input Sheet'!D$14="", AC741="", AD741=""), "",
     IFERROR(3959 * ACOS(MIN(1,
       SIN(RADIANS('[1]Sales Team Input Sheet'!D$12)) * SIN(RADIANS(AC741)) +
       COS(RADIANS('[1]Sales Team Input Sheet'!D$12)) * COS(RADIANS(AC741)) *
       COS(RADIANS(AD741) - RADIANS('[1]Sales Team Input Sheet'!D$14)))), ""))</f>
        <v>333.23093979942371</v>
      </c>
      <c r="AF741" s="21">
        <f t="shared" si="11"/>
        <v>121</v>
      </c>
    </row>
    <row r="742" spans="1:32" ht="15" thickBot="1" x14ac:dyDescent="0.4">
      <c r="A742" s="11" t="s">
        <v>1919</v>
      </c>
      <c r="B742" s="12" t="s">
        <v>1920</v>
      </c>
      <c r="C742" s="12" t="s">
        <v>1921</v>
      </c>
      <c r="D742" s="13" t="s">
        <v>34</v>
      </c>
      <c r="E742" s="14">
        <v>42339</v>
      </c>
      <c r="F742" s="15">
        <v>1228.55</v>
      </c>
      <c r="G742" s="15">
        <v>1117.808896</v>
      </c>
      <c r="H742" s="15">
        <v>12031.983175654399</v>
      </c>
      <c r="I742" s="15">
        <v>6089.602624615176</v>
      </c>
      <c r="J742" s="16">
        <v>0.50611794711755598</v>
      </c>
      <c r="K742" s="16">
        <v>0.91904637676453349</v>
      </c>
      <c r="L742" s="16">
        <v>0.84304342298248203</v>
      </c>
      <c r="M742" s="15">
        <v>5133.799441258685</v>
      </c>
      <c r="N742" s="15">
        <v>446.94679564020589</v>
      </c>
      <c r="O742" s="15">
        <v>520.49314232224992</v>
      </c>
      <c r="P742" s="15">
        <v>857166.22999999986</v>
      </c>
      <c r="Q742" s="15">
        <v>680460.16999999993</v>
      </c>
      <c r="R742" s="17">
        <v>907280.22666666657</v>
      </c>
      <c r="S742" s="15">
        <v>553.87258963819136</v>
      </c>
      <c r="T742" s="15">
        <v>1270556.5899999999</v>
      </c>
      <c r="U742" s="15">
        <v>1166906.3999999999</v>
      </c>
      <c r="V742" s="15">
        <v>1555875.2</v>
      </c>
      <c r="W742" s="15">
        <v>949.82410158316713</v>
      </c>
      <c r="X742" s="18">
        <v>2.0499999999999998</v>
      </c>
      <c r="Y742" s="18">
        <v>93559.77</v>
      </c>
      <c r="Z742" s="17">
        <v>124746.36000000002</v>
      </c>
      <c r="AA742" s="17">
        <v>60851.882926829283</v>
      </c>
      <c r="AB742" s="19">
        <f>Table1[[#This Row],[YTD-23 Annualized]]/Table1[[#This Row],[Column6]]</f>
        <v>176.72685445698346</v>
      </c>
      <c r="AC742" s="22">
        <v>26.712809</v>
      </c>
      <c r="AD742" s="22">
        <v>-80.227001000000001</v>
      </c>
      <c r="AE742" s="21">
        <f>IF(OR('[1]Sales Team Input Sheet'!D$12="", '[1]Sales Team Input Sheet'!D$14="", AC742="", AD742=""), "",
     IFERROR(3959 * ACOS(MIN(1,
       SIN(RADIANS('[1]Sales Team Input Sheet'!D$12)) * SIN(RADIANS(AC742)) +
       COS(RADIANS('[1]Sales Team Input Sheet'!D$12)) * COS(RADIANS(AC742)) *
       COS(RADIANS(AD742) - RADIANS('[1]Sales Team Input Sheet'!D$14)))), ""))</f>
        <v>1129.0952389404977</v>
      </c>
      <c r="AF742" s="21">
        <f t="shared" si="11"/>
        <v>735</v>
      </c>
    </row>
    <row r="743" spans="1:32" ht="15" thickBot="1" x14ac:dyDescent="0.4">
      <c r="A743" s="11" t="s">
        <v>1922</v>
      </c>
      <c r="B743" s="12" t="s">
        <v>1923</v>
      </c>
      <c r="C743" s="12" t="s">
        <v>33</v>
      </c>
      <c r="D743" s="13" t="s">
        <v>34</v>
      </c>
      <c r="E743" s="14">
        <v>42461</v>
      </c>
      <c r="F743" s="15">
        <v>826.12</v>
      </c>
      <c r="G743" s="15">
        <v>1074.2373889999999</v>
      </c>
      <c r="H743" s="15">
        <v>11562.983831457099</v>
      </c>
      <c r="I743" s="15">
        <v>5673.6611335282669</v>
      </c>
      <c r="J743" s="16">
        <v>0.49067448473750097</v>
      </c>
      <c r="K743" s="16">
        <v>0.79468223146472861</v>
      </c>
      <c r="L743" s="16">
        <v>0.73130674996509837</v>
      </c>
      <c r="M743" s="15">
        <v>4149.1866839638533</v>
      </c>
      <c r="N743" s="15">
        <v>441.84310855236259</v>
      </c>
      <c r="O743" s="15">
        <v>485.23515954098673</v>
      </c>
      <c r="P743" s="15">
        <v>608469.28999999992</v>
      </c>
      <c r="Q743" s="15">
        <v>454475.15999999992</v>
      </c>
      <c r="R743" s="17">
        <v>605966.87999999989</v>
      </c>
      <c r="S743" s="15">
        <v>550.13213576720079</v>
      </c>
      <c r="T743" s="15">
        <v>788034.58999999985</v>
      </c>
      <c r="U743" s="15">
        <v>615717.39</v>
      </c>
      <c r="V743" s="15">
        <v>820956.52</v>
      </c>
      <c r="W743" s="15">
        <v>745.31229119256284</v>
      </c>
      <c r="X743" s="18">
        <v>3.5154000000000001</v>
      </c>
      <c r="Y743" s="18">
        <v>181597.6</v>
      </c>
      <c r="Z743" s="17">
        <v>242130.13333333333</v>
      </c>
      <c r="AA743" s="17">
        <v>68876.979385939951</v>
      </c>
      <c r="AB743" s="19">
        <f>Table1[[#This Row],[YTD-23 Annualized]]/Table1[[#This Row],[Column6]]</f>
        <v>146.04473747638175</v>
      </c>
      <c r="AC743" s="22">
        <v>37.306273599999997</v>
      </c>
      <c r="AD743" s="22">
        <v>-121.9514168</v>
      </c>
      <c r="AE743" s="21">
        <f>IF(OR('[1]Sales Team Input Sheet'!D$12="", '[1]Sales Team Input Sheet'!D$14="", AC743="", AD743=""), "",
     IFERROR(3959 * ACOS(MIN(1,
       SIN(RADIANS('[1]Sales Team Input Sheet'!D$12)) * SIN(RADIANS(AC743)) +
       COS(RADIANS('[1]Sales Team Input Sheet'!D$12)) * COS(RADIANS(AC743)) *
       COS(RADIANS(AD743) - RADIANS('[1]Sales Team Input Sheet'!D$14)))), ""))</f>
        <v>1842.2350004001712</v>
      </c>
      <c r="AF743" s="21">
        <f t="shared" si="11"/>
        <v>986</v>
      </c>
    </row>
    <row r="744" spans="1:32" ht="15" thickBot="1" x14ac:dyDescent="0.4">
      <c r="A744" s="11" t="s">
        <v>1924</v>
      </c>
      <c r="B744" s="12" t="s">
        <v>1925</v>
      </c>
      <c r="C744" s="12" t="s">
        <v>719</v>
      </c>
      <c r="D744" s="13" t="s">
        <v>34</v>
      </c>
      <c r="E744" s="14">
        <v>42339</v>
      </c>
      <c r="F744" s="15">
        <v>1712.7600000000002</v>
      </c>
      <c r="G744" s="15">
        <v>1797.7659530000001</v>
      </c>
      <c r="H744" s="15">
        <v>19350.972941496701</v>
      </c>
      <c r="I744" s="15">
        <v>11139.667806706464</v>
      </c>
      <c r="J744" s="16">
        <v>0.57566448159401262</v>
      </c>
      <c r="K744" s="16">
        <v>0.8213689607353627</v>
      </c>
      <c r="L744" s="16">
        <v>0.70750012043512023</v>
      </c>
      <c r="M744" s="15">
        <v>7881.3163148520553</v>
      </c>
      <c r="N744" s="15">
        <v>240.61215243018722</v>
      </c>
      <c r="O744" s="15">
        <v>277.38050281417122</v>
      </c>
      <c r="P744" s="15">
        <v>718208.75999999989</v>
      </c>
      <c r="Q744" s="15">
        <v>529808.44999999995</v>
      </c>
      <c r="R744" s="17">
        <v>706411.2666666666</v>
      </c>
      <c r="S744" s="15">
        <v>309.33023307410252</v>
      </c>
      <c r="T744" s="15">
        <v>1076321.6299999999</v>
      </c>
      <c r="U744" s="15">
        <v>775128.22</v>
      </c>
      <c r="V744" s="15">
        <v>1033504.2933333332</v>
      </c>
      <c r="W744" s="15">
        <v>452.56090754104474</v>
      </c>
      <c r="X744" s="18">
        <v>2.0587999999999997</v>
      </c>
      <c r="Y744" s="18">
        <v>86039.57</v>
      </c>
      <c r="Z744" s="17">
        <v>114719.42666666667</v>
      </c>
      <c r="AA744" s="17">
        <v>55721.501198108941</v>
      </c>
      <c r="AB744" s="19">
        <f>Table1[[#This Row],[YTD-23 Annualized]]/Table1[[#This Row],[Column6]]</f>
        <v>89.631127396252339</v>
      </c>
      <c r="AC744" s="22">
        <v>29.7392672</v>
      </c>
      <c r="AD744" s="22">
        <v>-95.462128800000002</v>
      </c>
      <c r="AE744" s="21">
        <f>IF(OR('[1]Sales Team Input Sheet'!D$12="", '[1]Sales Team Input Sheet'!D$14="", AC744="", AD744=""), "",
     IFERROR(3959 * ACOS(MIN(1,
       SIN(RADIANS('[1]Sales Team Input Sheet'!D$12)) * SIN(RADIANS(AC744)) +
       COS(RADIANS('[1]Sales Team Input Sheet'!D$12)) * COS(RADIANS(AC744)) *
       COS(RADIANS(AD744) - RADIANS('[1]Sales Team Input Sheet'!D$14)))), ""))</f>
        <v>946.18748934912912</v>
      </c>
      <c r="AF744" s="21">
        <f t="shared" si="11"/>
        <v>664</v>
      </c>
    </row>
    <row r="745" spans="1:32" ht="15" thickBot="1" x14ac:dyDescent="0.4">
      <c r="A745" s="11" t="s">
        <v>1926</v>
      </c>
      <c r="B745" s="12" t="s">
        <v>1927</v>
      </c>
      <c r="C745" s="12" t="s">
        <v>200</v>
      </c>
      <c r="D745" s="13" t="s">
        <v>132</v>
      </c>
      <c r="E745" s="14">
        <v>42278</v>
      </c>
      <c r="F745" s="15">
        <v>3869.6399999999994</v>
      </c>
      <c r="G745" s="15">
        <v>5108.8288730000004</v>
      </c>
      <c r="H745" s="15">
        <v>54990.923106084701</v>
      </c>
      <c r="I745" s="15">
        <v>24031.49012837269</v>
      </c>
      <c r="J745" s="16">
        <v>0.43700830557095388</v>
      </c>
      <c r="K745" s="16">
        <v>0.68255708458089071</v>
      </c>
      <c r="L745" s="16">
        <v>0.68511771829266244</v>
      </c>
      <c r="M745" s="15">
        <v>16464.399683923337</v>
      </c>
      <c r="N745" s="15">
        <v>500.35734900242738</v>
      </c>
      <c r="O745" s="15">
        <v>534.8604908983782</v>
      </c>
      <c r="P745" s="15">
        <v>2744041.4199999995</v>
      </c>
      <c r="Q745" s="15">
        <v>2216336.09</v>
      </c>
      <c r="R745" s="17">
        <v>2955114.7866666666</v>
      </c>
      <c r="S745" s="15">
        <v>572.74994314716616</v>
      </c>
      <c r="T745" s="15">
        <v>3116843.0999999996</v>
      </c>
      <c r="U745" s="15">
        <v>2521518.3199999998</v>
      </c>
      <c r="V745" s="15">
        <v>3362024.4266666668</v>
      </c>
      <c r="W745" s="15">
        <v>651.61573686441136</v>
      </c>
      <c r="X745" s="18">
        <v>2.2976000000000001</v>
      </c>
      <c r="Y745" s="18">
        <v>206103.3</v>
      </c>
      <c r="Z745" s="17">
        <v>274804.39999999997</v>
      </c>
      <c r="AA745" s="17">
        <v>119604.97910863507</v>
      </c>
      <c r="AB745" s="19">
        <f>Table1[[#This Row],[YTD-23 Annualized]]/Table1[[#This Row],[Column6]]</f>
        <v>179.48512204500165</v>
      </c>
      <c r="AC745" s="22">
        <v>40.702897999999998</v>
      </c>
      <c r="AD745" s="22">
        <v>-74.010240999999994</v>
      </c>
      <c r="AE745" s="21">
        <f>IF(OR('[1]Sales Team Input Sheet'!D$12="", '[1]Sales Team Input Sheet'!D$14="", AC745="", AD745=""), "",
     IFERROR(3959 * ACOS(MIN(1,
       SIN(RADIANS('[1]Sales Team Input Sheet'!D$12)) * SIN(RADIANS(AC745)) +
       COS(RADIANS('[1]Sales Team Input Sheet'!D$12)) * COS(RADIANS(AC745)) *
       COS(RADIANS(AD745) - RADIANS('[1]Sales Team Input Sheet'!D$14)))), ""))</f>
        <v>710.74683101984726</v>
      </c>
      <c r="AF745" s="21">
        <f t="shared" si="11"/>
        <v>435</v>
      </c>
    </row>
    <row r="746" spans="1:32" ht="15" thickBot="1" x14ac:dyDescent="0.4">
      <c r="A746" s="11" t="s">
        <v>1928</v>
      </c>
      <c r="B746" s="12" t="s">
        <v>1929</v>
      </c>
      <c r="C746" s="12" t="s">
        <v>566</v>
      </c>
      <c r="D746" s="13" t="s">
        <v>34</v>
      </c>
      <c r="E746" s="14">
        <v>42522</v>
      </c>
      <c r="F746" s="15">
        <v>1190.2199999999998</v>
      </c>
      <c r="G746" s="15">
        <v>1394.009515</v>
      </c>
      <c r="H746" s="15">
        <v>15004.979018508498</v>
      </c>
      <c r="I746" s="15">
        <v>7590.6593188831212</v>
      </c>
      <c r="J746" s="16">
        <v>0.50587603684884297</v>
      </c>
      <c r="K746" s="16">
        <v>0.81906386224542371</v>
      </c>
      <c r="L746" s="16">
        <v>0.79675175578553992</v>
      </c>
      <c r="M746" s="15">
        <v>6047.8711398899977</v>
      </c>
      <c r="N746" s="15">
        <v>438.88268870388015</v>
      </c>
      <c r="O746" s="15">
        <v>474.60711465107289</v>
      </c>
      <c r="P746" s="15">
        <v>762326.03000000014</v>
      </c>
      <c r="Q746" s="15">
        <v>603394.1</v>
      </c>
      <c r="R746" s="17">
        <v>804525.46666666656</v>
      </c>
      <c r="S746" s="15">
        <v>506.96014182252026</v>
      </c>
      <c r="T746" s="15">
        <v>913318.3</v>
      </c>
      <c r="U746" s="15">
        <v>750911.13</v>
      </c>
      <c r="V746" s="15">
        <v>1001214.8400000001</v>
      </c>
      <c r="W746" s="15">
        <v>630.90111912083501</v>
      </c>
      <c r="X746" s="18">
        <v>1.1000000000000001</v>
      </c>
      <c r="Y746" s="18">
        <v>79241.77</v>
      </c>
      <c r="Z746" s="17">
        <v>105655.69333333334</v>
      </c>
      <c r="AA746" s="17">
        <v>96050.63030303031</v>
      </c>
      <c r="AB746" s="19">
        <f>Table1[[#This Row],[YTD-23 Annualized]]/Table1[[#This Row],[Column6]]</f>
        <v>133.02622494058292</v>
      </c>
      <c r="AC746" s="22">
        <v>39.048151400000002</v>
      </c>
      <c r="AD746" s="22">
        <v>-77.112829899999994</v>
      </c>
      <c r="AE746" s="21">
        <f>IF(OR('[1]Sales Team Input Sheet'!D$12="", '[1]Sales Team Input Sheet'!D$14="", AC746="", AD746=""), "",
     IFERROR(3959 * ACOS(MIN(1,
       SIN(RADIANS('[1]Sales Team Input Sheet'!D$12)) * SIN(RADIANS(AC746)) +
       COS(RADIANS('[1]Sales Team Input Sheet'!D$12)) * COS(RADIANS(AC746)) *
       COS(RADIANS(AD746) - RADIANS('[1]Sales Team Input Sheet'!D$14)))), ""))</f>
        <v>585.86380541043991</v>
      </c>
      <c r="AF746" s="21">
        <f t="shared" si="11"/>
        <v>245</v>
      </c>
    </row>
    <row r="747" spans="1:32" ht="15" thickBot="1" x14ac:dyDescent="0.4">
      <c r="A747" s="11" t="s">
        <v>1930</v>
      </c>
      <c r="B747" s="12" t="s">
        <v>1931</v>
      </c>
      <c r="C747" s="12" t="s">
        <v>88</v>
      </c>
      <c r="D747" s="13" t="s">
        <v>34</v>
      </c>
      <c r="E747" s="14">
        <v>42401</v>
      </c>
      <c r="F747" s="15">
        <v>1433.93</v>
      </c>
      <c r="G747" s="15">
        <v>1674.948187</v>
      </c>
      <c r="H747" s="15">
        <v>18028.974790049298</v>
      </c>
      <c r="I747" s="15">
        <v>9652.4906201009962</v>
      </c>
      <c r="J747" s="16">
        <v>0.53538765972585856</v>
      </c>
      <c r="K747" s="16">
        <v>0.71658225332476133</v>
      </c>
      <c r="L747" s="16">
        <v>0.76532575297685002</v>
      </c>
      <c r="M747" s="15">
        <v>7387.2996519307771</v>
      </c>
      <c r="N747" s="15">
        <v>482.1542611820206</v>
      </c>
      <c r="O747" s="15">
        <v>534.74841170768445</v>
      </c>
      <c r="P747" s="15">
        <v>975946.07</v>
      </c>
      <c r="Q747" s="15">
        <v>855999.78999999992</v>
      </c>
      <c r="R747" s="17">
        <v>1141333.0533333332</v>
      </c>
      <c r="S747" s="15">
        <v>596.96065358838985</v>
      </c>
      <c r="T747" s="15">
        <v>1207651.21</v>
      </c>
      <c r="U747" s="15">
        <v>1067154.6599999999</v>
      </c>
      <c r="V747" s="15">
        <v>1422872.88</v>
      </c>
      <c r="W747" s="15">
        <v>744.21670513902347</v>
      </c>
      <c r="X747" s="18">
        <v>2.0587999999999997</v>
      </c>
      <c r="Y747" s="18">
        <v>81161.930000000008</v>
      </c>
      <c r="Z747" s="17">
        <v>108215.90666666668</v>
      </c>
      <c r="AA747" s="17">
        <v>52562.612525095537</v>
      </c>
      <c r="AB747" s="19">
        <f>Table1[[#This Row],[YTD-23 Annualized]]/Table1[[#This Row],[Column6]]</f>
        <v>154.49935796702513</v>
      </c>
      <c r="AC747" s="22">
        <v>30.406522500000001</v>
      </c>
      <c r="AD747" s="22">
        <v>-97.677252100000004</v>
      </c>
      <c r="AE747" s="21">
        <f>IF(OR('[1]Sales Team Input Sheet'!D$12="", '[1]Sales Team Input Sheet'!D$14="", AC747="", AD747=""), "",
     IFERROR(3959 * ACOS(MIN(1,
       SIN(RADIANS('[1]Sales Team Input Sheet'!D$12)) * SIN(RADIANS(AC747)) +
       COS(RADIANS('[1]Sales Team Input Sheet'!D$12)) * COS(RADIANS(AC747)) *
       COS(RADIANS(AD747) - RADIANS('[1]Sales Team Input Sheet'!D$14)))), ""))</f>
        <v>969.89303966156297</v>
      </c>
      <c r="AF747" s="21">
        <f t="shared" si="11"/>
        <v>687</v>
      </c>
    </row>
    <row r="748" spans="1:32" ht="15" thickBot="1" x14ac:dyDescent="0.4">
      <c r="A748" s="11" t="s">
        <v>1932</v>
      </c>
      <c r="B748" s="12" t="s">
        <v>1933</v>
      </c>
      <c r="C748" s="12" t="s">
        <v>108</v>
      </c>
      <c r="D748" s="13" t="s">
        <v>34</v>
      </c>
      <c r="E748" s="14">
        <v>42614</v>
      </c>
      <c r="F748" s="15">
        <v>1452.24</v>
      </c>
      <c r="G748" s="15">
        <v>1708.857782</v>
      </c>
      <c r="H748" s="15">
        <v>18393.974279669801</v>
      </c>
      <c r="I748" s="15">
        <v>8889.2006869581401</v>
      </c>
      <c r="J748" s="16">
        <v>0.48326699558251823</v>
      </c>
      <c r="K748" s="16">
        <v>0.66160550862078937</v>
      </c>
      <c r="L748" s="16">
        <v>0.66791175202338759</v>
      </c>
      <c r="M748" s="15">
        <v>5937.2016049137128</v>
      </c>
      <c r="N748" s="15">
        <v>493.93527724062545</v>
      </c>
      <c r="O748" s="15">
        <v>496.37741006996106</v>
      </c>
      <c r="P748" s="15">
        <v>1000992.0399999998</v>
      </c>
      <c r="Q748" s="15">
        <v>766017.55</v>
      </c>
      <c r="R748" s="17">
        <v>1021356.7333333334</v>
      </c>
      <c r="S748" s="15">
        <v>527.47311050515066</v>
      </c>
      <c r="T748" s="15">
        <v>1182084.8700000001</v>
      </c>
      <c r="U748" s="15">
        <v>891346.58000000007</v>
      </c>
      <c r="V748" s="15">
        <v>1188462.1066666669</v>
      </c>
      <c r="W748" s="15">
        <v>613.7736049137884</v>
      </c>
      <c r="X748" s="18">
        <v>1.3925000000000001</v>
      </c>
      <c r="Y748" s="18">
        <v>93273.35</v>
      </c>
      <c r="Z748" s="17">
        <v>124364.46666666667</v>
      </c>
      <c r="AA748" s="17">
        <v>89310.209455415927</v>
      </c>
      <c r="AB748" s="19">
        <f>Table1[[#This Row],[YTD-23 Annualized]]/Table1[[#This Row],[Column6]]</f>
        <v>172.02662151274163</v>
      </c>
      <c r="AC748" s="22">
        <v>42.356140400000001</v>
      </c>
      <c r="AD748" s="22">
        <v>-71.057764500000005</v>
      </c>
      <c r="AE748" s="21">
        <f>IF(OR('[1]Sales Team Input Sheet'!D$12="", '[1]Sales Team Input Sheet'!D$14="", AC748="", AD748=""), "",
     IFERROR(3959 * ACOS(MIN(1,
       SIN(RADIANS('[1]Sales Team Input Sheet'!D$12)) * SIN(RADIANS(AC748)) +
       COS(RADIANS('[1]Sales Team Input Sheet'!D$12)) * COS(RADIANS(AC748)) *
       COS(RADIANS(AD748) - RADIANS('[1]Sales Team Input Sheet'!D$14)))), ""))</f>
        <v>848.37218811467801</v>
      </c>
      <c r="AF748" s="21">
        <f t="shared" si="11"/>
        <v>595</v>
      </c>
    </row>
    <row r="749" spans="1:32" ht="15" thickBot="1" x14ac:dyDescent="0.4">
      <c r="A749" s="11" t="s">
        <v>1934</v>
      </c>
      <c r="B749" s="12" t="s">
        <v>1935</v>
      </c>
      <c r="C749" s="12" t="s">
        <v>108</v>
      </c>
      <c r="D749" s="13" t="s">
        <v>34</v>
      </c>
      <c r="E749" s="14">
        <v>42461</v>
      </c>
      <c r="F749" s="15">
        <v>2351.4</v>
      </c>
      <c r="G749" s="15">
        <v>2558.54862</v>
      </c>
      <c r="H749" s="15">
        <v>27539.961490818001</v>
      </c>
      <c r="I749" s="15">
        <v>13633.22197725468</v>
      </c>
      <c r="J749" s="16">
        <v>0.4950341699569944</v>
      </c>
      <c r="K749" s="16">
        <v>0.59004257004263394</v>
      </c>
      <c r="L749" s="16">
        <v>0.73244359265520598</v>
      </c>
      <c r="M749" s="15">
        <v>9985.5660844863287</v>
      </c>
      <c r="N749" s="15">
        <v>455.92660379468435</v>
      </c>
      <c r="O749" s="15">
        <v>486.12686909925998</v>
      </c>
      <c r="P749" s="15">
        <v>1304290.9399999997</v>
      </c>
      <c r="Q749" s="15">
        <v>1220983.3599999999</v>
      </c>
      <c r="R749" s="17">
        <v>1627977.813333333</v>
      </c>
      <c r="S749" s="15">
        <v>519.25804201752135</v>
      </c>
      <c r="T749" s="15">
        <v>1624961.9699999997</v>
      </c>
      <c r="U749" s="15">
        <v>1455519.14</v>
      </c>
      <c r="V749" s="15">
        <v>1940692.1866666665</v>
      </c>
      <c r="W749" s="15">
        <v>619.00108020753589</v>
      </c>
      <c r="X749" s="18">
        <v>3.0625</v>
      </c>
      <c r="Y749" s="18">
        <v>148106.81</v>
      </c>
      <c r="Z749" s="17">
        <v>197475.74666666667</v>
      </c>
      <c r="AA749" s="17">
        <v>64481.876462585038</v>
      </c>
      <c r="AB749" s="19">
        <f>Table1[[#This Row],[YTD-23 Annualized]]/Table1[[#This Row],[Column6]]</f>
        <v>163.03310193525982</v>
      </c>
      <c r="AC749" s="22">
        <v>42.358950999999998</v>
      </c>
      <c r="AD749" s="22">
        <v>-71.058216000000002</v>
      </c>
      <c r="AE749" s="21">
        <f>IF(OR('[1]Sales Team Input Sheet'!D$12="", '[1]Sales Team Input Sheet'!D$14="", AC749="", AD749=""), "",
     IFERROR(3959 * ACOS(MIN(1,
       SIN(RADIANS('[1]Sales Team Input Sheet'!D$12)) * SIN(RADIANS(AC749)) +
       COS(RADIANS('[1]Sales Team Input Sheet'!D$12)) * COS(RADIANS(AC749)) *
       COS(RADIANS(AD749) - RADIANS('[1]Sales Team Input Sheet'!D$14)))), ""))</f>
        <v>848.33768417893998</v>
      </c>
      <c r="AF749" s="21">
        <f t="shared" si="11"/>
        <v>594</v>
      </c>
    </row>
    <row r="750" spans="1:32" ht="15" thickBot="1" x14ac:dyDescent="0.4">
      <c r="A750" s="11" t="s">
        <v>1936</v>
      </c>
      <c r="B750" s="12" t="s">
        <v>1937</v>
      </c>
      <c r="C750" s="12" t="s">
        <v>1938</v>
      </c>
      <c r="D750" s="13" t="s">
        <v>34</v>
      </c>
      <c r="E750" s="14">
        <v>42491</v>
      </c>
      <c r="F750" s="15">
        <v>1868.3199999999997</v>
      </c>
      <c r="G750" s="15">
        <v>2101.372957</v>
      </c>
      <c r="H750" s="15">
        <v>22618.968371852301</v>
      </c>
      <c r="I750" s="15">
        <v>11149.999144734098</v>
      </c>
      <c r="J750" s="16">
        <v>0.49294905768600306</v>
      </c>
      <c r="K750" s="16">
        <v>0.79904629136478444</v>
      </c>
      <c r="L750" s="16">
        <v>0.71716233562945364</v>
      </c>
      <c r="M750" s="15">
        <v>7996.3594289039156</v>
      </c>
      <c r="N750" s="15">
        <v>343.14140235037991</v>
      </c>
      <c r="O750" s="15">
        <v>388.38754067825653</v>
      </c>
      <c r="P750" s="15">
        <v>1024271.3599999999</v>
      </c>
      <c r="Q750" s="15">
        <v>775486.83000000019</v>
      </c>
      <c r="R750" s="17">
        <v>1033982.4400000002</v>
      </c>
      <c r="S750" s="15">
        <v>415.07173824612505</v>
      </c>
      <c r="T750" s="15">
        <v>1167311.4200000004</v>
      </c>
      <c r="U750" s="15">
        <v>914894.03</v>
      </c>
      <c r="V750" s="15">
        <v>1219858.7066666668</v>
      </c>
      <c r="W750" s="15">
        <v>489.68807805943322</v>
      </c>
      <c r="X750" s="18">
        <v>1.2625</v>
      </c>
      <c r="Y750" s="18">
        <v>84155.96</v>
      </c>
      <c r="Z750" s="17">
        <v>112207.94666666668</v>
      </c>
      <c r="AA750" s="17">
        <v>88877.581518151826</v>
      </c>
      <c r="AB750" s="19">
        <f>Table1[[#This Row],[YTD-23 Annualized]]/Table1[[#This Row],[Column6]]</f>
        <v>129.30664875599911</v>
      </c>
      <c r="AC750" s="22">
        <v>42.382714999999997</v>
      </c>
      <c r="AD750" s="22">
        <v>-71.071287999999996</v>
      </c>
      <c r="AE750" s="21">
        <f>IF(OR('[1]Sales Team Input Sheet'!D$12="", '[1]Sales Team Input Sheet'!D$14="", AC750="", AD750=""), "",
     IFERROR(3959 * ACOS(MIN(1,
       SIN(RADIANS('[1]Sales Team Input Sheet'!D$12)) * SIN(RADIANS(AC750)) +
       COS(RADIANS('[1]Sales Team Input Sheet'!D$12)) * COS(RADIANS(AC750)) *
       COS(RADIANS(AD750) - RADIANS('[1]Sales Team Input Sheet'!D$14)))), ""))</f>
        <v>847.57617511574699</v>
      </c>
      <c r="AF750" s="21">
        <f t="shared" si="11"/>
        <v>591</v>
      </c>
    </row>
    <row r="751" spans="1:32" ht="15" thickBot="1" x14ac:dyDescent="0.4">
      <c r="A751" s="11" t="s">
        <v>1939</v>
      </c>
      <c r="B751" s="12" t="s">
        <v>1940</v>
      </c>
      <c r="C751" s="12" t="s">
        <v>1941</v>
      </c>
      <c r="D751" s="13" t="s">
        <v>34</v>
      </c>
      <c r="E751" s="14">
        <v>42461</v>
      </c>
      <c r="F751" s="15">
        <v>1566.0800000000002</v>
      </c>
      <c r="G751" s="15">
        <v>1873.481898</v>
      </c>
      <c r="H751" s="15">
        <v>20165.971801882199</v>
      </c>
      <c r="I751" s="15">
        <v>10583.840051056188</v>
      </c>
      <c r="J751" s="16">
        <v>0.5248365987533683</v>
      </c>
      <c r="K751" s="16">
        <v>0.7288346989668939</v>
      </c>
      <c r="L751" s="16">
        <v>0.7154466892364848</v>
      </c>
      <c r="M751" s="15">
        <v>7572.1733239366567</v>
      </c>
      <c r="N751" s="15">
        <v>382.20918208051467</v>
      </c>
      <c r="O751" s="15">
        <v>400.01473743359202</v>
      </c>
      <c r="P751" s="15">
        <v>903981.89999999991</v>
      </c>
      <c r="Q751" s="15">
        <v>700119.63999999978</v>
      </c>
      <c r="R751" s="17">
        <v>933492.85333333304</v>
      </c>
      <c r="S751" s="15">
        <v>447.05228340825482</v>
      </c>
      <c r="T751" s="15">
        <v>1137677.95</v>
      </c>
      <c r="U751" s="15">
        <v>901348.77999999991</v>
      </c>
      <c r="V751" s="15">
        <v>1201798.3733333333</v>
      </c>
      <c r="W751" s="15">
        <v>575.54453156926843</v>
      </c>
      <c r="X751" s="18">
        <v>3.5663499999999999</v>
      </c>
      <c r="Y751" s="18">
        <v>165053.41</v>
      </c>
      <c r="Z751" s="17">
        <v>220071.21333333335</v>
      </c>
      <c r="AA751" s="17">
        <v>61707.688065762857</v>
      </c>
      <c r="AB751" s="19">
        <f>Table1[[#This Row],[YTD-23 Annualized]]/Table1[[#This Row],[Column6]]</f>
        <v>123.27938273447027</v>
      </c>
      <c r="AC751" s="22">
        <v>37.972558499999998</v>
      </c>
      <c r="AD751" s="22">
        <v>-122.0426282</v>
      </c>
      <c r="AE751" s="21">
        <f>IF(OR('[1]Sales Team Input Sheet'!D$12="", '[1]Sales Team Input Sheet'!D$14="", AC751="", AD751=""), "",
     IFERROR(3959 * ACOS(MIN(1,
       SIN(RADIANS('[1]Sales Team Input Sheet'!D$12)) * SIN(RADIANS(AC751)) +
       COS(RADIANS('[1]Sales Team Input Sheet'!D$12)) * COS(RADIANS(AC751)) *
       COS(RADIANS(AD751) - RADIANS('[1]Sales Team Input Sheet'!D$14)))), ""))</f>
        <v>1831.1371846745967</v>
      </c>
      <c r="AF751" s="21">
        <f t="shared" si="11"/>
        <v>975</v>
      </c>
    </row>
    <row r="752" spans="1:32" ht="15" thickBot="1" x14ac:dyDescent="0.4">
      <c r="A752" s="11" t="s">
        <v>1942</v>
      </c>
      <c r="B752" s="12" t="s">
        <v>1943</v>
      </c>
      <c r="C752" s="12" t="s">
        <v>1944</v>
      </c>
      <c r="D752" s="13" t="s">
        <v>34</v>
      </c>
      <c r="E752" s="14">
        <v>42401</v>
      </c>
      <c r="F752" s="15">
        <v>967.61000000000013</v>
      </c>
      <c r="G752" s="15">
        <v>1186.557116</v>
      </c>
      <c r="H752" s="15">
        <v>12771.9821409124</v>
      </c>
      <c r="I752" s="15">
        <v>7225.1930038630408</v>
      </c>
      <c r="J752" s="16">
        <v>0.56570647563925347</v>
      </c>
      <c r="K752" s="16">
        <v>0.62005865781586944</v>
      </c>
      <c r="L752" s="16">
        <v>0.64379983378736161</v>
      </c>
      <c r="M752" s="15">
        <v>4651.5780549686342</v>
      </c>
      <c r="N752" s="15">
        <v>234.84996878851422</v>
      </c>
      <c r="O752" s="15">
        <v>229.89606349665669</v>
      </c>
      <c r="P752" s="15">
        <v>326859.89999999997</v>
      </c>
      <c r="Q752" s="15">
        <v>249250.94999999998</v>
      </c>
      <c r="R752" s="17">
        <v>332334.59999999998</v>
      </c>
      <c r="S752" s="15">
        <v>257.59443370779542</v>
      </c>
      <c r="T752" s="15">
        <v>430360.73</v>
      </c>
      <c r="U752" s="15">
        <v>342098.29</v>
      </c>
      <c r="V752" s="15">
        <v>456131.05333333329</v>
      </c>
      <c r="W752" s="15">
        <v>353.54976695156103</v>
      </c>
      <c r="X752" s="18">
        <v>5.8799999999999998E-2</v>
      </c>
      <c r="Y752" s="18">
        <v>66482.12</v>
      </c>
      <c r="Z752" s="17">
        <v>88642.82666666666</v>
      </c>
      <c r="AA752" s="17">
        <v>1507531.0657596372</v>
      </c>
      <c r="AB752" s="19">
        <f>Table1[[#This Row],[YTD-23 Annualized]]/Table1[[#This Row],[Column6]]</f>
        <v>71.445560210478064</v>
      </c>
      <c r="AC752" s="22">
        <v>39.613183999999997</v>
      </c>
      <c r="AD752" s="22">
        <v>-104.988052</v>
      </c>
      <c r="AE752" s="21">
        <f>IF(OR('[1]Sales Team Input Sheet'!D$12="", '[1]Sales Team Input Sheet'!D$14="", AC752="", AD752=""), "",
     IFERROR(3959 * ACOS(MIN(1,
       SIN(RADIANS('[1]Sales Team Input Sheet'!D$12)) * SIN(RADIANS(AC752)) +
       COS(RADIANS('[1]Sales Team Input Sheet'!D$12)) * COS(RADIANS(AC752)) *
       COS(RADIANS(AD752) - RADIANS('[1]Sales Team Input Sheet'!D$14)))), ""))</f>
        <v>920.70877167199126</v>
      </c>
      <c r="AF752" s="21">
        <f t="shared" si="11"/>
        <v>638</v>
      </c>
    </row>
    <row r="753" spans="1:32" ht="15" thickBot="1" x14ac:dyDescent="0.4">
      <c r="A753" s="11" t="s">
        <v>1945</v>
      </c>
      <c r="B753" s="12" t="s">
        <v>1946</v>
      </c>
      <c r="C753" s="12" t="s">
        <v>1947</v>
      </c>
      <c r="D753" s="13" t="s">
        <v>34</v>
      </c>
      <c r="E753" s="14">
        <v>42401</v>
      </c>
      <c r="F753" s="15">
        <v>1168.54</v>
      </c>
      <c r="G753" s="15">
        <v>1158.4075069999999</v>
      </c>
      <c r="H753" s="15">
        <v>12468.982564597298</v>
      </c>
      <c r="I753" s="15">
        <v>6585.0430709753118</v>
      </c>
      <c r="J753" s="16">
        <v>0.52811390479219777</v>
      </c>
      <c r="K753" s="16">
        <v>0.83009346198236644</v>
      </c>
      <c r="L753" s="16">
        <v>0.9137244820702104</v>
      </c>
      <c r="M753" s="15">
        <v>6016.9150694369446</v>
      </c>
      <c r="N753" s="15">
        <v>329.69153981791357</v>
      </c>
      <c r="O753" s="15">
        <v>403.45199137385117</v>
      </c>
      <c r="P753" s="15">
        <v>511719.85000000009</v>
      </c>
      <c r="Q753" s="15">
        <v>527027.93000000005</v>
      </c>
      <c r="R753" s="17">
        <v>702703.90666666673</v>
      </c>
      <c r="S753" s="15">
        <v>451.01402604960043</v>
      </c>
      <c r="T753" s="15">
        <v>638056</v>
      </c>
      <c r="U753" s="15">
        <v>649639.52999999991</v>
      </c>
      <c r="V753" s="15">
        <v>866186.0399999998</v>
      </c>
      <c r="W753" s="15">
        <v>555.94120013007671</v>
      </c>
      <c r="X753" s="18">
        <v>2.1614</v>
      </c>
      <c r="Y753" s="18">
        <v>143613.4</v>
      </c>
      <c r="Z753" s="17">
        <v>191484.53333333333</v>
      </c>
      <c r="AA753" s="17">
        <v>88592.825637703951</v>
      </c>
      <c r="AB753" s="19">
        <f>Table1[[#This Row],[YTD-23 Annualized]]/Table1[[#This Row],[Column6]]</f>
        <v>116.78807138828783</v>
      </c>
      <c r="AC753" s="22">
        <v>47.500120000000003</v>
      </c>
      <c r="AD753" s="22">
        <v>-120.50147</v>
      </c>
      <c r="AE753" s="21">
        <f>IF(OR('[1]Sales Team Input Sheet'!D$12="", '[1]Sales Team Input Sheet'!D$14="", AC753="", AD753=""), "",
     IFERROR(3959 * ACOS(MIN(1,
       SIN(RADIANS('[1]Sales Team Input Sheet'!D$12)) * SIN(RADIANS(AC753)) +
       COS(RADIANS('[1]Sales Team Input Sheet'!D$12)) * COS(RADIANS(AC753)) *
       COS(RADIANS(AD753) - RADIANS('[1]Sales Team Input Sheet'!D$14)))), ""))</f>
        <v>1647.57585775552</v>
      </c>
      <c r="AF753" s="21">
        <f t="shared" si="11"/>
        <v>829</v>
      </c>
    </row>
    <row r="754" spans="1:32" ht="15" thickBot="1" x14ac:dyDescent="0.4">
      <c r="A754" s="11" t="s">
        <v>1948</v>
      </c>
      <c r="B754" s="12" t="s">
        <v>1949</v>
      </c>
      <c r="C754" s="12" t="s">
        <v>184</v>
      </c>
      <c r="D754" s="13" t="s">
        <v>34</v>
      </c>
      <c r="E754" s="14">
        <v>42401</v>
      </c>
      <c r="F754" s="15">
        <v>1388.8200000000002</v>
      </c>
      <c r="G754" s="15">
        <v>1331.114184</v>
      </c>
      <c r="H754" s="15">
        <v>14327.9799651576</v>
      </c>
      <c r="I754" s="15">
        <v>8027.0122303840035</v>
      </c>
      <c r="J754" s="16">
        <v>0.56023335110070493</v>
      </c>
      <c r="K754" s="16">
        <v>0.75228662211390029</v>
      </c>
      <c r="L754" s="16">
        <v>0.85466431653456831</v>
      </c>
      <c r="M754" s="15">
        <v>6860.4009216957638</v>
      </c>
      <c r="N754" s="15">
        <v>301.20774783947405</v>
      </c>
      <c r="O754" s="15">
        <v>323.63394824383289</v>
      </c>
      <c r="P754" s="15">
        <v>549750.13</v>
      </c>
      <c r="Q754" s="15">
        <v>504117.35</v>
      </c>
      <c r="R754" s="17">
        <v>672156.46666666656</v>
      </c>
      <c r="S754" s="15">
        <v>362.98249593179816</v>
      </c>
      <c r="T754" s="15">
        <v>738190.01000000013</v>
      </c>
      <c r="U754" s="15">
        <v>667112</v>
      </c>
      <c r="V754" s="15">
        <v>889482.66666666674</v>
      </c>
      <c r="W754" s="15">
        <v>480.34446508546824</v>
      </c>
      <c r="X754" s="18">
        <v>1.9338</v>
      </c>
      <c r="Y754" s="18">
        <v>91317.949999999983</v>
      </c>
      <c r="Z754" s="17">
        <v>121757.26666666663</v>
      </c>
      <c r="AA754" s="17">
        <v>62962.698658944377</v>
      </c>
      <c r="AB754" s="19">
        <f>Table1[[#This Row],[YTD-23 Annualized]]/Table1[[#This Row],[Column6]]</f>
        <v>97.976266159751191</v>
      </c>
      <c r="AC754" s="22">
        <v>33.153249000000002</v>
      </c>
      <c r="AD754" s="22">
        <v>-96.832031999999998</v>
      </c>
      <c r="AE754" s="21">
        <f>IF(OR('[1]Sales Team Input Sheet'!D$12="", '[1]Sales Team Input Sheet'!D$14="", AC754="", AD754=""), "",
     IFERROR(3959 * ACOS(MIN(1,
       SIN(RADIANS('[1]Sales Team Input Sheet'!D$12)) * SIN(RADIANS(AC754)) +
       COS(RADIANS('[1]Sales Team Input Sheet'!D$12)) * COS(RADIANS(AC754)) *
       COS(RADIANS(AD754) - RADIANS('[1]Sales Team Input Sheet'!D$14)))), ""))</f>
        <v>785.56076545251528</v>
      </c>
      <c r="AF754" s="21">
        <f t="shared" si="11"/>
        <v>515</v>
      </c>
    </row>
    <row r="755" spans="1:32" ht="15" thickBot="1" x14ac:dyDescent="0.4">
      <c r="A755" s="11" t="s">
        <v>1950</v>
      </c>
      <c r="B755" s="12" t="s">
        <v>1951</v>
      </c>
      <c r="C755" s="12" t="s">
        <v>1952</v>
      </c>
      <c r="D755" s="13" t="s">
        <v>34</v>
      </c>
      <c r="E755" s="14">
        <v>42401</v>
      </c>
      <c r="F755" s="15">
        <v>921.04</v>
      </c>
      <c r="G755" s="15">
        <v>1002.237564</v>
      </c>
      <c r="H755" s="15">
        <v>10787.984915139599</v>
      </c>
      <c r="I755" s="15">
        <v>5793.8866173540846</v>
      </c>
      <c r="J755" s="16">
        <v>0.53706847598786345</v>
      </c>
      <c r="K755" s="16">
        <v>0.80805049494207504</v>
      </c>
      <c r="L755" s="16">
        <v>0.79610746596056425</v>
      </c>
      <c r="M755" s="15">
        <v>4612.5563930045864</v>
      </c>
      <c r="N755" s="15">
        <v>314.98239584681073</v>
      </c>
      <c r="O755" s="15">
        <v>335.41921089203504</v>
      </c>
      <c r="P755" s="15">
        <v>415131.55</v>
      </c>
      <c r="Q755" s="15">
        <v>329159.12999999995</v>
      </c>
      <c r="R755" s="17">
        <v>438878.83999999997</v>
      </c>
      <c r="S755" s="15">
        <v>357.37767089377223</v>
      </c>
      <c r="T755" s="15">
        <v>501654.44</v>
      </c>
      <c r="U755" s="15">
        <v>419188.98</v>
      </c>
      <c r="V755" s="15">
        <v>558918.6399999999</v>
      </c>
      <c r="W755" s="15">
        <v>455.12570572396413</v>
      </c>
      <c r="X755" s="18">
        <v>2.0587999999999997</v>
      </c>
      <c r="Y755" s="18">
        <v>134686.23000000001</v>
      </c>
      <c r="Z755" s="17">
        <v>179581.64</v>
      </c>
      <c r="AA755" s="17">
        <v>87226.364872741426</v>
      </c>
      <c r="AB755" s="19">
        <f>Table1[[#This Row],[YTD-23 Annualized]]/Table1[[#This Row],[Column6]]</f>
        <v>95.14872071062473</v>
      </c>
      <c r="AC755" s="22">
        <v>33.422722</v>
      </c>
      <c r="AD755" s="22">
        <v>-96.567259000000007</v>
      </c>
      <c r="AE755" s="21">
        <f>IF(OR('[1]Sales Team Input Sheet'!D$12="", '[1]Sales Team Input Sheet'!D$14="", AC755="", AD755=""), "",
     IFERROR(3959 * ACOS(MIN(1,
       SIN(RADIANS('[1]Sales Team Input Sheet'!D$12)) * SIN(RADIANS(AC755)) +
       COS(RADIANS('[1]Sales Team Input Sheet'!D$12)) * COS(RADIANS(AC755)) *
       COS(RADIANS(AD755) - RADIANS('[1]Sales Team Input Sheet'!D$14)))), ""))</f>
        <v>761.48282946060499</v>
      </c>
      <c r="AF755" s="21">
        <f t="shared" si="11"/>
        <v>503</v>
      </c>
    </row>
    <row r="756" spans="1:32" ht="15" thickBot="1" x14ac:dyDescent="0.4">
      <c r="A756" s="11" t="s">
        <v>1953</v>
      </c>
      <c r="B756" s="12" t="s">
        <v>1954</v>
      </c>
      <c r="C756" s="12" t="s">
        <v>88</v>
      </c>
      <c r="D756" s="13" t="s">
        <v>34</v>
      </c>
      <c r="E756" s="14">
        <v>42401</v>
      </c>
      <c r="F756" s="15">
        <v>828.86</v>
      </c>
      <c r="G756" s="15">
        <v>878.95528300000001</v>
      </c>
      <c r="H756" s="15">
        <v>9460.9867706836994</v>
      </c>
      <c r="I756" s="15">
        <v>4799.985333637901</v>
      </c>
      <c r="J756" s="16">
        <v>0.50734510574640934</v>
      </c>
      <c r="K756" s="16">
        <v>0.91836788453652551</v>
      </c>
      <c r="L756" s="16">
        <v>0.91174596479773118</v>
      </c>
      <c r="M756" s="15">
        <v>4376.3672590326478</v>
      </c>
      <c r="N756" s="15">
        <v>405.8412659823519</v>
      </c>
      <c r="O756" s="15">
        <v>471.03113915498392</v>
      </c>
      <c r="P756" s="15">
        <v>504335.30000000005</v>
      </c>
      <c r="Q756" s="15">
        <v>438319.99</v>
      </c>
      <c r="R756" s="17">
        <v>584426.65333333332</v>
      </c>
      <c r="S756" s="15">
        <v>528.82270829814445</v>
      </c>
      <c r="T756" s="15">
        <v>810460.12999999989</v>
      </c>
      <c r="U756" s="15">
        <v>680384.56</v>
      </c>
      <c r="V756" s="15">
        <v>907179.41333333333</v>
      </c>
      <c r="W756" s="15">
        <v>820.86789083801841</v>
      </c>
      <c r="X756" s="18">
        <v>2.0238</v>
      </c>
      <c r="Y756" s="18">
        <v>126558.86000000002</v>
      </c>
      <c r="Z756" s="17">
        <v>168745.1466666667</v>
      </c>
      <c r="AA756" s="17">
        <v>83380.347201633907</v>
      </c>
      <c r="AB756" s="19">
        <f>Table1[[#This Row],[YTD-23 Annualized]]/Table1[[#This Row],[Column6]]</f>
        <v>133.54150114506501</v>
      </c>
      <c r="AC756" s="22">
        <v>31.303936</v>
      </c>
      <c r="AD756" s="22">
        <v>-95.459417000000002</v>
      </c>
      <c r="AE756" s="21">
        <f>IF(OR('[1]Sales Team Input Sheet'!D$12="", '[1]Sales Team Input Sheet'!D$14="", AC756="", AD756=""), "",
     IFERROR(3959 * ACOS(MIN(1,
       SIN(RADIANS('[1]Sales Team Input Sheet'!D$12)) * SIN(RADIANS(AC756)) +
       COS(RADIANS('[1]Sales Team Input Sheet'!D$12)) * COS(RADIANS(AC756)) *
       COS(RADIANS(AD756) - RADIANS('[1]Sales Team Input Sheet'!D$14)))), ""))</f>
        <v>849.68394856327075</v>
      </c>
      <c r="AF756" s="21">
        <f t="shared" si="11"/>
        <v>604</v>
      </c>
    </row>
    <row r="757" spans="1:32" ht="15" thickBot="1" x14ac:dyDescent="0.4">
      <c r="A757" s="11" t="s">
        <v>1955</v>
      </c>
      <c r="B757" s="12" t="s">
        <v>1956</v>
      </c>
      <c r="C757" s="12" t="s">
        <v>1532</v>
      </c>
      <c r="D757" s="13" t="s">
        <v>34</v>
      </c>
      <c r="E757" s="14">
        <v>42309</v>
      </c>
      <c r="F757" s="15">
        <v>538.57999999999993</v>
      </c>
      <c r="G757" s="15">
        <v>737.556917</v>
      </c>
      <c r="H757" s="15">
        <v>7938.9888988962994</v>
      </c>
      <c r="I757" s="15">
        <v>3945.4487903714494</v>
      </c>
      <c r="J757" s="16">
        <v>0.49697119376498394</v>
      </c>
      <c r="K757" s="16">
        <v>0.77379280405893391</v>
      </c>
      <c r="L757" s="16">
        <v>0.69234515531360341</v>
      </c>
      <c r="M757" s="15">
        <v>2731.6123555515896</v>
      </c>
      <c r="N757" s="15">
        <v>326.24545894739458</v>
      </c>
      <c r="O757" s="15">
        <v>349.91559285528615</v>
      </c>
      <c r="P757" s="15">
        <v>293772.14</v>
      </c>
      <c r="Q757" s="15">
        <v>210806.62000000002</v>
      </c>
      <c r="R757" s="17">
        <v>281075.4933333334</v>
      </c>
      <c r="S757" s="15">
        <v>391.41189795387879</v>
      </c>
      <c r="T757" s="15">
        <v>647699.25999999989</v>
      </c>
      <c r="U757" s="15">
        <v>467237.29</v>
      </c>
      <c r="V757" s="15">
        <v>622983.05333333334</v>
      </c>
      <c r="W757" s="15">
        <v>867.53553789594878</v>
      </c>
      <c r="X757" s="18">
        <v>2.3966700000000003</v>
      </c>
      <c r="Y757" s="18">
        <v>92757.07</v>
      </c>
      <c r="Z757" s="17">
        <v>123676.09333333335</v>
      </c>
      <c r="AA757" s="17">
        <v>51603.305141439305</v>
      </c>
      <c r="AB757" s="19">
        <f>Table1[[#This Row],[YTD-23 Annualized]]/Table1[[#This Row],[Column6]]</f>
        <v>102.89728436836577</v>
      </c>
      <c r="AC757" s="22">
        <v>30.488094</v>
      </c>
      <c r="AD757" s="22">
        <v>-91.165712999999997</v>
      </c>
      <c r="AE757" s="21">
        <f>IF(OR('[1]Sales Team Input Sheet'!D$12="", '[1]Sales Team Input Sheet'!D$14="", AC757="", AD757=""), "",
     IFERROR(3959 * ACOS(MIN(1,
       SIN(RADIANS('[1]Sales Team Input Sheet'!D$12)) * SIN(RADIANS(AC757)) +
       COS(RADIANS('[1]Sales Team Input Sheet'!D$12)) * COS(RADIANS(AC757)) *
       COS(RADIANS(AD757) - RADIANS('[1]Sales Team Input Sheet'!D$14)))), ""))</f>
        <v>811.69727555413692</v>
      </c>
      <c r="AF757" s="21">
        <f t="shared" si="11"/>
        <v>555</v>
      </c>
    </row>
    <row r="758" spans="1:32" ht="15" thickBot="1" x14ac:dyDescent="0.4">
      <c r="A758" s="11" t="s">
        <v>1957</v>
      </c>
      <c r="B758" s="12" t="s">
        <v>1958</v>
      </c>
      <c r="C758" s="12" t="s">
        <v>1959</v>
      </c>
      <c r="D758" s="13" t="s">
        <v>34</v>
      </c>
      <c r="E758" s="14">
        <v>42217</v>
      </c>
      <c r="F758" s="15">
        <v>1039.1600000000001</v>
      </c>
      <c r="G758" s="15">
        <v>822.84187099999997</v>
      </c>
      <c r="H758" s="15">
        <v>8856.9876152568995</v>
      </c>
      <c r="I758" s="15">
        <v>5370.4648110609996</v>
      </c>
      <c r="J758" s="16">
        <v>0.60635342899316313</v>
      </c>
      <c r="K758" s="16">
        <v>0.85741237126060688</v>
      </c>
      <c r="L758" s="16">
        <v>0.95034270821407851</v>
      </c>
      <c r="M758" s="15">
        <v>5103.7820729121213</v>
      </c>
      <c r="N758" s="15">
        <v>268.97482868525901</v>
      </c>
      <c r="O758" s="15">
        <v>292.26511797990685</v>
      </c>
      <c r="P758" s="15">
        <v>359708.05000000005</v>
      </c>
      <c r="Q758" s="15">
        <v>323561.99</v>
      </c>
      <c r="R758" s="17">
        <v>431415.98666666663</v>
      </c>
      <c r="S758" s="15">
        <v>311.36878825204968</v>
      </c>
      <c r="T758" s="15">
        <v>569282.62000000011</v>
      </c>
      <c r="U758" s="15">
        <v>534164.85000000009</v>
      </c>
      <c r="V758" s="15">
        <v>712219.8</v>
      </c>
      <c r="W758" s="15">
        <v>514.03523037838249</v>
      </c>
      <c r="X758" s="18">
        <v>3.0587999999999997</v>
      </c>
      <c r="Y758" s="18">
        <v>120094.42000000001</v>
      </c>
      <c r="Z758" s="17">
        <v>160125.89333333337</v>
      </c>
      <c r="AA758" s="17">
        <v>52349.252430146917</v>
      </c>
      <c r="AB758" s="19">
        <f>Table1[[#This Row],[YTD-23 Annualized]]/Table1[[#This Row],[Column6]]</f>
        <v>84.528684905331161</v>
      </c>
      <c r="AC758" s="22">
        <v>41.678262500000002</v>
      </c>
      <c r="AD758" s="22">
        <v>-86.287402799999995</v>
      </c>
      <c r="AE758" s="21">
        <f>IF(OR('[1]Sales Team Input Sheet'!D$12="", '[1]Sales Team Input Sheet'!D$14="", AC758="", AD758=""), "",
     IFERROR(3959 * ACOS(MIN(1,
       SIN(RADIANS('[1]Sales Team Input Sheet'!D$12)) * SIN(RADIANS(AC758)) +
       COS(RADIANS('[1]Sales Team Input Sheet'!D$12)) * COS(RADIANS(AC758)) *
       COS(RADIANS(AD758) - RADIANS('[1]Sales Team Input Sheet'!D$14)))), ""))</f>
        <v>70.379541613745417</v>
      </c>
      <c r="AF758" s="21">
        <f t="shared" si="11"/>
        <v>35</v>
      </c>
    </row>
    <row r="759" spans="1:32" ht="15" thickBot="1" x14ac:dyDescent="0.4">
      <c r="A759" s="11" t="s">
        <v>1960</v>
      </c>
      <c r="B759" s="12" t="s">
        <v>1961</v>
      </c>
      <c r="C759" s="12" t="s">
        <v>332</v>
      </c>
      <c r="D759" s="13" t="s">
        <v>34</v>
      </c>
      <c r="E759" s="14">
        <v>42552</v>
      </c>
      <c r="F759" s="15">
        <v>986.09999999999991</v>
      </c>
      <c r="G759" s="15">
        <v>1342</v>
      </c>
      <c r="H759" s="15">
        <v>14445.1538</v>
      </c>
      <c r="I759" s="15">
        <v>6879.0131897984002</v>
      </c>
      <c r="J759" s="16">
        <v>0.47621598807749627</v>
      </c>
      <c r="K759" s="16">
        <v>0.75310072142092821</v>
      </c>
      <c r="L759" s="16">
        <v>0.70233587582344192</v>
      </c>
      <c r="M759" s="15">
        <v>4831.3777534580677</v>
      </c>
      <c r="N759" s="15">
        <v>417.11120921059199</v>
      </c>
      <c r="O759" s="15">
        <v>428.15410201805093</v>
      </c>
      <c r="P759" s="15">
        <v>671668.67999999993</v>
      </c>
      <c r="Q759" s="15">
        <v>485944.27999999997</v>
      </c>
      <c r="R759" s="17">
        <v>647925.70666666667</v>
      </c>
      <c r="S759" s="15">
        <v>492.79411824358584</v>
      </c>
      <c r="T759" s="15">
        <v>977587.42999999993</v>
      </c>
      <c r="U759" s="15">
        <v>794772.81</v>
      </c>
      <c r="V759" s="15">
        <v>1059697.08</v>
      </c>
      <c r="W759" s="15">
        <v>805.97587465774268</v>
      </c>
      <c r="X759" s="18">
        <v>2.3281499999999999</v>
      </c>
      <c r="Y759" s="18">
        <v>144463.78999999998</v>
      </c>
      <c r="Z759" s="17">
        <v>192618.38666666666</v>
      </c>
      <c r="AA759" s="17">
        <v>82734.525982718755</v>
      </c>
      <c r="AB759" s="19">
        <f>Table1[[#This Row],[YTD-23 Annualized]]/Table1[[#This Row],[Column6]]</f>
        <v>134.10785488733779</v>
      </c>
      <c r="AC759" s="22">
        <v>38.578140599999998</v>
      </c>
      <c r="AD759" s="22">
        <v>-121.5012694</v>
      </c>
      <c r="AE759" s="21">
        <f>IF(OR('[1]Sales Team Input Sheet'!D$12="", '[1]Sales Team Input Sheet'!D$14="", AC759="", AD759=""), "",
     IFERROR(3959 * ACOS(MIN(1,
       SIN(RADIANS('[1]Sales Team Input Sheet'!D$12)) * SIN(RADIANS(AC759)) +
       COS(RADIANS('[1]Sales Team Input Sheet'!D$12)) * COS(RADIANS(AC759)) *
       COS(RADIANS(AD759) - RADIANS('[1]Sales Team Input Sheet'!D$14)))), ""))</f>
        <v>1789.8419382817424</v>
      </c>
      <c r="AF759" s="21">
        <f t="shared" si="11"/>
        <v>966</v>
      </c>
    </row>
    <row r="760" spans="1:32" ht="15" thickBot="1" x14ac:dyDescent="0.4">
      <c r="A760" s="11" t="s">
        <v>1962</v>
      </c>
      <c r="B760" s="12" t="s">
        <v>1963</v>
      </c>
      <c r="C760" s="12" t="s">
        <v>1964</v>
      </c>
      <c r="D760" s="13" t="s">
        <v>34</v>
      </c>
      <c r="E760" s="14">
        <v>42401</v>
      </c>
      <c r="F760" s="15">
        <v>1334.46</v>
      </c>
      <c r="G760" s="15">
        <v>1434.793932</v>
      </c>
      <c r="H760" s="15">
        <v>15443.978404654799</v>
      </c>
      <c r="I760" s="15">
        <v>8509.9617612037</v>
      </c>
      <c r="J760" s="16">
        <v>0.55102134555166216</v>
      </c>
      <c r="K760" s="16">
        <v>0.8111956816649748</v>
      </c>
      <c r="L760" s="16">
        <v>0.70915691147880677</v>
      </c>
      <c r="M760" s="15">
        <v>6034.8981993779635</v>
      </c>
      <c r="N760" s="15">
        <v>203.73758625421473</v>
      </c>
      <c r="O760" s="15">
        <v>231.16544519880702</v>
      </c>
      <c r="P760" s="15">
        <v>464267.02</v>
      </c>
      <c r="Q760" s="15">
        <v>342910.05</v>
      </c>
      <c r="R760" s="17">
        <v>457213.4</v>
      </c>
      <c r="S760" s="15">
        <v>256.96540173553348</v>
      </c>
      <c r="T760" s="15">
        <v>799021.72</v>
      </c>
      <c r="U760" s="15">
        <v>640437.24</v>
      </c>
      <c r="V760" s="15">
        <v>853916.32</v>
      </c>
      <c r="W760" s="15">
        <v>479.92239557573839</v>
      </c>
      <c r="X760" s="18">
        <v>2.1541199999999998</v>
      </c>
      <c r="Y760" s="18">
        <v>125884.62</v>
      </c>
      <c r="Z760" s="17">
        <v>167846.16</v>
      </c>
      <c r="AA760" s="17">
        <v>77918.667483705649</v>
      </c>
      <c r="AB760" s="19">
        <f>Table1[[#This Row],[YTD-23 Annualized]]/Table1[[#This Row],[Column6]]</f>
        <v>75.761576234562909</v>
      </c>
      <c r="AC760" s="22">
        <v>32.517194600000003</v>
      </c>
      <c r="AD760" s="22">
        <v>-93.739212600000002</v>
      </c>
      <c r="AE760" s="21">
        <f>IF(OR('[1]Sales Team Input Sheet'!D$12="", '[1]Sales Team Input Sheet'!D$14="", AC760="", AD760=""), "",
     IFERROR(3959 * ACOS(MIN(1,
       SIN(RADIANS('[1]Sales Team Input Sheet'!D$12)) * SIN(RADIANS(AC760)) +
       COS(RADIANS('[1]Sales Team Input Sheet'!D$12)) * COS(RADIANS(AC760)) *
       COS(RADIANS(AD760) - RADIANS('[1]Sales Team Input Sheet'!D$14)))), ""))</f>
        <v>729.06873140833454</v>
      </c>
      <c r="AF760" s="21">
        <f t="shared" si="11"/>
        <v>475</v>
      </c>
    </row>
    <row r="761" spans="1:32" ht="15" thickBot="1" x14ac:dyDescent="0.4">
      <c r="A761" s="11" t="s">
        <v>1965</v>
      </c>
      <c r="B761" s="12" t="s">
        <v>1966</v>
      </c>
      <c r="C761" s="12" t="s">
        <v>986</v>
      </c>
      <c r="D761" s="13" t="s">
        <v>34</v>
      </c>
      <c r="E761" s="14">
        <v>42461</v>
      </c>
      <c r="F761" s="15">
        <v>1194.8400000000001</v>
      </c>
      <c r="G761" s="15">
        <v>1338.0954478163801</v>
      </c>
      <c r="H761" s="15">
        <v>14403.125590750733</v>
      </c>
      <c r="I761" s="15">
        <v>7783.9725284629003</v>
      </c>
      <c r="J761" s="16">
        <v>0.54043634344628222</v>
      </c>
      <c r="K761" s="16">
        <v>0.82787036605616349</v>
      </c>
      <c r="L761" s="16">
        <v>0.75500759743972612</v>
      </c>
      <c r="M761" s="15">
        <v>5876.9583972516039</v>
      </c>
      <c r="N761" s="15">
        <v>306.80050809237002</v>
      </c>
      <c r="O761" s="15">
        <v>351.79244919821895</v>
      </c>
      <c r="P761" s="15">
        <v>599524.75</v>
      </c>
      <c r="Q761" s="15">
        <v>471302.35000000003</v>
      </c>
      <c r="R761" s="17">
        <v>628403.13333333342</v>
      </c>
      <c r="S761" s="15">
        <v>394.44808509926014</v>
      </c>
      <c r="T761" s="15">
        <v>1026607.3099999999</v>
      </c>
      <c r="U761" s="15">
        <v>858562.70000000007</v>
      </c>
      <c r="V761" s="15">
        <v>1144750.2666666668</v>
      </c>
      <c r="W761" s="15">
        <v>718.5587191590505</v>
      </c>
      <c r="X761" s="18">
        <v>2.26667</v>
      </c>
      <c r="Y761" s="18">
        <v>90185.580000000016</v>
      </c>
      <c r="Z761" s="17">
        <v>120247.44000000003</v>
      </c>
      <c r="AA761" s="17">
        <v>53050.263161377719</v>
      </c>
      <c r="AB761" s="19">
        <f>Table1[[#This Row],[YTD-23 Annualized]]/Table1[[#This Row],[Column6]]</f>
        <v>106.92659210029632</v>
      </c>
      <c r="AC761" s="22">
        <v>29.993561400000001</v>
      </c>
      <c r="AD761" s="22">
        <v>-90.154979299999994</v>
      </c>
      <c r="AE761" s="21">
        <f>IF(OR('[1]Sales Team Input Sheet'!D$12="", '[1]Sales Team Input Sheet'!D$14="", AC761="", AD761=""), "",
     IFERROR(3959 * ACOS(MIN(1,
       SIN(RADIANS('[1]Sales Team Input Sheet'!D$12)) * SIN(RADIANS(AC761)) +
       COS(RADIANS('[1]Sales Team Input Sheet'!D$12)) * COS(RADIANS(AC761)) *
       COS(RADIANS(AD761) - RADIANS('[1]Sales Team Input Sheet'!D$14)))), ""))</f>
        <v>833.68790519601657</v>
      </c>
      <c r="AF761" s="21">
        <f t="shared" si="11"/>
        <v>574</v>
      </c>
    </row>
    <row r="762" spans="1:32" ht="15" thickBot="1" x14ac:dyDescent="0.4">
      <c r="A762" s="11" t="s">
        <v>1967</v>
      </c>
      <c r="B762" s="12" t="s">
        <v>1968</v>
      </c>
      <c r="C762" s="12" t="s">
        <v>424</v>
      </c>
      <c r="D762" s="13" t="s">
        <v>34</v>
      </c>
      <c r="E762" s="14">
        <v>42430</v>
      </c>
      <c r="F762" s="15">
        <v>930.67000000000007</v>
      </c>
      <c r="G762" s="15">
        <v>1255.5840450000001</v>
      </c>
      <c r="H762" s="15">
        <v>13514.9811019755</v>
      </c>
      <c r="I762" s="15">
        <v>6694.9860950589091</v>
      </c>
      <c r="J762" s="16">
        <v>0.49537517252468044</v>
      </c>
      <c r="K762" s="16">
        <v>0.65527219521210256</v>
      </c>
      <c r="L762" s="16">
        <v>0.68651470874747245</v>
      </c>
      <c r="M762" s="15">
        <v>4596.2064291177448</v>
      </c>
      <c r="N762" s="15">
        <v>267.5801653438607</v>
      </c>
      <c r="O762" s="15">
        <v>266.48386646179631</v>
      </c>
      <c r="P762" s="15">
        <v>361676.77999999997</v>
      </c>
      <c r="Q762" s="15">
        <v>276857.73</v>
      </c>
      <c r="R762" s="17">
        <v>369143.63999999996</v>
      </c>
      <c r="S762" s="15">
        <v>297.4821687601405</v>
      </c>
      <c r="T762" s="15">
        <v>471028.29000000004</v>
      </c>
      <c r="U762" s="15">
        <v>395430.09</v>
      </c>
      <c r="V762" s="15">
        <v>527240.12</v>
      </c>
      <c r="W762" s="15">
        <v>424.88754338272423</v>
      </c>
      <c r="X762" s="18">
        <v>1.0588</v>
      </c>
      <c r="Y762" s="18">
        <v>57019.21</v>
      </c>
      <c r="Z762" s="17">
        <v>76025.613333333342</v>
      </c>
      <c r="AA762" s="17">
        <v>71803.563782898884</v>
      </c>
      <c r="AB762" s="19">
        <f>Table1[[#This Row],[YTD-23 Annualized]]/Table1[[#This Row],[Column6]]</f>
        <v>80.314852192323784</v>
      </c>
      <c r="AC762" s="22">
        <v>39.732616</v>
      </c>
      <c r="AD762" s="22">
        <v>-104.895202</v>
      </c>
      <c r="AE762" s="21">
        <f>IF(OR('[1]Sales Team Input Sheet'!D$12="", '[1]Sales Team Input Sheet'!D$14="", AC762="", AD762=""), "",
     IFERROR(3959 * ACOS(MIN(1,
       SIN(RADIANS('[1]Sales Team Input Sheet'!D$12)) * SIN(RADIANS(AC762)) +
       COS(RADIANS('[1]Sales Team Input Sheet'!D$12)) * COS(RADIANS(AC762)) *
       COS(RADIANS(AD762) - RADIANS('[1]Sales Team Input Sheet'!D$14)))), ""))</f>
        <v>913.78133154794841</v>
      </c>
      <c r="AF762" s="21">
        <f t="shared" si="11"/>
        <v>621</v>
      </c>
    </row>
    <row r="763" spans="1:32" ht="15" thickBot="1" x14ac:dyDescent="0.4">
      <c r="A763" s="11" t="s">
        <v>1969</v>
      </c>
      <c r="B763" s="12" t="s">
        <v>1970</v>
      </c>
      <c r="C763" s="12" t="s">
        <v>1971</v>
      </c>
      <c r="D763" s="13" t="s">
        <v>34</v>
      </c>
      <c r="E763" s="14">
        <v>42491</v>
      </c>
      <c r="F763" s="15">
        <v>1148.55</v>
      </c>
      <c r="G763" s="15">
        <v>1250.1956709999999</v>
      </c>
      <c r="H763" s="15">
        <v>13456.981183076899</v>
      </c>
      <c r="I763" s="15">
        <v>7173.3534976841693</v>
      </c>
      <c r="J763" s="16">
        <v>0.53305815027111469</v>
      </c>
      <c r="K763" s="16">
        <v>0.84904234537211831</v>
      </c>
      <c r="L763" s="16">
        <v>0.78337269521439723</v>
      </c>
      <c r="M763" s="15">
        <v>5619.4092632064712</v>
      </c>
      <c r="N763" s="15">
        <v>364.11299302690139</v>
      </c>
      <c r="O763" s="15">
        <v>375.64752949370956</v>
      </c>
      <c r="P763" s="15">
        <v>676313.57</v>
      </c>
      <c r="Q763" s="15">
        <v>482036.7699999999</v>
      </c>
      <c r="R763" s="17">
        <v>642715.69333333324</v>
      </c>
      <c r="S763" s="15">
        <v>419.69158504200942</v>
      </c>
      <c r="T763" s="15">
        <v>1002794.6199999999</v>
      </c>
      <c r="U763" s="15">
        <v>741336.34000000008</v>
      </c>
      <c r="V763" s="15">
        <v>988448.45333333337</v>
      </c>
      <c r="W763" s="15">
        <v>645.45412911932442</v>
      </c>
      <c r="X763" s="18">
        <v>2.0832999999999999</v>
      </c>
      <c r="Y763" s="18">
        <v>100644.68</v>
      </c>
      <c r="Z763" s="17">
        <v>134192.90666666665</v>
      </c>
      <c r="AA763" s="17">
        <v>64413.625818013083</v>
      </c>
      <c r="AB763" s="19">
        <f>Table1[[#This Row],[YTD-23 Annualized]]/Table1[[#This Row],[Column6]]</f>
        <v>114.37424526837106</v>
      </c>
      <c r="AC763" s="22">
        <v>35.469015400000004</v>
      </c>
      <c r="AD763" s="22">
        <v>-97.5154979</v>
      </c>
      <c r="AE763" s="21">
        <f>IF(OR('[1]Sales Team Input Sheet'!D$12="", '[1]Sales Team Input Sheet'!D$14="", AC763="", AD763=""), "",
     IFERROR(3959 * ACOS(MIN(1,
       SIN(RADIANS('[1]Sales Team Input Sheet'!D$12)) * SIN(RADIANS(AC763)) +
       COS(RADIANS('[1]Sales Team Input Sheet'!D$12)) * COS(RADIANS(AC763)) *
       COS(RADIANS(AD763) - RADIANS('[1]Sales Team Input Sheet'!D$14)))), ""))</f>
        <v>692.8761520352848</v>
      </c>
      <c r="AF763" s="21">
        <f t="shared" si="11"/>
        <v>388</v>
      </c>
    </row>
    <row r="764" spans="1:32" ht="15" thickBot="1" x14ac:dyDescent="0.4">
      <c r="A764" s="11" t="s">
        <v>1972</v>
      </c>
      <c r="B764" s="12" t="s">
        <v>1973</v>
      </c>
      <c r="C764" s="12" t="s">
        <v>511</v>
      </c>
      <c r="D764" s="13" t="s">
        <v>132</v>
      </c>
      <c r="E764" s="14">
        <v>42522</v>
      </c>
      <c r="F764" s="15">
        <v>586.64</v>
      </c>
      <c r="G764" s="15">
        <v>836.12699999999995</v>
      </c>
      <c r="H764" s="15">
        <v>8999.9874152999982</v>
      </c>
      <c r="I764" s="15">
        <v>4221.5044385931396</v>
      </c>
      <c r="J764" s="16">
        <v>0.46905670461456123</v>
      </c>
      <c r="K764" s="16">
        <v>0.8244586907458753</v>
      </c>
      <c r="L764" s="16">
        <v>0.75639307034236514</v>
      </c>
      <c r="M764" s="15">
        <v>3193.1167037713872</v>
      </c>
      <c r="N764" s="15">
        <v>318.06779168892706</v>
      </c>
      <c r="O764" s="15">
        <v>332.78797899904538</v>
      </c>
      <c r="P764" s="15">
        <v>330270.84000000003</v>
      </c>
      <c r="Q764" s="15">
        <v>236163.53000000003</v>
      </c>
      <c r="R764" s="17">
        <v>314884.70666666667</v>
      </c>
      <c r="S764" s="15">
        <v>402.56977021682809</v>
      </c>
      <c r="T764" s="15">
        <v>430268.87999999995</v>
      </c>
      <c r="U764" s="15">
        <v>329807.93</v>
      </c>
      <c r="V764" s="15">
        <v>439743.90666666662</v>
      </c>
      <c r="W764" s="15">
        <v>562.19816241647334</v>
      </c>
      <c r="X764" s="18">
        <v>1.0832999999999999</v>
      </c>
      <c r="Y764" s="18">
        <v>110765.37999999999</v>
      </c>
      <c r="Z764" s="17">
        <v>147687.17333333331</v>
      </c>
      <c r="AA764" s="17">
        <v>136330.81633281024</v>
      </c>
      <c r="AB764" s="19">
        <f>Table1[[#This Row],[YTD-23 Annualized]]/Table1[[#This Row],[Column6]]</f>
        <v>98.613591634391767</v>
      </c>
      <c r="AC764" s="22">
        <v>36.039147</v>
      </c>
      <c r="AD764" s="22">
        <v>-95.868667000000002</v>
      </c>
      <c r="AE764" s="21">
        <f>IF(OR('[1]Sales Team Input Sheet'!D$12="", '[1]Sales Team Input Sheet'!D$14="", AC764="", AD764=""), "",
     IFERROR(3959 * ACOS(MIN(1,
       SIN(RADIANS('[1]Sales Team Input Sheet'!D$12)) * SIN(RADIANS(AC764)) +
       COS(RADIANS('[1]Sales Team Input Sheet'!D$12)) * COS(RADIANS(AC764)) *
       COS(RADIANS(AD764) - RADIANS('[1]Sales Team Input Sheet'!D$14)))), ""))</f>
        <v>598.93842944489495</v>
      </c>
      <c r="AF764" s="21">
        <f t="shared" si="11"/>
        <v>307</v>
      </c>
    </row>
    <row r="765" spans="1:32" ht="15" thickBot="1" x14ac:dyDescent="0.4">
      <c r="A765" s="11" t="s">
        <v>1974</v>
      </c>
      <c r="B765" s="12" t="s">
        <v>1975</v>
      </c>
      <c r="C765" s="12" t="s">
        <v>1976</v>
      </c>
      <c r="D765" s="13" t="s">
        <v>34</v>
      </c>
      <c r="E765" s="14">
        <v>42401</v>
      </c>
      <c r="F765" s="15">
        <v>1167.53</v>
      </c>
      <c r="G765" s="15">
        <v>1429.870073</v>
      </c>
      <c r="H765" s="15">
        <v>15390.9784787647</v>
      </c>
      <c r="I765" s="15">
        <v>7441.6553707196153</v>
      </c>
      <c r="J765" s="16">
        <v>0.483507619803838</v>
      </c>
      <c r="K765" s="16">
        <v>0.80430489923015513</v>
      </c>
      <c r="L765" s="16">
        <v>0.76686309505434314</v>
      </c>
      <c r="M765" s="15">
        <v>5706.7308699178193</v>
      </c>
      <c r="N765" s="15">
        <v>442.23789558360198</v>
      </c>
      <c r="O765" s="15">
        <v>469.78851078773141</v>
      </c>
      <c r="P765" s="15">
        <v>813485.12000000023</v>
      </c>
      <c r="Q765" s="15">
        <v>615037.29999999993</v>
      </c>
      <c r="R765" s="17">
        <v>820049.73333333316</v>
      </c>
      <c r="S765" s="15">
        <v>526.78500766575587</v>
      </c>
      <c r="T765" s="15">
        <v>1037687.1100000001</v>
      </c>
      <c r="U765" s="15">
        <v>791405.30999999994</v>
      </c>
      <c r="V765" s="15">
        <v>1055207.0799999998</v>
      </c>
      <c r="W765" s="15">
        <v>677.84580267744718</v>
      </c>
      <c r="X765" s="18">
        <v>2.6541000000000001</v>
      </c>
      <c r="Y765" s="18">
        <v>156585.01</v>
      </c>
      <c r="Z765" s="17">
        <v>208780.01333333334</v>
      </c>
      <c r="AA765" s="17">
        <v>78663.205355236554</v>
      </c>
      <c r="AB765" s="19">
        <f>Table1[[#This Row],[YTD-23 Annualized]]/Table1[[#This Row],[Column6]]</f>
        <v>143.69868704622169</v>
      </c>
      <c r="AC765" s="22">
        <v>37.770992</v>
      </c>
      <c r="AD765" s="22">
        <v>-122.260937</v>
      </c>
      <c r="AE765" s="21">
        <f>IF(OR('[1]Sales Team Input Sheet'!D$12="", '[1]Sales Team Input Sheet'!D$14="", AC765="", AD765=""), "",
     IFERROR(3959 * ACOS(MIN(1,
       SIN(RADIANS('[1]Sales Team Input Sheet'!D$12)) * SIN(RADIANS(AC765)) +
       COS(RADIANS('[1]Sales Team Input Sheet'!D$12)) * COS(RADIANS(AC765)) *
       COS(RADIANS(AD765) - RADIANS('[1]Sales Team Input Sheet'!D$14)))), ""))</f>
        <v>1847.0314222805955</v>
      </c>
      <c r="AF765" s="21">
        <f t="shared" si="11"/>
        <v>993</v>
      </c>
    </row>
    <row r="766" spans="1:32" ht="15" thickBot="1" x14ac:dyDescent="0.4">
      <c r="A766" s="11" t="s">
        <v>1977</v>
      </c>
      <c r="B766" s="12" t="s">
        <v>1978</v>
      </c>
      <c r="C766" s="12" t="s">
        <v>701</v>
      </c>
      <c r="D766" s="13" t="s">
        <v>34</v>
      </c>
      <c r="E766" s="14">
        <v>42491</v>
      </c>
      <c r="F766" s="15">
        <v>1141.69</v>
      </c>
      <c r="G766" s="15">
        <v>1176.616495</v>
      </c>
      <c r="H766" s="15">
        <v>12664.982290530499</v>
      </c>
      <c r="I766" s="15">
        <v>5452.8089194409122</v>
      </c>
      <c r="J766" s="16">
        <v>0.43054216692572334</v>
      </c>
      <c r="K766" s="16">
        <v>0.96710754491437512</v>
      </c>
      <c r="L766" s="16">
        <v>0.90751624185868651</v>
      </c>
      <c r="M766" s="15">
        <v>4948.512658144542</v>
      </c>
      <c r="N766" s="15">
        <v>430.71747148877972</v>
      </c>
      <c r="O766" s="15">
        <v>508.3015879967416</v>
      </c>
      <c r="P766" s="15">
        <v>825638.25999999989</v>
      </c>
      <c r="Q766" s="15">
        <v>647074.0199999999</v>
      </c>
      <c r="R766" s="17">
        <v>862765.35999999987</v>
      </c>
      <c r="S766" s="15">
        <v>566.76857991223528</v>
      </c>
      <c r="T766" s="15">
        <v>1098573.58</v>
      </c>
      <c r="U766" s="15">
        <v>904305.07</v>
      </c>
      <c r="V766" s="15">
        <v>1205740.0933333333</v>
      </c>
      <c r="W766" s="15">
        <v>792.07584370538393</v>
      </c>
      <c r="X766" s="18">
        <v>2.38</v>
      </c>
      <c r="Y766" s="18">
        <v>93430.47</v>
      </c>
      <c r="Z766" s="17">
        <v>124573.96</v>
      </c>
      <c r="AA766" s="17">
        <v>52342.000000000007</v>
      </c>
      <c r="AB766" s="19">
        <f>Table1[[#This Row],[YTD-23 Annualized]]/Table1[[#This Row],[Column6]]</f>
        <v>174.34841933363793</v>
      </c>
      <c r="AC766" s="22">
        <v>25.960148</v>
      </c>
      <c r="AD766" s="22">
        <v>-80.145093000000003</v>
      </c>
      <c r="AE766" s="21">
        <f>IF(OR('[1]Sales Team Input Sheet'!D$12="", '[1]Sales Team Input Sheet'!D$14="", AC766="", AD766=""), "",
     IFERROR(3959 * ACOS(MIN(1,
       SIN(RADIANS('[1]Sales Team Input Sheet'!D$12)) * SIN(RADIANS(AC766)) +
       COS(RADIANS('[1]Sales Team Input Sheet'!D$12)) * COS(RADIANS(AC766)) *
       COS(RADIANS(AD766) - RADIANS('[1]Sales Team Input Sheet'!D$14)))), ""))</f>
        <v>1179.7918586608193</v>
      </c>
      <c r="AF766" s="21">
        <f t="shared" si="11"/>
        <v>751</v>
      </c>
    </row>
    <row r="767" spans="1:32" ht="15" thickBot="1" x14ac:dyDescent="0.4">
      <c r="A767" s="11" t="s">
        <v>1979</v>
      </c>
      <c r="B767" s="12" t="s">
        <v>1980</v>
      </c>
      <c r="C767" s="12" t="s">
        <v>1981</v>
      </c>
      <c r="D767" s="13" t="s">
        <v>34</v>
      </c>
      <c r="E767" s="14">
        <v>42522</v>
      </c>
      <c r="F767" s="15">
        <v>1575.5700000000002</v>
      </c>
      <c r="G767" s="15">
        <v>1799.902722</v>
      </c>
      <c r="H767" s="15">
        <v>19373.9729093358</v>
      </c>
      <c r="I767" s="15">
        <v>9617.0105022264015</v>
      </c>
      <c r="J767" s="16">
        <v>0.49638814647006246</v>
      </c>
      <c r="K767" s="16">
        <v>0.83001421505622541</v>
      </c>
      <c r="L767" s="16">
        <v>0.67602773375750036</v>
      </c>
      <c r="M767" s="15">
        <v>6501.3658153421957</v>
      </c>
      <c r="N767" s="15">
        <v>421.20019051634614</v>
      </c>
      <c r="O767" s="15">
        <v>491.50213573500372</v>
      </c>
      <c r="P767" s="15">
        <v>1209331.0399999998</v>
      </c>
      <c r="Q767" s="15">
        <v>873745.33000000007</v>
      </c>
      <c r="R767" s="17">
        <v>1164993.7733333334</v>
      </c>
      <c r="S767" s="15">
        <v>554.55824241385653</v>
      </c>
      <c r="T767" s="15">
        <v>1620745.0000000002</v>
      </c>
      <c r="U767" s="15">
        <v>1216170.3000000003</v>
      </c>
      <c r="V767" s="15">
        <v>1621560.4000000004</v>
      </c>
      <c r="W767" s="15">
        <v>771.89226756031155</v>
      </c>
      <c r="X767" s="18">
        <v>2.323</v>
      </c>
      <c r="Y767" s="18">
        <v>105861.45000000001</v>
      </c>
      <c r="Z767" s="17">
        <v>141148.60000000003</v>
      </c>
      <c r="AA767" s="17">
        <v>60761.343090830836</v>
      </c>
      <c r="AB767" s="19">
        <f>Table1[[#This Row],[YTD-23 Annualized]]/Table1[[#This Row],[Column6]]</f>
        <v>179.19215845140297</v>
      </c>
      <c r="AC767" s="22">
        <v>30.441938</v>
      </c>
      <c r="AD767" s="22">
        <v>-84.277069999999995</v>
      </c>
      <c r="AE767" s="21">
        <f>IF(OR('[1]Sales Team Input Sheet'!D$12="", '[1]Sales Team Input Sheet'!D$14="", AC767="", AD767=""), "",
     IFERROR(3959 * ACOS(MIN(1,
       SIN(RADIANS('[1]Sales Team Input Sheet'!D$12)) * SIN(RADIANS(AC767)) +
       COS(RADIANS('[1]Sales Team Input Sheet'!D$12)) * COS(RADIANS(AC767)) *
       COS(RADIANS(AD767) - RADIANS('[1]Sales Team Input Sheet'!D$14)))), ""))</f>
        <v>812.28184815756845</v>
      </c>
      <c r="AF767" s="21">
        <f t="shared" si="11"/>
        <v>558</v>
      </c>
    </row>
    <row r="768" spans="1:32" ht="15" thickBot="1" x14ac:dyDescent="0.4">
      <c r="A768" s="11" t="s">
        <v>1982</v>
      </c>
      <c r="B768" s="12" t="s">
        <v>1983</v>
      </c>
      <c r="C768" s="12" t="s">
        <v>1984</v>
      </c>
      <c r="D768" s="13" t="s">
        <v>34</v>
      </c>
      <c r="E768" s="14">
        <v>42491</v>
      </c>
      <c r="F768" s="15">
        <v>919.49</v>
      </c>
      <c r="G768" s="15">
        <v>1261.1582249999999</v>
      </c>
      <c r="H768" s="15">
        <v>13574.981018077498</v>
      </c>
      <c r="I768" s="15">
        <v>5450.8447402142992</v>
      </c>
      <c r="J768" s="16">
        <v>0.40153608560892506</v>
      </c>
      <c r="K768" s="16">
        <v>0.89208219772406949</v>
      </c>
      <c r="L768" s="16">
        <v>0.80341944951187172</v>
      </c>
      <c r="M768" s="15">
        <v>4379.3146805576534</v>
      </c>
      <c r="N768" s="15">
        <v>426.33435422911509</v>
      </c>
      <c r="O768" s="15">
        <v>471.43672035584939</v>
      </c>
      <c r="P768" s="15">
        <v>653863.58000000007</v>
      </c>
      <c r="Q768" s="15">
        <v>482402.62</v>
      </c>
      <c r="R768" s="17">
        <v>643203.49333333329</v>
      </c>
      <c r="S768" s="15">
        <v>524.6415077923632</v>
      </c>
      <c r="T768" s="15">
        <v>940688.32000000007</v>
      </c>
      <c r="U768" s="15">
        <v>737318.60000000009</v>
      </c>
      <c r="V768" s="15">
        <v>983091.46666666679</v>
      </c>
      <c r="W768" s="15">
        <v>801.87778007373663</v>
      </c>
      <c r="X768" s="18">
        <v>2.1387999999999998</v>
      </c>
      <c r="Y768" s="18">
        <v>95114.309999999983</v>
      </c>
      <c r="Z768" s="17">
        <v>126819.07999999997</v>
      </c>
      <c r="AA768" s="17">
        <v>59294.501589676445</v>
      </c>
      <c r="AB768" s="19">
        <f>Table1[[#This Row],[YTD-23 Annualized]]/Table1[[#This Row],[Column6]]</f>
        <v>146.87309322367057</v>
      </c>
      <c r="AC768" s="22">
        <v>30.500238</v>
      </c>
      <c r="AD768" s="22">
        <v>-97.685297000000006</v>
      </c>
      <c r="AE768" s="21">
        <f>IF(OR('[1]Sales Team Input Sheet'!D$12="", '[1]Sales Team Input Sheet'!D$14="", AC768="", AD768=""), "",
     IFERROR(3959 * ACOS(MIN(1,
       SIN(RADIANS('[1]Sales Team Input Sheet'!D$12)) * SIN(RADIANS(AC768)) +
       COS(RADIANS('[1]Sales Team Input Sheet'!D$12)) * COS(RADIANS(AC768)) *
       COS(RADIANS(AD768) - RADIANS('[1]Sales Team Input Sheet'!D$14)))), ""))</f>
        <v>964.68962275577451</v>
      </c>
      <c r="AF768" s="21">
        <f t="shared" si="11"/>
        <v>683</v>
      </c>
    </row>
    <row r="769" spans="1:32" ht="15" thickBot="1" x14ac:dyDescent="0.4">
      <c r="A769" s="11" t="s">
        <v>1985</v>
      </c>
      <c r="B769" s="12" t="s">
        <v>1986</v>
      </c>
      <c r="C769" s="12" t="s">
        <v>91</v>
      </c>
      <c r="D769" s="13" t="s">
        <v>34</v>
      </c>
      <c r="E769" s="14">
        <v>42401</v>
      </c>
      <c r="F769" s="15">
        <v>1200.8699999999999</v>
      </c>
      <c r="G769" s="15">
        <v>1313.64842</v>
      </c>
      <c r="H769" s="15">
        <v>14139.980228037999</v>
      </c>
      <c r="I769" s="15">
        <v>7872.315727178935</v>
      </c>
      <c r="J769" s="16">
        <v>0.55674163614239103</v>
      </c>
      <c r="K769" s="16">
        <v>0.80919680079037792</v>
      </c>
      <c r="L769" s="16">
        <v>0.81333069172533234</v>
      </c>
      <c r="M769" s="15">
        <v>6402.7959958666552</v>
      </c>
      <c r="N769" s="15">
        <v>225.69721738912742</v>
      </c>
      <c r="O769" s="15">
        <v>245.74812427656622</v>
      </c>
      <c r="P769" s="15">
        <v>420590.81</v>
      </c>
      <c r="Q769" s="15">
        <v>342769.08</v>
      </c>
      <c r="R769" s="17">
        <v>457025.44000000006</v>
      </c>
      <c r="S769" s="15">
        <v>285.43396037872549</v>
      </c>
      <c r="T769" s="15">
        <v>592644.42999999993</v>
      </c>
      <c r="U769" s="15">
        <v>507953.73</v>
      </c>
      <c r="V769" s="15">
        <v>677271.6399999999</v>
      </c>
      <c r="W769" s="15">
        <v>422.98810862124958</v>
      </c>
      <c r="X769" s="18">
        <v>2.8754</v>
      </c>
      <c r="Y769" s="18">
        <v>121126.71999999999</v>
      </c>
      <c r="Z769" s="17">
        <v>161502.29333333333</v>
      </c>
      <c r="AA769" s="17">
        <v>56166.896199948991</v>
      </c>
      <c r="AB769" s="19">
        <f>Table1[[#This Row],[YTD-23 Annualized]]/Table1[[#This Row],[Column6]]</f>
        <v>71.379041327419188</v>
      </c>
      <c r="AC769" s="22">
        <v>38.939154899999998</v>
      </c>
      <c r="AD769" s="22">
        <v>-94.489408299999994</v>
      </c>
      <c r="AE769" s="21">
        <f>IF(OR('[1]Sales Team Input Sheet'!D$12="", '[1]Sales Team Input Sheet'!D$14="", AC769="", AD769=""), "",
     IFERROR(3959 * ACOS(MIN(1,
       SIN(RADIANS('[1]Sales Team Input Sheet'!D$12)) * SIN(RADIANS(AC769)) +
       COS(RADIANS('[1]Sales Team Input Sheet'!D$12)) * COS(RADIANS(AC769)) *
       COS(RADIANS(AD769) - RADIANS('[1]Sales Team Input Sheet'!D$14)))), ""))</f>
        <v>414.38961264076886</v>
      </c>
      <c r="AF769" s="21">
        <f t="shared" si="11"/>
        <v>160</v>
      </c>
    </row>
    <row r="770" spans="1:32" ht="15" thickBot="1" x14ac:dyDescent="0.4">
      <c r="A770" s="11" t="s">
        <v>1987</v>
      </c>
      <c r="B770" s="12" t="s">
        <v>1988</v>
      </c>
      <c r="C770" s="12" t="s">
        <v>1989</v>
      </c>
      <c r="D770" s="13" t="s">
        <v>34</v>
      </c>
      <c r="E770" s="14">
        <v>42461</v>
      </c>
      <c r="F770" s="15">
        <v>1825.58</v>
      </c>
      <c r="G770" s="15">
        <v>1630.1689409999999</v>
      </c>
      <c r="H770" s="15">
        <v>17546.9754640299</v>
      </c>
      <c r="I770" s="15">
        <v>9735.1075542640829</v>
      </c>
      <c r="J770" s="16">
        <v>0.55480259684755284</v>
      </c>
      <c r="K770" s="16">
        <v>0.82938075020012736</v>
      </c>
      <c r="L770" s="16">
        <v>0.9294076264745309</v>
      </c>
      <c r="M770" s="15">
        <v>9047.8832054828563</v>
      </c>
      <c r="N770" s="15">
        <v>430.51994591251855</v>
      </c>
      <c r="O770" s="15">
        <v>437.81254176754788</v>
      </c>
      <c r="P770" s="15">
        <v>1060955.03</v>
      </c>
      <c r="Q770" s="15">
        <v>905907.48</v>
      </c>
      <c r="R770" s="17">
        <v>1207876.6399999999</v>
      </c>
      <c r="S770" s="15">
        <v>496.22995431588868</v>
      </c>
      <c r="T770" s="15">
        <v>1242375.7199999997</v>
      </c>
      <c r="U770" s="15">
        <v>1072230.21</v>
      </c>
      <c r="V770" s="15">
        <v>1429640.28</v>
      </c>
      <c r="W770" s="15">
        <v>587.33674229559927</v>
      </c>
      <c r="X770" s="18">
        <v>2.6588000000000003</v>
      </c>
      <c r="Y770" s="18">
        <v>107332.64</v>
      </c>
      <c r="Z770" s="17">
        <v>143110.18666666668</v>
      </c>
      <c r="AA770" s="17">
        <v>53825.104056968055</v>
      </c>
      <c r="AB770" s="19">
        <f>Table1[[#This Row],[YTD-23 Annualized]]/Table1[[#This Row],[Column6]]</f>
        <v>133.49825727945384</v>
      </c>
      <c r="AC770" s="22">
        <v>40.625425999999997</v>
      </c>
      <c r="AD770" s="22">
        <v>-111.800714</v>
      </c>
      <c r="AE770" s="21">
        <f>IF(OR('[1]Sales Team Input Sheet'!D$12="", '[1]Sales Team Input Sheet'!D$14="", AC770="", AD770=""), "",
     IFERROR(3959 * ACOS(MIN(1,
       SIN(RADIANS('[1]Sales Team Input Sheet'!D$12)) * SIN(RADIANS(AC770)) +
       COS(RADIANS('[1]Sales Team Input Sheet'!D$12)) * COS(RADIANS(AC770)) *
       COS(RADIANS(AD770) - RADIANS('[1]Sales Team Input Sheet'!D$14)))), ""))</f>
        <v>1254.6943956112154</v>
      </c>
      <c r="AF770" s="21">
        <f t="shared" ref="AF770:AF833" si="12">IF(ISNUMBER(AE770), _xlfn.RANK.EQ(AE770, AE$3:AE$1029, 1) + COUNTIF(AE$2:AE$1029, AE770) - 1, "")</f>
        <v>772</v>
      </c>
    </row>
    <row r="771" spans="1:32" ht="15" thickBot="1" x14ac:dyDescent="0.4">
      <c r="A771" s="11" t="s">
        <v>1990</v>
      </c>
      <c r="B771" s="12" t="s">
        <v>1991</v>
      </c>
      <c r="C771" s="12" t="s">
        <v>1992</v>
      </c>
      <c r="D771" s="13" t="s">
        <v>34</v>
      </c>
      <c r="E771" s="14">
        <v>42583</v>
      </c>
      <c r="F771" s="15">
        <v>941.30000000000007</v>
      </c>
      <c r="G771" s="15">
        <v>1241.927304</v>
      </c>
      <c r="H771" s="15">
        <v>13367.981307525601</v>
      </c>
      <c r="I771" s="15">
        <v>6309.0671676713328</v>
      </c>
      <c r="J771" s="16">
        <v>0.47195361981240941</v>
      </c>
      <c r="K771" s="16">
        <v>0.83192473334174788</v>
      </c>
      <c r="L771" s="16">
        <v>0.75890668081435453</v>
      </c>
      <c r="M771" s="15">
        <v>4787.9932232522715</v>
      </c>
      <c r="N771" s="15">
        <v>449.61450919443399</v>
      </c>
      <c r="O771" s="15">
        <v>506.85695314989903</v>
      </c>
      <c r="P771" s="15">
        <v>694919.96000000008</v>
      </c>
      <c r="Q771" s="15">
        <v>534734.27</v>
      </c>
      <c r="R771" s="17">
        <v>712979.02666666661</v>
      </c>
      <c r="S771" s="15">
        <v>568.08060129607986</v>
      </c>
      <c r="T771" s="15">
        <v>925246.2300000001</v>
      </c>
      <c r="U771" s="15">
        <v>752043.31</v>
      </c>
      <c r="V771" s="15">
        <v>1002724.4133333333</v>
      </c>
      <c r="W771" s="15">
        <v>798.94115584829478</v>
      </c>
      <c r="X771" s="18">
        <v>2.7934000000000001</v>
      </c>
      <c r="Y771" s="18">
        <v>101937.43</v>
      </c>
      <c r="Z771" s="17">
        <v>135916.5733333333</v>
      </c>
      <c r="AA771" s="17">
        <v>48656.32323810886</v>
      </c>
      <c r="AB771" s="19">
        <f>Table1[[#This Row],[YTD-23 Annualized]]/Table1[[#This Row],[Column6]]</f>
        <v>148.9097819111723</v>
      </c>
      <c r="AC771" s="22">
        <v>40.818581399999999</v>
      </c>
      <c r="AD771" s="22">
        <v>-74.222863799999999</v>
      </c>
      <c r="AE771" s="21">
        <f>IF(OR('[1]Sales Team Input Sheet'!D$12="", '[1]Sales Team Input Sheet'!D$14="", AC771="", AD771=""), "",
     IFERROR(3959 * ACOS(MIN(1,
       SIN(RADIANS('[1]Sales Team Input Sheet'!D$12)) * SIN(RADIANS(AC771)) +
       COS(RADIANS('[1]Sales Team Input Sheet'!D$12)) * COS(RADIANS(AC771)) *
       COS(RADIANS(AD771) - RADIANS('[1]Sales Team Input Sheet'!D$14)))), ""))</f>
        <v>698.32129202297108</v>
      </c>
      <c r="AF771" s="21">
        <f t="shared" si="12"/>
        <v>400</v>
      </c>
    </row>
    <row r="772" spans="1:32" ht="15" thickBot="1" x14ac:dyDescent="0.4">
      <c r="A772" s="11" t="s">
        <v>1993</v>
      </c>
      <c r="B772" s="12" t="s">
        <v>1994</v>
      </c>
      <c r="C772" s="12" t="s">
        <v>230</v>
      </c>
      <c r="D772" s="13" t="s">
        <v>34</v>
      </c>
      <c r="E772" s="14">
        <v>42583</v>
      </c>
      <c r="F772" s="15">
        <v>857.2</v>
      </c>
      <c r="G772" s="15">
        <v>1115.76503</v>
      </c>
      <c r="H772" s="15">
        <v>12009.983206417</v>
      </c>
      <c r="I772" s="15">
        <v>5545.2018473861781</v>
      </c>
      <c r="J772" s="16">
        <v>0.46171603674044659</v>
      </c>
      <c r="K772" s="16">
        <v>0.86837290923257027</v>
      </c>
      <c r="L772" s="16">
        <v>0.64465367304011911</v>
      </c>
      <c r="M772" s="15">
        <v>3574.7347386663532</v>
      </c>
      <c r="N772" s="15">
        <v>519.77060177315161</v>
      </c>
      <c r="O772" s="15">
        <v>563.32161689220709</v>
      </c>
      <c r="P772" s="15">
        <v>930884.86</v>
      </c>
      <c r="Q772" s="15">
        <v>571772.04999999993</v>
      </c>
      <c r="R772" s="17">
        <v>762362.73333333328</v>
      </c>
      <c r="S772" s="15">
        <v>667.02292347176842</v>
      </c>
      <c r="T772" s="15">
        <v>1253686.9899999998</v>
      </c>
      <c r="U772" s="15">
        <v>840287.26</v>
      </c>
      <c r="V772" s="15">
        <v>1120383.0133333332</v>
      </c>
      <c r="W772" s="15">
        <v>980.26978534764328</v>
      </c>
      <c r="X772" s="18">
        <v>2.2885</v>
      </c>
      <c r="Y772" s="18">
        <v>108825.92000000001</v>
      </c>
      <c r="Z772" s="17">
        <v>145101.22666666668</v>
      </c>
      <c r="AA772" s="17">
        <v>63404.512417158265</v>
      </c>
      <c r="AB772" s="19">
        <f>Table1[[#This Row],[YTD-23 Annualized]]/Table1[[#This Row],[Column6]]</f>
        <v>213.26414099686522</v>
      </c>
      <c r="AC772" s="22">
        <v>40.473849999999999</v>
      </c>
      <c r="AD772" s="22">
        <v>-79.706509999999994</v>
      </c>
      <c r="AE772" s="21">
        <f>IF(OR('[1]Sales Team Input Sheet'!D$12="", '[1]Sales Team Input Sheet'!D$14="", AC772="", AD772=""), "",
     IFERROR(3959 * ACOS(MIN(1,
       SIN(RADIANS('[1]Sales Team Input Sheet'!D$12)) * SIN(RADIANS(AC772)) +
       COS(RADIANS('[1]Sales Team Input Sheet'!D$12)) * COS(RADIANS(AC772)) *
       COS(RADIANS(AD772) - RADIANS('[1]Sales Team Input Sheet'!D$14)))), ""))</f>
        <v>423.02157866796881</v>
      </c>
      <c r="AF772" s="21">
        <f t="shared" si="12"/>
        <v>167</v>
      </c>
    </row>
    <row r="773" spans="1:32" ht="15" thickBot="1" x14ac:dyDescent="0.4">
      <c r="A773" s="11" t="s">
        <v>1995</v>
      </c>
      <c r="B773" s="12" t="s">
        <v>1996</v>
      </c>
      <c r="C773" s="12" t="s">
        <v>1997</v>
      </c>
      <c r="D773" s="13" t="s">
        <v>34</v>
      </c>
      <c r="E773" s="14">
        <v>42552</v>
      </c>
      <c r="F773" s="15">
        <v>1182.56</v>
      </c>
      <c r="G773" s="15">
        <v>970.37183500000003</v>
      </c>
      <c r="H773" s="15">
        <v>10444.985394756501</v>
      </c>
      <c r="I773" s="15">
        <v>5812.9943043234989</v>
      </c>
      <c r="J773" s="16">
        <v>0.55653445980323601</v>
      </c>
      <c r="K773" s="16">
        <v>0.84010092317711527</v>
      </c>
      <c r="L773" s="16">
        <v>0.87500341842321749</v>
      </c>
      <c r="M773" s="15">
        <v>5086.3898875577552</v>
      </c>
      <c r="N773" s="15">
        <v>554.17938885798287</v>
      </c>
      <c r="O773" s="15">
        <v>605.14625896360428</v>
      </c>
      <c r="P773" s="15">
        <v>944237.9</v>
      </c>
      <c r="Q773" s="15">
        <v>812982.71</v>
      </c>
      <c r="R773" s="17">
        <v>1083976.9466666668</v>
      </c>
      <c r="S773" s="15">
        <v>687.47692294682724</v>
      </c>
      <c r="T773" s="15">
        <v>1248687.57</v>
      </c>
      <c r="U773" s="15">
        <v>1063959.8399999999</v>
      </c>
      <c r="V773" s="15">
        <v>1418613.1199999996</v>
      </c>
      <c r="W773" s="15">
        <v>899.7089703693681</v>
      </c>
      <c r="X773" s="18">
        <v>1.675</v>
      </c>
      <c r="Y773" s="18">
        <v>82966.259999999995</v>
      </c>
      <c r="Z773" s="17">
        <v>110621.68</v>
      </c>
      <c r="AA773" s="17">
        <v>66042.794029850746</v>
      </c>
      <c r="AB773" s="19">
        <f>Table1[[#This Row],[YTD-23 Annualized]]/Table1[[#This Row],[Column6]]</f>
        <v>213.11322384433677</v>
      </c>
      <c r="AC773" s="22">
        <v>26.935830500000002</v>
      </c>
      <c r="AD773" s="22">
        <v>-80.083106099999995</v>
      </c>
      <c r="AE773" s="21">
        <f>IF(OR('[1]Sales Team Input Sheet'!D$12="", '[1]Sales Team Input Sheet'!D$14="", AC773="", AD773=""), "",
     IFERROR(3959 * ACOS(MIN(1,
       SIN(RADIANS('[1]Sales Team Input Sheet'!D$12)) * SIN(RADIANS(AC773)) +
       COS(RADIANS('[1]Sales Team Input Sheet'!D$12)) * COS(RADIANS(AC773)) *
       COS(RADIANS(AD773) - RADIANS('[1]Sales Team Input Sheet'!D$14)))), ""))</f>
        <v>1117.7027262668009</v>
      </c>
      <c r="AF773" s="21">
        <f t="shared" si="12"/>
        <v>732</v>
      </c>
    </row>
    <row r="774" spans="1:32" ht="15" thickBot="1" x14ac:dyDescent="0.4">
      <c r="A774" s="11" t="s">
        <v>1998</v>
      </c>
      <c r="B774" s="12" t="s">
        <v>1999</v>
      </c>
      <c r="C774" s="12" t="s">
        <v>719</v>
      </c>
      <c r="D774" s="13" t="s">
        <v>34</v>
      </c>
      <c r="E774" s="14">
        <v>42309</v>
      </c>
      <c r="F774" s="15">
        <v>924</v>
      </c>
      <c r="G774" s="15">
        <v>1163.1455599999999</v>
      </c>
      <c r="H774" s="15">
        <v>12519.982493283998</v>
      </c>
      <c r="I774" s="15">
        <v>6510.3271708709135</v>
      </c>
      <c r="J774" s="16">
        <v>0.51999491008579291</v>
      </c>
      <c r="K774" s="16">
        <v>0.79941843655814393</v>
      </c>
      <c r="L774" s="16">
        <v>0.71308859227453725</v>
      </c>
      <c r="M774" s="15">
        <v>4642.4400375230107</v>
      </c>
      <c r="N774" s="15">
        <v>406.73993393639768</v>
      </c>
      <c r="O774" s="15">
        <v>465.03337662337663</v>
      </c>
      <c r="P774" s="15">
        <v>631527.64000000013</v>
      </c>
      <c r="Q774" s="15">
        <v>481233.44</v>
      </c>
      <c r="R774" s="17">
        <v>641644.58666666667</v>
      </c>
      <c r="S774" s="15">
        <v>520.81541125541128</v>
      </c>
      <c r="T774" s="15">
        <v>916981.69</v>
      </c>
      <c r="U774" s="15">
        <v>715288.42999999993</v>
      </c>
      <c r="V774" s="15">
        <v>953717.9066666665</v>
      </c>
      <c r="W774" s="15">
        <v>774.12167748917739</v>
      </c>
      <c r="X774" s="18">
        <v>1.0588</v>
      </c>
      <c r="Y774" s="18">
        <v>125296.27</v>
      </c>
      <c r="Z774" s="17">
        <v>167061.69333333333</v>
      </c>
      <c r="AA774" s="17">
        <v>157783.99445913613</v>
      </c>
      <c r="AB774" s="19">
        <f>Table1[[#This Row],[YTD-23 Annualized]]/Table1[[#This Row],[Column6]]</f>
        <v>138.21278928333089</v>
      </c>
      <c r="AC774" s="22">
        <v>29.652108999999999</v>
      </c>
      <c r="AD774" s="22">
        <v>-95.225250000000003</v>
      </c>
      <c r="AE774" s="21">
        <f>IF(OR('[1]Sales Team Input Sheet'!D$12="", '[1]Sales Team Input Sheet'!D$14="", AC774="", AD774=""), "",
     IFERROR(3959 * ACOS(MIN(1,
       SIN(RADIANS('[1]Sales Team Input Sheet'!D$12)) * SIN(RADIANS(AC774)) +
       COS(RADIANS('[1]Sales Team Input Sheet'!D$12)) * COS(RADIANS(AC774)) *
       COS(RADIANS(AD774) - RADIANS('[1]Sales Team Input Sheet'!D$14)))), ""))</f>
        <v>945.6383426414335</v>
      </c>
      <c r="AF774" s="21">
        <f t="shared" si="12"/>
        <v>661</v>
      </c>
    </row>
    <row r="775" spans="1:32" ht="15" thickBot="1" x14ac:dyDescent="0.4">
      <c r="A775" s="11" t="s">
        <v>2000</v>
      </c>
      <c r="B775" s="12" t="s">
        <v>2001</v>
      </c>
      <c r="C775" s="12" t="s">
        <v>88</v>
      </c>
      <c r="D775" s="13" t="s">
        <v>34</v>
      </c>
      <c r="E775" s="14">
        <v>42309</v>
      </c>
      <c r="F775" s="15">
        <v>1434.74</v>
      </c>
      <c r="G775" s="15">
        <v>1480.130596</v>
      </c>
      <c r="H775" s="15">
        <v>15931.977722284399</v>
      </c>
      <c r="I775" s="15">
        <v>8894.0113732666032</v>
      </c>
      <c r="J775" s="16">
        <v>0.55824904655913243</v>
      </c>
      <c r="K775" s="16">
        <v>0.84204844723187855</v>
      </c>
      <c r="L775" s="16">
        <v>0.77766782501341314</v>
      </c>
      <c r="M775" s="15">
        <v>6916.586480292799</v>
      </c>
      <c r="N775" s="15">
        <v>425.01334767942296</v>
      </c>
      <c r="O775" s="15">
        <v>474.87100101760592</v>
      </c>
      <c r="P775" s="15">
        <v>991299.1599999998</v>
      </c>
      <c r="Q775" s="15">
        <v>769367.25</v>
      </c>
      <c r="R775" s="17">
        <v>1025823</v>
      </c>
      <c r="S775" s="15">
        <v>536.24158384097461</v>
      </c>
      <c r="T775" s="15">
        <v>1210469.5599999998</v>
      </c>
      <c r="U775" s="15">
        <v>950577.83</v>
      </c>
      <c r="V775" s="15">
        <v>1267437.1066666667</v>
      </c>
      <c r="W775" s="15">
        <v>662.54361765894862</v>
      </c>
      <c r="X775" s="18">
        <v>2.3988</v>
      </c>
      <c r="Y775" s="18">
        <v>90432.33</v>
      </c>
      <c r="Z775" s="17">
        <v>120576.44</v>
      </c>
      <c r="AA775" s="17">
        <v>50265.315991329</v>
      </c>
      <c r="AB775" s="19">
        <f>Table1[[#This Row],[YTD-23 Annualized]]/Table1[[#This Row],[Column6]]</f>
        <v>148.31347846554706</v>
      </c>
      <c r="AC775" s="22">
        <v>32.933456</v>
      </c>
      <c r="AD775" s="22">
        <v>-97.247452999999993</v>
      </c>
      <c r="AE775" s="21">
        <f>IF(OR('[1]Sales Team Input Sheet'!D$12="", '[1]Sales Team Input Sheet'!D$14="", AC775="", AD775=""), "",
     IFERROR(3959 * ACOS(MIN(1,
       SIN(RADIANS('[1]Sales Team Input Sheet'!D$12)) * SIN(RADIANS(AC775)) +
       COS(RADIANS('[1]Sales Team Input Sheet'!D$12)) * COS(RADIANS(AC775)) *
       COS(RADIANS(AD775) - RADIANS('[1]Sales Team Input Sheet'!D$14)))), ""))</f>
        <v>812.24321119854562</v>
      </c>
      <c r="AF775" s="21">
        <f t="shared" si="12"/>
        <v>557</v>
      </c>
    </row>
    <row r="776" spans="1:32" ht="15" thickBot="1" x14ac:dyDescent="0.4">
      <c r="A776" s="11" t="s">
        <v>2002</v>
      </c>
      <c r="B776" s="12" t="s">
        <v>2003</v>
      </c>
      <c r="C776" s="12" t="s">
        <v>865</v>
      </c>
      <c r="D776" s="13" t="s">
        <v>34</v>
      </c>
      <c r="E776" s="14">
        <v>42309</v>
      </c>
      <c r="F776" s="15">
        <v>1480.5</v>
      </c>
      <c r="G776" s="15">
        <v>1520.915013</v>
      </c>
      <c r="H776" s="15">
        <v>16370.977108430699</v>
      </c>
      <c r="I776" s="15">
        <v>9270.9910728231971</v>
      </c>
      <c r="J776" s="16">
        <v>0.56630651985023162</v>
      </c>
      <c r="K776" s="16">
        <v>0.73114744590915137</v>
      </c>
      <c r="L776" s="16">
        <v>0.76457390918911328</v>
      </c>
      <c r="M776" s="15">
        <v>7088.3578866058033</v>
      </c>
      <c r="N776" s="15">
        <v>298.3682666470736</v>
      </c>
      <c r="O776" s="15">
        <v>301.601094224924</v>
      </c>
      <c r="P776" s="15">
        <v>634151.04</v>
      </c>
      <c r="Q776" s="15">
        <v>497869.31999999995</v>
      </c>
      <c r="R776" s="17">
        <v>663825.75999999989</v>
      </c>
      <c r="S776" s="15">
        <v>336.28457953394121</v>
      </c>
      <c r="T776" s="15">
        <v>1171619.3799999999</v>
      </c>
      <c r="U776" s="15">
        <v>1004180.6400000001</v>
      </c>
      <c r="V776" s="15">
        <v>1338907.52</v>
      </c>
      <c r="W776" s="15">
        <v>678.27128672745698</v>
      </c>
      <c r="X776" s="18">
        <v>2.25</v>
      </c>
      <c r="Y776" s="18">
        <v>95724.77</v>
      </c>
      <c r="Z776" s="17">
        <v>127633.02666666667</v>
      </c>
      <c r="AA776" s="17">
        <v>56725.789629629631</v>
      </c>
      <c r="AB776" s="19">
        <f>Table1[[#This Row],[YTD-23 Annualized]]/Table1[[#This Row],[Column6]]</f>
        <v>93.65014727238426</v>
      </c>
      <c r="AC776" s="22">
        <v>29.673317999999998</v>
      </c>
      <c r="AD776" s="22">
        <v>-95.634084000000001</v>
      </c>
      <c r="AE776" s="21">
        <f>IF(OR('[1]Sales Team Input Sheet'!D$12="", '[1]Sales Team Input Sheet'!D$14="", AC776="", AD776=""), "",
     IFERROR(3959 * ACOS(MIN(1,
       SIN(RADIANS('[1]Sales Team Input Sheet'!D$12)) * SIN(RADIANS(AC776)) +
       COS(RADIANS('[1]Sales Team Input Sheet'!D$12)) * COS(RADIANS(AC776)) *
       COS(RADIANS(AD776) - RADIANS('[1]Sales Team Input Sheet'!D$14)))), ""))</f>
        <v>954.75228295036118</v>
      </c>
      <c r="AF776" s="21">
        <f t="shared" si="12"/>
        <v>680</v>
      </c>
    </row>
    <row r="777" spans="1:32" ht="15" thickBot="1" x14ac:dyDescent="0.4">
      <c r="A777" s="11" t="s">
        <v>2004</v>
      </c>
      <c r="B777" s="12" t="s">
        <v>2005</v>
      </c>
      <c r="C777" s="12" t="s">
        <v>719</v>
      </c>
      <c r="D777" s="13" t="s">
        <v>34</v>
      </c>
      <c r="E777" s="14">
        <v>42309</v>
      </c>
      <c r="F777" s="15">
        <v>1510.1499999999999</v>
      </c>
      <c r="G777" s="15">
        <v>1690.648794</v>
      </c>
      <c r="H777" s="15">
        <v>18197.9745537366</v>
      </c>
      <c r="I777" s="15">
        <v>10522.267566776934</v>
      </c>
      <c r="J777" s="16">
        <v>0.57821091768789135</v>
      </c>
      <c r="K777" s="16">
        <v>0.82964831881447465</v>
      </c>
      <c r="L777" s="16">
        <v>0.71396897929493042</v>
      </c>
      <c r="M777" s="15">
        <v>7512.5726345198791</v>
      </c>
      <c r="N777" s="15">
        <v>274.39055736215295</v>
      </c>
      <c r="O777" s="15">
        <v>317.9281991855114</v>
      </c>
      <c r="P777" s="15">
        <v>728437.10999999987</v>
      </c>
      <c r="Q777" s="15">
        <v>537371.78</v>
      </c>
      <c r="R777" s="17">
        <v>716495.70666666678</v>
      </c>
      <c r="S777" s="15">
        <v>355.84000264874356</v>
      </c>
      <c r="T777" s="15">
        <v>973801.82</v>
      </c>
      <c r="U777" s="15">
        <v>731217.83999999985</v>
      </c>
      <c r="V777" s="15">
        <v>974957.11999999988</v>
      </c>
      <c r="W777" s="15">
        <v>484.20212561666062</v>
      </c>
      <c r="X777" s="18">
        <v>2.4209000000000001</v>
      </c>
      <c r="Y777" s="18">
        <v>104173.36</v>
      </c>
      <c r="Z777" s="17">
        <v>138897.81333333335</v>
      </c>
      <c r="AA777" s="17">
        <v>57374.453027111136</v>
      </c>
      <c r="AB777" s="19">
        <f>Table1[[#This Row],[YTD-23 Annualized]]/Table1[[#This Row],[Column6]]</f>
        <v>95.372882436358267</v>
      </c>
      <c r="AC777" s="22">
        <v>29.986627200000001</v>
      </c>
      <c r="AD777" s="22">
        <v>-95.572246300000003</v>
      </c>
      <c r="AE777" s="21">
        <f>IF(OR('[1]Sales Team Input Sheet'!D$12="", '[1]Sales Team Input Sheet'!D$14="", AC777="", AD777=""), "",
     IFERROR(3959 * ACOS(MIN(1,
       SIN(RADIANS('[1]Sales Team Input Sheet'!D$12)) * SIN(RADIANS(AC777)) +
       COS(RADIANS('[1]Sales Team Input Sheet'!D$12)) * COS(RADIANS(AC777)) *
       COS(RADIANS(AD777) - RADIANS('[1]Sales Team Input Sheet'!D$14)))), ""))</f>
        <v>933.66300214728801</v>
      </c>
      <c r="AF777" s="21">
        <f t="shared" si="12"/>
        <v>647</v>
      </c>
    </row>
    <row r="778" spans="1:32" ht="15" thickBot="1" x14ac:dyDescent="0.4">
      <c r="A778" s="11" t="s">
        <v>2006</v>
      </c>
      <c r="B778" s="12" t="s">
        <v>2007</v>
      </c>
      <c r="C778" s="12" t="s">
        <v>88</v>
      </c>
      <c r="D778" s="13" t="s">
        <v>34</v>
      </c>
      <c r="E778" s="14">
        <v>42309</v>
      </c>
      <c r="F778" s="15">
        <v>1306.3</v>
      </c>
      <c r="G778" s="15">
        <v>1625.709597</v>
      </c>
      <c r="H778" s="15">
        <v>17498.975531148299</v>
      </c>
      <c r="I778" s="15">
        <v>10112.934987373234</v>
      </c>
      <c r="J778" s="16">
        <v>0.57791583109377687</v>
      </c>
      <c r="K778" s="16">
        <v>0.82411692749258902</v>
      </c>
      <c r="L778" s="16">
        <v>0.65678758868442089</v>
      </c>
      <c r="M778" s="15">
        <v>6642.0501848791801</v>
      </c>
      <c r="N778" s="15">
        <v>493.39792484830889</v>
      </c>
      <c r="O778" s="15">
        <v>529.12199341652001</v>
      </c>
      <c r="P778" s="15">
        <v>1218448.5299999998</v>
      </c>
      <c r="Q778" s="15">
        <v>773625.8</v>
      </c>
      <c r="R778" s="17">
        <v>1031501.0666666668</v>
      </c>
      <c r="S778" s="15">
        <v>592.22674730153881</v>
      </c>
      <c r="T778" s="15">
        <v>1481672.8299999998</v>
      </c>
      <c r="U778" s="15">
        <v>978237.40000000014</v>
      </c>
      <c r="V778" s="15">
        <v>1304316.5333333334</v>
      </c>
      <c r="W778" s="15">
        <v>748.86121105412235</v>
      </c>
      <c r="X778" s="18">
        <v>1.0588</v>
      </c>
      <c r="Y778" s="18">
        <v>68309.88</v>
      </c>
      <c r="Z778" s="17">
        <v>91079.840000000011</v>
      </c>
      <c r="AA778" s="17">
        <v>86021.760483566308</v>
      </c>
      <c r="AB778" s="19">
        <f>Table1[[#This Row],[YTD-23 Annualized]]/Table1[[#This Row],[Column6]]</f>
        <v>155.29859575811531</v>
      </c>
      <c r="AC778" s="22">
        <v>30.388380999999999</v>
      </c>
      <c r="AD778" s="22">
        <v>-97.751703000000006</v>
      </c>
      <c r="AE778" s="21">
        <f>IF(OR('[1]Sales Team Input Sheet'!D$12="", '[1]Sales Team Input Sheet'!D$14="", AC778="", AD778=""), "",
     IFERROR(3959 * ACOS(MIN(1,
       SIN(RADIANS('[1]Sales Team Input Sheet'!D$12)) * SIN(RADIANS(AC778)) +
       COS(RADIANS('[1]Sales Team Input Sheet'!D$12)) * COS(RADIANS(AC778)) *
       COS(RADIANS(AD778) - RADIANS('[1]Sales Team Input Sheet'!D$14)))), ""))</f>
        <v>973.33259665864023</v>
      </c>
      <c r="AF778" s="21">
        <f t="shared" si="12"/>
        <v>690</v>
      </c>
    </row>
    <row r="779" spans="1:32" ht="15" thickBot="1" x14ac:dyDescent="0.4">
      <c r="A779" s="11" t="s">
        <v>2008</v>
      </c>
      <c r="B779" s="12" t="s">
        <v>2009</v>
      </c>
      <c r="C779" s="12" t="s">
        <v>429</v>
      </c>
      <c r="D779" s="13" t="s">
        <v>34</v>
      </c>
      <c r="E779" s="14">
        <v>42309</v>
      </c>
      <c r="F779" s="15">
        <v>2145.15</v>
      </c>
      <c r="G779" s="15">
        <v>1934.5191689999999</v>
      </c>
      <c r="H779" s="15">
        <v>20822.970883199097</v>
      </c>
      <c r="I779" s="15">
        <v>11796.569110771592</v>
      </c>
      <c r="J779" s="16">
        <v>0.56651710156736523</v>
      </c>
      <c r="K779" s="16">
        <v>0.75406027200430137</v>
      </c>
      <c r="L779" s="16">
        <v>0.87139855566089641</v>
      </c>
      <c r="M779" s="15">
        <v>10279.513284880311</v>
      </c>
      <c r="N779" s="15">
        <v>350.55563297373931</v>
      </c>
      <c r="O779" s="15">
        <v>379.16134069878558</v>
      </c>
      <c r="P779" s="15">
        <v>996921.11999999988</v>
      </c>
      <c r="Q779" s="15">
        <v>922876.75999999989</v>
      </c>
      <c r="R779" s="17">
        <v>1230502.3466666664</v>
      </c>
      <c r="S779" s="15">
        <v>430.21549075822196</v>
      </c>
      <c r="T779" s="15">
        <v>1824739</v>
      </c>
      <c r="U779" s="15">
        <v>1618663.81</v>
      </c>
      <c r="V779" s="15">
        <v>2158218.4133333336</v>
      </c>
      <c r="W779" s="15">
        <v>754.56905577698535</v>
      </c>
      <c r="X779" s="18">
        <v>2.9249999999999998</v>
      </c>
      <c r="Y779" s="18">
        <v>179977.77</v>
      </c>
      <c r="Z779" s="17">
        <v>239970.36</v>
      </c>
      <c r="AA779" s="17">
        <v>82041.148717948716</v>
      </c>
      <c r="AB779" s="19">
        <f>Table1[[#This Row],[YTD-23 Annualized]]/Table1[[#This Row],[Column6]]</f>
        <v>119.70433935588748</v>
      </c>
      <c r="AC779" s="22">
        <v>36.116021000000003</v>
      </c>
      <c r="AD779" s="22">
        <v>-115.158699</v>
      </c>
      <c r="AE779" s="21">
        <f>IF(OR('[1]Sales Team Input Sheet'!D$12="", '[1]Sales Team Input Sheet'!D$14="", AC779="", AD779=""), "",
     IFERROR(3959 * ACOS(MIN(1,
       SIN(RADIANS('[1]Sales Team Input Sheet'!D$12)) * SIN(RADIANS(AC779)) +
       COS(RADIANS('[1]Sales Team Input Sheet'!D$12)) * COS(RADIANS(AC779)) *
       COS(RADIANS(AD779) - RADIANS('[1]Sales Team Input Sheet'!D$14)))), ""))</f>
        <v>1524.0166008417909</v>
      </c>
      <c r="AF779" s="21">
        <f t="shared" si="12"/>
        <v>821</v>
      </c>
    </row>
    <row r="780" spans="1:32" ht="15" thickBot="1" x14ac:dyDescent="0.4">
      <c r="A780" s="11" t="s">
        <v>2010</v>
      </c>
      <c r="B780" s="12" t="s">
        <v>2011</v>
      </c>
      <c r="C780" s="12" t="s">
        <v>1507</v>
      </c>
      <c r="D780" s="13" t="s">
        <v>34</v>
      </c>
      <c r="E780" s="14">
        <v>42309</v>
      </c>
      <c r="F780" s="15">
        <v>932.18999999999994</v>
      </c>
      <c r="G780" s="15">
        <v>1063</v>
      </c>
      <c r="H780" s="15">
        <v>11442.0257</v>
      </c>
      <c r="I780" s="15">
        <v>5906.0042062363991</v>
      </c>
      <c r="J780" s="16">
        <v>0.51616771025399799</v>
      </c>
      <c r="K780" s="16">
        <v>0.70604949894366964</v>
      </c>
      <c r="L780" s="16">
        <v>0.77030360445872115</v>
      </c>
      <c r="M780" s="15">
        <v>4549.4163280122666</v>
      </c>
      <c r="N780" s="15">
        <v>337.24555263412446</v>
      </c>
      <c r="O780" s="15">
        <v>367.34141108572294</v>
      </c>
      <c r="P780" s="15">
        <v>425001.64999999997</v>
      </c>
      <c r="Q780" s="15">
        <v>379208.81000000006</v>
      </c>
      <c r="R780" s="17">
        <v>505611.74666666676</v>
      </c>
      <c r="S780" s="15">
        <v>406.79347557901292</v>
      </c>
      <c r="T780" s="15">
        <v>781092.53</v>
      </c>
      <c r="U780" s="15">
        <v>745359.7</v>
      </c>
      <c r="V780" s="15">
        <v>993812.93333333335</v>
      </c>
      <c r="W780" s="15">
        <v>799.57916304616026</v>
      </c>
      <c r="X780" s="18">
        <v>2.3611</v>
      </c>
      <c r="Y780" s="18">
        <v>135977.81</v>
      </c>
      <c r="Z780" s="17">
        <v>181303.74666666664</v>
      </c>
      <c r="AA780" s="17">
        <v>76787.8305309672</v>
      </c>
      <c r="AB780" s="19">
        <f>Table1[[#This Row],[YTD-23 Annualized]]/Table1[[#This Row],[Column6]]</f>
        <v>111.13771750311076</v>
      </c>
      <c r="AC780" s="22">
        <v>39.196511999999998</v>
      </c>
      <c r="AD780" s="22">
        <v>-76.812783999999994</v>
      </c>
      <c r="AE780" s="21">
        <f>IF(OR('[1]Sales Team Input Sheet'!D$12="", '[1]Sales Team Input Sheet'!D$14="", AC780="", AD780=""), "",
     IFERROR(3959 * ACOS(MIN(1,
       SIN(RADIANS('[1]Sales Team Input Sheet'!D$12)) * SIN(RADIANS(AC780)) +
       COS(RADIANS('[1]Sales Team Input Sheet'!D$12)) * COS(RADIANS(AC780)) *
       COS(RADIANS(AD780) - RADIANS('[1]Sales Team Input Sheet'!D$14)))), ""))</f>
        <v>596.87127877461626</v>
      </c>
      <c r="AF780" s="21">
        <f t="shared" si="12"/>
        <v>302</v>
      </c>
    </row>
    <row r="781" spans="1:32" ht="15" thickBot="1" x14ac:dyDescent="0.4">
      <c r="A781" s="11" t="s">
        <v>2012</v>
      </c>
      <c r="B781" s="12" t="s">
        <v>2013</v>
      </c>
      <c r="C781" s="12" t="s">
        <v>2014</v>
      </c>
      <c r="D781" s="13" t="s">
        <v>34</v>
      </c>
      <c r="E781" s="14">
        <v>42309</v>
      </c>
      <c r="F781" s="15">
        <v>996.50000000000011</v>
      </c>
      <c r="G781" s="15">
        <v>1209.5970600000001</v>
      </c>
      <c r="H781" s="15">
        <v>13019.981794134001</v>
      </c>
      <c r="I781" s="15">
        <v>6758.3624865161519</v>
      </c>
      <c r="J781" s="16">
        <v>0.51907618561809754</v>
      </c>
      <c r="K781" s="16">
        <v>0.81975780137784793</v>
      </c>
      <c r="L781" s="16">
        <v>0.7542650886691783</v>
      </c>
      <c r="M781" s="15">
        <v>5097.5968801505533</v>
      </c>
      <c r="N781" s="15">
        <v>294.68561915142493</v>
      </c>
      <c r="O781" s="15">
        <v>309.57600602107379</v>
      </c>
      <c r="P781" s="15">
        <v>496964.77999999997</v>
      </c>
      <c r="Q781" s="15">
        <v>345199.04</v>
      </c>
      <c r="R781" s="17">
        <v>460265.38666666666</v>
      </c>
      <c r="S781" s="15">
        <v>346.41148018063217</v>
      </c>
      <c r="T781" s="15">
        <v>972409.46</v>
      </c>
      <c r="U781" s="15">
        <v>713969.87</v>
      </c>
      <c r="V781" s="15">
        <v>951959.82666666666</v>
      </c>
      <c r="W781" s="15">
        <v>716.477541394882</v>
      </c>
      <c r="X781" s="18">
        <v>1.3110999999999999</v>
      </c>
      <c r="Y781" s="18">
        <v>141687.54999999999</v>
      </c>
      <c r="Z781" s="17">
        <v>188916.73333333334</v>
      </c>
      <c r="AA781" s="17">
        <v>144090.25500216105</v>
      </c>
      <c r="AB781" s="19">
        <f>Table1[[#This Row],[YTD-23 Annualized]]/Table1[[#This Row],[Column6]]</f>
        <v>90.290659989001156</v>
      </c>
      <c r="AC781" s="22">
        <v>38.437010000000001</v>
      </c>
      <c r="AD781" s="22">
        <v>-75.572153999999998</v>
      </c>
      <c r="AE781" s="21">
        <f>IF(OR('[1]Sales Team Input Sheet'!D$12="", '[1]Sales Team Input Sheet'!D$14="", AC781="", AD781=""), "",
     IFERROR(3959 * ACOS(MIN(1,
       SIN(RADIANS('[1]Sales Team Input Sheet'!D$12)) * SIN(RADIANS(AC781)) +
       COS(RADIANS('[1]Sales Team Input Sheet'!D$12)) * COS(RADIANS(AC781)) *
       COS(RADIANS(AD781) - RADIANS('[1]Sales Team Input Sheet'!D$14)))), ""))</f>
        <v>678.85940855422029</v>
      </c>
      <c r="AF781" s="21">
        <f t="shared" si="12"/>
        <v>373</v>
      </c>
    </row>
    <row r="782" spans="1:32" ht="15" thickBot="1" x14ac:dyDescent="0.4">
      <c r="A782" s="11" t="s">
        <v>2015</v>
      </c>
      <c r="B782" s="12" t="s">
        <v>2016</v>
      </c>
      <c r="C782" s="12" t="s">
        <v>88</v>
      </c>
      <c r="D782" s="13" t="s">
        <v>34</v>
      </c>
      <c r="E782" s="14">
        <v>42309</v>
      </c>
      <c r="F782" s="15">
        <v>1638.3799999999999</v>
      </c>
      <c r="G782" s="15">
        <v>1874.2251220000001</v>
      </c>
      <c r="H782" s="15">
        <v>20173.971790695799</v>
      </c>
      <c r="I782" s="15">
        <v>9858.6571186816982</v>
      </c>
      <c r="J782" s="16">
        <v>0.48868201170126024</v>
      </c>
      <c r="K782" s="16">
        <v>0.92480727211823643</v>
      </c>
      <c r="L782" s="16">
        <v>0.81042026004513523</v>
      </c>
      <c r="M782" s="15">
        <v>7989.6554658178466</v>
      </c>
      <c r="N782" s="15">
        <v>493.34104032507196</v>
      </c>
      <c r="O782" s="15">
        <v>588.80058350321667</v>
      </c>
      <c r="P782" s="15">
        <v>1386666.35</v>
      </c>
      <c r="Q782" s="15">
        <v>1070795.2200000002</v>
      </c>
      <c r="R782" s="17">
        <v>1427726.9600000002</v>
      </c>
      <c r="S782" s="15">
        <v>653.56951378801023</v>
      </c>
      <c r="T782" s="15">
        <v>1801371.2499999998</v>
      </c>
      <c r="U782" s="15">
        <v>1433885.48</v>
      </c>
      <c r="V782" s="15">
        <v>1911847.3066666666</v>
      </c>
      <c r="W782" s="15">
        <v>875.18492657381069</v>
      </c>
      <c r="X782" s="18">
        <v>2.3887999999999998</v>
      </c>
      <c r="Y782" s="18">
        <v>163671.31</v>
      </c>
      <c r="Z782" s="17">
        <v>218228.41333333333</v>
      </c>
      <c r="AA782" s="17">
        <v>91354.828086626483</v>
      </c>
      <c r="AB782" s="19">
        <f>Table1[[#This Row],[YTD-23 Annualized]]/Table1[[#This Row],[Column6]]</f>
        <v>178.69693707172308</v>
      </c>
      <c r="AC782" s="22">
        <v>30.258637</v>
      </c>
      <c r="AD782" s="22">
        <v>-97.748425999999995</v>
      </c>
      <c r="AE782" s="21">
        <f>IF(OR('[1]Sales Team Input Sheet'!D$12="", '[1]Sales Team Input Sheet'!D$14="", AC782="", AD782=""), "",
     IFERROR(3959 * ACOS(MIN(1,
       SIN(RADIANS('[1]Sales Team Input Sheet'!D$12)) * SIN(RADIANS(AC782)) +
       COS(RADIANS('[1]Sales Team Input Sheet'!D$12)) * COS(RADIANS(AC782)) *
       COS(RADIANS(AD782) - RADIANS('[1]Sales Team Input Sheet'!D$14)))), ""))</f>
        <v>980.79773854922587</v>
      </c>
      <c r="AF782" s="21">
        <f t="shared" si="12"/>
        <v>699</v>
      </c>
    </row>
    <row r="783" spans="1:32" ht="15" thickBot="1" x14ac:dyDescent="0.4">
      <c r="A783" s="11" t="s">
        <v>2017</v>
      </c>
      <c r="B783" s="12" t="s">
        <v>2018</v>
      </c>
      <c r="C783" s="12" t="s">
        <v>233</v>
      </c>
      <c r="D783" s="13" t="s">
        <v>34</v>
      </c>
      <c r="E783" s="14">
        <v>42309</v>
      </c>
      <c r="F783" s="15">
        <v>1232</v>
      </c>
      <c r="G783" s="15">
        <v>1364.559264</v>
      </c>
      <c r="H783" s="15">
        <v>14687.979461769599</v>
      </c>
      <c r="I783" s="15">
        <v>8477.9917726468993</v>
      </c>
      <c r="J783" s="16">
        <v>0.5772061293191294</v>
      </c>
      <c r="K783" s="16">
        <v>0.84000672418362832</v>
      </c>
      <c r="L783" s="16">
        <v>0.70138418592979479</v>
      </c>
      <c r="M783" s="15">
        <v>5946.329357777443</v>
      </c>
      <c r="N783" s="15">
        <v>417.63193850972044</v>
      </c>
      <c r="O783" s="15">
        <v>478.31138798701301</v>
      </c>
      <c r="P783" s="15">
        <v>916393.1399999999</v>
      </c>
      <c r="Q783" s="15">
        <v>660891.87000000011</v>
      </c>
      <c r="R783" s="17">
        <v>881189.16000000015</v>
      </c>
      <c r="S783" s="15">
        <v>536.43820616883124</v>
      </c>
      <c r="T783" s="15">
        <v>1296088.58</v>
      </c>
      <c r="U783" s="15">
        <v>981279.67999999993</v>
      </c>
      <c r="V783" s="15">
        <v>1308372.9066666667</v>
      </c>
      <c r="W783" s="15">
        <v>796.49324675324692</v>
      </c>
      <c r="X783" s="18">
        <v>2.0909</v>
      </c>
      <c r="Y783" s="18">
        <v>75028.35000000002</v>
      </c>
      <c r="Z783" s="17">
        <v>100037.80000000002</v>
      </c>
      <c r="AA783" s="17">
        <v>47844.373236405387</v>
      </c>
      <c r="AB783" s="19">
        <f>Table1[[#This Row],[YTD-23 Annualized]]/Table1[[#This Row],[Column6]]</f>
        <v>148.19043934178612</v>
      </c>
      <c r="AC783" s="22">
        <v>30.160248299999999</v>
      </c>
      <c r="AD783" s="22">
        <v>-95.459324100000003</v>
      </c>
      <c r="AE783" s="21">
        <f>IF(OR('[1]Sales Team Input Sheet'!D$12="", '[1]Sales Team Input Sheet'!D$14="", AC783="", AD783=""), "",
     IFERROR(3959 * ACOS(MIN(1,
       SIN(RADIANS('[1]Sales Team Input Sheet'!D$12)) * SIN(RADIANS(AC783)) +
       COS(RADIANS('[1]Sales Team Input Sheet'!D$12)) * COS(RADIANS(AC783)) *
       COS(RADIANS(AD783) - RADIANS('[1]Sales Team Input Sheet'!D$14)))), ""))</f>
        <v>919.9183567568698</v>
      </c>
      <c r="AF783" s="21">
        <f t="shared" si="12"/>
        <v>633</v>
      </c>
    </row>
    <row r="784" spans="1:32" ht="15" thickBot="1" x14ac:dyDescent="0.4">
      <c r="A784" s="11" t="s">
        <v>2019</v>
      </c>
      <c r="B784" s="12" t="s">
        <v>2020</v>
      </c>
      <c r="C784" s="12" t="s">
        <v>2021</v>
      </c>
      <c r="D784" s="13" t="s">
        <v>34</v>
      </c>
      <c r="E784" s="14">
        <v>42309</v>
      </c>
      <c r="F784" s="15">
        <v>1095.6200000000001</v>
      </c>
      <c r="G784" s="15">
        <v>1629.890232</v>
      </c>
      <c r="H784" s="15">
        <v>17543.975468224799</v>
      </c>
      <c r="I784" s="15">
        <v>10041.184316780322</v>
      </c>
      <c r="J784" s="16">
        <v>0.57234372762129426</v>
      </c>
      <c r="K784" s="16">
        <v>0.64847164824821846</v>
      </c>
      <c r="L784" s="16">
        <v>0.55280398692238253</v>
      </c>
      <c r="M784" s="15">
        <v>5550.8067237386613</v>
      </c>
      <c r="N784" s="15">
        <v>313.60532008421444</v>
      </c>
      <c r="O784" s="15">
        <v>320.20525364633716</v>
      </c>
      <c r="P784" s="15">
        <v>601946.02</v>
      </c>
      <c r="Q784" s="15">
        <v>390681.67000000004</v>
      </c>
      <c r="R784" s="17">
        <v>520908.89333333343</v>
      </c>
      <c r="S784" s="15">
        <v>356.58501122652012</v>
      </c>
      <c r="T784" s="15">
        <v>873042.65</v>
      </c>
      <c r="U784" s="15">
        <v>641358.98</v>
      </c>
      <c r="V784" s="15">
        <v>855145.30666666664</v>
      </c>
      <c r="W784" s="15">
        <v>585.38451287855275</v>
      </c>
      <c r="X784" s="18">
        <v>1.7250000000000001</v>
      </c>
      <c r="Y784" s="18">
        <v>73733.25</v>
      </c>
      <c r="Z784" s="17">
        <v>98311</v>
      </c>
      <c r="AA784" s="17">
        <v>56991.884057971009</v>
      </c>
      <c r="AB784" s="19">
        <f>Table1[[#This Row],[YTD-23 Annualized]]/Table1[[#This Row],[Column6]]</f>
        <v>93.843817531171965</v>
      </c>
      <c r="AC784" s="22">
        <v>37.078942400000003</v>
      </c>
      <c r="AD784" s="22">
        <v>-76.476690500000004</v>
      </c>
      <c r="AE784" s="21">
        <f>IF(OR('[1]Sales Team Input Sheet'!D$12="", '[1]Sales Team Input Sheet'!D$14="", AC784="", AD784=""), "",
     IFERROR(3959 * ACOS(MIN(1,
       SIN(RADIANS('[1]Sales Team Input Sheet'!D$12)) * SIN(RADIANS(AC784)) +
       COS(RADIANS('[1]Sales Team Input Sheet'!D$12)) * COS(RADIANS(AC784)) *
       COS(RADIANS(AD784) - RADIANS('[1]Sales Team Input Sheet'!D$14)))), ""))</f>
        <v>680.21858135584364</v>
      </c>
      <c r="AF784" s="21">
        <f t="shared" si="12"/>
        <v>375</v>
      </c>
    </row>
    <row r="785" spans="1:32" ht="15" thickBot="1" x14ac:dyDescent="0.4">
      <c r="A785" s="11" t="s">
        <v>2022</v>
      </c>
      <c r="B785" s="12" t="s">
        <v>2023</v>
      </c>
      <c r="C785" s="12" t="s">
        <v>286</v>
      </c>
      <c r="D785" s="13" t="s">
        <v>34</v>
      </c>
      <c r="E785" s="14">
        <v>42309</v>
      </c>
      <c r="F785" s="15">
        <v>1249.32</v>
      </c>
      <c r="G785" s="15">
        <v>1209.3183509999999</v>
      </c>
      <c r="H785" s="15">
        <v>13016.981798328898</v>
      </c>
      <c r="I785" s="15">
        <v>7597.9927555811992</v>
      </c>
      <c r="J785" s="16">
        <v>0.58369850041248572</v>
      </c>
      <c r="K785" s="16">
        <v>0.72253644191804267</v>
      </c>
      <c r="L785" s="16">
        <v>0.7731564250245142</v>
      </c>
      <c r="M785" s="15">
        <v>5874.4369162673174</v>
      </c>
      <c r="N785" s="15">
        <v>282.5364481712291</v>
      </c>
      <c r="O785" s="15">
        <v>288.53584349886336</v>
      </c>
      <c r="P785" s="15">
        <v>485222.68</v>
      </c>
      <c r="Q785" s="15">
        <v>405877.09</v>
      </c>
      <c r="R785" s="17">
        <v>541169.45333333337</v>
      </c>
      <c r="S785" s="15">
        <v>324.87840585278394</v>
      </c>
      <c r="T785" s="15">
        <v>650321.41999999981</v>
      </c>
      <c r="U785" s="15">
        <v>588205.7300000001</v>
      </c>
      <c r="V785" s="15">
        <v>784274.30666666687</v>
      </c>
      <c r="W785" s="15">
        <v>470.82071046649389</v>
      </c>
      <c r="X785" s="18">
        <v>2.3000000000000003</v>
      </c>
      <c r="Y785" s="18">
        <v>99018.969999999987</v>
      </c>
      <c r="Z785" s="17">
        <v>132025.29333333331</v>
      </c>
      <c r="AA785" s="17">
        <v>57402.301449275343</v>
      </c>
      <c r="AB785" s="19">
        <f>Table1[[#This Row],[YTD-23 Annualized]]/Table1[[#This Row],[Column6]]</f>
        <v>92.122778922817758</v>
      </c>
      <c r="AC785" s="22">
        <v>37.6451888</v>
      </c>
      <c r="AD785" s="22">
        <v>-77.576645400000004</v>
      </c>
      <c r="AE785" s="21">
        <f>IF(OR('[1]Sales Team Input Sheet'!D$12="", '[1]Sales Team Input Sheet'!D$14="", AC785="", AD785=""), "",
     IFERROR(3959 * ACOS(MIN(1,
       SIN(RADIANS('[1]Sales Team Input Sheet'!D$12)) * SIN(RADIANS(AC785)) +
       COS(RADIANS('[1]Sales Team Input Sheet'!D$12)) * COS(RADIANS(AC785)) *
       COS(RADIANS(AD785) - RADIANS('[1]Sales Team Input Sheet'!D$14)))), ""))</f>
        <v>608.25058272502656</v>
      </c>
      <c r="AF785" s="21">
        <f t="shared" si="12"/>
        <v>320</v>
      </c>
    </row>
    <row r="786" spans="1:32" ht="15" thickBot="1" x14ac:dyDescent="0.4">
      <c r="A786" s="11" t="s">
        <v>2024</v>
      </c>
      <c r="B786" s="12" t="s">
        <v>2025</v>
      </c>
      <c r="C786" s="12" t="s">
        <v>429</v>
      </c>
      <c r="D786" s="13" t="s">
        <v>34</v>
      </c>
      <c r="E786" s="14">
        <v>42309</v>
      </c>
      <c r="F786" s="15">
        <v>1257.6199999999999</v>
      </c>
      <c r="G786" s="15">
        <v>1247.4085809999999</v>
      </c>
      <c r="H786" s="15">
        <v>13426.981225025898</v>
      </c>
      <c r="I786" s="15">
        <v>7418.1135999112557</v>
      </c>
      <c r="J786" s="16">
        <v>0.55247813902390763</v>
      </c>
      <c r="K786" s="16">
        <v>0.88437574463078661</v>
      </c>
      <c r="L786" s="16">
        <v>0.85068177071504203</v>
      </c>
      <c r="M786" s="15">
        <v>6310.4540125378426</v>
      </c>
      <c r="N786" s="15">
        <v>368.12135085115773</v>
      </c>
      <c r="O786" s="15">
        <v>421.90311063755343</v>
      </c>
      <c r="P786" s="15">
        <v>714753.3600000001</v>
      </c>
      <c r="Q786" s="15">
        <v>590204.79</v>
      </c>
      <c r="R786" s="17">
        <v>786939.72</v>
      </c>
      <c r="S786" s="15">
        <v>469.30296114883674</v>
      </c>
      <c r="T786" s="15">
        <v>1275740.44</v>
      </c>
      <c r="U786" s="15">
        <v>1209093.3500000001</v>
      </c>
      <c r="V786" s="15">
        <v>1612124.4666666668</v>
      </c>
      <c r="W786" s="15">
        <v>961.4139008603554</v>
      </c>
      <c r="X786" s="18">
        <v>1.3</v>
      </c>
      <c r="Y786" s="18">
        <v>125530.95999999999</v>
      </c>
      <c r="Z786" s="17">
        <v>167374.61333333334</v>
      </c>
      <c r="AA786" s="17">
        <v>128749.70256410257</v>
      </c>
      <c r="AB786" s="19">
        <f>Table1[[#This Row],[YTD-23 Annualized]]/Table1[[#This Row],[Column6]]</f>
        <v>124.70413672874869</v>
      </c>
      <c r="AC786" s="22">
        <v>36.144089000000001</v>
      </c>
      <c r="AD786" s="22">
        <v>-115.15906870000001</v>
      </c>
      <c r="AE786" s="21">
        <f>IF(OR('[1]Sales Team Input Sheet'!D$12="", '[1]Sales Team Input Sheet'!D$14="", AC786="", AD786=""), "",
     IFERROR(3959 * ACOS(MIN(1,
       SIN(RADIANS('[1]Sales Team Input Sheet'!D$12)) * SIN(RADIANS(AC786)) +
       COS(RADIANS('[1]Sales Team Input Sheet'!D$12)) * COS(RADIANS(AC786)) *
       COS(RADIANS(AD786) - RADIANS('[1]Sales Team Input Sheet'!D$14)))), ""))</f>
        <v>1523.2606221633771</v>
      </c>
      <c r="AF786" s="21">
        <f t="shared" si="12"/>
        <v>818</v>
      </c>
    </row>
    <row r="787" spans="1:32" ht="15" thickBot="1" x14ac:dyDescent="0.4">
      <c r="A787" s="11" t="s">
        <v>2026</v>
      </c>
      <c r="B787" s="12" t="s">
        <v>2027</v>
      </c>
      <c r="C787" s="12" t="s">
        <v>1507</v>
      </c>
      <c r="D787" s="13" t="s">
        <v>34</v>
      </c>
      <c r="E787" s="14">
        <v>42309</v>
      </c>
      <c r="F787" s="15">
        <v>1596.6200000000001</v>
      </c>
      <c r="G787" s="15">
        <v>1915.474054</v>
      </c>
      <c r="H787" s="15">
        <v>20617.9711698506</v>
      </c>
      <c r="I787" s="15">
        <v>11586.38615603098</v>
      </c>
      <c r="J787" s="16">
        <v>0.56195568713247623</v>
      </c>
      <c r="K787" s="16">
        <v>0.66824505364706233</v>
      </c>
      <c r="L787" s="16">
        <v>0.67895270960497767</v>
      </c>
      <c r="M787" s="15">
        <v>7866.6082751668346</v>
      </c>
      <c r="N787" s="15">
        <v>349.36421146056597</v>
      </c>
      <c r="O787" s="15">
        <v>350.98982224950203</v>
      </c>
      <c r="P787" s="15">
        <v>822717.62</v>
      </c>
      <c r="Q787" s="15">
        <v>622886.43000000005</v>
      </c>
      <c r="R787" s="17">
        <v>830515.24</v>
      </c>
      <c r="S787" s="15">
        <v>390.12816449750096</v>
      </c>
      <c r="T787" s="15">
        <v>1126996.58</v>
      </c>
      <c r="U787" s="15">
        <v>879775.11</v>
      </c>
      <c r="V787" s="15">
        <v>1173033.48</v>
      </c>
      <c r="W787" s="15">
        <v>551.02348085330254</v>
      </c>
      <c r="X787" s="18">
        <v>1.9861</v>
      </c>
      <c r="Y787" s="18">
        <v>83339.47</v>
      </c>
      <c r="Z787" s="17">
        <v>111119.29333333333</v>
      </c>
      <c r="AA787" s="17">
        <v>55948.488662873642</v>
      </c>
      <c r="AB787" s="19">
        <f>Table1[[#This Row],[YTD-23 Annualized]]/Table1[[#This Row],[Column6]]</f>
        <v>105.57475483071343</v>
      </c>
      <c r="AC787" s="22">
        <v>39.184189000000003</v>
      </c>
      <c r="AD787" s="22">
        <v>-76.806282999999993</v>
      </c>
      <c r="AE787" s="21">
        <f>IF(OR('[1]Sales Team Input Sheet'!D$12="", '[1]Sales Team Input Sheet'!D$14="", AC787="", AD787=""), "",
     IFERROR(3959 * ACOS(MIN(1,
       SIN(RADIANS('[1]Sales Team Input Sheet'!D$12)) * SIN(RADIANS(AC787)) +
       COS(RADIANS('[1]Sales Team Input Sheet'!D$12)) * COS(RADIANS(AC787)) *
       COS(RADIANS(AD787) - RADIANS('[1]Sales Team Input Sheet'!D$14)))), ""))</f>
        <v>597.5087126500074</v>
      </c>
      <c r="AF787" s="21">
        <f t="shared" si="12"/>
        <v>304</v>
      </c>
    </row>
    <row r="788" spans="1:32" ht="15" thickBot="1" x14ac:dyDescent="0.4">
      <c r="A788" s="11" t="s">
        <v>2028</v>
      </c>
      <c r="B788" s="12" t="s">
        <v>2029</v>
      </c>
      <c r="C788" s="12" t="s">
        <v>2030</v>
      </c>
      <c r="D788" s="13" t="s">
        <v>34</v>
      </c>
      <c r="E788" s="14">
        <v>42309</v>
      </c>
      <c r="F788" s="15">
        <v>831.4</v>
      </c>
      <c r="G788" s="15">
        <v>1023.047836</v>
      </c>
      <c r="H788" s="15">
        <v>11011.9846019204</v>
      </c>
      <c r="I788" s="15">
        <v>5733.3222068422237</v>
      </c>
      <c r="J788" s="16">
        <v>0.52064386339973445</v>
      </c>
      <c r="K788" s="16">
        <v>0.78161328138019792</v>
      </c>
      <c r="L788" s="16">
        <v>0.69202509387036026</v>
      </c>
      <c r="M788" s="15">
        <v>3967.6028383790108</v>
      </c>
      <c r="N788" s="15">
        <v>451.33831409314035</v>
      </c>
      <c r="O788" s="15">
        <v>508.20484724560981</v>
      </c>
      <c r="P788" s="15">
        <v>633599.70000000007</v>
      </c>
      <c r="Q788" s="15">
        <v>477178.87</v>
      </c>
      <c r="R788" s="17">
        <v>636238.4933333334</v>
      </c>
      <c r="S788" s="15">
        <v>573.94619918210253</v>
      </c>
      <c r="T788" s="15">
        <v>881469.81</v>
      </c>
      <c r="U788" s="15">
        <v>684093.31</v>
      </c>
      <c r="V788" s="15">
        <v>912124.41333333333</v>
      </c>
      <c r="W788" s="15">
        <v>822.82091652634108</v>
      </c>
      <c r="X788" s="18">
        <v>1.5588</v>
      </c>
      <c r="Y788" s="18">
        <v>65151.199999999997</v>
      </c>
      <c r="Z788" s="17">
        <v>86868.266666666663</v>
      </c>
      <c r="AA788" s="17">
        <v>55727.653750748439</v>
      </c>
      <c r="AB788" s="19">
        <f>Table1[[#This Row],[YTD-23 Annualized]]/Table1[[#This Row],[Column6]]</f>
        <v>160.35841268660667</v>
      </c>
      <c r="AC788" s="22">
        <v>30.308942600000002</v>
      </c>
      <c r="AD788" s="22">
        <v>-97.939657699999998</v>
      </c>
      <c r="AE788" s="21">
        <f>IF(OR('[1]Sales Team Input Sheet'!D$12="", '[1]Sales Team Input Sheet'!D$14="", AC788="", AD788=""), "",
     IFERROR(3959 * ACOS(MIN(1,
       SIN(RADIANS('[1]Sales Team Input Sheet'!D$12)) * SIN(RADIANS(AC788)) +
       COS(RADIANS('[1]Sales Team Input Sheet'!D$12)) * COS(RADIANS(AC788)) *
       COS(RADIANS(AD788) - RADIANS('[1]Sales Team Input Sheet'!D$14)))), ""))</f>
        <v>984.00361400621057</v>
      </c>
      <c r="AF788" s="21">
        <f t="shared" si="12"/>
        <v>700</v>
      </c>
    </row>
    <row r="789" spans="1:32" ht="15" thickBot="1" x14ac:dyDescent="0.4">
      <c r="A789" s="11" t="s">
        <v>2031</v>
      </c>
      <c r="B789" s="12" t="s">
        <v>2032</v>
      </c>
      <c r="C789" s="12" t="s">
        <v>2033</v>
      </c>
      <c r="D789" s="13" t="s">
        <v>34</v>
      </c>
      <c r="E789" s="14">
        <v>42309</v>
      </c>
      <c r="F789" s="15">
        <v>1160.71</v>
      </c>
      <c r="G789" s="15">
        <v>1339.010939</v>
      </c>
      <c r="H789" s="15">
        <v>14412.9798463021</v>
      </c>
      <c r="I789" s="15">
        <v>7537.9728186252005</v>
      </c>
      <c r="J789" s="16">
        <v>0.52299891479826066</v>
      </c>
      <c r="K789" s="16">
        <v>0.77523896866222497</v>
      </c>
      <c r="L789" s="16">
        <v>0.75293988029819936</v>
      </c>
      <c r="M789" s="15">
        <v>5675.6403517467388</v>
      </c>
      <c r="N789" s="15">
        <v>272.63802674500681</v>
      </c>
      <c r="O789" s="15">
        <v>292.03764936978229</v>
      </c>
      <c r="P789" s="15">
        <v>482159.23000000004</v>
      </c>
      <c r="Q789" s="15">
        <v>381261.04000000004</v>
      </c>
      <c r="R789" s="17">
        <v>508348.05333333334</v>
      </c>
      <c r="S789" s="15">
        <v>328.47226266681605</v>
      </c>
      <c r="T789" s="15">
        <v>694932.90999999992</v>
      </c>
      <c r="U789" s="15">
        <v>555702.21</v>
      </c>
      <c r="V789" s="15">
        <v>740936.27999999991</v>
      </c>
      <c r="W789" s="15">
        <v>478.76059480835005</v>
      </c>
      <c r="X789" s="18">
        <v>2.3409</v>
      </c>
      <c r="Y789" s="18">
        <v>93608.59</v>
      </c>
      <c r="Z789" s="17">
        <v>124811.45333333332</v>
      </c>
      <c r="AA789" s="17">
        <v>53317.721104418524</v>
      </c>
      <c r="AB789" s="19">
        <f>Table1[[#This Row],[YTD-23 Annualized]]/Table1[[#This Row],[Column6]]</f>
        <v>89.566643026787943</v>
      </c>
      <c r="AC789" s="22">
        <v>30.146761999999999</v>
      </c>
      <c r="AD789" s="22">
        <v>-95.445532999999998</v>
      </c>
      <c r="AE789" s="21">
        <f>IF(OR('[1]Sales Team Input Sheet'!D$12="", '[1]Sales Team Input Sheet'!D$14="", AC789="", AD789=""), "",
     IFERROR(3959 * ACOS(MIN(1,
       SIN(RADIANS('[1]Sales Team Input Sheet'!D$12)) * SIN(RADIANS(AC789)) +
       COS(RADIANS('[1]Sales Team Input Sheet'!D$12)) * COS(RADIANS(AC789)) *
       COS(RADIANS(AD789) - RADIANS('[1]Sales Team Input Sheet'!D$14)))), ""))</f>
        <v>920.39236397261732</v>
      </c>
      <c r="AF789" s="21">
        <f t="shared" si="12"/>
        <v>637</v>
      </c>
    </row>
    <row r="790" spans="1:32" ht="15" thickBot="1" x14ac:dyDescent="0.4">
      <c r="A790" s="11" t="s">
        <v>2034</v>
      </c>
      <c r="B790" s="12" t="s">
        <v>2035</v>
      </c>
      <c r="C790" s="12" t="s">
        <v>1529</v>
      </c>
      <c r="D790" s="13" t="s">
        <v>34</v>
      </c>
      <c r="E790" s="14">
        <v>42309</v>
      </c>
      <c r="F790" s="15">
        <v>874.78</v>
      </c>
      <c r="G790" s="15">
        <v>1132.673376</v>
      </c>
      <c r="H790" s="15">
        <v>12191.982951926399</v>
      </c>
      <c r="I790" s="15">
        <v>6710.9935760811986</v>
      </c>
      <c r="J790" s="16">
        <v>0.55044315617426498</v>
      </c>
      <c r="K790" s="16">
        <v>0.62586838479004225</v>
      </c>
      <c r="L790" s="16">
        <v>0.6576437306176115</v>
      </c>
      <c r="M790" s="15">
        <v>4413.4428515248646</v>
      </c>
      <c r="N790" s="15">
        <v>329.24733793798111</v>
      </c>
      <c r="O790" s="15">
        <v>305.75907085209997</v>
      </c>
      <c r="P790" s="15">
        <v>406927.90000000008</v>
      </c>
      <c r="Q790" s="15">
        <v>298054.48</v>
      </c>
      <c r="R790" s="17">
        <v>397405.97333333327</v>
      </c>
      <c r="S790" s="15">
        <v>340.71935801001393</v>
      </c>
      <c r="T790" s="15">
        <v>580582.37</v>
      </c>
      <c r="U790" s="15">
        <v>449271.99000000005</v>
      </c>
      <c r="V790" s="15">
        <v>599029.32000000007</v>
      </c>
      <c r="W790" s="15">
        <v>513.58283225496712</v>
      </c>
      <c r="X790" s="18">
        <v>1.31121</v>
      </c>
      <c r="Y790" s="18">
        <v>73498.459999999992</v>
      </c>
      <c r="Z790" s="17">
        <v>97997.946666666656</v>
      </c>
      <c r="AA790" s="17">
        <v>74738.559549322119</v>
      </c>
      <c r="AB790" s="19">
        <f>Table1[[#This Row],[YTD-23 Annualized]]/Table1[[#This Row],[Column6]]</f>
        <v>90.04443621514838</v>
      </c>
      <c r="AC790" s="22">
        <v>39.402930499999997</v>
      </c>
      <c r="AD790" s="22">
        <v>-76.602934700000006</v>
      </c>
      <c r="AE790" s="21">
        <f>IF(OR('[1]Sales Team Input Sheet'!D$12="", '[1]Sales Team Input Sheet'!D$14="", AC790="", AD790=""), "",
     IFERROR(3959 * ACOS(MIN(1,
       SIN(RADIANS('[1]Sales Team Input Sheet'!D$12)) * SIN(RADIANS(AC790)) +
       COS(RADIANS('[1]Sales Team Input Sheet'!D$12)) * COS(RADIANS(AC790)) *
       COS(RADIANS(AD790) - RADIANS('[1]Sales Team Input Sheet'!D$14)))), ""))</f>
        <v>602.28583444337994</v>
      </c>
      <c r="AF790" s="21">
        <f t="shared" si="12"/>
        <v>310</v>
      </c>
    </row>
    <row r="791" spans="1:32" ht="15" thickBot="1" x14ac:dyDescent="0.4">
      <c r="A791" s="11" t="s">
        <v>2036</v>
      </c>
      <c r="B791" s="12" t="s">
        <v>2037</v>
      </c>
      <c r="C791" s="12" t="s">
        <v>245</v>
      </c>
      <c r="D791" s="13" t="s">
        <v>34</v>
      </c>
      <c r="E791" s="14">
        <v>42309</v>
      </c>
      <c r="F791" s="15">
        <v>1287.71</v>
      </c>
      <c r="G791" s="15">
        <v>1369.6689289999999</v>
      </c>
      <c r="H791" s="15">
        <v>14742.979384863098</v>
      </c>
      <c r="I791" s="15">
        <v>8138.9118936169789</v>
      </c>
      <c r="J791" s="16">
        <v>0.55205339986932067</v>
      </c>
      <c r="K791" s="16">
        <v>0.82425475117229707</v>
      </c>
      <c r="L791" s="16">
        <v>0.78364209552586295</v>
      </c>
      <c r="M791" s="15">
        <v>6377.993971614379</v>
      </c>
      <c r="N791" s="15">
        <v>330.65137821961139</v>
      </c>
      <c r="O791" s="15">
        <v>390.77966312290812</v>
      </c>
      <c r="P791" s="15">
        <v>698527.87</v>
      </c>
      <c r="Q791" s="15">
        <v>584772.74</v>
      </c>
      <c r="R791" s="17">
        <v>779696.98666666669</v>
      </c>
      <c r="S791" s="15">
        <v>454.1183496284101</v>
      </c>
      <c r="T791" s="15">
        <v>1125692.8799999999</v>
      </c>
      <c r="U791" s="15">
        <v>979042.99000000011</v>
      </c>
      <c r="V791" s="15">
        <v>1305390.6533333333</v>
      </c>
      <c r="W791" s="15">
        <v>760.29773007897734</v>
      </c>
      <c r="X791" s="18">
        <v>2.0625</v>
      </c>
      <c r="Y791" s="18">
        <v>77714.91</v>
      </c>
      <c r="Z791" s="17">
        <v>103619.88</v>
      </c>
      <c r="AA791" s="17">
        <v>50239.941818181818</v>
      </c>
      <c r="AB791" s="19">
        <f>Table1[[#This Row],[YTD-23 Annualized]]/Table1[[#This Row],[Column6]]</f>
        <v>122.24799680538301</v>
      </c>
      <c r="AC791" s="22">
        <v>32.684801</v>
      </c>
      <c r="AD791" s="22">
        <v>-100.879672</v>
      </c>
      <c r="AE791" s="21">
        <f>IF(OR('[1]Sales Team Input Sheet'!D$12="", '[1]Sales Team Input Sheet'!D$14="", AC791="", AD791=""), "",
     IFERROR(3959 * ACOS(MIN(1,
       SIN(RADIANS('[1]Sales Team Input Sheet'!D$12)) * SIN(RADIANS(AC791)) +
       COS(RADIANS('[1]Sales Team Input Sheet'!D$12)) * COS(RADIANS(AC791)) *
       COS(RADIANS(AD791) - RADIANS('[1]Sales Team Input Sheet'!D$14)))), ""))</f>
        <v>964.97072587519347</v>
      </c>
      <c r="AF791" s="21">
        <f t="shared" si="12"/>
        <v>684</v>
      </c>
    </row>
    <row r="792" spans="1:32" ht="15" thickBot="1" x14ac:dyDescent="0.4">
      <c r="A792" s="11" t="s">
        <v>2038</v>
      </c>
      <c r="B792" s="12" t="s">
        <v>2039</v>
      </c>
      <c r="C792" s="12" t="s">
        <v>1391</v>
      </c>
      <c r="D792" s="13" t="s">
        <v>34</v>
      </c>
      <c r="E792" s="14">
        <v>42309</v>
      </c>
      <c r="F792" s="15">
        <v>843.01</v>
      </c>
      <c r="G792" s="15">
        <v>1196.4977369999999</v>
      </c>
      <c r="H792" s="15">
        <v>12878.981991294298</v>
      </c>
      <c r="I792" s="15">
        <v>6495.919364254527</v>
      </c>
      <c r="J792" s="16">
        <v>0.50438143081848563</v>
      </c>
      <c r="K792" s="16">
        <v>0.74551584995929543</v>
      </c>
      <c r="L792" s="16">
        <v>0.64711038526949827</v>
      </c>
      <c r="M792" s="15">
        <v>4203.5768824823417</v>
      </c>
      <c r="N792" s="15">
        <v>427.93896031812397</v>
      </c>
      <c r="O792" s="15">
        <v>453.21061434621174</v>
      </c>
      <c r="P792" s="15">
        <v>644155.2899999998</v>
      </c>
      <c r="Q792" s="15">
        <v>436396.87</v>
      </c>
      <c r="R792" s="17">
        <v>581862.49333333329</v>
      </c>
      <c r="S792" s="15">
        <v>517.66511666528277</v>
      </c>
      <c r="T792" s="15">
        <v>865602.33999999985</v>
      </c>
      <c r="U792" s="15">
        <v>621600.94999999995</v>
      </c>
      <c r="V792" s="15">
        <v>828801.2666666666</v>
      </c>
      <c r="W792" s="15">
        <v>737.35892812659392</v>
      </c>
      <c r="X792" s="18">
        <v>1.6111</v>
      </c>
      <c r="Y792" s="18">
        <v>60677.5</v>
      </c>
      <c r="Z792" s="17">
        <v>80903.333333333328</v>
      </c>
      <c r="AA792" s="17">
        <v>50216.208387644052</v>
      </c>
      <c r="AB792" s="19">
        <f>Table1[[#This Row],[YTD-23 Annualized]]/Table1[[#This Row],[Column6]]</f>
        <v>138.42080437689665</v>
      </c>
      <c r="AC792" s="22">
        <v>38.949345000000001</v>
      </c>
      <c r="AD792" s="22">
        <v>-76.494089000000002</v>
      </c>
      <c r="AE792" s="21">
        <f>IF(OR('[1]Sales Team Input Sheet'!D$12="", '[1]Sales Team Input Sheet'!D$14="", AC792="", AD792=""), "",
     IFERROR(3959 * ACOS(MIN(1,
       SIN(RADIANS('[1]Sales Team Input Sheet'!D$12)) * SIN(RADIANS(AC792)) +
       COS(RADIANS('[1]Sales Team Input Sheet'!D$12)) * COS(RADIANS(AC792)) *
       COS(RADIANS(AD792) - RADIANS('[1]Sales Team Input Sheet'!D$14)))), ""))</f>
        <v>619.14191790300742</v>
      </c>
      <c r="AF792" s="21">
        <f t="shared" si="12"/>
        <v>328</v>
      </c>
    </row>
    <row r="793" spans="1:32" ht="15" thickBot="1" x14ac:dyDescent="0.4">
      <c r="A793" s="11" t="s">
        <v>2040</v>
      </c>
      <c r="B793" s="12" t="s">
        <v>2041</v>
      </c>
      <c r="C793" s="12" t="s">
        <v>2042</v>
      </c>
      <c r="D793" s="13" t="s">
        <v>34</v>
      </c>
      <c r="E793" s="14">
        <v>42309</v>
      </c>
      <c r="F793" s="15">
        <v>1102.07</v>
      </c>
      <c r="G793" s="15">
        <v>1580.5587390000001</v>
      </c>
      <c r="H793" s="15">
        <v>17012.976210722099</v>
      </c>
      <c r="I793" s="15">
        <v>9360.7408800513986</v>
      </c>
      <c r="J793" s="16">
        <v>0.55021183619547842</v>
      </c>
      <c r="K793" s="16">
        <v>0.63984994560502872</v>
      </c>
      <c r="L793" s="16">
        <v>0.59363710600151609</v>
      </c>
      <c r="M793" s="15">
        <v>5556.8831260637971</v>
      </c>
      <c r="N793" s="15">
        <v>417.96665437661306</v>
      </c>
      <c r="O793" s="15">
        <v>413.8124710771549</v>
      </c>
      <c r="P793" s="15">
        <v>746984.91000000015</v>
      </c>
      <c r="Q793" s="15">
        <v>510154.67999999993</v>
      </c>
      <c r="R793" s="17">
        <v>680206.23999999987</v>
      </c>
      <c r="S793" s="15">
        <v>462.90587712214284</v>
      </c>
      <c r="T793" s="15">
        <v>1113412.6300000001</v>
      </c>
      <c r="U793" s="15">
        <v>841276.54999999993</v>
      </c>
      <c r="V793" s="15">
        <v>1121702.0666666667</v>
      </c>
      <c r="W793" s="15">
        <v>763.36035823495786</v>
      </c>
      <c r="X793" s="18">
        <v>1.35</v>
      </c>
      <c r="Y793" s="18">
        <v>100957.95</v>
      </c>
      <c r="Z793" s="17">
        <v>134610.59999999998</v>
      </c>
      <c r="AA793" s="17">
        <v>99711.555555555533</v>
      </c>
      <c r="AB793" s="19">
        <f>Table1[[#This Row],[YTD-23 Annualized]]/Table1[[#This Row],[Column6]]</f>
        <v>122.4078722853799</v>
      </c>
      <c r="AC793" s="22">
        <v>39.113273700000001</v>
      </c>
      <c r="AD793" s="22">
        <v>-77.192136599999998</v>
      </c>
      <c r="AE793" s="21">
        <f>IF(OR('[1]Sales Team Input Sheet'!D$12="", '[1]Sales Team Input Sheet'!D$14="", AC793="", AD793=""), "",
     IFERROR(3959 * ACOS(MIN(1,
       SIN(RADIANS('[1]Sales Team Input Sheet'!D$12)) * SIN(RADIANS(AC793)) +
       COS(RADIANS('[1]Sales Team Input Sheet'!D$12)) * COS(RADIANS(AC793)) *
       COS(RADIANS(AD793) - RADIANS('[1]Sales Team Input Sheet'!D$14)))), ""))</f>
        <v>580.20073120150073</v>
      </c>
      <c r="AF793" s="21">
        <f t="shared" si="12"/>
        <v>237</v>
      </c>
    </row>
    <row r="794" spans="1:32" ht="15" thickBot="1" x14ac:dyDescent="0.4">
      <c r="A794" s="11" t="s">
        <v>2043</v>
      </c>
      <c r="B794" s="12" t="s">
        <v>2044</v>
      </c>
      <c r="C794" s="12" t="s">
        <v>476</v>
      </c>
      <c r="D794" s="13" t="s">
        <v>132</v>
      </c>
      <c r="E794" s="14">
        <v>42309</v>
      </c>
      <c r="F794" s="15">
        <v>1403.4499999999998</v>
      </c>
      <c r="G794" s="15">
        <v>1976.7900339999999</v>
      </c>
      <c r="H794" s="15">
        <v>21277.970246972596</v>
      </c>
      <c r="I794" s="15">
        <v>10917.97955592471</v>
      </c>
      <c r="J794" s="16">
        <v>0.51311189127534884</v>
      </c>
      <c r="K794" s="16">
        <v>0.58344035018033003</v>
      </c>
      <c r="L794" s="16">
        <v>0.67056569208133787</v>
      </c>
      <c r="M794" s="15">
        <v>7321.2225170485499</v>
      </c>
      <c r="N794" s="15">
        <v>257.92440460097822</v>
      </c>
      <c r="O794" s="15">
        <v>272.66551711852935</v>
      </c>
      <c r="P794" s="15">
        <v>494049.02</v>
      </c>
      <c r="Q794" s="15">
        <v>444031.34</v>
      </c>
      <c r="R794" s="17">
        <v>592041.78666666662</v>
      </c>
      <c r="S794" s="15">
        <v>316.38557839609541</v>
      </c>
      <c r="T794" s="15">
        <v>710596.36</v>
      </c>
      <c r="U794" s="15">
        <v>636622.2699999999</v>
      </c>
      <c r="V794" s="15">
        <v>848829.69333333313</v>
      </c>
      <c r="W794" s="15">
        <v>453.61236239267515</v>
      </c>
      <c r="X794" s="18">
        <v>1.1000000000000001</v>
      </c>
      <c r="Y794" s="18">
        <v>61985.61</v>
      </c>
      <c r="Z794" s="17">
        <v>82647.48</v>
      </c>
      <c r="AA794" s="17">
        <v>75134.072727272724</v>
      </c>
      <c r="AB794" s="19">
        <f>Table1[[#This Row],[YTD-23 Annualized]]/Table1[[#This Row],[Column6]]</f>
        <v>80.866519940899181</v>
      </c>
      <c r="AC794" s="22">
        <v>40.438091999999997</v>
      </c>
      <c r="AD794" s="22">
        <v>-79.997248200000001</v>
      </c>
      <c r="AE794" s="21">
        <f>IF(OR('[1]Sales Team Input Sheet'!D$12="", '[1]Sales Team Input Sheet'!D$14="", AC794="", AD794=""), "",
     IFERROR(3959 * ACOS(MIN(1,
       SIN(RADIANS('[1]Sales Team Input Sheet'!D$12)) * SIN(RADIANS(AC794)) +
       COS(RADIANS('[1]Sales Team Input Sheet'!D$12)) * COS(RADIANS(AC794)) *
       COS(RADIANS(AD794) - RADIANS('[1]Sales Team Input Sheet'!D$14)))), ""))</f>
        <v>409.04015939006257</v>
      </c>
      <c r="AF794" s="21">
        <f t="shared" si="12"/>
        <v>151</v>
      </c>
    </row>
    <row r="795" spans="1:32" ht="15" thickBot="1" x14ac:dyDescent="0.4">
      <c r="A795" s="11" t="s">
        <v>2045</v>
      </c>
      <c r="B795" s="12" t="s">
        <v>2046</v>
      </c>
      <c r="C795" s="12" t="s">
        <v>70</v>
      </c>
      <c r="D795" s="13" t="s">
        <v>34</v>
      </c>
      <c r="E795" s="14">
        <v>42309</v>
      </c>
      <c r="F795" s="15">
        <v>1240.79</v>
      </c>
      <c r="G795" s="15">
        <v>1327.398064</v>
      </c>
      <c r="H795" s="15">
        <v>14287.980021089599</v>
      </c>
      <c r="I795" s="15">
        <v>8212.2420070053995</v>
      </c>
      <c r="J795" s="16">
        <v>0.57476578178887561</v>
      </c>
      <c r="K795" s="16">
        <v>0.85959768601617392</v>
      </c>
      <c r="L795" s="16">
        <v>0.73474636888796907</v>
      </c>
      <c r="M795" s="15">
        <v>6033.9149950764649</v>
      </c>
      <c r="N795" s="15">
        <v>281.62113413964556</v>
      </c>
      <c r="O795" s="15">
        <v>320.10197535441125</v>
      </c>
      <c r="P795" s="15">
        <v>634366.08000000007</v>
      </c>
      <c r="Q795" s="15">
        <v>458514.26999999996</v>
      </c>
      <c r="R795" s="17">
        <v>611352.36</v>
      </c>
      <c r="S795" s="15">
        <v>369.53414356982245</v>
      </c>
      <c r="T795" s="15">
        <v>770266.53</v>
      </c>
      <c r="U795" s="15">
        <v>603234.62</v>
      </c>
      <c r="V795" s="15">
        <v>804312.82666666666</v>
      </c>
      <c r="W795" s="15">
        <v>486.16979504992793</v>
      </c>
      <c r="X795" s="18">
        <v>1.9805999999999999</v>
      </c>
      <c r="Y795" s="18">
        <v>81597.210000000006</v>
      </c>
      <c r="Z795" s="17">
        <v>108796.28</v>
      </c>
      <c r="AA795" s="17">
        <v>54930.970413006158</v>
      </c>
      <c r="AB795" s="19">
        <f>Table1[[#This Row],[YTD-23 Annualized]]/Table1[[#This Row],[Column6]]</f>
        <v>101.31935244345493</v>
      </c>
      <c r="AC795" s="22">
        <v>35.410513000000002</v>
      </c>
      <c r="AD795" s="22">
        <v>-80.617814999999993</v>
      </c>
      <c r="AE795" s="21">
        <f>IF(OR('[1]Sales Team Input Sheet'!D$12="", '[1]Sales Team Input Sheet'!D$14="", AC795="", AD795=""), "",
     IFERROR(3959 * ACOS(MIN(1,
       SIN(RADIANS('[1]Sales Team Input Sheet'!D$12)) * SIN(RADIANS(AC795)) +
       COS(RADIANS('[1]Sales Team Input Sheet'!D$12)) * COS(RADIANS(AC795)) *
       COS(RADIANS(AD795) - RADIANS('[1]Sales Team Input Sheet'!D$14)))), ""))</f>
        <v>585.35123945749274</v>
      </c>
      <c r="AF795" s="21">
        <f t="shared" si="12"/>
        <v>243</v>
      </c>
    </row>
    <row r="796" spans="1:32" ht="15" thickBot="1" x14ac:dyDescent="0.4">
      <c r="A796" s="11" t="s">
        <v>2047</v>
      </c>
      <c r="B796" s="12" t="s">
        <v>2048</v>
      </c>
      <c r="C796" s="12" t="s">
        <v>233</v>
      </c>
      <c r="D796" s="13" t="s">
        <v>34</v>
      </c>
      <c r="E796" s="14">
        <v>42309</v>
      </c>
      <c r="F796" s="15">
        <v>1287.92</v>
      </c>
      <c r="G796" s="15">
        <v>1509.5808469999999</v>
      </c>
      <c r="H796" s="15">
        <v>16248.977279023298</v>
      </c>
      <c r="I796" s="15">
        <v>8611.7416905723003</v>
      </c>
      <c r="J796" s="16">
        <v>0.52998669040479696</v>
      </c>
      <c r="K796" s="16">
        <v>0.85571266309165273</v>
      </c>
      <c r="L796" s="16">
        <v>0.72206891333213052</v>
      </c>
      <c r="M796" s="15">
        <v>6218.2709644085453</v>
      </c>
      <c r="N796" s="15">
        <v>477.43293349491751</v>
      </c>
      <c r="O796" s="15">
        <v>569.35447077458218</v>
      </c>
      <c r="P796" s="15">
        <v>1084042.7799999998</v>
      </c>
      <c r="Q796" s="15">
        <v>827377.47</v>
      </c>
      <c r="R796" s="17">
        <v>1103169.96</v>
      </c>
      <c r="S796" s="15">
        <v>642.41371358469462</v>
      </c>
      <c r="T796" s="15">
        <v>1446792.61</v>
      </c>
      <c r="U796" s="15">
        <v>1153607.0099999998</v>
      </c>
      <c r="V796" s="15">
        <v>1538142.6799999997</v>
      </c>
      <c r="W796" s="15">
        <v>895.71325082303235</v>
      </c>
      <c r="X796" s="18">
        <v>2.3410000000000002</v>
      </c>
      <c r="Y796" s="18">
        <v>100883.43000000004</v>
      </c>
      <c r="Z796" s="17">
        <v>134511.24000000005</v>
      </c>
      <c r="AA796" s="17">
        <v>57458.88082016234</v>
      </c>
      <c r="AB796" s="19">
        <f>Table1[[#This Row],[YTD-23 Annualized]]/Table1[[#This Row],[Column6]]</f>
        <v>177.40783029787585</v>
      </c>
      <c r="AC796" s="22">
        <v>30.171416000000001</v>
      </c>
      <c r="AD796" s="22">
        <v>-95.472014900000005</v>
      </c>
      <c r="AE796" s="21">
        <f>IF(OR('[1]Sales Team Input Sheet'!D$12="", '[1]Sales Team Input Sheet'!D$14="", AC796="", AD796=""), "",
     IFERROR(3959 * ACOS(MIN(1,
       SIN(RADIANS('[1]Sales Team Input Sheet'!D$12)) * SIN(RADIANS(AC796)) +
       COS(RADIANS('[1]Sales Team Input Sheet'!D$12)) * COS(RADIANS(AC796)) *
       COS(RADIANS(AD796) - RADIANS('[1]Sales Team Input Sheet'!D$14)))), ""))</f>
        <v>919.56028498271087</v>
      </c>
      <c r="AF796" s="21">
        <f t="shared" si="12"/>
        <v>630</v>
      </c>
    </row>
    <row r="797" spans="1:32" ht="15" thickBot="1" x14ac:dyDescent="0.4">
      <c r="A797" s="11" t="s">
        <v>2049</v>
      </c>
      <c r="B797" s="12" t="s">
        <v>2050</v>
      </c>
      <c r="C797" s="12" t="s">
        <v>561</v>
      </c>
      <c r="D797" s="13" t="s">
        <v>34</v>
      </c>
      <c r="E797" s="14">
        <v>42309</v>
      </c>
      <c r="F797" s="15">
        <v>1376.65</v>
      </c>
      <c r="G797" s="15">
        <v>1387.5992080000001</v>
      </c>
      <c r="H797" s="15">
        <v>14935.9791149912</v>
      </c>
      <c r="I797" s="15">
        <v>7933.4922487778995</v>
      </c>
      <c r="J797" s="16">
        <v>0.53116653335535768</v>
      </c>
      <c r="K797" s="16">
        <v>0.87606949319493033</v>
      </c>
      <c r="L797" s="16">
        <v>0.85635023591769599</v>
      </c>
      <c r="M797" s="15">
        <v>6793.8479588921664</v>
      </c>
      <c r="N797" s="15">
        <v>422.57471959913158</v>
      </c>
      <c r="O797" s="15">
        <v>473.57277448879529</v>
      </c>
      <c r="P797" s="15">
        <v>933541.58000000007</v>
      </c>
      <c r="Q797" s="15">
        <v>764909.86</v>
      </c>
      <c r="R797" s="17">
        <v>1019879.8133333334</v>
      </c>
      <c r="S797" s="15">
        <v>555.63132241310427</v>
      </c>
      <c r="T797" s="15">
        <v>1113291.71</v>
      </c>
      <c r="U797" s="15">
        <v>940472.2300000001</v>
      </c>
      <c r="V797" s="15">
        <v>1253962.9733333334</v>
      </c>
      <c r="W797" s="15">
        <v>683.16001162241673</v>
      </c>
      <c r="X797" s="18">
        <v>1.0476000000000001</v>
      </c>
      <c r="Y797" s="18">
        <v>63383.97</v>
      </c>
      <c r="Z797" s="17">
        <v>84511.96</v>
      </c>
      <c r="AA797" s="17">
        <v>80671.974035891559</v>
      </c>
      <c r="AB797" s="19">
        <f>Table1[[#This Row],[YTD-23 Annualized]]/Table1[[#This Row],[Column6]]</f>
        <v>150.11813916124777</v>
      </c>
      <c r="AC797" s="22">
        <v>36.146487</v>
      </c>
      <c r="AD797" s="22">
        <v>-86.873562000000007</v>
      </c>
      <c r="AE797" s="21">
        <f>IF(OR('[1]Sales Team Input Sheet'!D$12="", '[1]Sales Team Input Sheet'!D$14="", AC797="", AD797=""), "",
     IFERROR(3959 * ACOS(MIN(1,
       SIN(RADIANS('[1]Sales Team Input Sheet'!D$12)) * SIN(RADIANS(AC797)) +
       COS(RADIANS('[1]Sales Team Input Sheet'!D$12)) * COS(RADIANS(AC797)) *
       COS(RADIANS(AD797) - RADIANS('[1]Sales Team Input Sheet'!D$14)))), ""))</f>
        <v>398.58568175823291</v>
      </c>
      <c r="AF797" s="21">
        <f t="shared" si="12"/>
        <v>140</v>
      </c>
    </row>
    <row r="798" spans="1:32" ht="15" thickBot="1" x14ac:dyDescent="0.4">
      <c r="A798" s="11" t="s">
        <v>2051</v>
      </c>
      <c r="B798" s="12" t="s">
        <v>2052</v>
      </c>
      <c r="C798" s="12" t="s">
        <v>429</v>
      </c>
      <c r="D798" s="13" t="s">
        <v>34</v>
      </c>
      <c r="E798" s="14">
        <v>42309</v>
      </c>
      <c r="F798" s="15">
        <v>1354.9099999999999</v>
      </c>
      <c r="G798" s="15">
        <v>1476.6002819999999</v>
      </c>
      <c r="H798" s="15">
        <v>15893.977775419798</v>
      </c>
      <c r="I798" s="15">
        <v>8489.5617380623007</v>
      </c>
      <c r="J798" s="16">
        <v>0.5341370082441852</v>
      </c>
      <c r="K798" s="16">
        <v>0.92755593708605932</v>
      </c>
      <c r="L798" s="16">
        <v>0.8176621171883679</v>
      </c>
      <c r="M798" s="15">
        <v>6941.5930247453807</v>
      </c>
      <c r="N798" s="15">
        <v>529.42561036033851</v>
      </c>
      <c r="O798" s="15">
        <v>584.10270054837588</v>
      </c>
      <c r="P798" s="15">
        <v>1214063.71</v>
      </c>
      <c r="Q798" s="15">
        <v>876478.59999999986</v>
      </c>
      <c r="R798" s="17">
        <v>1168638.1333333331</v>
      </c>
      <c r="S798" s="15">
        <v>646.89064218287558</v>
      </c>
      <c r="T798" s="15">
        <v>1634864.52</v>
      </c>
      <c r="U798" s="15">
        <v>1211903.3099999998</v>
      </c>
      <c r="V798" s="15">
        <v>1615871.0799999996</v>
      </c>
      <c r="W798" s="15">
        <v>894.45299687802117</v>
      </c>
      <c r="X798" s="18">
        <v>2.2999999999999998</v>
      </c>
      <c r="Y798" s="18">
        <v>98829.029999999984</v>
      </c>
      <c r="Z798" s="17">
        <v>131772.03999999998</v>
      </c>
      <c r="AA798" s="17">
        <v>57292.19130434782</v>
      </c>
      <c r="AB798" s="19">
        <f>Table1[[#This Row],[YTD-23 Annualized]]/Table1[[#This Row],[Column6]]</f>
        <v>168.35301769599189</v>
      </c>
      <c r="AC798" s="22">
        <v>36.105350000000001</v>
      </c>
      <c r="AD798" s="22">
        <v>-115.224142</v>
      </c>
      <c r="AE798" s="21">
        <f>IF(OR('[1]Sales Team Input Sheet'!D$12="", '[1]Sales Team Input Sheet'!D$14="", AC798="", AD798=""), "",
     IFERROR(3959 * ACOS(MIN(1,
       SIN(RADIANS('[1]Sales Team Input Sheet'!D$12)) * SIN(RADIANS(AC798)) +
       COS(RADIANS('[1]Sales Team Input Sheet'!D$12)) * COS(RADIANS(AC798)) *
       COS(RADIANS(AD798) - RADIANS('[1]Sales Team Input Sheet'!D$14)))), ""))</f>
        <v>1527.6596265775015</v>
      </c>
      <c r="AF798" s="21">
        <f t="shared" si="12"/>
        <v>826</v>
      </c>
    </row>
    <row r="799" spans="1:32" ht="15" thickBot="1" x14ac:dyDescent="0.4">
      <c r="A799" s="11" t="s">
        <v>2053</v>
      </c>
      <c r="B799" s="12" t="s">
        <v>2054</v>
      </c>
      <c r="C799" s="12" t="s">
        <v>561</v>
      </c>
      <c r="D799" s="13" t="s">
        <v>34</v>
      </c>
      <c r="E799" s="14">
        <v>42309</v>
      </c>
      <c r="F799" s="15">
        <v>1507.11</v>
      </c>
      <c r="G799" s="15">
        <v>1509.7666529999999</v>
      </c>
      <c r="H799" s="15">
        <v>16250.977276226698</v>
      </c>
      <c r="I799" s="15">
        <v>9244.2409514602004</v>
      </c>
      <c r="J799" s="16">
        <v>0.56884215603349941</v>
      </c>
      <c r="K799" s="16">
        <v>0.73110651913731639</v>
      </c>
      <c r="L799" s="16">
        <v>0.80165084303306522</v>
      </c>
      <c r="M799" s="15">
        <v>7410.6535519388535</v>
      </c>
      <c r="N799" s="15">
        <v>355.74601186732656</v>
      </c>
      <c r="O799" s="15">
        <v>376.24984904884178</v>
      </c>
      <c r="P799" s="15">
        <v>743203.59</v>
      </c>
      <c r="Q799" s="15">
        <v>654096.26000000013</v>
      </c>
      <c r="R799" s="17">
        <v>872128.3466666668</v>
      </c>
      <c r="S799" s="15">
        <v>434.00698024696283</v>
      </c>
      <c r="T799" s="15">
        <v>1026180.5899999999</v>
      </c>
      <c r="U799" s="15">
        <v>954223.25999999989</v>
      </c>
      <c r="V799" s="15">
        <v>1272297.68</v>
      </c>
      <c r="W799" s="15">
        <v>633.14771980810963</v>
      </c>
      <c r="X799" s="18">
        <v>1.2976000000000001</v>
      </c>
      <c r="Y799" s="18">
        <v>73302.44</v>
      </c>
      <c r="Z799" s="17">
        <v>97736.58666666667</v>
      </c>
      <c r="AA799" s="17">
        <v>75321.043978627204</v>
      </c>
      <c r="AB799" s="19">
        <f>Table1[[#This Row],[YTD-23 Annualized]]/Table1[[#This Row],[Column6]]</f>
        <v>117.68575342973513</v>
      </c>
      <c r="AC799" s="22">
        <v>36.002504000000002</v>
      </c>
      <c r="AD799" s="22">
        <v>-83.902907999999996</v>
      </c>
      <c r="AE799" s="21">
        <f>IF(OR('[1]Sales Team Input Sheet'!D$12="", '[1]Sales Team Input Sheet'!D$14="", AC799="", AD799=""), "",
     IFERROR(3959 * ACOS(MIN(1,
       SIN(RADIANS('[1]Sales Team Input Sheet'!D$12)) * SIN(RADIANS(AC799)) +
       COS(RADIANS('[1]Sales Team Input Sheet'!D$12)) * COS(RADIANS(AC799)) *
       COS(RADIANS(AD799) - RADIANS('[1]Sales Team Input Sheet'!D$14)))), ""))</f>
        <v>452.91893079311222</v>
      </c>
      <c r="AF799" s="21">
        <f t="shared" si="12"/>
        <v>175</v>
      </c>
    </row>
    <row r="800" spans="1:32" ht="15" thickBot="1" x14ac:dyDescent="0.4">
      <c r="A800" s="11" t="s">
        <v>2055</v>
      </c>
      <c r="B800" s="12" t="s">
        <v>2056</v>
      </c>
      <c r="C800" s="12" t="s">
        <v>1405</v>
      </c>
      <c r="D800" s="13" t="s">
        <v>34</v>
      </c>
      <c r="E800" s="14">
        <v>42309</v>
      </c>
      <c r="F800" s="15">
        <v>1832.51</v>
      </c>
      <c r="G800" s="15">
        <v>1590.592263</v>
      </c>
      <c r="H800" s="15">
        <v>17120.976059705699</v>
      </c>
      <c r="I800" s="15">
        <v>9634.8359797579942</v>
      </c>
      <c r="J800" s="16">
        <v>0.56275039145890915</v>
      </c>
      <c r="K800" s="16">
        <v>0.94792088431134636</v>
      </c>
      <c r="L800" s="16">
        <v>0.89980736605779399</v>
      </c>
      <c r="M800" s="15">
        <v>8669.4963853449062</v>
      </c>
      <c r="N800" s="15">
        <v>332.29739171476757</v>
      </c>
      <c r="O800" s="15">
        <v>372.81456035710585</v>
      </c>
      <c r="P800" s="15">
        <v>1001129.8999999999</v>
      </c>
      <c r="Q800" s="15">
        <v>798689.44000000018</v>
      </c>
      <c r="R800" s="17">
        <v>1064919.2533333334</v>
      </c>
      <c r="S800" s="15">
        <v>435.84451926592499</v>
      </c>
      <c r="T800" s="15">
        <v>1170535.1600000001</v>
      </c>
      <c r="U800" s="15">
        <v>949629.57000000018</v>
      </c>
      <c r="V800" s="15">
        <v>1266172.7600000002</v>
      </c>
      <c r="W800" s="15">
        <v>518.21248997276973</v>
      </c>
      <c r="X800" s="18">
        <v>2.2976000000000001</v>
      </c>
      <c r="Y800" s="18">
        <v>127055.82999999999</v>
      </c>
      <c r="Z800" s="17">
        <v>169407.77333333332</v>
      </c>
      <c r="AA800" s="17">
        <v>73732.491875580308</v>
      </c>
      <c r="AB800" s="19">
        <f>Table1[[#This Row],[YTD-23 Annualized]]/Table1[[#This Row],[Column6]]</f>
        <v>122.83519203416414</v>
      </c>
      <c r="AC800" s="22">
        <v>35.966473000000001</v>
      </c>
      <c r="AD800" s="22">
        <v>-86.821212000000003</v>
      </c>
      <c r="AE800" s="21">
        <f>IF(OR('[1]Sales Team Input Sheet'!D$12="", '[1]Sales Team Input Sheet'!D$14="", AC800="", AD800=""), "",
     IFERROR(3959 * ACOS(MIN(1,
       SIN(RADIANS('[1]Sales Team Input Sheet'!D$12)) * SIN(RADIANS(AC800)) +
       COS(RADIANS('[1]Sales Team Input Sheet'!D$12)) * COS(RADIANS(AC800)) *
       COS(RADIANS(AD800) - RADIANS('[1]Sales Team Input Sheet'!D$14)))), ""))</f>
        <v>411.25248563161574</v>
      </c>
      <c r="AF800" s="21">
        <f t="shared" si="12"/>
        <v>153</v>
      </c>
    </row>
    <row r="801" spans="1:32" ht="15" thickBot="1" x14ac:dyDescent="0.4">
      <c r="A801" s="11" t="s">
        <v>2057</v>
      </c>
      <c r="B801" s="12" t="s">
        <v>2058</v>
      </c>
      <c r="C801" s="12" t="s">
        <v>70</v>
      </c>
      <c r="D801" s="13" t="s">
        <v>34</v>
      </c>
      <c r="E801" s="14">
        <v>42675</v>
      </c>
      <c r="F801" s="15">
        <v>1233.3400000000001</v>
      </c>
      <c r="G801" s="15">
        <v>1433.028775</v>
      </c>
      <c r="H801" s="15">
        <v>15424.9784312225</v>
      </c>
      <c r="I801" s="15">
        <v>7587.9927910920005</v>
      </c>
      <c r="J801" s="16">
        <v>0.49192890770808145</v>
      </c>
      <c r="K801" s="16">
        <v>0.82289703436277695</v>
      </c>
      <c r="L801" s="16">
        <v>0.82831624347503297</v>
      </c>
      <c r="M801" s="15">
        <v>6285.2576842329554</v>
      </c>
      <c r="N801" s="15">
        <v>470.0940575380256</v>
      </c>
      <c r="O801" s="15">
        <v>512.32314690190844</v>
      </c>
      <c r="P801" s="15">
        <v>898614.37999999989</v>
      </c>
      <c r="Q801" s="15">
        <v>746772.85999999975</v>
      </c>
      <c r="R801" s="17">
        <v>995697.14666666638</v>
      </c>
      <c r="S801" s="15">
        <v>605.48823519872838</v>
      </c>
      <c r="T801" s="15">
        <v>1019723.6699999998</v>
      </c>
      <c r="U801" s="15">
        <v>869781.5399999998</v>
      </c>
      <c r="V801" s="15">
        <v>1159708.7199999997</v>
      </c>
      <c r="W801" s="15">
        <v>705.22446365154769</v>
      </c>
      <c r="X801" s="18">
        <v>2.3056000000000001</v>
      </c>
      <c r="Y801" s="18">
        <v>109028.54</v>
      </c>
      <c r="Z801" s="17">
        <v>145371.38666666666</v>
      </c>
      <c r="AA801" s="17">
        <v>63051.434189220439</v>
      </c>
      <c r="AB801" s="19">
        <f>Table1[[#This Row],[YTD-23 Annualized]]/Table1[[#This Row],[Column6]]</f>
        <v>158.41787189798885</v>
      </c>
      <c r="AC801" s="22">
        <v>35.346105000000001</v>
      </c>
      <c r="AD801" s="22">
        <v>-81.770491000000007</v>
      </c>
      <c r="AE801" s="21">
        <f>IF(OR('[1]Sales Team Input Sheet'!D$12="", '[1]Sales Team Input Sheet'!D$14="", AC801="", AD801=""), "",
     IFERROR(3959 * ACOS(MIN(1,
       SIN(RADIANS('[1]Sales Team Input Sheet'!D$12)) * SIN(RADIANS(AC801)) +
       COS(RADIANS('[1]Sales Team Input Sheet'!D$12)) * COS(RADIANS(AC801)) *
       COS(RADIANS(AD801) - RADIANS('[1]Sales Team Input Sheet'!D$14)))), ""))</f>
        <v>551.10633436596891</v>
      </c>
      <c r="AF801" s="21">
        <f t="shared" si="12"/>
        <v>197</v>
      </c>
    </row>
    <row r="802" spans="1:32" ht="15" thickBot="1" x14ac:dyDescent="0.4">
      <c r="A802" s="11" t="s">
        <v>2059</v>
      </c>
      <c r="B802" s="12" t="s">
        <v>2060</v>
      </c>
      <c r="C802" s="12" t="s">
        <v>259</v>
      </c>
      <c r="D802" s="13" t="s">
        <v>34</v>
      </c>
      <c r="E802" s="14">
        <v>42491</v>
      </c>
      <c r="F802" s="15">
        <v>1314.29</v>
      </c>
      <c r="G802" s="15">
        <v>1304.822635</v>
      </c>
      <c r="H802" s="15">
        <v>14044.9803608765</v>
      </c>
      <c r="I802" s="15">
        <v>8035.1032483039089</v>
      </c>
      <c r="J802" s="16">
        <v>0.57209786285542841</v>
      </c>
      <c r="K802" s="16">
        <v>0.82424665556911536</v>
      </c>
      <c r="L802" s="16">
        <v>0.78269660623266513</v>
      </c>
      <c r="M802" s="15">
        <v>6289.0480431765327</v>
      </c>
      <c r="N802" s="15">
        <v>234.8548414145294</v>
      </c>
      <c r="O802" s="15">
        <v>257.81781798537617</v>
      </c>
      <c r="P802" s="15">
        <v>506521.45000000007</v>
      </c>
      <c r="Q802" s="15">
        <v>395283.47</v>
      </c>
      <c r="R802" s="17">
        <v>527044.62666666659</v>
      </c>
      <c r="S802" s="15">
        <v>300.75818122332208</v>
      </c>
      <c r="T802" s="15">
        <v>612515.22</v>
      </c>
      <c r="U802" s="15">
        <v>496075.69000000006</v>
      </c>
      <c r="V802" s="15">
        <v>661434.25333333341</v>
      </c>
      <c r="W802" s="15">
        <v>377.44766375761822</v>
      </c>
      <c r="X802" s="18">
        <v>2.3966700000000003</v>
      </c>
      <c r="Y802" s="18">
        <v>90063.420000000013</v>
      </c>
      <c r="Z802" s="17">
        <v>120084.56000000003</v>
      </c>
      <c r="AA802" s="17">
        <v>50104.75367906304</v>
      </c>
      <c r="AB802" s="19">
        <f>Table1[[#This Row],[YTD-23 Annualized]]/Table1[[#This Row],[Column6]]</f>
        <v>83.803561850429404</v>
      </c>
      <c r="AC802" s="22">
        <v>36.381872999999999</v>
      </c>
      <c r="AD802" s="22">
        <v>-94.171123600000001</v>
      </c>
      <c r="AE802" s="21">
        <f>IF(OR('[1]Sales Team Input Sheet'!D$12="", '[1]Sales Team Input Sheet'!D$14="", AC802="", AD802=""), "",
     IFERROR(3959 * ACOS(MIN(1,
       SIN(RADIANS('[1]Sales Team Input Sheet'!D$12)) * SIN(RADIANS(AC802)) +
       COS(RADIANS('[1]Sales Team Input Sheet'!D$12)) * COS(RADIANS(AC802)) *
       COS(RADIANS(AD802) - RADIANS('[1]Sales Team Input Sheet'!D$14)))), ""))</f>
        <v>517.09151010686833</v>
      </c>
      <c r="AF802" s="21">
        <f t="shared" si="12"/>
        <v>192</v>
      </c>
    </row>
    <row r="803" spans="1:32" ht="15" thickBot="1" x14ac:dyDescent="0.4">
      <c r="A803" s="11" t="s">
        <v>2061</v>
      </c>
      <c r="B803" s="12" t="s">
        <v>2062</v>
      </c>
      <c r="C803" s="12" t="s">
        <v>2063</v>
      </c>
      <c r="D803" s="13" t="s">
        <v>34</v>
      </c>
      <c r="E803" s="14">
        <v>42705</v>
      </c>
      <c r="F803" s="15">
        <v>608.11000000000013</v>
      </c>
      <c r="G803" s="15">
        <v>897.62878599999999</v>
      </c>
      <c r="H803" s="15">
        <v>9661.9864896254003</v>
      </c>
      <c r="I803" s="15">
        <v>4864.2440552549087</v>
      </c>
      <c r="J803" s="16">
        <v>0.50344140518907909</v>
      </c>
      <c r="K803" s="16">
        <v>0.77614887886207229</v>
      </c>
      <c r="L803" s="16">
        <v>0.6282012798805916</v>
      </c>
      <c r="M803" s="15">
        <v>3055.7243411626932</v>
      </c>
      <c r="N803" s="15">
        <v>483.13627101860487</v>
      </c>
      <c r="O803" s="15">
        <v>476.9442535067667</v>
      </c>
      <c r="P803" s="15">
        <v>581018.3600000001</v>
      </c>
      <c r="Q803" s="15">
        <v>324297.67000000004</v>
      </c>
      <c r="R803" s="17">
        <v>432396.89333333343</v>
      </c>
      <c r="S803" s="15">
        <v>533.28784266004504</v>
      </c>
      <c r="T803" s="15">
        <v>768681.28000000014</v>
      </c>
      <c r="U803" s="15">
        <v>485171.08</v>
      </c>
      <c r="V803" s="15">
        <v>646894.77333333332</v>
      </c>
      <c r="W803" s="15">
        <v>797.83440495962884</v>
      </c>
      <c r="X803" s="18">
        <v>2.6541000000000001</v>
      </c>
      <c r="Y803" s="18">
        <v>100623.18000000002</v>
      </c>
      <c r="Z803" s="17">
        <v>134164.24000000005</v>
      </c>
      <c r="AA803" s="17">
        <v>50549.805960589292</v>
      </c>
      <c r="AB803" s="19">
        <f>Table1[[#This Row],[YTD-23 Annualized]]/Table1[[#This Row],[Column6]]</f>
        <v>141.50389402232787</v>
      </c>
      <c r="AC803" s="22">
        <v>37.870100700000002</v>
      </c>
      <c r="AD803" s="22">
        <v>-122.26813799999999</v>
      </c>
      <c r="AE803" s="21">
        <f>IF(OR('[1]Sales Team Input Sheet'!D$12="", '[1]Sales Team Input Sheet'!D$14="", AC803="", AD803=""), "",
     IFERROR(3959 * ACOS(MIN(1,
       SIN(RADIANS('[1]Sales Team Input Sheet'!D$12)) * SIN(RADIANS(AC803)) +
       COS(RADIANS('[1]Sales Team Input Sheet'!D$12)) * COS(RADIANS(AC803)) *
       COS(RADIANS(AD803) - RADIANS('[1]Sales Team Input Sheet'!D$14)))), ""))</f>
        <v>1845.0890288534081</v>
      </c>
      <c r="AF803" s="21">
        <f t="shared" si="12"/>
        <v>989</v>
      </c>
    </row>
    <row r="804" spans="1:32" ht="15" thickBot="1" x14ac:dyDescent="0.4">
      <c r="A804" s="11" t="s">
        <v>2064</v>
      </c>
      <c r="B804" s="12" t="s">
        <v>2065</v>
      </c>
      <c r="C804" s="12" t="s">
        <v>2066</v>
      </c>
      <c r="D804" s="13" t="s">
        <v>34</v>
      </c>
      <c r="E804" s="14">
        <v>42644</v>
      </c>
      <c r="F804" s="15">
        <v>1267.2099999999998</v>
      </c>
      <c r="G804" s="15">
        <v>1376.8224600000001</v>
      </c>
      <c r="H804" s="15">
        <v>14819.979277194001</v>
      </c>
      <c r="I804" s="15">
        <v>7920.3257003872568</v>
      </c>
      <c r="J804" s="16">
        <v>0.53443567985115847</v>
      </c>
      <c r="K804" s="16">
        <v>0.72475733397766662</v>
      </c>
      <c r="L804" s="16">
        <v>0.80783353675215197</v>
      </c>
      <c r="M804" s="15">
        <v>6398.304722772803</v>
      </c>
      <c r="N804" s="15">
        <v>415.98693269636078</v>
      </c>
      <c r="O804" s="15">
        <v>428.00014993568561</v>
      </c>
      <c r="P804" s="15">
        <v>691483.29999999993</v>
      </c>
      <c r="Q804" s="15">
        <v>603030.02</v>
      </c>
      <c r="R804" s="17">
        <v>804040.02666666673</v>
      </c>
      <c r="S804" s="15">
        <v>475.87220744785799</v>
      </c>
      <c r="T804" s="15">
        <v>1065611.3</v>
      </c>
      <c r="U804" s="15">
        <v>967495.61</v>
      </c>
      <c r="V804" s="15">
        <v>1289994.1466666667</v>
      </c>
      <c r="W804" s="15">
        <v>763.48482887603495</v>
      </c>
      <c r="X804" s="18">
        <v>2</v>
      </c>
      <c r="Y804" s="18">
        <v>87885.590000000026</v>
      </c>
      <c r="Z804" s="17">
        <v>117180.78666666671</v>
      </c>
      <c r="AA804" s="17">
        <v>58590.393333333355</v>
      </c>
      <c r="AB804" s="19">
        <f>Table1[[#This Row],[YTD-23 Annualized]]/Table1[[#This Row],[Column6]]</f>
        <v>125.66454107834734</v>
      </c>
      <c r="AC804" s="22">
        <v>34.068620799999998</v>
      </c>
      <c r="AD804" s="22">
        <v>-117.93895259999999</v>
      </c>
      <c r="AE804" s="21">
        <f>IF(OR('[1]Sales Team Input Sheet'!D$12="", '[1]Sales Team Input Sheet'!D$14="", AC804="", AD804=""), "",
     IFERROR(3959 * ACOS(MIN(1,
       SIN(RADIANS('[1]Sales Team Input Sheet'!D$12)) * SIN(RADIANS(AC804)) +
       COS(RADIANS('[1]Sales Team Input Sheet'!D$12)) * COS(RADIANS(AC804)) *
       COS(RADIANS(AD804) - RADIANS('[1]Sales Team Input Sheet'!D$14)))), ""))</f>
        <v>1726.7008431882059</v>
      </c>
      <c r="AF804" s="21">
        <f t="shared" si="12"/>
        <v>854</v>
      </c>
    </row>
    <row r="805" spans="1:32" ht="15" thickBot="1" x14ac:dyDescent="0.4">
      <c r="A805" s="11" t="s">
        <v>2067</v>
      </c>
      <c r="B805" s="12" t="s">
        <v>2068</v>
      </c>
      <c r="C805" s="12" t="s">
        <v>2069</v>
      </c>
      <c r="D805" s="13" t="s">
        <v>34</v>
      </c>
      <c r="E805" s="14">
        <v>42522</v>
      </c>
      <c r="F805" s="15">
        <v>971.05</v>
      </c>
      <c r="G805" s="15">
        <v>1069.778045</v>
      </c>
      <c r="H805" s="15">
        <v>11514.9838985755</v>
      </c>
      <c r="I805" s="15">
        <v>5892.3771725787483</v>
      </c>
      <c r="J805" s="16">
        <v>0.51171388726889011</v>
      </c>
      <c r="K805" s="16">
        <v>0.7922127250290748</v>
      </c>
      <c r="L805" s="16">
        <v>0.80437664139266507</v>
      </c>
      <c r="M805" s="15">
        <v>4739.690559897701</v>
      </c>
      <c r="N805" s="15">
        <v>538.96351004668804</v>
      </c>
      <c r="O805" s="15">
        <v>555.57542865969833</v>
      </c>
      <c r="P805" s="15">
        <v>754269.42999999982</v>
      </c>
      <c r="Q805" s="15">
        <v>601349.84</v>
      </c>
      <c r="R805" s="17">
        <v>801799.78666666662</v>
      </c>
      <c r="S805" s="15">
        <v>619.27793625456979</v>
      </c>
      <c r="T805" s="15">
        <v>1052636.8199999998</v>
      </c>
      <c r="U805" s="15">
        <v>871033.90999999992</v>
      </c>
      <c r="V805" s="15">
        <v>1161378.5466666666</v>
      </c>
      <c r="W805" s="15">
        <v>897.0021214149632</v>
      </c>
      <c r="X805" s="18">
        <v>1.5344</v>
      </c>
      <c r="Y805" s="18">
        <v>120366.88</v>
      </c>
      <c r="Z805" s="17">
        <v>160489.17333333334</v>
      </c>
      <c r="AA805" s="17">
        <v>104594.09106708378</v>
      </c>
      <c r="AB805" s="19">
        <f>Table1[[#This Row],[YTD-23 Annualized]]/Table1[[#This Row],[Column6]]</f>
        <v>169.16711682628755</v>
      </c>
      <c r="AC805" s="22">
        <v>34.155735</v>
      </c>
      <c r="AD805" s="22">
        <v>-118.4675245</v>
      </c>
      <c r="AE805" s="21">
        <f>IF(OR('[1]Sales Team Input Sheet'!D$12="", '[1]Sales Team Input Sheet'!D$14="", AC805="", AD805=""), "",
     IFERROR(3959 * ACOS(MIN(1,
       SIN(RADIANS('[1]Sales Team Input Sheet'!D$12)) * SIN(RADIANS(AC805)) +
       COS(RADIANS('[1]Sales Team Input Sheet'!D$12)) * COS(RADIANS(AC805)) *
       COS(RADIANS(AD805) - RADIANS('[1]Sales Team Input Sheet'!D$14)))), ""))</f>
        <v>1750.897261686689</v>
      </c>
      <c r="AF805" s="21">
        <f t="shared" si="12"/>
        <v>928</v>
      </c>
    </row>
    <row r="806" spans="1:32" ht="15" thickBot="1" x14ac:dyDescent="0.4">
      <c r="A806" s="11" t="s">
        <v>2070</v>
      </c>
      <c r="B806" s="12" t="s">
        <v>2071</v>
      </c>
      <c r="C806" s="12" t="s">
        <v>2072</v>
      </c>
      <c r="D806" s="13" t="s">
        <v>34</v>
      </c>
      <c r="E806" s="14">
        <v>42552</v>
      </c>
      <c r="F806" s="15">
        <v>1464.8299999999997</v>
      </c>
      <c r="G806" s="15">
        <v>1075.81674</v>
      </c>
      <c r="H806" s="15">
        <v>11579.983807686</v>
      </c>
      <c r="I806" s="15">
        <v>5937.2742614317995</v>
      </c>
      <c r="J806" s="16">
        <v>0.5127187015141631</v>
      </c>
      <c r="K806" s="16">
        <v>0.87604199272470407</v>
      </c>
      <c r="L806" s="16">
        <v>0.8319399731998699</v>
      </c>
      <c r="M806" s="15">
        <v>4939.4557899358497</v>
      </c>
      <c r="N806" s="15">
        <v>269.30784906908428</v>
      </c>
      <c r="O806" s="15">
        <v>302.69896165425348</v>
      </c>
      <c r="P806" s="15">
        <v>617363.85</v>
      </c>
      <c r="Q806" s="15">
        <v>494366.78999999992</v>
      </c>
      <c r="R806" s="17">
        <v>659155.72</v>
      </c>
      <c r="S806" s="15">
        <v>337.49089655454901</v>
      </c>
      <c r="T806" s="15">
        <v>865823.84000000008</v>
      </c>
      <c r="U806" s="15">
        <v>681595.05</v>
      </c>
      <c r="V806" s="15">
        <v>908793.40000000014</v>
      </c>
      <c r="W806" s="15">
        <v>465.306588477844</v>
      </c>
      <c r="X806" s="18">
        <v>2</v>
      </c>
      <c r="Y806" s="18">
        <v>82957.69</v>
      </c>
      <c r="Z806" s="17">
        <v>110610.25333333333</v>
      </c>
      <c r="AA806" s="17">
        <v>55305.126666666663</v>
      </c>
      <c r="AB806" s="19">
        <f>Table1[[#This Row],[YTD-23 Annualized]]/Table1[[#This Row],[Column6]]</f>
        <v>133.44703304016426</v>
      </c>
      <c r="AC806" s="22">
        <v>33.997562000000002</v>
      </c>
      <c r="AD806" s="22">
        <v>-117.8362803</v>
      </c>
      <c r="AE806" s="21">
        <f>IF(OR('[1]Sales Team Input Sheet'!D$12="", '[1]Sales Team Input Sheet'!D$14="", AC806="", AD806=""), "",
     IFERROR(3959 * ACOS(MIN(1,
       SIN(RADIANS('[1]Sales Team Input Sheet'!D$12)) * SIN(RADIANS(AC806)) +
       COS(RADIANS('[1]Sales Team Input Sheet'!D$12)) * COS(RADIANS(AC806)) *
       COS(RADIANS(AD806) - RADIANS('[1]Sales Team Input Sheet'!D$14)))), ""))</f>
        <v>1723.7247036030192</v>
      </c>
      <c r="AF806" s="21">
        <f t="shared" si="12"/>
        <v>849</v>
      </c>
    </row>
    <row r="807" spans="1:32" ht="15" thickBot="1" x14ac:dyDescent="0.4">
      <c r="A807" s="11" t="s">
        <v>2073</v>
      </c>
      <c r="B807" s="12" t="s">
        <v>2074</v>
      </c>
      <c r="C807" s="12" t="s">
        <v>903</v>
      </c>
      <c r="D807" s="13" t="s">
        <v>34</v>
      </c>
      <c r="E807" s="14">
        <v>42644</v>
      </c>
      <c r="F807" s="15">
        <v>1188.69</v>
      </c>
      <c r="G807" s="15">
        <v>1393.5450000000001</v>
      </c>
      <c r="H807" s="15">
        <v>14999.979025500001</v>
      </c>
      <c r="I807" s="15">
        <v>7261.4929623935977</v>
      </c>
      <c r="J807" s="16">
        <v>0.48410020774356033</v>
      </c>
      <c r="K807" s="16">
        <v>0.93277227591468714</v>
      </c>
      <c r="L807" s="16">
        <v>0.89251269063856375</v>
      </c>
      <c r="M807" s="15">
        <v>6480.9746219189046</v>
      </c>
      <c r="N807" s="15">
        <v>448.1437147882076</v>
      </c>
      <c r="O807" s="15">
        <v>521.89881297899365</v>
      </c>
      <c r="P807" s="15">
        <v>809179.77999999991</v>
      </c>
      <c r="Q807" s="15">
        <v>657412.87000000011</v>
      </c>
      <c r="R807" s="17">
        <v>876550.49333333352</v>
      </c>
      <c r="S807" s="15">
        <v>553.05661694806895</v>
      </c>
      <c r="T807" s="15">
        <v>1063388.3799999999</v>
      </c>
      <c r="U807" s="15">
        <v>823686.39</v>
      </c>
      <c r="V807" s="15">
        <v>1098248.52</v>
      </c>
      <c r="W807" s="15">
        <v>692.93624914822192</v>
      </c>
      <c r="X807" s="18">
        <v>2.0750000000000002</v>
      </c>
      <c r="Y807" s="18">
        <v>150273.89000000001</v>
      </c>
      <c r="Z807" s="17">
        <v>200365.18666666668</v>
      </c>
      <c r="AA807" s="17">
        <v>96561.535742971886</v>
      </c>
      <c r="AB807" s="19">
        <f>Table1[[#This Row],[YTD-23 Annualized]]/Table1[[#This Row],[Column6]]</f>
        <v>135.24979566635025</v>
      </c>
      <c r="AC807" s="22">
        <v>38.267775999999998</v>
      </c>
      <c r="AD807" s="22">
        <v>-85.661930999999996</v>
      </c>
      <c r="AE807" s="21">
        <f>IF(OR('[1]Sales Team Input Sheet'!D$12="", '[1]Sales Team Input Sheet'!D$14="", AC807="", AD807=""), "",
     IFERROR(3959 * ACOS(MIN(1,
       SIN(RADIANS('[1]Sales Team Input Sheet'!D$12)) * SIN(RADIANS(AC807)) +
       COS(RADIANS('[1]Sales Team Input Sheet'!D$12)) * COS(RADIANS(AC807)) *
       COS(RADIANS(AD807) - RADIANS('[1]Sales Team Input Sheet'!D$14)))), ""))</f>
        <v>270.63544882397343</v>
      </c>
      <c r="AF807" s="21">
        <f t="shared" si="12"/>
        <v>101</v>
      </c>
    </row>
    <row r="808" spans="1:32" ht="15" thickBot="1" x14ac:dyDescent="0.4">
      <c r="A808" s="11" t="s">
        <v>2075</v>
      </c>
      <c r="B808" s="12" t="s">
        <v>2076</v>
      </c>
      <c r="C808" s="12" t="s">
        <v>2077</v>
      </c>
      <c r="D808" s="13" t="s">
        <v>34</v>
      </c>
      <c r="E808" s="14">
        <v>42552</v>
      </c>
      <c r="F808" s="15">
        <v>1475.62</v>
      </c>
      <c r="G808" s="15">
        <v>1421.0442880000001</v>
      </c>
      <c r="H808" s="15">
        <v>15295.978611603199</v>
      </c>
      <c r="I808" s="15">
        <v>7800.9923856151017</v>
      </c>
      <c r="J808" s="16">
        <v>0.51000283039735927</v>
      </c>
      <c r="K808" s="16">
        <v>0.9012733299082718</v>
      </c>
      <c r="L808" s="16">
        <v>0.94454195782710215</v>
      </c>
      <c r="M808" s="15">
        <v>7368.3646209032049</v>
      </c>
      <c r="N808" s="15">
        <v>424.77418596198663</v>
      </c>
      <c r="O808" s="15">
        <v>500.34828072267936</v>
      </c>
      <c r="P808" s="15">
        <v>892549.16999999993</v>
      </c>
      <c r="Q808" s="15">
        <v>828460.4800000001</v>
      </c>
      <c r="R808" s="17">
        <v>1104613.9733333334</v>
      </c>
      <c r="S808" s="15">
        <v>561.43213022322834</v>
      </c>
      <c r="T808" s="15">
        <v>1504395.83</v>
      </c>
      <c r="U808" s="15">
        <v>1373730.5899999999</v>
      </c>
      <c r="V808" s="15">
        <v>1831640.7866666664</v>
      </c>
      <c r="W808" s="15">
        <v>930.95145769235967</v>
      </c>
      <c r="X808" s="18">
        <v>1.321</v>
      </c>
      <c r="Y808" s="18">
        <v>85107.61</v>
      </c>
      <c r="Z808" s="17">
        <v>113476.81333333332</v>
      </c>
      <c r="AA808" s="17">
        <v>85902.205399949526</v>
      </c>
      <c r="AB808" s="19">
        <f>Table1[[#This Row],[YTD-23 Annualized]]/Table1[[#This Row],[Column6]]</f>
        <v>149.91304450375193</v>
      </c>
      <c r="AC808" s="22">
        <v>28.672716999999999</v>
      </c>
      <c r="AD808" s="22">
        <v>-81.394373999999999</v>
      </c>
      <c r="AE808" s="21">
        <f>IF(OR('[1]Sales Team Input Sheet'!D$12="", '[1]Sales Team Input Sheet'!D$14="", AC808="", AD808=""), "",
     IFERROR(3959 * ACOS(MIN(1,
       SIN(RADIANS('[1]Sales Team Input Sheet'!D$12)) * SIN(RADIANS(AC808)) +
       COS(RADIANS('[1]Sales Team Input Sheet'!D$12)) * COS(RADIANS(AC808)) *
       COS(RADIANS(AD808) - RADIANS('[1]Sales Team Input Sheet'!D$14)))), ""))</f>
        <v>977.54946193965907</v>
      </c>
      <c r="AF808" s="21">
        <f t="shared" si="12"/>
        <v>697</v>
      </c>
    </row>
    <row r="809" spans="1:32" ht="15" thickBot="1" x14ac:dyDescent="0.4">
      <c r="A809" s="11" t="s">
        <v>2078</v>
      </c>
      <c r="B809" s="12" t="s">
        <v>2079</v>
      </c>
      <c r="C809" s="12" t="s">
        <v>529</v>
      </c>
      <c r="D809" s="13" t="s">
        <v>34</v>
      </c>
      <c r="E809" s="14">
        <v>42614</v>
      </c>
      <c r="F809" s="15">
        <v>1248.0899999999999</v>
      </c>
      <c r="G809" s="15">
        <v>1423.5526689999999</v>
      </c>
      <c r="H809" s="15">
        <v>15322.978573849099</v>
      </c>
      <c r="I809" s="15">
        <v>8027.9743331132504</v>
      </c>
      <c r="J809" s="16">
        <v>0.52391735029990583</v>
      </c>
      <c r="K809" s="16">
        <v>0.83296006965825942</v>
      </c>
      <c r="L809" s="16">
        <v>0.76434187325247538</v>
      </c>
      <c r="M809" s="15">
        <v>6136.1169401945735</v>
      </c>
      <c r="N809" s="15">
        <v>321.53064393563949</v>
      </c>
      <c r="O809" s="15">
        <v>360.5520915959587</v>
      </c>
      <c r="P809" s="15">
        <v>646280.66</v>
      </c>
      <c r="Q809" s="15">
        <v>496364.14</v>
      </c>
      <c r="R809" s="17">
        <v>661818.85333333339</v>
      </c>
      <c r="S809" s="15">
        <v>397.69899606598887</v>
      </c>
      <c r="T809" s="15">
        <v>1305295.03</v>
      </c>
      <c r="U809" s="15">
        <v>1395133.37</v>
      </c>
      <c r="V809" s="15">
        <v>1860177.8266666667</v>
      </c>
      <c r="W809" s="15">
        <v>1117.8147168874041</v>
      </c>
      <c r="X809" s="18">
        <v>1</v>
      </c>
      <c r="Y809" s="18">
        <v>109638.38999999998</v>
      </c>
      <c r="Z809" s="17">
        <v>146184.51999999996</v>
      </c>
      <c r="AA809" s="17">
        <v>146184.51999999996</v>
      </c>
      <c r="AB809" s="19">
        <f>Table1[[#This Row],[YTD-23 Annualized]]/Table1[[#This Row],[Column6]]</f>
        <v>107.85629735934391</v>
      </c>
      <c r="AC809" s="22">
        <v>28.554253200000002</v>
      </c>
      <c r="AD809" s="22">
        <v>-81.377442700000003</v>
      </c>
      <c r="AE809" s="21">
        <f>IF(OR('[1]Sales Team Input Sheet'!D$12="", '[1]Sales Team Input Sheet'!D$14="", AC809="", AD809=""), "",
     IFERROR(3959 * ACOS(MIN(1,
       SIN(RADIANS('[1]Sales Team Input Sheet'!D$12)) * SIN(RADIANS(AC809)) +
       COS(RADIANS('[1]Sales Team Input Sheet'!D$12)) * COS(RADIANS(AC809)) *
       COS(RADIANS(AD809) - RADIANS('[1]Sales Team Input Sheet'!D$14)))), ""))</f>
        <v>985.61597276527402</v>
      </c>
      <c r="AF809" s="21">
        <f t="shared" si="12"/>
        <v>702</v>
      </c>
    </row>
    <row r="810" spans="1:32" ht="15" thickBot="1" x14ac:dyDescent="0.4">
      <c r="A810" s="11" t="s">
        <v>2080</v>
      </c>
      <c r="B810" s="12" t="s">
        <v>2081</v>
      </c>
      <c r="C810" s="12" t="s">
        <v>131</v>
      </c>
      <c r="D810" s="13" t="s">
        <v>34</v>
      </c>
      <c r="E810" s="14">
        <v>42583</v>
      </c>
      <c r="F810" s="15">
        <v>1613.2</v>
      </c>
      <c r="G810" s="15">
        <v>1902.1889249999999</v>
      </c>
      <c r="H810" s="15">
        <v>20474.971369807499</v>
      </c>
      <c r="I810" s="15">
        <v>10562.314678852725</v>
      </c>
      <c r="J810" s="16">
        <v>0.51586468611272251</v>
      </c>
      <c r="K810" s="16">
        <v>0.68817345947110853</v>
      </c>
      <c r="L810" s="16">
        <v>0.59980038949592029</v>
      </c>
      <c r="M810" s="15">
        <v>6335.2804583543402</v>
      </c>
      <c r="N810" s="15">
        <v>466.95227097446588</v>
      </c>
      <c r="O810" s="15">
        <v>517.45891395983131</v>
      </c>
      <c r="P810" s="15">
        <v>1201443.1299999999</v>
      </c>
      <c r="Q810" s="15">
        <v>897011.92000000016</v>
      </c>
      <c r="R810" s="17">
        <v>1196015.8933333335</v>
      </c>
      <c r="S810" s="15">
        <v>556.04507810562859</v>
      </c>
      <c r="T810" s="15">
        <v>1641005.05</v>
      </c>
      <c r="U810" s="15">
        <v>1294570.2599999998</v>
      </c>
      <c r="V810" s="15">
        <v>1726093.6799999997</v>
      </c>
      <c r="W810" s="15">
        <v>802.48590379370182</v>
      </c>
      <c r="X810" s="18">
        <v>1.0526</v>
      </c>
      <c r="Y810" s="18">
        <v>107478.73999999999</v>
      </c>
      <c r="Z810" s="17">
        <v>143304.98666666666</v>
      </c>
      <c r="AA810" s="17">
        <v>136143.82164798278</v>
      </c>
      <c r="AB810" s="19">
        <f>Table1[[#This Row],[YTD-23 Annualized]]/Table1[[#This Row],[Column6]]</f>
        <v>188.78657404285019</v>
      </c>
      <c r="AC810" s="22">
        <v>38.904475099999999</v>
      </c>
      <c r="AD810" s="22">
        <v>-77.057230200000006</v>
      </c>
      <c r="AE810" s="21">
        <f>IF(OR('[1]Sales Team Input Sheet'!D$12="", '[1]Sales Team Input Sheet'!D$14="", AC810="", AD810=""), "",
     IFERROR(3959 * ACOS(MIN(1,
       SIN(RADIANS('[1]Sales Team Input Sheet'!D$12)) * SIN(RADIANS(AC810)) +
       COS(RADIANS('[1]Sales Team Input Sheet'!D$12)) * COS(RADIANS(AC810)) *
       COS(RADIANS(AD810) - RADIANS('[1]Sales Team Input Sheet'!D$14)))), ""))</f>
        <v>592.53376467379746</v>
      </c>
      <c r="AF810" s="21">
        <f t="shared" si="12"/>
        <v>275</v>
      </c>
    </row>
    <row r="811" spans="1:32" ht="15" thickBot="1" x14ac:dyDescent="0.4">
      <c r="A811" s="11" t="s">
        <v>2082</v>
      </c>
      <c r="B811" s="12" t="s">
        <v>2083</v>
      </c>
      <c r="C811" s="12" t="s">
        <v>2084</v>
      </c>
      <c r="D811" s="13" t="s">
        <v>34</v>
      </c>
      <c r="E811" s="14">
        <v>42552</v>
      </c>
      <c r="F811" s="15">
        <v>1181.7199999999998</v>
      </c>
      <c r="G811" s="15">
        <v>1413.0546300000001</v>
      </c>
      <c r="H811" s="15">
        <v>15209.978731857</v>
      </c>
      <c r="I811" s="15">
        <v>7843.2516025270825</v>
      </c>
      <c r="J811" s="16">
        <v>0.51566486323215865</v>
      </c>
      <c r="K811" s="16">
        <v>0.86770878932029194</v>
      </c>
      <c r="L811" s="16">
        <v>0.74269646806804923</v>
      </c>
      <c r="M811" s="15">
        <v>5825.1552633659321</v>
      </c>
      <c r="N811" s="15">
        <v>432.08296658252971</v>
      </c>
      <c r="O811" s="15">
        <v>452.81181667400068</v>
      </c>
      <c r="P811" s="15">
        <v>895869.53</v>
      </c>
      <c r="Q811" s="15">
        <v>596449.10000000009</v>
      </c>
      <c r="R811" s="17">
        <v>795265.46666666679</v>
      </c>
      <c r="S811" s="15">
        <v>504.72963138476138</v>
      </c>
      <c r="T811" s="15">
        <v>1384607.4000000001</v>
      </c>
      <c r="U811" s="15">
        <v>1045213.9899999999</v>
      </c>
      <c r="V811" s="15">
        <v>1393618.6533333333</v>
      </c>
      <c r="W811" s="15">
        <v>884.48531801103479</v>
      </c>
      <c r="X811" s="18">
        <v>2.5874999999999999</v>
      </c>
      <c r="Y811" s="18">
        <v>125446.19</v>
      </c>
      <c r="Z811" s="17">
        <v>167261.58666666667</v>
      </c>
      <c r="AA811" s="17">
        <v>64642.159098228665</v>
      </c>
      <c r="AB811" s="19">
        <f>Table1[[#This Row],[YTD-23 Annualized]]/Table1[[#This Row],[Column6]]</f>
        <v>136.52262140857357</v>
      </c>
      <c r="AC811" s="22">
        <v>34.077550000000002</v>
      </c>
      <c r="AD811" s="22">
        <v>-117.25663900000001</v>
      </c>
      <c r="AE811" s="21">
        <f>IF(OR('[1]Sales Team Input Sheet'!D$12="", '[1]Sales Team Input Sheet'!D$14="", AC811="", AD811=""), "",
     IFERROR(3959 * ACOS(MIN(1,
       SIN(RADIANS('[1]Sales Team Input Sheet'!D$12)) * SIN(RADIANS(AC811)) +
       COS(RADIANS('[1]Sales Team Input Sheet'!D$12)) * COS(RADIANS(AC811)) *
       COS(RADIANS(AD811) - RADIANS('[1]Sales Team Input Sheet'!D$14)))), ""))</f>
        <v>1691.70590070563</v>
      </c>
      <c r="AF811" s="21">
        <f t="shared" si="12"/>
        <v>835</v>
      </c>
    </row>
    <row r="812" spans="1:32" ht="15" thickBot="1" x14ac:dyDescent="0.4">
      <c r="A812" s="11" t="s">
        <v>2085</v>
      </c>
      <c r="B812" s="12" t="s">
        <v>2086</v>
      </c>
      <c r="C812" s="12" t="s">
        <v>2087</v>
      </c>
      <c r="D812" s="13" t="s">
        <v>34</v>
      </c>
      <c r="E812" s="14">
        <v>42401</v>
      </c>
      <c r="F812" s="15">
        <v>892.49</v>
      </c>
      <c r="G812" s="15">
        <v>1188.0435640000001</v>
      </c>
      <c r="H812" s="15">
        <v>12787.982118539599</v>
      </c>
      <c r="I812" s="15">
        <v>6908.833347663799</v>
      </c>
      <c r="J812" s="16">
        <v>0.54025985363614148</v>
      </c>
      <c r="K812" s="16">
        <v>0.76792865572591751</v>
      </c>
      <c r="L812" s="16">
        <v>0.6736396553492473</v>
      </c>
      <c r="M812" s="15">
        <v>4654.064115185628</v>
      </c>
      <c r="N812" s="15">
        <v>451.71357406042728</v>
      </c>
      <c r="O812" s="15">
        <v>480.47453752983222</v>
      </c>
      <c r="P812" s="15">
        <v>684733.49</v>
      </c>
      <c r="Q812" s="15">
        <v>480259.09</v>
      </c>
      <c r="R812" s="17">
        <v>640345.45333333337</v>
      </c>
      <c r="S812" s="15">
        <v>538.11145222915661</v>
      </c>
      <c r="T812" s="15">
        <v>894218.10999999987</v>
      </c>
      <c r="U812" s="15">
        <v>674460.28999999992</v>
      </c>
      <c r="V812" s="15">
        <v>899280.3866666666</v>
      </c>
      <c r="W812" s="15">
        <v>755.70627121872508</v>
      </c>
      <c r="X812" s="18">
        <v>2.3611</v>
      </c>
      <c r="Y812" s="18">
        <v>83618.070000000007</v>
      </c>
      <c r="Z812" s="17">
        <v>111490.76000000001</v>
      </c>
      <c r="AA812" s="17">
        <v>47219.838211003349</v>
      </c>
      <c r="AB812" s="19">
        <f>Table1[[#This Row],[YTD-23 Annualized]]/Table1[[#This Row],[Column6]]</f>
        <v>137.58844688966926</v>
      </c>
      <c r="AC812" s="22">
        <v>39.144990800000002</v>
      </c>
      <c r="AD812" s="22">
        <v>-76.901308200000003</v>
      </c>
      <c r="AE812" s="21">
        <f>IF(OR('[1]Sales Team Input Sheet'!D$12="", '[1]Sales Team Input Sheet'!D$14="", AC812="", AD812=""), "",
     IFERROR(3959 * ACOS(MIN(1,
       SIN(RADIANS('[1]Sales Team Input Sheet'!D$12)) * SIN(RADIANS(AC812)) +
       COS(RADIANS('[1]Sales Team Input Sheet'!D$12)) * COS(RADIANS(AC812)) *
       COS(RADIANS(AD812) - RADIANS('[1]Sales Team Input Sheet'!D$14)))), ""))</f>
        <v>593.79063713894868</v>
      </c>
      <c r="AF812" s="21">
        <f t="shared" si="12"/>
        <v>286</v>
      </c>
    </row>
    <row r="813" spans="1:32" ht="15" thickBot="1" x14ac:dyDescent="0.4">
      <c r="A813" s="11" t="s">
        <v>2088</v>
      </c>
      <c r="B813" s="12" t="s">
        <v>2089</v>
      </c>
      <c r="C813" s="12" t="s">
        <v>155</v>
      </c>
      <c r="D813" s="13" t="s">
        <v>34</v>
      </c>
      <c r="E813" s="14">
        <v>42552</v>
      </c>
      <c r="F813" s="15">
        <v>1716.67</v>
      </c>
      <c r="G813" s="15">
        <v>1765.1569999999999</v>
      </c>
      <c r="H813" s="15">
        <v>18999.973432299998</v>
      </c>
      <c r="I813" s="15">
        <v>10491.029785341701</v>
      </c>
      <c r="J813" s="16">
        <v>0.55216023447206131</v>
      </c>
      <c r="K813" s="16">
        <v>0.8048617710806093</v>
      </c>
      <c r="L813" s="16">
        <v>0.78092274294905917</v>
      </c>
      <c r="M813" s="15">
        <v>8192.6837563293211</v>
      </c>
      <c r="N813" s="15">
        <v>282.78517114288496</v>
      </c>
      <c r="O813" s="15">
        <v>311.74404515719385</v>
      </c>
      <c r="P813" s="15">
        <v>748990.26999999979</v>
      </c>
      <c r="Q813" s="15">
        <v>599864.33000000007</v>
      </c>
      <c r="R813" s="17">
        <v>799819.10666666669</v>
      </c>
      <c r="S813" s="15">
        <v>349.43485352455627</v>
      </c>
      <c r="T813" s="15">
        <v>928758.42999999993</v>
      </c>
      <c r="U813" s="15">
        <v>762189.66999999993</v>
      </c>
      <c r="V813" s="15">
        <v>1016252.8933333332</v>
      </c>
      <c r="W813" s="15">
        <v>443.99312040170787</v>
      </c>
      <c r="X813" s="18">
        <v>1.0454000000000001</v>
      </c>
      <c r="Y813" s="18">
        <v>98745.260000000009</v>
      </c>
      <c r="Z813" s="17">
        <v>131660.34666666668</v>
      </c>
      <c r="AA813" s="17">
        <v>125942.5546840125</v>
      </c>
      <c r="AB813" s="19">
        <f>Table1[[#This Row],[YTD-23 Annualized]]/Table1[[#This Row],[Column6]]</f>
        <v>97.626019806850266</v>
      </c>
      <c r="AC813" s="22">
        <v>29.990604000000001</v>
      </c>
      <c r="AD813" s="22">
        <v>-95.681348999999997</v>
      </c>
      <c r="AE813" s="21">
        <f>IF(OR('[1]Sales Team Input Sheet'!D$12="", '[1]Sales Team Input Sheet'!D$14="", AC813="", AD813=""), "",
     IFERROR(3959 * ACOS(MIN(1,
       SIN(RADIANS('[1]Sales Team Input Sheet'!D$12)) * SIN(RADIANS(AC813)) +
       COS(RADIANS('[1]Sales Team Input Sheet'!D$12)) * COS(RADIANS(AC813)) *
       COS(RADIANS(AD813) - RADIANS('[1]Sales Team Input Sheet'!D$14)))), ""))</f>
        <v>936.30879257707397</v>
      </c>
      <c r="AF813" s="21">
        <f t="shared" si="12"/>
        <v>649</v>
      </c>
    </row>
    <row r="814" spans="1:32" ht="15" thickBot="1" x14ac:dyDescent="0.4">
      <c r="A814" s="11" t="s">
        <v>2090</v>
      </c>
      <c r="B814" s="12" t="s">
        <v>2091</v>
      </c>
      <c r="C814" s="12" t="s">
        <v>122</v>
      </c>
      <c r="D814" s="13" t="s">
        <v>34</v>
      </c>
      <c r="E814" s="14">
        <v>42583</v>
      </c>
      <c r="F814" s="15">
        <v>744.32</v>
      </c>
      <c r="G814" s="15">
        <v>1096.441206</v>
      </c>
      <c r="H814" s="15">
        <v>11801.9834972634</v>
      </c>
      <c r="I814" s="15">
        <v>5813.415725591849</v>
      </c>
      <c r="J814" s="16">
        <v>0.49257955045775503</v>
      </c>
      <c r="K814" s="16">
        <v>0.82198098379869144</v>
      </c>
      <c r="L814" s="16">
        <v>0.62075898769814641</v>
      </c>
      <c r="M814" s="15">
        <v>3608.7300608868809</v>
      </c>
      <c r="N814" s="15">
        <v>648.96350048252089</v>
      </c>
      <c r="O814" s="15">
        <v>692.56811586414437</v>
      </c>
      <c r="P814" s="15">
        <v>923774.5</v>
      </c>
      <c r="Q814" s="15">
        <v>548679.46</v>
      </c>
      <c r="R814" s="17">
        <v>731572.61333333328</v>
      </c>
      <c r="S814" s="15">
        <v>737.15533641444529</v>
      </c>
      <c r="T814" s="15">
        <v>1240390.8</v>
      </c>
      <c r="U814" s="15">
        <v>814727.53999999992</v>
      </c>
      <c r="V814" s="15">
        <v>1086303.3866666667</v>
      </c>
      <c r="W814" s="15">
        <v>1094.5931051160792</v>
      </c>
      <c r="X814" s="18">
        <v>1.3391500000000001</v>
      </c>
      <c r="Y814" s="18">
        <v>91351.579999999987</v>
      </c>
      <c r="Z814" s="17">
        <v>121802.10666666664</v>
      </c>
      <c r="AA814" s="17">
        <v>90954.789729803713</v>
      </c>
      <c r="AB814" s="19">
        <f>Table1[[#This Row],[YTD-23 Annualized]]/Table1[[#This Row],[Column6]]</f>
        <v>202.72300809153404</v>
      </c>
      <c r="AC814" s="22">
        <v>37.44659</v>
      </c>
      <c r="AD814" s="22">
        <v>-122.17058</v>
      </c>
      <c r="AE814" s="21">
        <f>IF(OR('[1]Sales Team Input Sheet'!D$12="", '[1]Sales Team Input Sheet'!D$14="", AC814="", AD814=""), "",
     IFERROR(3959 * ACOS(MIN(1,
       SIN(RADIANS('[1]Sales Team Input Sheet'!D$12)) * SIN(RADIANS(AC814)) +
       COS(RADIANS('[1]Sales Team Input Sheet'!D$12)) * COS(RADIANS(AC814)) *
       COS(RADIANS(AD814) - RADIANS('[1]Sales Team Input Sheet'!D$14)))), ""))</f>
        <v>1850.1001632402167</v>
      </c>
      <c r="AF814" s="21">
        <f t="shared" si="12"/>
        <v>999</v>
      </c>
    </row>
    <row r="815" spans="1:32" ht="15" thickBot="1" x14ac:dyDescent="0.4">
      <c r="A815" s="11" t="s">
        <v>2092</v>
      </c>
      <c r="B815" s="12" t="s">
        <v>2093</v>
      </c>
      <c r="C815" s="12" t="s">
        <v>67</v>
      </c>
      <c r="D815" s="13" t="s">
        <v>34</v>
      </c>
      <c r="E815" s="14">
        <v>42614</v>
      </c>
      <c r="F815" s="15">
        <v>1153.93</v>
      </c>
      <c r="G815" s="15">
        <v>1424.110087</v>
      </c>
      <c r="H815" s="15">
        <v>15328.9785654593</v>
      </c>
      <c r="I815" s="15">
        <v>7293.6677050583621</v>
      </c>
      <c r="J815" s="16">
        <v>0.47580911369353351</v>
      </c>
      <c r="K815" s="16">
        <v>0.7989676717838643</v>
      </c>
      <c r="L815" s="16">
        <v>0.81238321942960678</v>
      </c>
      <c r="M815" s="15">
        <v>5925.2532516850652</v>
      </c>
      <c r="N815" s="15">
        <v>446.83505990156914</v>
      </c>
      <c r="O815" s="15">
        <v>519.44370975709091</v>
      </c>
      <c r="P815" s="15">
        <v>746792.25000000012</v>
      </c>
      <c r="Q815" s="15">
        <v>641460.23999999987</v>
      </c>
      <c r="R815" s="17">
        <v>855280.31999999983</v>
      </c>
      <c r="S815" s="15">
        <v>555.89181319490774</v>
      </c>
      <c r="T815" s="15">
        <v>918385.8400000002</v>
      </c>
      <c r="U815" s="15">
        <v>791620.54999999981</v>
      </c>
      <c r="V815" s="15">
        <v>1055494.0666666664</v>
      </c>
      <c r="W815" s="15">
        <v>686.0212924527483</v>
      </c>
      <c r="X815" s="18">
        <v>0.80159999999999998</v>
      </c>
      <c r="Y815" s="18">
        <v>49076.970000000008</v>
      </c>
      <c r="Z815" s="17">
        <v>65435.960000000014</v>
      </c>
      <c r="AA815" s="17">
        <v>81631.686626746523</v>
      </c>
      <c r="AB815" s="19">
        <f>Table1[[#This Row],[YTD-23 Annualized]]/Table1[[#This Row],[Column6]]</f>
        <v>144.34493913939784</v>
      </c>
      <c r="AC815" s="22">
        <v>38.694277</v>
      </c>
      <c r="AD815" s="22">
        <v>-120.67793500000001</v>
      </c>
      <c r="AE815" s="21">
        <f>IF(OR('[1]Sales Team Input Sheet'!D$12="", '[1]Sales Team Input Sheet'!D$14="", AC815="", AD815=""), "",
     IFERROR(3959 * ACOS(MIN(1,
       SIN(RADIANS('[1]Sales Team Input Sheet'!D$12)) * SIN(RADIANS(AC815)) +
       COS(RADIANS('[1]Sales Team Input Sheet'!D$12)) * COS(RADIANS(AC815)) *
       COS(RADIANS(AD815) - RADIANS('[1]Sales Team Input Sheet'!D$14)))), ""))</f>
        <v>1745.1033088968056</v>
      </c>
      <c r="AF815" s="21">
        <f t="shared" si="12"/>
        <v>916</v>
      </c>
    </row>
    <row r="816" spans="1:32" ht="15" thickBot="1" x14ac:dyDescent="0.4">
      <c r="A816" s="11" t="s">
        <v>2094</v>
      </c>
      <c r="B816" s="12" t="s">
        <v>2095</v>
      </c>
      <c r="C816" s="12" t="s">
        <v>108</v>
      </c>
      <c r="D816" s="13" t="s">
        <v>34</v>
      </c>
      <c r="E816" s="14">
        <v>42583</v>
      </c>
      <c r="F816" s="15">
        <v>1124.1100000000001</v>
      </c>
      <c r="G816" s="15">
        <v>1245.086006</v>
      </c>
      <c r="H816" s="15">
        <v>13401.981259983399</v>
      </c>
      <c r="I816" s="15">
        <v>6058.0786505895476</v>
      </c>
      <c r="J816" s="16">
        <v>0.45202858689843084</v>
      </c>
      <c r="K816" s="16">
        <v>0.59142260427208682</v>
      </c>
      <c r="L816" s="16">
        <v>0.76586364640148352</v>
      </c>
      <c r="M816" s="15">
        <v>4639.6622055274884</v>
      </c>
      <c r="N816" s="15">
        <v>374.08693173243</v>
      </c>
      <c r="O816" s="15">
        <v>370.96859737925996</v>
      </c>
      <c r="P816" s="15">
        <v>475949.94999999995</v>
      </c>
      <c r="Q816" s="15">
        <v>444961.25</v>
      </c>
      <c r="R816" s="17">
        <v>593281.66666666674</v>
      </c>
      <c r="S816" s="15">
        <v>395.83425999234947</v>
      </c>
      <c r="T816" s="15">
        <v>747366.03</v>
      </c>
      <c r="U816" s="15">
        <v>643223.16999999993</v>
      </c>
      <c r="V816" s="15">
        <v>857630.8933333332</v>
      </c>
      <c r="W816" s="15">
        <v>572.20660789424505</v>
      </c>
      <c r="X816" s="18">
        <v>2.0625</v>
      </c>
      <c r="Y816" s="18">
        <v>72338.740000000005</v>
      </c>
      <c r="Z816" s="17">
        <v>96451.653333333335</v>
      </c>
      <c r="AA816" s="17">
        <v>46764.437979797978</v>
      </c>
      <c r="AB816" s="19">
        <f>Table1[[#This Row],[YTD-23 Annualized]]/Table1[[#This Row],[Column6]]</f>
        <v>127.87173729153325</v>
      </c>
      <c r="AC816" s="22">
        <v>42.328139</v>
      </c>
      <c r="AD816" s="22">
        <v>-71.057845</v>
      </c>
      <c r="AE816" s="21">
        <f>IF(OR('[1]Sales Team Input Sheet'!D$12="", '[1]Sales Team Input Sheet'!D$14="", AC816="", AD816=""), "",
     IFERROR(3959 * ACOS(MIN(1,
       SIN(RADIANS('[1]Sales Team Input Sheet'!D$12)) * SIN(RADIANS(AC816)) +
       COS(RADIANS('[1]Sales Team Input Sheet'!D$12)) * COS(RADIANS(AC816)) *
       COS(RADIANS(AD816) - RADIANS('[1]Sales Team Input Sheet'!D$14)))), ""))</f>
        <v>848.48494880718351</v>
      </c>
      <c r="AF816" s="21">
        <f t="shared" si="12"/>
        <v>597</v>
      </c>
    </row>
    <row r="817" spans="1:32" ht="15" thickBot="1" x14ac:dyDescent="0.4">
      <c r="A817" s="11" t="s">
        <v>2096</v>
      </c>
      <c r="B817" s="12" t="s">
        <v>2097</v>
      </c>
      <c r="C817" s="12" t="s">
        <v>2098</v>
      </c>
      <c r="D817" s="13" t="s">
        <v>34</v>
      </c>
      <c r="E817" s="14">
        <v>42552</v>
      </c>
      <c r="F817" s="15">
        <v>1490.37</v>
      </c>
      <c r="G817" s="15">
        <v>1941.858506</v>
      </c>
      <c r="H817" s="15">
        <v>20901.970772733399</v>
      </c>
      <c r="I817" s="15">
        <v>11056.173192326049</v>
      </c>
      <c r="J817" s="16">
        <v>0.52895362416011105</v>
      </c>
      <c r="K817" s="16">
        <v>0.77693272369348354</v>
      </c>
      <c r="L817" s="16">
        <v>0.70204706107196824</v>
      </c>
      <c r="M817" s="15">
        <v>7761.953896375182</v>
      </c>
      <c r="N817" s="15">
        <v>369.98888497938492</v>
      </c>
      <c r="O817" s="15">
        <v>402.64604091601416</v>
      </c>
      <c r="P817" s="15">
        <v>967078.74000000011</v>
      </c>
      <c r="Q817" s="15">
        <v>702780.00000000012</v>
      </c>
      <c r="R817" s="17">
        <v>937040.00000000023</v>
      </c>
      <c r="S817" s="15">
        <v>471.54733388353242</v>
      </c>
      <c r="T817" s="15">
        <v>1181454.06</v>
      </c>
      <c r="U817" s="15">
        <v>857149.87000000011</v>
      </c>
      <c r="V817" s="15">
        <v>1142866.4933333336</v>
      </c>
      <c r="W817" s="15">
        <v>575.1255527150978</v>
      </c>
      <c r="X817" s="18">
        <v>2.33</v>
      </c>
      <c r="Y817" s="18">
        <v>109330.05999999998</v>
      </c>
      <c r="Z817" s="17">
        <v>145773.4133333333</v>
      </c>
      <c r="AA817" s="17">
        <v>62563.696709585107</v>
      </c>
      <c r="AB817" s="19">
        <f>Table1[[#This Row],[YTD-23 Annualized]]/Table1[[#This Row],[Column6]]</f>
        <v>120.72218058878141</v>
      </c>
      <c r="AC817" s="22">
        <v>39.909472700000002</v>
      </c>
      <c r="AD817" s="22">
        <v>-105.1003113</v>
      </c>
      <c r="AE817" s="21">
        <f>IF(OR('[1]Sales Team Input Sheet'!D$12="", '[1]Sales Team Input Sheet'!D$14="", AC817="", AD817=""), "",
     IFERROR(3959 * ACOS(MIN(1,
       SIN(RADIANS('[1]Sales Team Input Sheet'!D$12)) * SIN(RADIANS(AC817)) +
       COS(RADIANS('[1]Sales Team Input Sheet'!D$12)) * COS(RADIANS(AC817)) *
       COS(RADIANS(AD817) - RADIANS('[1]Sales Team Input Sheet'!D$14)))), ""))</f>
        <v>921.24257164710787</v>
      </c>
      <c r="AF817" s="21">
        <f t="shared" si="12"/>
        <v>639</v>
      </c>
    </row>
    <row r="818" spans="1:32" ht="15" thickBot="1" x14ac:dyDescent="0.4">
      <c r="A818" s="11" t="s">
        <v>2099</v>
      </c>
      <c r="B818" s="12" t="s">
        <v>2100</v>
      </c>
      <c r="C818" s="12" t="s">
        <v>2101</v>
      </c>
      <c r="D818" s="13" t="s">
        <v>1560</v>
      </c>
      <c r="E818" s="14">
        <v>42614</v>
      </c>
      <c r="F818" s="15">
        <v>1522.17</v>
      </c>
      <c r="G818" s="15">
        <v>1914.1734120000001</v>
      </c>
      <c r="H818" s="15">
        <v>20603.9711894268</v>
      </c>
      <c r="I818" s="15">
        <v>10663.790406329375</v>
      </c>
      <c r="J818" s="16">
        <v>0.51755995522851639</v>
      </c>
      <c r="K818" s="16">
        <v>0.88954868799412889</v>
      </c>
      <c r="L818" s="16">
        <v>0.71832202960599723</v>
      </c>
      <c r="M818" s="15">
        <v>7660.0355679674776</v>
      </c>
      <c r="N818" s="15">
        <v>254.0155461891886</v>
      </c>
      <c r="O818" s="15">
        <v>281.79035193178152</v>
      </c>
      <c r="P818" s="15">
        <v>732330.1399999999</v>
      </c>
      <c r="Q818" s="15">
        <v>479050.95</v>
      </c>
      <c r="R818" s="17">
        <v>638734.6</v>
      </c>
      <c r="S818" s="15">
        <v>314.71580046906718</v>
      </c>
      <c r="T818" s="15">
        <v>916072.95000000007</v>
      </c>
      <c r="U818" s="15">
        <v>645609.50000000012</v>
      </c>
      <c r="V818" s="15">
        <v>860812.66666666686</v>
      </c>
      <c r="W818" s="15">
        <v>424.13757990237633</v>
      </c>
      <c r="X818" s="18">
        <v>1.875</v>
      </c>
      <c r="Y818" s="18">
        <v>76541.689999999988</v>
      </c>
      <c r="Z818" s="17">
        <v>102055.58666666664</v>
      </c>
      <c r="AA818" s="17">
        <v>54429.646222222211</v>
      </c>
      <c r="AB818" s="19">
        <f>Table1[[#This Row],[YTD-23 Annualized]]/Table1[[#This Row],[Column6]]</f>
        <v>83.385330829407948</v>
      </c>
      <c r="AC818" s="22">
        <v>33.970100899999998</v>
      </c>
      <c r="AD818" s="22">
        <v>-84.221586900000005</v>
      </c>
      <c r="AE818" s="21">
        <f>IF(OR('[1]Sales Team Input Sheet'!D$12="", '[1]Sales Team Input Sheet'!D$14="", AC818="", AD818=""), "",
     IFERROR(3959 * ACOS(MIN(1,
       SIN(RADIANS('[1]Sales Team Input Sheet'!D$12)) * SIN(RADIANS(AC818)) +
       COS(RADIANS('[1]Sales Team Input Sheet'!D$12)) * COS(RADIANS(AC818)) *
       COS(RADIANS(AD818) - RADIANS('[1]Sales Team Input Sheet'!D$14)))), ""))</f>
        <v>577.38808686329367</v>
      </c>
      <c r="AF818" s="21">
        <f t="shared" si="12"/>
        <v>231</v>
      </c>
    </row>
    <row r="819" spans="1:32" ht="15" thickBot="1" x14ac:dyDescent="0.4">
      <c r="A819" s="11" t="s">
        <v>2102</v>
      </c>
      <c r="B819" s="12" t="s">
        <v>2103</v>
      </c>
      <c r="C819" s="12" t="s">
        <v>111</v>
      </c>
      <c r="D819" s="13" t="s">
        <v>132</v>
      </c>
      <c r="E819" s="14">
        <v>42887</v>
      </c>
      <c r="F819" s="15">
        <v>1745.6100000000001</v>
      </c>
      <c r="G819" s="15">
        <v>2986.7687670519099</v>
      </c>
      <c r="H819" s="15">
        <v>32149.280331670052</v>
      </c>
      <c r="I819" s="15">
        <v>11718.49071512005</v>
      </c>
      <c r="J819" s="16">
        <v>0.36450242724644255</v>
      </c>
      <c r="K819" s="16">
        <v>0.58281860991294465</v>
      </c>
      <c r="L819" s="16">
        <v>0.62022424292839917</v>
      </c>
      <c r="M819" s="15">
        <v>7268.0920320488076</v>
      </c>
      <c r="N819" s="15">
        <v>589.61088153964283</v>
      </c>
      <c r="O819" s="15">
        <v>672.6021104370393</v>
      </c>
      <c r="P819" s="15">
        <v>1417366.96</v>
      </c>
      <c r="Q819" s="15">
        <v>1253254.9300000002</v>
      </c>
      <c r="R819" s="17">
        <v>1671006.5733333337</v>
      </c>
      <c r="S819" s="15">
        <v>717.9466948516565</v>
      </c>
      <c r="T819" s="15">
        <v>1873503.23</v>
      </c>
      <c r="U819" s="15">
        <v>1905266.9</v>
      </c>
      <c r="V819" s="15">
        <v>2540355.8666666667</v>
      </c>
      <c r="W819" s="15">
        <v>1091.4619531281328</v>
      </c>
      <c r="X819" s="18">
        <v>1.5366</v>
      </c>
      <c r="Y819" s="18">
        <v>165730.65</v>
      </c>
      <c r="Z819" s="17">
        <v>220974.2</v>
      </c>
      <c r="AA819" s="17">
        <v>143807.23675647535</v>
      </c>
      <c r="AB819" s="19">
        <f>Table1[[#This Row],[YTD-23 Annualized]]/Table1[[#This Row],[Column6]]</f>
        <v>229.90993591784397</v>
      </c>
      <c r="AC819" s="22">
        <v>37.805300000000003</v>
      </c>
      <c r="AD819" s="22">
        <v>-122.40852099999999</v>
      </c>
      <c r="AE819" s="21">
        <f>IF(OR('[1]Sales Team Input Sheet'!D$12="", '[1]Sales Team Input Sheet'!D$14="", AC819="", AD819=""), "",
     IFERROR(3959 * ACOS(MIN(1,
       SIN(RADIANS('[1]Sales Team Input Sheet'!D$12)) * SIN(RADIANS(AC819)) +
       COS(RADIANS('[1]Sales Team Input Sheet'!D$12)) * COS(RADIANS(AC819)) *
       COS(RADIANS(AD819) - RADIANS('[1]Sales Team Input Sheet'!D$14)))), ""))</f>
        <v>1853.8109521692925</v>
      </c>
      <c r="AF819" s="21">
        <f t="shared" si="12"/>
        <v>1005</v>
      </c>
    </row>
    <row r="820" spans="1:32" ht="15" thickBot="1" x14ac:dyDescent="0.4">
      <c r="A820" s="11" t="s">
        <v>2104</v>
      </c>
      <c r="B820" s="12" t="s">
        <v>2105</v>
      </c>
      <c r="C820" s="12" t="s">
        <v>2106</v>
      </c>
      <c r="D820" s="13" t="s">
        <v>34</v>
      </c>
      <c r="E820" s="14">
        <v>42767</v>
      </c>
      <c r="F820" s="15">
        <v>538.04</v>
      </c>
      <c r="G820" s="15">
        <v>1059.0942</v>
      </c>
      <c r="H820" s="15">
        <v>11399.98405938</v>
      </c>
      <c r="I820" s="15">
        <v>4507.3563811810554</v>
      </c>
      <c r="J820" s="16">
        <v>0.3953826915637102</v>
      </c>
      <c r="K820" s="16">
        <v>0.76035679069572615</v>
      </c>
      <c r="L820" s="16">
        <v>0.63637325765375963</v>
      </c>
      <c r="M820" s="15">
        <v>2868.3610636986491</v>
      </c>
      <c r="N820" s="15">
        <v>523.80504509243121</v>
      </c>
      <c r="O820" s="15">
        <v>528.4583859936065</v>
      </c>
      <c r="P820" s="15">
        <v>532838.64</v>
      </c>
      <c r="Q820" s="15">
        <v>316413.01</v>
      </c>
      <c r="R820" s="17">
        <v>421884.01333333331</v>
      </c>
      <c r="S820" s="15">
        <v>588.08454761727762</v>
      </c>
      <c r="T820" s="15">
        <v>754156.68</v>
      </c>
      <c r="U820" s="15">
        <v>511270.53</v>
      </c>
      <c r="V820" s="15">
        <v>681694.04</v>
      </c>
      <c r="W820" s="15">
        <v>950.2463199762102</v>
      </c>
      <c r="X820" s="18">
        <v>1.0344</v>
      </c>
      <c r="Y820" s="18">
        <v>89383.349999999991</v>
      </c>
      <c r="Z820" s="17">
        <v>119177.79999999999</v>
      </c>
      <c r="AA820" s="17">
        <v>115214.42382057231</v>
      </c>
      <c r="AB820" s="19">
        <f>Table1[[#This Row],[YTD-23 Annualized]]/Table1[[#This Row],[Column6]]</f>
        <v>147.08190634456909</v>
      </c>
      <c r="AC820" s="22">
        <v>34.416125000000001</v>
      </c>
      <c r="AD820" s="22">
        <v>-119.689375</v>
      </c>
      <c r="AE820" s="21">
        <f>IF(OR('[1]Sales Team Input Sheet'!D$12="", '[1]Sales Team Input Sheet'!D$14="", AC820="", AD820=""), "",
     IFERROR(3959 * ACOS(MIN(1,
       SIN(RADIANS('[1]Sales Team Input Sheet'!D$12)) * SIN(RADIANS(AC820)) +
       COS(RADIANS('[1]Sales Team Input Sheet'!D$12)) * COS(RADIANS(AC820)) *
       COS(RADIANS(AD820) - RADIANS('[1]Sales Team Input Sheet'!D$14)))), ""))</f>
        <v>1805.275698881936</v>
      </c>
      <c r="AF820" s="21">
        <f t="shared" si="12"/>
        <v>972</v>
      </c>
    </row>
    <row r="821" spans="1:32" ht="15" thickBot="1" x14ac:dyDescent="0.4">
      <c r="A821" s="11" t="s">
        <v>2107</v>
      </c>
      <c r="B821" s="12" t="s">
        <v>2108</v>
      </c>
      <c r="C821" s="12" t="s">
        <v>2109</v>
      </c>
      <c r="D821" s="13" t="s">
        <v>34</v>
      </c>
      <c r="E821" s="14">
        <v>42948</v>
      </c>
      <c r="F821" s="15">
        <v>917.1099999999999</v>
      </c>
      <c r="G821" s="15">
        <v>1314.670353</v>
      </c>
      <c r="H821" s="15">
        <v>14150.980212656699</v>
      </c>
      <c r="I821" s="15">
        <v>6766.1934493810986</v>
      </c>
      <c r="J821" s="16">
        <v>0.47814309310738667</v>
      </c>
      <c r="K821" s="16">
        <v>0.79050791037647306</v>
      </c>
      <c r="L821" s="16">
        <v>0.70723913694275609</v>
      </c>
      <c r="M821" s="15">
        <v>4785.3168155280173</v>
      </c>
      <c r="N821" s="15">
        <v>457.25837881661414</v>
      </c>
      <c r="O821" s="15">
        <v>496.23552245641201</v>
      </c>
      <c r="P821" s="15">
        <v>674607.20999999973</v>
      </c>
      <c r="Q821" s="15">
        <v>487126.6</v>
      </c>
      <c r="R821" s="17">
        <v>649502.1333333333</v>
      </c>
      <c r="S821" s="15">
        <v>531.15395099824457</v>
      </c>
      <c r="T821" s="15">
        <v>992186.51999999979</v>
      </c>
      <c r="U821" s="15">
        <v>775050.1</v>
      </c>
      <c r="V821" s="15">
        <v>1033400.1333333333</v>
      </c>
      <c r="W821" s="15">
        <v>845.10047867758499</v>
      </c>
      <c r="X821" s="18">
        <v>1.0769</v>
      </c>
      <c r="Y821" s="18">
        <v>72906.320000000007</v>
      </c>
      <c r="Z821" s="17">
        <v>97208.426666666681</v>
      </c>
      <c r="AA821" s="17">
        <v>90266.901909802851</v>
      </c>
      <c r="AB821" s="19">
        <f>Table1[[#This Row],[YTD-23 Annualized]]/Table1[[#This Row],[Column6]]</f>
        <v>135.72813637453314</v>
      </c>
      <c r="AC821" s="22">
        <v>45.684081800000001</v>
      </c>
      <c r="AD821" s="22">
        <v>-111.0316323</v>
      </c>
      <c r="AE821" s="21">
        <f>IF(OR('[1]Sales Team Input Sheet'!D$12="", '[1]Sales Team Input Sheet'!D$14="", AC821="", AD821=""), "",
     IFERROR(3959 * ACOS(MIN(1,
       SIN(RADIANS('[1]Sales Team Input Sheet'!D$12)) * SIN(RADIANS(AC821)) +
       COS(RADIANS('[1]Sales Team Input Sheet'!D$12)) * COS(RADIANS(AC821)) *
       COS(RADIANS(AD821) - RADIANS('[1]Sales Team Input Sheet'!D$14)))), ""))</f>
        <v>1192.1716324346075</v>
      </c>
      <c r="AF821" s="21">
        <f t="shared" si="12"/>
        <v>761</v>
      </c>
    </row>
    <row r="822" spans="1:32" ht="15" thickBot="1" x14ac:dyDescent="0.4">
      <c r="A822" s="11" t="s">
        <v>2110</v>
      </c>
      <c r="B822" s="12" t="s">
        <v>2111</v>
      </c>
      <c r="C822" s="12" t="s">
        <v>140</v>
      </c>
      <c r="D822" s="13" t="s">
        <v>132</v>
      </c>
      <c r="E822" s="14">
        <v>42767</v>
      </c>
      <c r="F822" s="15">
        <v>1595.36</v>
      </c>
      <c r="G822" s="15">
        <v>2767.6732729999999</v>
      </c>
      <c r="H822" s="15">
        <v>29790.958343244696</v>
      </c>
      <c r="I822" s="15">
        <v>14309.845959867323</v>
      </c>
      <c r="J822" s="16">
        <v>0.48034191431482359</v>
      </c>
      <c r="K822" s="16">
        <v>0.576233022023251</v>
      </c>
      <c r="L822" s="16">
        <v>0.5700763199784542</v>
      </c>
      <c r="M822" s="15">
        <v>8157.7043242597138</v>
      </c>
      <c r="N822" s="15">
        <v>548.81029923065535</v>
      </c>
      <c r="O822" s="15">
        <v>579.60532419015146</v>
      </c>
      <c r="P822" s="15">
        <v>1238272.96</v>
      </c>
      <c r="Q822" s="15">
        <v>959316.28</v>
      </c>
      <c r="R822" s="17">
        <v>1279088.3733333333</v>
      </c>
      <c r="S822" s="15">
        <v>601.31649282920478</v>
      </c>
      <c r="T822" s="15">
        <v>1663422.6400000001</v>
      </c>
      <c r="U822" s="15">
        <v>1376456.6999999997</v>
      </c>
      <c r="V822" s="15">
        <v>1835275.5999999996</v>
      </c>
      <c r="W822" s="15">
        <v>862.78752131180408</v>
      </c>
      <c r="X822" s="18">
        <v>2.5874999999999999</v>
      </c>
      <c r="Y822" s="18">
        <v>132207.28000000003</v>
      </c>
      <c r="Z822" s="17">
        <v>176276.37333333338</v>
      </c>
      <c r="AA822" s="17">
        <v>68126.134621578123</v>
      </c>
      <c r="AB822" s="19">
        <f>Table1[[#This Row],[YTD-23 Annualized]]/Table1[[#This Row],[Column6]]</f>
        <v>156.79513776069675</v>
      </c>
      <c r="AC822" s="22">
        <v>34.047863</v>
      </c>
      <c r="AD822" s="22">
        <v>-118.24535299999999</v>
      </c>
      <c r="AE822" s="21">
        <f>IF(OR('[1]Sales Team Input Sheet'!D$12="", '[1]Sales Team Input Sheet'!D$14="", AC822="", AD822=""), "",
     IFERROR(3959 * ACOS(MIN(1,
       SIN(RADIANS('[1]Sales Team Input Sheet'!D$12)) * SIN(RADIANS(AC822)) +
       COS(RADIANS('[1]Sales Team Input Sheet'!D$12)) * COS(RADIANS(AC822)) *
       COS(RADIANS(AD822) - RADIANS('[1]Sales Team Input Sheet'!D$14)))), ""))</f>
        <v>1742.9602412023301</v>
      </c>
      <c r="AF822" s="21">
        <f t="shared" si="12"/>
        <v>909</v>
      </c>
    </row>
    <row r="823" spans="1:32" ht="15" thickBot="1" x14ac:dyDescent="0.4">
      <c r="A823" s="11" t="s">
        <v>2112</v>
      </c>
      <c r="B823" s="12" t="s">
        <v>2113</v>
      </c>
      <c r="C823" s="12" t="s">
        <v>108</v>
      </c>
      <c r="D823" s="13" t="s">
        <v>34</v>
      </c>
      <c r="E823" s="14">
        <v>42767</v>
      </c>
      <c r="F823" s="15">
        <v>1739.61</v>
      </c>
      <c r="G823" s="15">
        <v>3053.7216100000001</v>
      </c>
      <c r="H823" s="15">
        <v>32869.954037878997</v>
      </c>
      <c r="I823" s="15">
        <v>13430.169396405901</v>
      </c>
      <c r="J823" s="16">
        <v>0.40858497644776481</v>
      </c>
      <c r="K823" s="16">
        <v>0.5600878683414573</v>
      </c>
      <c r="L823" s="16">
        <v>0.53937665612319097</v>
      </c>
      <c r="M823" s="15">
        <v>7243.9198602014276</v>
      </c>
      <c r="N823" s="15">
        <v>556.93610419269692</v>
      </c>
      <c r="O823" s="15">
        <v>584.17033128114917</v>
      </c>
      <c r="P823" s="15">
        <v>1423459.02</v>
      </c>
      <c r="Q823" s="15">
        <v>1071431.0499999998</v>
      </c>
      <c r="R823" s="17">
        <v>1428574.7333333329</v>
      </c>
      <c r="S823" s="15">
        <v>615.90301849265063</v>
      </c>
      <c r="T823" s="15">
        <v>1755320.1800000002</v>
      </c>
      <c r="U823" s="15">
        <v>1361314.1099999999</v>
      </c>
      <c r="V823" s="15">
        <v>1815085.48</v>
      </c>
      <c r="W823" s="15">
        <v>782.53982789245867</v>
      </c>
      <c r="X823" s="18">
        <v>2.2625000000000002</v>
      </c>
      <c r="Y823" s="18">
        <v>131204.51</v>
      </c>
      <c r="Z823" s="17">
        <v>174939.34666666668</v>
      </c>
      <c r="AA823" s="17">
        <v>77321.258195211791</v>
      </c>
      <c r="AB823" s="19">
        <f>Table1[[#This Row],[YTD-23 Annualized]]/Table1[[#This Row],[Column6]]</f>
        <v>197.21017914375565</v>
      </c>
      <c r="AC823" s="22">
        <v>42.352383799999998</v>
      </c>
      <c r="AD823" s="22">
        <v>-71.072216100000006</v>
      </c>
      <c r="AE823" s="21">
        <f>IF(OR('[1]Sales Team Input Sheet'!D$12="", '[1]Sales Team Input Sheet'!D$14="", AC823="", AD823=""), "",
     IFERROR(3959 * ACOS(MIN(1,
       SIN(RADIANS('[1]Sales Team Input Sheet'!D$12)) * SIN(RADIANS(AC823)) +
       COS(RADIANS('[1]Sales Team Input Sheet'!D$12)) * COS(RADIANS(AC823)) *
       COS(RADIANS(AD823) - RADIANS('[1]Sales Team Input Sheet'!D$14)))), ""))</f>
        <v>847.6509643159219</v>
      </c>
      <c r="AF823" s="21">
        <f t="shared" si="12"/>
        <v>592</v>
      </c>
    </row>
    <row r="824" spans="1:32" ht="15" thickBot="1" x14ac:dyDescent="0.4">
      <c r="A824" s="11" t="s">
        <v>2114</v>
      </c>
      <c r="B824" s="12" t="s">
        <v>2115</v>
      </c>
      <c r="C824" s="12" t="s">
        <v>2116</v>
      </c>
      <c r="D824" s="13" t="s">
        <v>132</v>
      </c>
      <c r="E824" s="14">
        <v>42979</v>
      </c>
      <c r="F824" s="15">
        <v>770.67000000000007</v>
      </c>
      <c r="G824" s="15">
        <v>892</v>
      </c>
      <c r="H824" s="15">
        <v>9601.398799999999</v>
      </c>
      <c r="I824" s="15">
        <v>4873.9933152479225</v>
      </c>
      <c r="J824" s="16">
        <v>0.5076336705489124</v>
      </c>
      <c r="K824" s="16">
        <v>0.79050053524195263</v>
      </c>
      <c r="L824" s="16">
        <v>0.64778343093526058</v>
      </c>
      <c r="M824" s="15">
        <v>3157.2921121068248</v>
      </c>
      <c r="N824" s="15">
        <v>541.58804491231911</v>
      </c>
      <c r="O824" s="15">
        <v>580.22636147767525</v>
      </c>
      <c r="P824" s="15">
        <v>845331.45999999985</v>
      </c>
      <c r="Q824" s="15">
        <v>478400.89999999997</v>
      </c>
      <c r="R824" s="17">
        <v>637867.8666666667</v>
      </c>
      <c r="S824" s="15">
        <v>620.75972854788677</v>
      </c>
      <c r="T824" s="15">
        <v>1269763.6399999997</v>
      </c>
      <c r="U824" s="15">
        <v>646176.34</v>
      </c>
      <c r="V824" s="15">
        <v>861568.45333333325</v>
      </c>
      <c r="W824" s="15">
        <v>838.46048243735947</v>
      </c>
      <c r="X824" s="18">
        <v>1.6541000000000001</v>
      </c>
      <c r="Y824" s="18">
        <v>161225.79000000004</v>
      </c>
      <c r="Z824" s="17">
        <v>214967.72000000003</v>
      </c>
      <c r="AA824" s="17">
        <v>129960.53442959918</v>
      </c>
      <c r="AB824" s="19">
        <f>Table1[[#This Row],[YTD-23 Annualized]]/Table1[[#This Row],[Column6]]</f>
        <v>202.03004474015069</v>
      </c>
      <c r="AC824" s="22">
        <v>34.047863</v>
      </c>
      <c r="AD824" s="22">
        <v>-118.24535299999999</v>
      </c>
      <c r="AE824" s="21">
        <f>IF(OR('[1]Sales Team Input Sheet'!D$12="", '[1]Sales Team Input Sheet'!D$14="", AC824="", AD824=""), "",
     IFERROR(3959 * ACOS(MIN(1,
       SIN(RADIANS('[1]Sales Team Input Sheet'!D$12)) * SIN(RADIANS(AC824)) +
       COS(RADIANS('[1]Sales Team Input Sheet'!D$12)) * COS(RADIANS(AC824)) *
       COS(RADIANS(AD824) - RADIANS('[1]Sales Team Input Sheet'!D$14)))), ""))</f>
        <v>1742.9602412023301</v>
      </c>
      <c r="AF824" s="21">
        <f t="shared" si="12"/>
        <v>909</v>
      </c>
    </row>
    <row r="825" spans="1:32" ht="15" thickBot="1" x14ac:dyDescent="0.4">
      <c r="A825" s="11" t="s">
        <v>2117</v>
      </c>
      <c r="B825" s="12" t="s">
        <v>2118</v>
      </c>
      <c r="C825" s="12" t="s">
        <v>131</v>
      </c>
      <c r="D825" s="13" t="s">
        <v>132</v>
      </c>
      <c r="E825" s="14">
        <v>42826</v>
      </c>
      <c r="F825" s="15">
        <v>2532.27</v>
      </c>
      <c r="G825" s="15">
        <v>4058.0030400000001</v>
      </c>
      <c r="H825" s="15">
        <v>43679.938922255998</v>
      </c>
      <c r="I825" s="15">
        <v>19935.600575845951</v>
      </c>
      <c r="J825" s="16">
        <v>0.45640175027095276</v>
      </c>
      <c r="K825" s="16">
        <v>0.64844542898067015</v>
      </c>
      <c r="L825" s="16">
        <v>0.54653831490117422</v>
      </c>
      <c r="M825" s="15">
        <v>10895.569545265726</v>
      </c>
      <c r="N825" s="15">
        <v>404.17955734406434</v>
      </c>
      <c r="O825" s="15">
        <v>443.35835436189666</v>
      </c>
      <c r="P825" s="15">
        <v>1766537.3599999999</v>
      </c>
      <c r="Q825" s="15">
        <v>1197608.5900000001</v>
      </c>
      <c r="R825" s="17">
        <v>1596811.4533333336</v>
      </c>
      <c r="S825" s="15">
        <v>472.93874270911084</v>
      </c>
      <c r="T825" s="15">
        <v>2178393.61</v>
      </c>
      <c r="U825" s="15">
        <v>1630543.8399999999</v>
      </c>
      <c r="V825" s="15">
        <v>2174058.4533333331</v>
      </c>
      <c r="W825" s="15">
        <v>643.90599738574474</v>
      </c>
      <c r="X825" s="18">
        <v>2.2526000000000002</v>
      </c>
      <c r="Y825" s="18">
        <v>111831.67999999999</v>
      </c>
      <c r="Z825" s="17">
        <v>149108.90666666665</v>
      </c>
      <c r="AA825" s="17">
        <v>66194.134185681716</v>
      </c>
      <c r="AB825" s="19">
        <f>Table1[[#This Row],[YTD-23 Annualized]]/Table1[[#This Row],[Column6]]</f>
        <v>146.5560333215596</v>
      </c>
      <c r="AC825" s="22">
        <v>38.903058000000001</v>
      </c>
      <c r="AD825" s="22">
        <v>-77.050213999999997</v>
      </c>
      <c r="AE825" s="21">
        <f>IF(OR('[1]Sales Team Input Sheet'!D$12="", '[1]Sales Team Input Sheet'!D$14="", AC825="", AD825=""), "",
     IFERROR(3959 * ACOS(MIN(1,
       SIN(RADIANS('[1]Sales Team Input Sheet'!D$12)) * SIN(RADIANS(AC825)) +
       COS(RADIANS('[1]Sales Team Input Sheet'!D$12)) * COS(RADIANS(AC825)) *
       COS(RADIANS(AD825) - RADIANS('[1]Sales Team Input Sheet'!D$14)))), ""))</f>
        <v>592.91857968435045</v>
      </c>
      <c r="AF825" s="21">
        <f t="shared" si="12"/>
        <v>280</v>
      </c>
    </row>
    <row r="826" spans="1:32" ht="15" thickBot="1" x14ac:dyDescent="0.4">
      <c r="A826" s="11" t="s">
        <v>2119</v>
      </c>
      <c r="B826" s="12" t="s">
        <v>2120</v>
      </c>
      <c r="C826" s="12" t="s">
        <v>33</v>
      </c>
      <c r="D826" s="13" t="s">
        <v>34</v>
      </c>
      <c r="E826" s="14">
        <v>42767</v>
      </c>
      <c r="F826" s="15">
        <v>1831.38</v>
      </c>
      <c r="G826" s="15">
        <v>2736.5507680000001</v>
      </c>
      <c r="H826" s="15">
        <v>29455.958811675198</v>
      </c>
      <c r="I826" s="15">
        <v>12922.985514147807</v>
      </c>
      <c r="J826" s="16">
        <v>0.43872228355458037</v>
      </c>
      <c r="K826" s="16">
        <v>0.8157779558350885</v>
      </c>
      <c r="L826" s="16">
        <v>0.72451635018650684</v>
      </c>
      <c r="M826" s="15">
        <v>9362.9142982234698</v>
      </c>
      <c r="N826" s="15">
        <v>874.49027798038173</v>
      </c>
      <c r="O826" s="15">
        <v>992.08110823531979</v>
      </c>
      <c r="P826" s="15">
        <v>2613356.54</v>
      </c>
      <c r="Q826" s="15">
        <v>1937147.6600000001</v>
      </c>
      <c r="R826" s="17">
        <v>2582863.5466666669</v>
      </c>
      <c r="S826" s="15">
        <v>1057.7529840885015</v>
      </c>
      <c r="T826" s="15">
        <v>3208760.55</v>
      </c>
      <c r="U826" s="15">
        <v>2371529.87</v>
      </c>
      <c r="V826" s="15">
        <v>3162039.8266666671</v>
      </c>
      <c r="W826" s="15">
        <v>1294.9414485251559</v>
      </c>
      <c r="X826" s="18">
        <v>3.3978999999999999</v>
      </c>
      <c r="Y826" s="18">
        <v>154798.12000000002</v>
      </c>
      <c r="Z826" s="17">
        <v>206397.49333333335</v>
      </c>
      <c r="AA826" s="17">
        <v>60742.662624954632</v>
      </c>
      <c r="AB826" s="19">
        <f>Table1[[#This Row],[YTD-23 Annualized]]/Table1[[#This Row],[Column6]]</f>
        <v>275.86106893627579</v>
      </c>
      <c r="AC826" s="22">
        <v>37.310558</v>
      </c>
      <c r="AD826" s="22">
        <v>-121.873276</v>
      </c>
      <c r="AE826" s="21">
        <f>IF(OR('[1]Sales Team Input Sheet'!D$12="", '[1]Sales Team Input Sheet'!D$14="", AC826="", AD826=""), "",
     IFERROR(3959 * ACOS(MIN(1,
       SIN(RADIANS('[1]Sales Team Input Sheet'!D$12)) * SIN(RADIANS(AC826)) +
       COS(RADIANS('[1]Sales Team Input Sheet'!D$12)) * COS(RADIANS(AC826)) *
       COS(RADIANS(AD826) - RADIANS('[1]Sales Team Input Sheet'!D$14)))), ""))</f>
        <v>1838.1123592342547</v>
      </c>
      <c r="AF826" s="21">
        <f t="shared" si="12"/>
        <v>982</v>
      </c>
    </row>
    <row r="827" spans="1:32" ht="15" thickBot="1" x14ac:dyDescent="0.4">
      <c r="A827" s="11" t="s">
        <v>2121</v>
      </c>
      <c r="B827" s="12" t="s">
        <v>2122</v>
      </c>
      <c r="C827" s="12" t="s">
        <v>424</v>
      </c>
      <c r="D827" s="13" t="s">
        <v>132</v>
      </c>
      <c r="E827" s="14">
        <v>42767</v>
      </c>
      <c r="F827" s="15">
        <v>1380.6000000000001</v>
      </c>
      <c r="G827" s="15">
        <v>3247.6101709999998</v>
      </c>
      <c r="H827" s="15">
        <v>34956.951119626894</v>
      </c>
      <c r="I827" s="15">
        <v>14465.381026743888</v>
      </c>
      <c r="J827" s="16">
        <v>0.41380556837584642</v>
      </c>
      <c r="K827" s="16">
        <v>0.55807713284654814</v>
      </c>
      <c r="L827" s="16">
        <v>0.47820197789561147</v>
      </c>
      <c r="M827" s="15">
        <v>6917.3738180025775</v>
      </c>
      <c r="N827" s="15">
        <v>458.94163563582208</v>
      </c>
      <c r="O827" s="15">
        <v>452.7603288425322</v>
      </c>
      <c r="P827" s="15">
        <v>1030252.7300000001</v>
      </c>
      <c r="Q827" s="15">
        <v>653283.61</v>
      </c>
      <c r="R827" s="17">
        <v>871044.81333333324</v>
      </c>
      <c r="S827" s="15">
        <v>473.18818629581335</v>
      </c>
      <c r="T827" s="15">
        <v>1265509.26</v>
      </c>
      <c r="U827" s="15">
        <v>888800.04999999993</v>
      </c>
      <c r="V827" s="15">
        <v>1185066.7333333334</v>
      </c>
      <c r="W827" s="15">
        <v>643.77810372301894</v>
      </c>
      <c r="X827" s="18">
        <v>2</v>
      </c>
      <c r="Y827" s="18">
        <v>86142.87</v>
      </c>
      <c r="Z827" s="17">
        <v>114857.16</v>
      </c>
      <c r="AA827" s="17">
        <v>57428.58</v>
      </c>
      <c r="AB827" s="19">
        <f>Table1[[#This Row],[YTD-23 Annualized]]/Table1[[#This Row],[Column6]]</f>
        <v>125.92131584192038</v>
      </c>
      <c r="AC827" s="22">
        <v>39.770206000000002</v>
      </c>
      <c r="AD827" s="22">
        <v>-105.020537</v>
      </c>
      <c r="AE827" s="21">
        <f>IF(OR('[1]Sales Team Input Sheet'!D$12="", '[1]Sales Team Input Sheet'!D$14="", AC827="", AD827=""), "",
     IFERROR(3959 * ACOS(MIN(1,
       SIN(RADIANS('[1]Sales Team Input Sheet'!D$12)) * SIN(RADIANS(AC827)) +
       COS(RADIANS('[1]Sales Team Input Sheet'!D$12)) * COS(RADIANS(AC827)) *
       COS(RADIANS(AD827) - RADIANS('[1]Sales Team Input Sheet'!D$14)))), ""))</f>
        <v>919.55073913910007</v>
      </c>
      <c r="AF827" s="21">
        <f t="shared" si="12"/>
        <v>629</v>
      </c>
    </row>
    <row r="828" spans="1:32" ht="15" thickBot="1" x14ac:dyDescent="0.4">
      <c r="A828" s="11" t="s">
        <v>2123</v>
      </c>
      <c r="B828" s="12" t="s">
        <v>2124</v>
      </c>
      <c r="C828" s="12" t="s">
        <v>211</v>
      </c>
      <c r="D828" s="13" t="s">
        <v>1123</v>
      </c>
      <c r="E828" s="14">
        <v>42767</v>
      </c>
      <c r="F828" s="15">
        <v>1575.91</v>
      </c>
      <c r="G828" s="15">
        <v>1756.7028270000001</v>
      </c>
      <c r="H828" s="15">
        <v>18908.973559545298</v>
      </c>
      <c r="I828" s="15">
        <v>10932.156118127999</v>
      </c>
      <c r="J828" s="16">
        <v>0.57814645960036359</v>
      </c>
      <c r="K828" s="16">
        <v>0.85409727482688802</v>
      </c>
      <c r="L828" s="16">
        <v>0.74177065279458188</v>
      </c>
      <c r="M828" s="15">
        <v>8109.1525801960888</v>
      </c>
      <c r="N828" s="15">
        <v>273.53400595760741</v>
      </c>
      <c r="O828" s="15">
        <v>299.54540551173608</v>
      </c>
      <c r="P828" s="15">
        <v>775347.59999999986</v>
      </c>
      <c r="Q828" s="15">
        <v>548624.44000000006</v>
      </c>
      <c r="R828" s="17">
        <v>731499.25333333341</v>
      </c>
      <c r="S828" s="15">
        <v>348.13183493981256</v>
      </c>
      <c r="T828" s="15">
        <v>1007416.7200000001</v>
      </c>
      <c r="U828" s="15">
        <v>763490.32000000007</v>
      </c>
      <c r="V828" s="15">
        <v>1017987.0933333335</v>
      </c>
      <c r="W828" s="15">
        <v>484.47583935630843</v>
      </c>
      <c r="X828" s="18">
        <v>2.3166000000000002</v>
      </c>
      <c r="Y828" s="18">
        <v>125714.55</v>
      </c>
      <c r="Z828" s="17">
        <v>167619.4</v>
      </c>
      <c r="AA828" s="17">
        <v>72355.780022446677</v>
      </c>
      <c r="AB828" s="19">
        <f>Table1[[#This Row],[YTD-23 Annualized]]/Table1[[#This Row],[Column6]]</f>
        <v>90.206620987719148</v>
      </c>
      <c r="AC828" s="22">
        <v>33.289923000000002</v>
      </c>
      <c r="AD828" s="22">
        <v>-111.834891</v>
      </c>
      <c r="AE828" s="21">
        <f>IF(OR('[1]Sales Team Input Sheet'!D$12="", '[1]Sales Team Input Sheet'!D$14="", AC828="", AD828=""), "",
     IFERROR(3959 * ACOS(MIN(1,
       SIN(RADIANS('[1]Sales Team Input Sheet'!D$12)) * SIN(RADIANS(AC828)) +
       COS(RADIANS('[1]Sales Team Input Sheet'!D$12)) * COS(RADIANS(AC828)) *
       COS(RADIANS(AD828) - RADIANS('[1]Sales Team Input Sheet'!D$14)))), ""))</f>
        <v>1446.0273414879773</v>
      </c>
      <c r="AF828" s="21">
        <f t="shared" si="12"/>
        <v>803</v>
      </c>
    </row>
    <row r="829" spans="1:32" ht="15" thickBot="1" x14ac:dyDescent="0.4">
      <c r="A829" s="11" t="s">
        <v>2125</v>
      </c>
      <c r="B829" s="12" t="s">
        <v>2126</v>
      </c>
      <c r="C829" s="12" t="s">
        <v>58</v>
      </c>
      <c r="D829" s="13" t="s">
        <v>34</v>
      </c>
      <c r="E829" s="14">
        <v>42767</v>
      </c>
      <c r="F829" s="15">
        <v>1194.19</v>
      </c>
      <c r="G829" s="15">
        <v>1277.9736680000001</v>
      </c>
      <c r="H829" s="15">
        <v>13755.980764985201</v>
      </c>
      <c r="I829" s="15">
        <v>8286.5960024692577</v>
      </c>
      <c r="J829" s="16">
        <v>0.60239950491659278</v>
      </c>
      <c r="K829" s="16">
        <v>0.81434478282872413</v>
      </c>
      <c r="L829" s="16">
        <v>0.74071215749485564</v>
      </c>
      <c r="M829" s="15">
        <v>6137.9824032772503</v>
      </c>
      <c r="N829" s="15">
        <v>307.45995807588048</v>
      </c>
      <c r="O829" s="15">
        <v>339.39240824324435</v>
      </c>
      <c r="P829" s="15">
        <v>624657.3899999999</v>
      </c>
      <c r="Q829" s="15">
        <v>451278.23</v>
      </c>
      <c r="R829" s="17">
        <v>601704.30666666664</v>
      </c>
      <c r="S829" s="15">
        <v>377.89483248059349</v>
      </c>
      <c r="T829" s="15">
        <v>875049.33000000007</v>
      </c>
      <c r="U829" s="15">
        <v>684265.75</v>
      </c>
      <c r="V829" s="15">
        <v>912354.33333333337</v>
      </c>
      <c r="W829" s="15">
        <v>572.99571257505079</v>
      </c>
      <c r="X829" s="18">
        <v>2.38775</v>
      </c>
      <c r="Y829" s="18">
        <v>119175.09</v>
      </c>
      <c r="Z829" s="17">
        <v>158900.12</v>
      </c>
      <c r="AA829" s="17">
        <v>66548.055700973724</v>
      </c>
      <c r="AB829" s="19">
        <f>Table1[[#This Row],[YTD-23 Annualized]]/Table1[[#This Row],[Column6]]</f>
        <v>98.029656511461965</v>
      </c>
      <c r="AC829" s="22">
        <v>34.143991800000002</v>
      </c>
      <c r="AD829" s="22">
        <v>-118.25358439999999</v>
      </c>
      <c r="AE829" s="21">
        <f>IF(OR('[1]Sales Team Input Sheet'!D$12="", '[1]Sales Team Input Sheet'!D$14="", AC829="", AD829=""), "",
     IFERROR(3959 * ACOS(MIN(1,
       SIN(RADIANS('[1]Sales Team Input Sheet'!D$12)) * SIN(RADIANS(AC829)) +
       COS(RADIANS('[1]Sales Team Input Sheet'!D$12)) * COS(RADIANS(AC829)) *
       COS(RADIANS(AD829) - RADIANS('[1]Sales Team Input Sheet'!D$14)))), ""))</f>
        <v>1740.3578810051995</v>
      </c>
      <c r="AF829" s="21">
        <f t="shared" si="12"/>
        <v>900</v>
      </c>
    </row>
    <row r="830" spans="1:32" ht="15" thickBot="1" x14ac:dyDescent="0.4">
      <c r="A830" s="11" t="s">
        <v>2127</v>
      </c>
      <c r="B830" s="12" t="s">
        <v>2128</v>
      </c>
      <c r="C830" s="12" t="s">
        <v>45</v>
      </c>
      <c r="D830" s="13" t="s">
        <v>1560</v>
      </c>
      <c r="E830" s="14">
        <v>42887</v>
      </c>
      <c r="F830" s="15">
        <v>3799.2699999999995</v>
      </c>
      <c r="G830" s="15">
        <v>4710.7395180000003</v>
      </c>
      <c r="H830" s="15">
        <v>50705.929097800203</v>
      </c>
      <c r="I830" s="15">
        <v>26724.589521289647</v>
      </c>
      <c r="J830" s="16">
        <v>0.52705058356674606</v>
      </c>
      <c r="K830" s="16">
        <v>0.70024689558575659</v>
      </c>
      <c r="L830" s="16">
        <v>0.61538487587283153</v>
      </c>
      <c r="M830" s="15">
        <v>16445.908205311203</v>
      </c>
      <c r="N830" s="15">
        <v>428.50091207527021</v>
      </c>
      <c r="O830" s="15">
        <v>468.44802817383339</v>
      </c>
      <c r="P830" s="15">
        <v>2713877.5</v>
      </c>
      <c r="Q830" s="15">
        <v>1903336.1199999999</v>
      </c>
      <c r="R830" s="17">
        <v>2537781.4933333332</v>
      </c>
      <c r="S830" s="15">
        <v>500.97416608980149</v>
      </c>
      <c r="T830" s="15">
        <v>3363687.67</v>
      </c>
      <c r="U830" s="15">
        <v>2415085.66</v>
      </c>
      <c r="V830" s="15">
        <v>3220114.2133333334</v>
      </c>
      <c r="W830" s="15">
        <v>635.67097363440882</v>
      </c>
      <c r="X830" s="18">
        <v>2.2909000000000002</v>
      </c>
      <c r="Y830" s="18">
        <v>154004.50999999998</v>
      </c>
      <c r="Z830" s="17">
        <v>205339.34666666662</v>
      </c>
      <c r="AA830" s="17">
        <v>89632.610182315519</v>
      </c>
      <c r="AB830" s="19">
        <f>Table1[[#This Row],[YTD-23 Annualized]]/Table1[[#This Row],[Column6]]</f>
        <v>154.31081468117139</v>
      </c>
      <c r="AC830" s="22">
        <v>33.796762000000001</v>
      </c>
      <c r="AD830" s="22">
        <v>-84.494697000000002</v>
      </c>
      <c r="AE830" s="21">
        <f>IF(OR('[1]Sales Team Input Sheet'!D$12="", '[1]Sales Team Input Sheet'!D$14="", AC830="", AD830=""), "",
     IFERROR(3959 * ACOS(MIN(1,
       SIN(RADIANS('[1]Sales Team Input Sheet'!D$12)) * SIN(RADIANS(AC830)) +
       COS(RADIANS('[1]Sales Team Input Sheet'!D$12)) * COS(RADIANS(AC830)) *
       COS(RADIANS(AD830) - RADIANS('[1]Sales Team Input Sheet'!D$14)))), ""))</f>
        <v>584.30243526864967</v>
      </c>
      <c r="AF830" s="21">
        <f t="shared" si="12"/>
        <v>242</v>
      </c>
    </row>
    <row r="831" spans="1:32" ht="15" thickBot="1" x14ac:dyDescent="0.4">
      <c r="A831" s="11" t="s">
        <v>2129</v>
      </c>
      <c r="B831" s="12" t="s">
        <v>2130</v>
      </c>
      <c r="C831" s="12" t="s">
        <v>2131</v>
      </c>
      <c r="D831" s="13" t="s">
        <v>34</v>
      </c>
      <c r="E831" s="14">
        <v>43070</v>
      </c>
      <c r="F831" s="15">
        <v>1646.0400000000002</v>
      </c>
      <c r="G831" s="15">
        <v>1655.066945</v>
      </c>
      <c r="H831" s="15">
        <v>17814.975089285501</v>
      </c>
      <c r="I831" s="15">
        <v>9338.9908808637028</v>
      </c>
      <c r="J831" s="16">
        <v>0.52422138308127486</v>
      </c>
      <c r="K831" s="16">
        <v>0.89662791935095043</v>
      </c>
      <c r="L831" s="16">
        <v>0.90352589456162513</v>
      </c>
      <c r="M831" s="15">
        <v>8438.0200899352367</v>
      </c>
      <c r="N831" s="15">
        <v>527.7908270502262</v>
      </c>
      <c r="O831" s="15">
        <v>597.41029987120589</v>
      </c>
      <c r="P831" s="15">
        <v>1270529.4499999997</v>
      </c>
      <c r="Q831" s="15">
        <v>1099416.58</v>
      </c>
      <c r="R831" s="17">
        <v>1465888.7733333334</v>
      </c>
      <c r="S831" s="15">
        <v>667.91607737357538</v>
      </c>
      <c r="T831" s="15">
        <v>1749125.6499999997</v>
      </c>
      <c r="U831" s="15">
        <v>1567305.4000000001</v>
      </c>
      <c r="V831" s="15">
        <v>2089740.5333333337</v>
      </c>
      <c r="W831" s="15">
        <v>952.16726203494454</v>
      </c>
      <c r="X831" s="18">
        <v>2.5</v>
      </c>
      <c r="Y831" s="18">
        <v>131261.59999999998</v>
      </c>
      <c r="Z831" s="17">
        <v>175015.46666666665</v>
      </c>
      <c r="AA831" s="17">
        <v>70006.186666666661</v>
      </c>
      <c r="AB831" s="19">
        <f>Table1[[#This Row],[YTD-23 Annualized]]/Table1[[#This Row],[Column6]]</f>
        <v>173.72425731503378</v>
      </c>
      <c r="AC831" s="22">
        <v>28.476444000000001</v>
      </c>
      <c r="AD831" s="22">
        <v>-81.568886699999993</v>
      </c>
      <c r="AE831" s="21">
        <f>IF(OR('[1]Sales Team Input Sheet'!D$12="", '[1]Sales Team Input Sheet'!D$14="", AC831="", AD831=""), "",
     IFERROR(3959 * ACOS(MIN(1,
       SIN(RADIANS('[1]Sales Team Input Sheet'!D$12)) * SIN(RADIANS(AC831)) +
       COS(RADIANS('[1]Sales Team Input Sheet'!D$12)) * COS(RADIANS(AC831)) *
       COS(RADIANS(AD831) - RADIANS('[1]Sales Team Input Sheet'!D$14)))), ""))</f>
        <v>986.94198195357114</v>
      </c>
      <c r="AF831" s="21">
        <f t="shared" si="12"/>
        <v>703</v>
      </c>
    </row>
    <row r="832" spans="1:32" ht="15" thickBot="1" x14ac:dyDescent="0.4">
      <c r="A832" s="11" t="s">
        <v>2132</v>
      </c>
      <c r="B832" s="12" t="s">
        <v>2133</v>
      </c>
      <c r="C832" s="12" t="s">
        <v>1808</v>
      </c>
      <c r="D832" s="13" t="s">
        <v>132</v>
      </c>
      <c r="E832" s="14">
        <v>43040</v>
      </c>
      <c r="F832" s="15">
        <v>1359.93</v>
      </c>
      <c r="G832" s="15">
        <v>4159.6389220000001</v>
      </c>
      <c r="H832" s="15">
        <v>44773.9373925158</v>
      </c>
      <c r="I832" s="15">
        <v>11638.9886981081</v>
      </c>
      <c r="J832" s="16">
        <v>0.25995008203262504</v>
      </c>
      <c r="K832" s="16">
        <v>0.63082285529827176</v>
      </c>
      <c r="L832" s="16">
        <v>0.61507760872671524</v>
      </c>
      <c r="M832" s="15">
        <v>7158.8813364295947</v>
      </c>
      <c r="N832" s="15">
        <v>493.40551430443332</v>
      </c>
      <c r="O832" s="15">
        <v>595.25339539535128</v>
      </c>
      <c r="P832" s="15">
        <v>975906.17999999993</v>
      </c>
      <c r="Q832" s="15">
        <v>871523.52999999991</v>
      </c>
      <c r="R832" s="17">
        <v>1162031.3733333331</v>
      </c>
      <c r="S832" s="15">
        <v>640.85911039538792</v>
      </c>
      <c r="T832" s="15">
        <v>1147520.1099999999</v>
      </c>
      <c r="U832" s="15">
        <v>1072521.9099999999</v>
      </c>
      <c r="V832" s="15">
        <v>1430029.2133333331</v>
      </c>
      <c r="W832" s="15">
        <v>788.65964424639481</v>
      </c>
      <c r="X832" s="18">
        <v>2.5526</v>
      </c>
      <c r="Y832" s="18">
        <v>144084.43</v>
      </c>
      <c r="Z832" s="17">
        <v>192112.5733333333</v>
      </c>
      <c r="AA832" s="17">
        <v>75261.526809266361</v>
      </c>
      <c r="AB832" s="19">
        <f>Table1[[#This Row],[YTD-23 Annualized]]/Table1[[#This Row],[Column6]]</f>
        <v>162.32024512266634</v>
      </c>
      <c r="AC832" s="22">
        <v>38.877054000000001</v>
      </c>
      <c r="AD832" s="22">
        <v>-77.066211999999993</v>
      </c>
      <c r="AE832" s="21">
        <f>IF(OR('[1]Sales Team Input Sheet'!D$12="", '[1]Sales Team Input Sheet'!D$14="", AC832="", AD832=""), "",
     IFERROR(3959 * ACOS(MIN(1,
       SIN(RADIANS('[1]Sales Team Input Sheet'!D$12)) * SIN(RADIANS(AC832)) +
       COS(RADIANS('[1]Sales Team Input Sheet'!D$12)) * COS(RADIANS(AC832)) *
       COS(RADIANS(AD832) - RADIANS('[1]Sales Team Input Sheet'!D$14)))), ""))</f>
        <v>592.8560414474116</v>
      </c>
      <c r="AF832" s="21">
        <f t="shared" si="12"/>
        <v>279</v>
      </c>
    </row>
    <row r="833" spans="1:32" ht="15" thickBot="1" x14ac:dyDescent="0.4">
      <c r="A833" s="11" t="s">
        <v>2134</v>
      </c>
      <c r="B833" s="12" t="s">
        <v>2135</v>
      </c>
      <c r="C833" s="12" t="s">
        <v>416</v>
      </c>
      <c r="D833" s="13" t="s">
        <v>1123</v>
      </c>
      <c r="E833" s="14">
        <v>42856</v>
      </c>
      <c r="F833" s="15">
        <v>1450.33</v>
      </c>
      <c r="G833" s="15">
        <v>1435.072641</v>
      </c>
      <c r="H833" s="15">
        <v>15446.978400459899</v>
      </c>
      <c r="I833" s="15">
        <v>7630.2576307464105</v>
      </c>
      <c r="J833" s="16">
        <v>0.49396441381178063</v>
      </c>
      <c r="K833" s="16">
        <v>0.83042887944463151</v>
      </c>
      <c r="L833" s="16">
        <v>0.93194117433391122</v>
      </c>
      <c r="M833" s="15">
        <v>7110.9512568680966</v>
      </c>
      <c r="N833" s="15">
        <v>307.12244472619278</v>
      </c>
      <c r="O833" s="15">
        <v>350.35962849834175</v>
      </c>
      <c r="P833" s="15">
        <v>594904.57999999996</v>
      </c>
      <c r="Q833" s="15">
        <v>568537.89999999991</v>
      </c>
      <c r="R833" s="17">
        <v>758050.53333333321</v>
      </c>
      <c r="S833" s="15">
        <v>392.00588831507309</v>
      </c>
      <c r="T833" s="15">
        <v>720265.7</v>
      </c>
      <c r="U833" s="15">
        <v>689319.3</v>
      </c>
      <c r="V833" s="15">
        <v>919092.40000000014</v>
      </c>
      <c r="W833" s="15">
        <v>475.28445250391297</v>
      </c>
      <c r="X833" s="18">
        <v>1.9416</v>
      </c>
      <c r="Y833" s="18">
        <v>125974.01000000001</v>
      </c>
      <c r="Z833" s="17">
        <v>167965.34666666668</v>
      </c>
      <c r="AA833" s="17">
        <v>86508.728196676282</v>
      </c>
      <c r="AB833" s="19">
        <f>Table1[[#This Row],[YTD-23 Annualized]]/Table1[[#This Row],[Column6]]</f>
        <v>106.60325263812936</v>
      </c>
      <c r="AC833" s="22">
        <v>32.255811000000001</v>
      </c>
      <c r="AD833" s="22">
        <v>-109.837183</v>
      </c>
      <c r="AE833" s="21">
        <f>IF(OR('[1]Sales Team Input Sheet'!D$12="", '[1]Sales Team Input Sheet'!D$14="", AC833="", AD833=""), "",
     IFERROR(3959 * ACOS(MIN(1,
       SIN(RADIANS('[1]Sales Team Input Sheet'!D$12)) * SIN(RADIANS(AC833)) +
       COS(RADIANS('[1]Sales Team Input Sheet'!D$12)) * COS(RADIANS(AC833)) *
       COS(RADIANS(AD833) - RADIANS('[1]Sales Team Input Sheet'!D$14)))), ""))</f>
        <v>1387.7888890007566</v>
      </c>
      <c r="AF833" s="21">
        <f t="shared" si="12"/>
        <v>783</v>
      </c>
    </row>
    <row r="834" spans="1:32" ht="15" thickBot="1" x14ac:dyDescent="0.4">
      <c r="A834" s="11" t="s">
        <v>2136</v>
      </c>
      <c r="B834" s="12" t="s">
        <v>2137</v>
      </c>
      <c r="C834" s="12" t="s">
        <v>476</v>
      </c>
      <c r="D834" s="13" t="s">
        <v>132</v>
      </c>
      <c r="E834" s="14">
        <v>42795</v>
      </c>
      <c r="F834" s="15">
        <v>1992.34</v>
      </c>
      <c r="G834" s="15">
        <v>3511.083079</v>
      </c>
      <c r="H834" s="15">
        <v>37792.947154048095</v>
      </c>
      <c r="I834" s="15">
        <v>18079.972374597783</v>
      </c>
      <c r="J834" s="16">
        <v>0.47839540803478176</v>
      </c>
      <c r="K834" s="16">
        <v>0.68291470381021879</v>
      </c>
      <c r="L834" s="16">
        <v>0.54314493853765111</v>
      </c>
      <c r="M834" s="15">
        <v>9820.0454841633418</v>
      </c>
      <c r="N834" s="15">
        <v>434.72889176790045</v>
      </c>
      <c r="O834" s="15">
        <v>484.32794101408405</v>
      </c>
      <c r="P834" s="15">
        <v>1727618.4200000002</v>
      </c>
      <c r="Q834" s="15">
        <v>1136011.1200000001</v>
      </c>
      <c r="R834" s="17">
        <v>1514681.4933333334</v>
      </c>
      <c r="S834" s="15">
        <v>570.18938534587483</v>
      </c>
      <c r="T834" s="15">
        <v>1961109.6900000002</v>
      </c>
      <c r="U834" s="15">
        <v>1348413.4199999997</v>
      </c>
      <c r="V834" s="15">
        <v>1797884.5599999996</v>
      </c>
      <c r="W834" s="15">
        <v>676.79884959394462</v>
      </c>
      <c r="X834" s="18">
        <v>2.1</v>
      </c>
      <c r="Y834" s="18">
        <v>94601.27</v>
      </c>
      <c r="Z834" s="17">
        <v>126135.02666666667</v>
      </c>
      <c r="AA834" s="17">
        <v>60064.298412698416</v>
      </c>
      <c r="AB834" s="19">
        <f>Table1[[#This Row],[YTD-23 Annualized]]/Table1[[#This Row],[Column6]]</f>
        <v>154.24383683110636</v>
      </c>
      <c r="AC834" s="22">
        <v>40.511614999999999</v>
      </c>
      <c r="AD834" s="22">
        <v>-80.088391999999999</v>
      </c>
      <c r="AE834" s="21">
        <f>IF(OR('[1]Sales Team Input Sheet'!D$12="", '[1]Sales Team Input Sheet'!D$14="", AC834="", AD834=""), "",
     IFERROR(3959 * ACOS(MIN(1,
       SIN(RADIANS('[1]Sales Team Input Sheet'!D$12)) * SIN(RADIANS(AC834)) +
       COS(RADIANS('[1]Sales Team Input Sheet'!D$12)) * COS(RADIANS(AC834)) *
       COS(RADIANS(AD834) - RADIANS('[1]Sales Team Input Sheet'!D$14)))), ""))</f>
        <v>403.01237438450147</v>
      </c>
      <c r="AF834" s="21">
        <f t="shared" ref="AF834:AF897" si="13">IF(ISNUMBER(AE834), _xlfn.RANK.EQ(AE834, AE$3:AE$1029, 1) + COUNTIF(AE$2:AE$1029, AE834) - 1, "")</f>
        <v>146</v>
      </c>
    </row>
    <row r="835" spans="1:32" ht="15" thickBot="1" x14ac:dyDescent="0.4">
      <c r="A835" s="11" t="s">
        <v>2138</v>
      </c>
      <c r="B835" s="12" t="s">
        <v>2139</v>
      </c>
      <c r="C835" s="12" t="s">
        <v>2140</v>
      </c>
      <c r="D835" s="13" t="s">
        <v>1560</v>
      </c>
      <c r="E835" s="14">
        <v>43070</v>
      </c>
      <c r="F835" s="15">
        <v>761.35</v>
      </c>
      <c r="G835" s="15">
        <v>1366.417324</v>
      </c>
      <c r="H835" s="15">
        <v>14707.979433803599</v>
      </c>
      <c r="I835" s="15">
        <v>6462.6238061581016</v>
      </c>
      <c r="J835" s="16">
        <v>0.43939576032483046</v>
      </c>
      <c r="K835" s="16">
        <v>0.55037649923043996</v>
      </c>
      <c r="L835" s="16">
        <v>0.63238704020213576</v>
      </c>
      <c r="M835" s="15">
        <v>4086.8795407161829</v>
      </c>
      <c r="N835" s="15">
        <v>396.75708525546435</v>
      </c>
      <c r="O835" s="15">
        <v>422.22010901687793</v>
      </c>
      <c r="P835" s="15">
        <v>380857.43</v>
      </c>
      <c r="Q835" s="15">
        <v>358491.81</v>
      </c>
      <c r="R835" s="17">
        <v>477989.07999999996</v>
      </c>
      <c r="S835" s="15">
        <v>470.86334800026265</v>
      </c>
      <c r="T835" s="15">
        <v>463493.77</v>
      </c>
      <c r="U835" s="15">
        <v>433695.55</v>
      </c>
      <c r="V835" s="15">
        <v>578260.73333333328</v>
      </c>
      <c r="W835" s="15">
        <v>569.64017863006495</v>
      </c>
      <c r="X835" s="18">
        <v>2.3026</v>
      </c>
      <c r="Y835" s="18">
        <v>81370.12</v>
      </c>
      <c r="Z835" s="17">
        <v>108493.49333333332</v>
      </c>
      <c r="AA835" s="17">
        <v>47117.820434870722</v>
      </c>
      <c r="AB835" s="19">
        <f>Table1[[#This Row],[YTD-23 Annualized]]/Table1[[#This Row],[Column6]]</f>
        <v>116.95697786978018</v>
      </c>
      <c r="AC835" s="22">
        <v>45.609338800000003</v>
      </c>
      <c r="AD835" s="22">
        <v>-122.4755292</v>
      </c>
      <c r="AE835" s="21">
        <f>IF(OR('[1]Sales Team Input Sheet'!D$12="", '[1]Sales Team Input Sheet'!D$14="", AC835="", AD835=""), "",
     IFERROR(3959 * ACOS(MIN(1,
       SIN(RADIANS('[1]Sales Team Input Sheet'!D$12)) * SIN(RADIANS(AC835)) +
       COS(RADIANS('[1]Sales Team Input Sheet'!D$12)) * COS(RADIANS(AC835)) *
       COS(RADIANS(AD835) - RADIANS('[1]Sales Team Input Sheet'!D$14)))), ""))</f>
        <v>1744.4854308727729</v>
      </c>
      <c r="AF835" s="21">
        <f t="shared" si="13"/>
        <v>914</v>
      </c>
    </row>
    <row r="836" spans="1:32" ht="15" thickBot="1" x14ac:dyDescent="0.4">
      <c r="A836" s="11" t="s">
        <v>2141</v>
      </c>
      <c r="B836" s="12" t="s">
        <v>2142</v>
      </c>
      <c r="C836" s="12" t="s">
        <v>2143</v>
      </c>
      <c r="D836" s="13" t="s">
        <v>34</v>
      </c>
      <c r="E836" s="14">
        <v>42826</v>
      </c>
      <c r="F836" s="15">
        <v>1141.8399999999999</v>
      </c>
      <c r="G836" s="15">
        <v>1200.6783720000001</v>
      </c>
      <c r="H836" s="15">
        <v>12923.9819283708</v>
      </c>
      <c r="I836" s="15">
        <v>6666.9936483702986</v>
      </c>
      <c r="J836" s="16">
        <v>0.51586219211084439</v>
      </c>
      <c r="K836" s="16">
        <v>0.84670987843894963</v>
      </c>
      <c r="L836" s="16">
        <v>0.8758141276046526</v>
      </c>
      <c r="M836" s="15">
        <v>5839.0472258931923</v>
      </c>
      <c r="N836" s="15">
        <v>399.68880983314403</v>
      </c>
      <c r="O836" s="15">
        <v>443.14925909059065</v>
      </c>
      <c r="P836" s="15">
        <v>654399.92000000004</v>
      </c>
      <c r="Q836" s="15">
        <v>563547.91999999993</v>
      </c>
      <c r="R836" s="17">
        <v>751397.22666666657</v>
      </c>
      <c r="S836" s="15">
        <v>493.54368387865196</v>
      </c>
      <c r="T836" s="15">
        <v>1039904.88</v>
      </c>
      <c r="U836" s="15">
        <v>897598.19000000018</v>
      </c>
      <c r="V836" s="15">
        <v>1196797.5866666669</v>
      </c>
      <c r="W836" s="15">
        <v>786.09804350872287</v>
      </c>
      <c r="X836" s="18">
        <v>2.4543500000000003</v>
      </c>
      <c r="Y836" s="18">
        <v>147495.47999999998</v>
      </c>
      <c r="Z836" s="17">
        <v>196660.63999999998</v>
      </c>
      <c r="AA836" s="17">
        <v>80127.381995232936</v>
      </c>
      <c r="AB836" s="19">
        <f>Table1[[#This Row],[YTD-23 Annualized]]/Table1[[#This Row],[Column6]]</f>
        <v>128.68490313532723</v>
      </c>
      <c r="AC836" s="22">
        <v>33.128200999999997</v>
      </c>
      <c r="AD836" s="22">
        <v>-117.25797369999999</v>
      </c>
      <c r="AE836" s="21">
        <f>IF(OR('[1]Sales Team Input Sheet'!D$12="", '[1]Sales Team Input Sheet'!D$14="", AC836="", AD836=""), "",
     IFERROR(3959 * ACOS(MIN(1,
       SIN(RADIANS('[1]Sales Team Input Sheet'!D$12)) * SIN(RADIANS(AC836)) +
       COS(RADIANS('[1]Sales Team Input Sheet'!D$12)) * COS(RADIANS(AC836)) *
       COS(RADIANS(AD836) - RADIANS('[1]Sales Team Input Sheet'!D$14)))), ""))</f>
        <v>1722.8368828208629</v>
      </c>
      <c r="AF836" s="21">
        <f t="shared" si="13"/>
        <v>847</v>
      </c>
    </row>
    <row r="837" spans="1:32" ht="15" thickBot="1" x14ac:dyDescent="0.4">
      <c r="A837" s="11" t="s">
        <v>2144</v>
      </c>
      <c r="B837" s="12" t="s">
        <v>2145</v>
      </c>
      <c r="C837" s="12" t="s">
        <v>2146</v>
      </c>
      <c r="D837" s="13" t="s">
        <v>34</v>
      </c>
      <c r="E837" s="14">
        <v>42795</v>
      </c>
      <c r="F837" s="15">
        <v>862.16</v>
      </c>
      <c r="G837" s="15">
        <v>1290.5155729999999</v>
      </c>
      <c r="H837" s="15">
        <v>13890.980576214699</v>
      </c>
      <c r="I837" s="15">
        <v>6875.6545516091983</v>
      </c>
      <c r="J837" s="16">
        <v>0.49497258410844447</v>
      </c>
      <c r="K837" s="16">
        <v>0.82284777382937047</v>
      </c>
      <c r="L837" s="16">
        <v>0.65187276253989912</v>
      </c>
      <c r="M837" s="15">
        <v>4482.0519268275193</v>
      </c>
      <c r="N837" s="15">
        <v>258.43899538074294</v>
      </c>
      <c r="O837" s="15">
        <v>314.69398951470725</v>
      </c>
      <c r="P837" s="15">
        <v>446769.94000000006</v>
      </c>
      <c r="Q837" s="15">
        <v>315145.03999999998</v>
      </c>
      <c r="R837" s="17">
        <v>420193.3866666666</v>
      </c>
      <c r="S837" s="15">
        <v>365.52964646933282</v>
      </c>
      <c r="T837" s="15">
        <v>586261.85</v>
      </c>
      <c r="U837" s="15">
        <v>427549.8</v>
      </c>
      <c r="V837" s="15">
        <v>570066.4</v>
      </c>
      <c r="W837" s="15">
        <v>495.90540038971886</v>
      </c>
      <c r="X837" s="18">
        <v>3.0588000000000002</v>
      </c>
      <c r="Y837" s="18">
        <v>75852.45</v>
      </c>
      <c r="Z837" s="17">
        <v>101136.59999999999</v>
      </c>
      <c r="AA837" s="17">
        <v>33064.142801098467</v>
      </c>
      <c r="AB837" s="19">
        <f>Table1[[#This Row],[YTD-23 Annualized]]/Table1[[#This Row],[Column6]]</f>
        <v>93.750227245601636</v>
      </c>
      <c r="AC837" s="22">
        <v>40.225775300000002</v>
      </c>
      <c r="AD837" s="22">
        <v>-111.6639699</v>
      </c>
      <c r="AE837" s="21">
        <f>IF(OR('[1]Sales Team Input Sheet'!D$12="", '[1]Sales Team Input Sheet'!D$14="", AC837="", AD837=""), "",
     IFERROR(3959 * ACOS(MIN(1,
       SIN(RADIANS('[1]Sales Team Input Sheet'!D$12)) * SIN(RADIANS(AC837)) +
       COS(RADIANS('[1]Sales Team Input Sheet'!D$12)) * COS(RADIANS(AC837)) *
       COS(RADIANS(AD837) - RADIANS('[1]Sales Team Input Sheet'!D$14)))), ""))</f>
        <v>1253.6642211194194</v>
      </c>
      <c r="AF837" s="21">
        <f t="shared" si="13"/>
        <v>770</v>
      </c>
    </row>
    <row r="838" spans="1:32" ht="15" thickBot="1" x14ac:dyDescent="0.4">
      <c r="A838" s="11" t="s">
        <v>2147</v>
      </c>
      <c r="B838" s="12" t="s">
        <v>2148</v>
      </c>
      <c r="C838" s="12" t="s">
        <v>2149</v>
      </c>
      <c r="D838" s="13" t="s">
        <v>1560</v>
      </c>
      <c r="E838" s="14">
        <v>43040</v>
      </c>
      <c r="F838" s="15">
        <v>654.53</v>
      </c>
      <c r="G838" s="15">
        <v>1082.0412409999999</v>
      </c>
      <c r="H838" s="15">
        <v>11646.983713999898</v>
      </c>
      <c r="I838" s="15">
        <v>5895.9943281953001</v>
      </c>
      <c r="J838" s="16">
        <v>0.50622499979185187</v>
      </c>
      <c r="K838" s="16">
        <v>0.78994570470954872</v>
      </c>
      <c r="L838" s="16">
        <v>0.60058437949470078</v>
      </c>
      <c r="M838" s="15">
        <v>3541.0420951034494</v>
      </c>
      <c r="N838" s="15">
        <v>314.81603308195844</v>
      </c>
      <c r="O838" s="15">
        <v>340.97243823812505</v>
      </c>
      <c r="P838" s="15">
        <v>410034.41</v>
      </c>
      <c r="Q838" s="15">
        <v>248064.88</v>
      </c>
      <c r="R838" s="17">
        <v>330753.17333333334</v>
      </c>
      <c r="S838" s="15">
        <v>378.99695965043622</v>
      </c>
      <c r="T838" s="15">
        <v>580851.35</v>
      </c>
      <c r="U838" s="15">
        <v>416091.74</v>
      </c>
      <c r="V838" s="15">
        <v>554788.98666666669</v>
      </c>
      <c r="W838" s="15">
        <v>635.7107237254213</v>
      </c>
      <c r="X838" s="18">
        <v>2.0666699999999998</v>
      </c>
      <c r="Y838" s="18">
        <v>91094.73000000001</v>
      </c>
      <c r="Z838" s="17">
        <v>121459.64000000001</v>
      </c>
      <c r="AA838" s="17">
        <v>58770.698756937505</v>
      </c>
      <c r="AB838" s="19">
        <f>Table1[[#This Row],[YTD-23 Annualized]]/Table1[[#This Row],[Column6]]</f>
        <v>93.405603336571062</v>
      </c>
      <c r="AC838" s="22">
        <v>30.36515</v>
      </c>
      <c r="AD838" s="22">
        <v>-92.914882000000006</v>
      </c>
      <c r="AE838" s="21">
        <f>IF(OR('[1]Sales Team Input Sheet'!D$12="", '[1]Sales Team Input Sheet'!D$14="", AC838="", AD838=""), "",
     IFERROR(3959 * ACOS(MIN(1,
       SIN(RADIANS('[1]Sales Team Input Sheet'!D$12)) * SIN(RADIANS(AC838)) +
       COS(RADIANS('[1]Sales Team Input Sheet'!D$12)) * COS(RADIANS(AC838)) *
       COS(RADIANS(AD838) - RADIANS('[1]Sales Team Input Sheet'!D$14)))), ""))</f>
        <v>848.54988187189804</v>
      </c>
      <c r="AF838" s="21">
        <f t="shared" si="13"/>
        <v>599</v>
      </c>
    </row>
    <row r="839" spans="1:32" ht="15" thickBot="1" x14ac:dyDescent="0.4">
      <c r="A839" s="11" t="s">
        <v>2150</v>
      </c>
      <c r="B839" s="12" t="s">
        <v>2151</v>
      </c>
      <c r="C839" s="12" t="s">
        <v>2152</v>
      </c>
      <c r="D839" s="13" t="s">
        <v>34</v>
      </c>
      <c r="E839" s="14">
        <v>42917</v>
      </c>
      <c r="F839" s="15">
        <v>1045.8599999999999</v>
      </c>
      <c r="G839" s="15">
        <v>1155.6204170000001</v>
      </c>
      <c r="H839" s="15">
        <v>12438.9826065463</v>
      </c>
      <c r="I839" s="15">
        <v>6406.1371625098627</v>
      </c>
      <c r="J839" s="16">
        <v>0.51500491359626843</v>
      </c>
      <c r="K839" s="16">
        <v>0.78340226406050884</v>
      </c>
      <c r="L839" s="16">
        <v>0.86540777717587869</v>
      </c>
      <c r="M839" s="15">
        <v>5543.9209220914518</v>
      </c>
      <c r="N839" s="15">
        <v>458.56916754461446</v>
      </c>
      <c r="O839" s="15">
        <v>452.38754709043275</v>
      </c>
      <c r="P839" s="15">
        <v>611018.91999999993</v>
      </c>
      <c r="Q839" s="15">
        <v>507754.48000000004</v>
      </c>
      <c r="R839" s="17">
        <v>677005.97333333339</v>
      </c>
      <c r="S839" s="15">
        <v>485.4899126078061</v>
      </c>
      <c r="T839" s="15">
        <v>772184.70000000007</v>
      </c>
      <c r="U839" s="15">
        <v>643361.88</v>
      </c>
      <c r="V839" s="15">
        <v>857815.84000000008</v>
      </c>
      <c r="W839" s="15">
        <v>615.15105272216181</v>
      </c>
      <c r="X839" s="18">
        <v>2.0588000000000002</v>
      </c>
      <c r="Y839" s="18">
        <v>172034.79</v>
      </c>
      <c r="Z839" s="17">
        <v>229379.72000000003</v>
      </c>
      <c r="AA839" s="17">
        <v>111414.28016320187</v>
      </c>
      <c r="AB839" s="19">
        <f>Table1[[#This Row],[YTD-23 Annualized]]/Table1[[#This Row],[Column6]]</f>
        <v>122.11681639173381</v>
      </c>
      <c r="AC839" s="22">
        <v>40.525567600000002</v>
      </c>
      <c r="AD839" s="22">
        <v>-111.8593599</v>
      </c>
      <c r="AE839" s="21">
        <f>IF(OR('[1]Sales Team Input Sheet'!D$12="", '[1]Sales Team Input Sheet'!D$14="", AC839="", AD839=""), "",
     IFERROR(3959 * ACOS(MIN(1,
       SIN(RADIANS('[1]Sales Team Input Sheet'!D$12)) * SIN(RADIANS(AC839)) +
       COS(RADIANS('[1]Sales Team Input Sheet'!D$12)) * COS(RADIANS(AC839)) *
       COS(RADIANS(AD839) - RADIANS('[1]Sales Team Input Sheet'!D$14)))), ""))</f>
        <v>1259.1501928899643</v>
      </c>
      <c r="AF839" s="21">
        <f t="shared" si="13"/>
        <v>776</v>
      </c>
    </row>
    <row r="840" spans="1:32" ht="15" thickBot="1" x14ac:dyDescent="0.4">
      <c r="A840" s="11" t="s">
        <v>2153</v>
      </c>
      <c r="B840" s="12" t="s">
        <v>2154</v>
      </c>
      <c r="C840" s="12" t="s">
        <v>2155</v>
      </c>
      <c r="D840" s="13" t="s">
        <v>34</v>
      </c>
      <c r="E840" s="14">
        <v>43070</v>
      </c>
      <c r="F840" s="15">
        <v>892.83</v>
      </c>
      <c r="G840" s="15">
        <v>1518.313729</v>
      </c>
      <c r="H840" s="15">
        <v>16342.977147583098</v>
      </c>
      <c r="I840" s="15">
        <v>7692.2610124195835</v>
      </c>
      <c r="J840" s="16">
        <v>0.4706768505490545</v>
      </c>
      <c r="K840" s="16">
        <v>0.4120597085301767</v>
      </c>
      <c r="L840" s="16">
        <v>0.47521287990325128</v>
      </c>
      <c r="M840" s="15">
        <v>3655.4615086794097</v>
      </c>
      <c r="N840" s="15">
        <v>479.71540575726885</v>
      </c>
      <c r="O840" s="15">
        <v>433.72122352519517</v>
      </c>
      <c r="P840" s="15">
        <v>529751.15999999992</v>
      </c>
      <c r="Q840" s="15">
        <v>412409.06999999995</v>
      </c>
      <c r="R840" s="17">
        <v>549878.76</v>
      </c>
      <c r="S840" s="15">
        <v>461.91220053089609</v>
      </c>
      <c r="T840" s="15">
        <v>688663.72000000009</v>
      </c>
      <c r="U840" s="15">
        <v>570114.52</v>
      </c>
      <c r="V840" s="15">
        <v>760152.69333333336</v>
      </c>
      <c r="W840" s="15">
        <v>638.54767424929719</v>
      </c>
      <c r="X840" s="18">
        <v>1.2625</v>
      </c>
      <c r="Y840" s="18">
        <v>110900.02999999997</v>
      </c>
      <c r="Z840" s="17">
        <v>147866.70666666664</v>
      </c>
      <c r="AA840" s="17">
        <v>117122.14389438942</v>
      </c>
      <c r="AB840" s="19">
        <f>Table1[[#This Row],[YTD-23 Annualized]]/Table1[[#This Row],[Column6]]</f>
        <v>150.42663113655709</v>
      </c>
      <c r="AC840" s="22">
        <v>42.377263999999997</v>
      </c>
      <c r="AD840" s="22">
        <v>-71.089263000000003</v>
      </c>
      <c r="AE840" s="21">
        <f>IF(OR('[1]Sales Team Input Sheet'!D$12="", '[1]Sales Team Input Sheet'!D$14="", AC840="", AD840=""), "",
     IFERROR(3959 * ACOS(MIN(1,
       SIN(RADIANS('[1]Sales Team Input Sheet'!D$12)) * SIN(RADIANS(AC840)) +
       COS(RADIANS('[1]Sales Team Input Sheet'!D$12)) * COS(RADIANS(AC840)) *
       COS(RADIANS(AD840) - RADIANS('[1]Sales Team Input Sheet'!D$14)))), ""))</f>
        <v>846.68174100431543</v>
      </c>
      <c r="AF840" s="21">
        <f t="shared" si="13"/>
        <v>586</v>
      </c>
    </row>
    <row r="841" spans="1:32" ht="15" thickBot="1" x14ac:dyDescent="0.4">
      <c r="A841" s="11" t="s">
        <v>2156</v>
      </c>
      <c r="B841" s="12" t="s">
        <v>2157</v>
      </c>
      <c r="C841" s="12" t="s">
        <v>2158</v>
      </c>
      <c r="D841" s="13" t="s">
        <v>1123</v>
      </c>
      <c r="E841" s="14">
        <v>42887</v>
      </c>
      <c r="F841" s="15">
        <v>1153.98</v>
      </c>
      <c r="G841" s="15">
        <v>1128.1211289999999</v>
      </c>
      <c r="H841" s="15">
        <v>12142.983020443098</v>
      </c>
      <c r="I841" s="15">
        <v>5694.8704313810749</v>
      </c>
      <c r="J841" s="16">
        <v>0.46898446796751503</v>
      </c>
      <c r="K841" s="16">
        <v>0.93709822551288435</v>
      </c>
      <c r="L841" s="16">
        <v>0.86062508331159937</v>
      </c>
      <c r="M841" s="15">
        <v>4901.1483394561019</v>
      </c>
      <c r="N841" s="15">
        <v>473.55377608970429</v>
      </c>
      <c r="O841" s="15">
        <v>581.46859564290537</v>
      </c>
      <c r="P841" s="15">
        <v>836405.92</v>
      </c>
      <c r="Q841" s="15">
        <v>718096.92</v>
      </c>
      <c r="R841" s="17">
        <v>957462.56</v>
      </c>
      <c r="S841" s="15">
        <v>622.27847969635525</v>
      </c>
      <c r="T841" s="15">
        <v>1055723.2999999998</v>
      </c>
      <c r="U841" s="15">
        <v>912629.09999999986</v>
      </c>
      <c r="V841" s="15">
        <v>1216838.7999999998</v>
      </c>
      <c r="W841" s="15">
        <v>790.85348099620444</v>
      </c>
      <c r="X841" s="18">
        <v>1.3800000000000001</v>
      </c>
      <c r="Y841" s="18">
        <v>74540.209999999992</v>
      </c>
      <c r="Z841" s="17">
        <v>99386.946666666656</v>
      </c>
      <c r="AA841" s="17">
        <v>72019.5265700483</v>
      </c>
      <c r="AB841" s="19">
        <f>Table1[[#This Row],[YTD-23 Annualized]]/Table1[[#This Row],[Column6]]</f>
        <v>195.35474009061582</v>
      </c>
      <c r="AC841" s="22">
        <v>25.92989</v>
      </c>
      <c r="AD841" s="22">
        <v>-80.122035999999994</v>
      </c>
      <c r="AE841" s="21">
        <f>IF(OR('[1]Sales Team Input Sheet'!D$12="", '[1]Sales Team Input Sheet'!D$14="", AC841="", AD841=""), "",
     IFERROR(3959 * ACOS(MIN(1,
       SIN(RADIANS('[1]Sales Team Input Sheet'!D$12)) * SIN(RADIANS(AC841)) +
       COS(RADIANS('[1]Sales Team Input Sheet'!D$12)) * COS(RADIANS(AC841)) *
       COS(RADIANS(AD841) - RADIANS('[1]Sales Team Input Sheet'!D$14)))), ""))</f>
        <v>1182.2384259092371</v>
      </c>
      <c r="AF841" s="21">
        <f t="shared" si="13"/>
        <v>753</v>
      </c>
    </row>
    <row r="842" spans="1:32" ht="15" thickBot="1" x14ac:dyDescent="0.4">
      <c r="A842" s="11" t="s">
        <v>2159</v>
      </c>
      <c r="B842" s="12" t="s">
        <v>2160</v>
      </c>
      <c r="C842" s="12" t="s">
        <v>64</v>
      </c>
      <c r="D842" s="13" t="s">
        <v>34</v>
      </c>
      <c r="E842" s="14">
        <v>43070</v>
      </c>
      <c r="F842" s="15">
        <v>2101.29</v>
      </c>
      <c r="G842" s="15">
        <v>3178.7690480000001</v>
      </c>
      <c r="H842" s="15">
        <v>34215.952155767198</v>
      </c>
      <c r="I842" s="15">
        <v>15092.062227742321</v>
      </c>
      <c r="J842" s="16">
        <v>0.44108263183897717</v>
      </c>
      <c r="K842" s="16">
        <v>0.41331096635048725</v>
      </c>
      <c r="L842" s="16">
        <v>0.69031205433729437</v>
      </c>
      <c r="M842" s="15">
        <v>10418.232480619085</v>
      </c>
      <c r="N842" s="15">
        <v>503.27980580994353</v>
      </c>
      <c r="O842" s="15">
        <v>431.54885332343463</v>
      </c>
      <c r="P842" s="15">
        <v>887854.38000000012</v>
      </c>
      <c r="Q842" s="15">
        <v>969807.41999999993</v>
      </c>
      <c r="R842" s="17">
        <v>1293076.5599999998</v>
      </c>
      <c r="S842" s="15">
        <v>461.52954613594505</v>
      </c>
      <c r="T842" s="15">
        <v>1228058.3</v>
      </c>
      <c r="U842" s="15">
        <v>1386049.75</v>
      </c>
      <c r="V842" s="15">
        <v>1848066.3333333335</v>
      </c>
      <c r="W842" s="15">
        <v>659.61849625706122</v>
      </c>
      <c r="X842" s="18">
        <v>2.0415999999999999</v>
      </c>
      <c r="Y842" s="18">
        <v>92594.1</v>
      </c>
      <c r="Z842" s="17">
        <v>123458.8</v>
      </c>
      <c r="AA842" s="17">
        <v>60471.590909090912</v>
      </c>
      <c r="AB842" s="19">
        <f>Table1[[#This Row],[YTD-23 Annualized]]/Table1[[#This Row],[Column6]]</f>
        <v>124.11669276967038</v>
      </c>
      <c r="AC842" s="22">
        <v>33.697530999999998</v>
      </c>
      <c r="AD842" s="22">
        <v>-117.801253</v>
      </c>
      <c r="AE842" s="21">
        <f>IF(OR('[1]Sales Team Input Sheet'!D$12="", '[1]Sales Team Input Sheet'!D$14="", AC842="", AD842=""), "",
     IFERROR(3959 * ACOS(MIN(1,
       SIN(RADIANS('[1]Sales Team Input Sheet'!D$12)) * SIN(RADIANS(AC842)) +
       COS(RADIANS('[1]Sales Team Input Sheet'!D$12)) * COS(RADIANS(AC842)) *
       COS(RADIANS(AD842) - RADIANS('[1]Sales Team Input Sheet'!D$14)))), ""))</f>
        <v>1731.5618969808179</v>
      </c>
      <c r="AF842" s="21">
        <f t="shared" si="13"/>
        <v>873</v>
      </c>
    </row>
    <row r="843" spans="1:32" ht="15" thickBot="1" x14ac:dyDescent="0.4">
      <c r="A843" s="11" t="s">
        <v>2161</v>
      </c>
      <c r="B843" s="12" t="s">
        <v>2162</v>
      </c>
      <c r="C843" s="12" t="s">
        <v>111</v>
      </c>
      <c r="D843" s="13" t="s">
        <v>132</v>
      </c>
      <c r="E843" s="14">
        <v>43070</v>
      </c>
      <c r="F843" s="15">
        <v>3208.3799999999997</v>
      </c>
      <c r="G843" s="15">
        <v>3280.6836389999999</v>
      </c>
      <c r="H843" s="15">
        <v>35312.950621832097</v>
      </c>
      <c r="I843" s="15">
        <v>19022.418215975467</v>
      </c>
      <c r="J843" s="16">
        <v>0.538681075384704</v>
      </c>
      <c r="K843" s="16">
        <v>0.55625614586805461</v>
      </c>
      <c r="L843" s="16">
        <v>0.67199454236044132</v>
      </c>
      <c r="M843" s="15">
        <v>12782.961223633356</v>
      </c>
      <c r="N843" s="15">
        <v>445.26891228109781</v>
      </c>
      <c r="O843" s="15">
        <v>412.5380628229824</v>
      </c>
      <c r="P843" s="15">
        <v>1690782.4400000002</v>
      </c>
      <c r="Q843" s="15">
        <v>1415914.0899999999</v>
      </c>
      <c r="R843" s="17">
        <v>1887885.4533333331</v>
      </c>
      <c r="S843" s="15">
        <v>441.31745304483883</v>
      </c>
      <c r="T843" s="15">
        <v>2032597.51</v>
      </c>
      <c r="U843" s="15">
        <v>1784606.27</v>
      </c>
      <c r="V843" s="15">
        <v>2379475.0266666668</v>
      </c>
      <c r="W843" s="15">
        <v>556.23282466540763</v>
      </c>
      <c r="X843" s="18">
        <v>2.8613500000000003</v>
      </c>
      <c r="Y843" s="18">
        <v>124651.06999999999</v>
      </c>
      <c r="Z843" s="17">
        <v>166201.42666666667</v>
      </c>
      <c r="AA843" s="17">
        <v>58084.969216162528</v>
      </c>
      <c r="AB843" s="19">
        <f>Table1[[#This Row],[YTD-23 Annualized]]/Table1[[#This Row],[Column6]]</f>
        <v>147.68764610213935</v>
      </c>
      <c r="AC843" s="22">
        <v>37.805300000000003</v>
      </c>
      <c r="AD843" s="22">
        <v>-122.40852099999999</v>
      </c>
      <c r="AE843" s="21">
        <f>IF(OR('[1]Sales Team Input Sheet'!D$12="", '[1]Sales Team Input Sheet'!D$14="", AC843="", AD843=""), "",
     IFERROR(3959 * ACOS(MIN(1,
       SIN(RADIANS('[1]Sales Team Input Sheet'!D$12)) * SIN(RADIANS(AC843)) +
       COS(RADIANS('[1]Sales Team Input Sheet'!D$12)) * COS(RADIANS(AC843)) *
       COS(RADIANS(AD843) - RADIANS('[1]Sales Team Input Sheet'!D$14)))), ""))</f>
        <v>1853.8109521692925</v>
      </c>
      <c r="AF843" s="21">
        <f t="shared" si="13"/>
        <v>1005</v>
      </c>
    </row>
    <row r="844" spans="1:32" ht="15" thickBot="1" x14ac:dyDescent="0.4">
      <c r="A844" s="11" t="s">
        <v>2163</v>
      </c>
      <c r="B844" s="12" t="s">
        <v>2164</v>
      </c>
      <c r="C844" s="12" t="s">
        <v>105</v>
      </c>
      <c r="D844" s="13" t="s">
        <v>34</v>
      </c>
      <c r="E844" s="14">
        <v>43009</v>
      </c>
      <c r="F844" s="15">
        <v>1553.94</v>
      </c>
      <c r="G844" s="15">
        <v>1923.7424209999999</v>
      </c>
      <c r="H844" s="15">
        <v>20706.971045401897</v>
      </c>
      <c r="I844" s="15">
        <v>9760.6388402198991</v>
      </c>
      <c r="J844" s="16">
        <v>0.47136970534313399</v>
      </c>
      <c r="K844" s="16">
        <v>0.9014153185061361</v>
      </c>
      <c r="L844" s="16">
        <v>0.73768459658486518</v>
      </c>
      <c r="M844" s="15">
        <v>7200.272925258183</v>
      </c>
      <c r="N844" s="15">
        <v>711.78126119813055</v>
      </c>
      <c r="O844" s="15">
        <v>735.42871668146779</v>
      </c>
      <c r="P844" s="15">
        <v>1934953.7399999998</v>
      </c>
      <c r="Q844" s="15">
        <v>1221585.3899999999</v>
      </c>
      <c r="R844" s="17">
        <v>1628780.52</v>
      </c>
      <c r="S844" s="15">
        <v>786.12133673114784</v>
      </c>
      <c r="T844" s="15">
        <v>2495766.98</v>
      </c>
      <c r="U844" s="15">
        <v>1662090.52</v>
      </c>
      <c r="V844" s="15">
        <v>2216120.6933333334</v>
      </c>
      <c r="W844" s="15">
        <v>1069.5976163815849</v>
      </c>
      <c r="X844" s="18">
        <v>2.3815999999999997</v>
      </c>
      <c r="Y844" s="18">
        <v>160969.57</v>
      </c>
      <c r="Z844" s="17">
        <v>214626.09333333332</v>
      </c>
      <c r="AA844" s="17">
        <v>90118.446982420792</v>
      </c>
      <c r="AB844" s="19">
        <f>Table1[[#This Row],[YTD-23 Annualized]]/Table1[[#This Row],[Column6]]</f>
        <v>226.21094185004051</v>
      </c>
      <c r="AC844" s="22">
        <v>32.868566999999999</v>
      </c>
      <c r="AD844" s="22">
        <v>-117.228836</v>
      </c>
      <c r="AE844" s="21">
        <f>IF(OR('[1]Sales Team Input Sheet'!D$12="", '[1]Sales Team Input Sheet'!D$14="", AC844="", AD844=""), "",
     IFERROR(3959 * ACOS(MIN(1,
       SIN(RADIANS('[1]Sales Team Input Sheet'!D$12)) * SIN(RADIANS(AC844)) +
       COS(RADIANS('[1]Sales Team Input Sheet'!D$12)) * COS(RADIANS(AC844)) *
       COS(RADIANS(AD844) - RADIANS('[1]Sales Team Input Sheet'!D$14)))), ""))</f>
        <v>1730.1773727259022</v>
      </c>
      <c r="AF844" s="21">
        <f t="shared" si="13"/>
        <v>865</v>
      </c>
    </row>
    <row r="845" spans="1:32" ht="15" thickBot="1" x14ac:dyDescent="0.4">
      <c r="A845" s="11" t="s">
        <v>2165</v>
      </c>
      <c r="B845" s="12" t="s">
        <v>2166</v>
      </c>
      <c r="C845" s="12" t="s">
        <v>51</v>
      </c>
      <c r="D845" s="13" t="s">
        <v>34</v>
      </c>
      <c r="E845" s="14">
        <v>43070</v>
      </c>
      <c r="F845" s="15">
        <v>3652.6699999999996</v>
      </c>
      <c r="G845" s="15">
        <v>3187.3161239999999</v>
      </c>
      <c r="H845" s="15">
        <v>34307.952027123596</v>
      </c>
      <c r="I845" s="15">
        <v>16716.9838794875</v>
      </c>
      <c r="J845" s="16">
        <v>0.48726265753989584</v>
      </c>
      <c r="K845" s="16">
        <v>0.85919940230550207</v>
      </c>
      <c r="L845" s="16">
        <v>0.86790005770013745</v>
      </c>
      <c r="M845" s="15">
        <v>14508.671273579468</v>
      </c>
      <c r="N845" s="15">
        <v>458.46563679343097</v>
      </c>
      <c r="O845" s="15">
        <v>517.87619193630962</v>
      </c>
      <c r="P845" s="15">
        <v>2340588.3000000007</v>
      </c>
      <c r="Q845" s="15">
        <v>1996414.4000000001</v>
      </c>
      <c r="R845" s="17">
        <v>2661885.8666666667</v>
      </c>
      <c r="S845" s="15">
        <v>546.56303471159458</v>
      </c>
      <c r="T845" s="15">
        <v>2739202.27</v>
      </c>
      <c r="U845" s="15">
        <v>2335259.4899999998</v>
      </c>
      <c r="V845" s="15">
        <v>3113679.32</v>
      </c>
      <c r="W845" s="15">
        <v>639.32944667873096</v>
      </c>
      <c r="X845" s="18">
        <v>2.21</v>
      </c>
      <c r="Y845" s="18">
        <v>77095.599999999991</v>
      </c>
      <c r="Z845" s="17">
        <v>102794.13333333333</v>
      </c>
      <c r="AA845" s="17">
        <v>46513.182503770739</v>
      </c>
      <c r="AB845" s="19">
        <f>Table1[[#This Row],[YTD-23 Annualized]]/Table1[[#This Row],[Column6]]</f>
        <v>183.46861793705432</v>
      </c>
      <c r="AC845" s="22">
        <v>34.075592</v>
      </c>
      <c r="AD845" s="22">
        <v>-84.294544000000002</v>
      </c>
      <c r="AE845" s="21">
        <f>IF(OR('[1]Sales Team Input Sheet'!D$12="", '[1]Sales Team Input Sheet'!D$14="", AC845="", AD845=""), "",
     IFERROR(3959 * ACOS(MIN(1,
       SIN(RADIANS('[1]Sales Team Input Sheet'!D$12)) * SIN(RADIANS(AC845)) +
       COS(RADIANS('[1]Sales Team Input Sheet'!D$12)) * COS(RADIANS(AC845)) *
       COS(RADIANS(AD845) - RADIANS('[1]Sales Team Input Sheet'!D$14)))), ""))</f>
        <v>569.17560292788119</v>
      </c>
      <c r="AF845" s="21">
        <f t="shared" si="13"/>
        <v>214</v>
      </c>
    </row>
    <row r="846" spans="1:32" ht="15" thickBot="1" x14ac:dyDescent="0.4">
      <c r="A846" s="11" t="s">
        <v>2167</v>
      </c>
      <c r="B846" s="12" t="s">
        <v>2168</v>
      </c>
      <c r="C846" s="12" t="s">
        <v>416</v>
      </c>
      <c r="D846" s="13" t="s">
        <v>132</v>
      </c>
      <c r="E846" s="14">
        <v>43070</v>
      </c>
      <c r="F846" s="15">
        <v>2807.1900000000005</v>
      </c>
      <c r="G846" s="15">
        <v>3692.2439289999998</v>
      </c>
      <c r="H846" s="15">
        <v>39742.944427363094</v>
      </c>
      <c r="I846" s="15">
        <v>21040.927276357408</v>
      </c>
      <c r="J846" s="16">
        <v>0.52942547613232926</v>
      </c>
      <c r="K846" s="16">
        <v>0.61487213881667635</v>
      </c>
      <c r="L846" s="16">
        <v>0.64449988764559174</v>
      </c>
      <c r="M846" s="15">
        <v>13560.875265571416</v>
      </c>
      <c r="N846" s="15">
        <v>326.38192806480043</v>
      </c>
      <c r="O846" s="15">
        <v>353.46231997121669</v>
      </c>
      <c r="P846" s="15">
        <v>1244290.74</v>
      </c>
      <c r="Q846" s="15">
        <v>1055490.3499999999</v>
      </c>
      <c r="R846" s="17">
        <v>1407320.4666666666</v>
      </c>
      <c r="S846" s="15">
        <v>375.99533697398454</v>
      </c>
      <c r="T846" s="15">
        <v>1660209.3999999997</v>
      </c>
      <c r="U846" s="15">
        <v>1568324.15</v>
      </c>
      <c r="V846" s="15">
        <v>2091098.8666666667</v>
      </c>
      <c r="W846" s="15">
        <v>558.68115446407251</v>
      </c>
      <c r="X846" s="18">
        <v>2.9416000000000002</v>
      </c>
      <c r="Y846" s="18">
        <v>84312.82</v>
      </c>
      <c r="Z846" s="17">
        <v>112417.09333333335</v>
      </c>
      <c r="AA846" s="17">
        <v>38216.30858489711</v>
      </c>
      <c r="AB846" s="19">
        <f>Table1[[#This Row],[YTD-23 Annualized]]/Table1[[#This Row],[Column6]]</f>
        <v>103.77799656041347</v>
      </c>
      <c r="AC846" s="22">
        <v>40.5</v>
      </c>
      <c r="AD846" s="22">
        <v>47.5</v>
      </c>
      <c r="AE846" s="21">
        <f>IF(OR('[1]Sales Team Input Sheet'!D$12="", '[1]Sales Team Input Sheet'!D$14="", AC846="", AD846=""), "",
     IFERROR(3959 * ACOS(MIN(1,
       SIN(RADIANS('[1]Sales Team Input Sheet'!D$12)) * SIN(RADIANS(AC846)) +
       COS(RADIANS('[1]Sales Team Input Sheet'!D$12)) * COS(RADIANS(AC846)) *
       COS(RADIANS(AD846) - RADIANS('[1]Sales Team Input Sheet'!D$14)))), ""))</f>
        <v>6090.3723300276279</v>
      </c>
      <c r="AF846" s="21">
        <f t="shared" si="13"/>
        <v>1020</v>
      </c>
    </row>
    <row r="847" spans="1:32" ht="15" thickBot="1" x14ac:dyDescent="0.4">
      <c r="A847" s="11" t="s">
        <v>2169</v>
      </c>
      <c r="B847" s="12" t="s">
        <v>2170</v>
      </c>
      <c r="C847" s="12" t="s">
        <v>2098</v>
      </c>
      <c r="D847" s="13" t="s">
        <v>132</v>
      </c>
      <c r="E847" s="14">
        <v>43070</v>
      </c>
      <c r="F847" s="15">
        <v>2660.1800000000003</v>
      </c>
      <c r="G847" s="15">
        <v>2776.963573</v>
      </c>
      <c r="H847" s="15">
        <v>29890.958203414699</v>
      </c>
      <c r="I847" s="15">
        <v>16353.471614318867</v>
      </c>
      <c r="J847" s="16">
        <v>0.54710429498545388</v>
      </c>
      <c r="K847" s="16">
        <v>0.80505126066011123</v>
      </c>
      <c r="L847" s="16">
        <v>0.77800158292878252</v>
      </c>
      <c r="M847" s="15">
        <v>12723.026802320992</v>
      </c>
      <c r="N847" s="15">
        <v>363.56602483039455</v>
      </c>
      <c r="O847" s="15">
        <v>423.41384417595799</v>
      </c>
      <c r="P847" s="15">
        <v>1486211.31</v>
      </c>
      <c r="Q847" s="15">
        <v>1218677.3899999999</v>
      </c>
      <c r="R847" s="17">
        <v>1624903.1866666665</v>
      </c>
      <c r="S847" s="15">
        <v>458.11839424399841</v>
      </c>
      <c r="T847" s="15">
        <v>1688700.3799999997</v>
      </c>
      <c r="U847" s="15">
        <v>1357797.91</v>
      </c>
      <c r="V847" s="15">
        <v>1810397.2133333331</v>
      </c>
      <c r="W847" s="15">
        <v>510.41580269004345</v>
      </c>
      <c r="X847" s="18">
        <v>2.33</v>
      </c>
      <c r="Y847" s="18">
        <v>215547.43999999997</v>
      </c>
      <c r="Z847" s="17">
        <v>287396.58666666661</v>
      </c>
      <c r="AA847" s="17">
        <v>123346.17453505004</v>
      </c>
      <c r="AB847" s="19">
        <f>Table1[[#This Row],[YTD-23 Annualized]]/Table1[[#This Row],[Column6]]</f>
        <v>127.7135709853448</v>
      </c>
      <c r="AC847" s="22">
        <v>39.909993999999998</v>
      </c>
      <c r="AD847" s="22">
        <v>-105.002506</v>
      </c>
      <c r="AE847" s="21">
        <f>IF(OR('[1]Sales Team Input Sheet'!D$12="", '[1]Sales Team Input Sheet'!D$14="", AC847="", AD847=""), "",
     IFERROR(3959 * ACOS(MIN(1,
       SIN(RADIANS('[1]Sales Team Input Sheet'!D$12)) * SIN(RADIANS(AC847)) +
       COS(RADIANS('[1]Sales Team Input Sheet'!D$12)) * COS(RADIANS(AC847)) *
       COS(RADIANS(AD847) - RADIANS('[1]Sales Team Input Sheet'!D$14)))), ""))</f>
        <v>916.20817593234176</v>
      </c>
      <c r="AF847" s="21">
        <f t="shared" si="13"/>
        <v>624</v>
      </c>
    </row>
    <row r="848" spans="1:32" ht="15" thickBot="1" x14ac:dyDescent="0.4">
      <c r="A848" s="11" t="s">
        <v>2171</v>
      </c>
      <c r="B848" s="12" t="s">
        <v>2172</v>
      </c>
      <c r="C848" s="12" t="s">
        <v>140</v>
      </c>
      <c r="D848" s="13" t="s">
        <v>132</v>
      </c>
      <c r="E848" s="14">
        <v>42979</v>
      </c>
      <c r="F848" s="15">
        <v>3177.2099999999996</v>
      </c>
      <c r="G848" s="15">
        <v>4735.2659100000001</v>
      </c>
      <c r="H848" s="15">
        <v>50969.928728649</v>
      </c>
      <c r="I848" s="15">
        <v>22741.850139014223</v>
      </c>
      <c r="J848" s="16">
        <v>0.44618171353713437</v>
      </c>
      <c r="K848" s="16">
        <v>0.56095158383634636</v>
      </c>
      <c r="L848" s="16">
        <v>0.56811132882270321</v>
      </c>
      <c r="M848" s="15">
        <v>12919.902702362149</v>
      </c>
      <c r="N848" s="15">
        <v>417.84956159933114</v>
      </c>
      <c r="O848" s="15">
        <v>526.85539514227889</v>
      </c>
      <c r="P848" s="15">
        <v>1862273.7699999998</v>
      </c>
      <c r="Q848" s="15">
        <v>1760244.2400000002</v>
      </c>
      <c r="R848" s="17">
        <v>2346992.3200000003</v>
      </c>
      <c r="S848" s="15">
        <v>554.02200043434345</v>
      </c>
      <c r="T848" s="15">
        <v>2368802.81</v>
      </c>
      <c r="U848" s="15">
        <v>2101825.09</v>
      </c>
      <c r="V848" s="15">
        <v>2802433.4533333331</v>
      </c>
      <c r="W848" s="15">
        <v>661.53168660554388</v>
      </c>
      <c r="X848" s="18">
        <v>2.58751</v>
      </c>
      <c r="Y848" s="18">
        <v>217861.77999999997</v>
      </c>
      <c r="Z848" s="17">
        <v>290482.37333333329</v>
      </c>
      <c r="AA848" s="17">
        <v>112263.28529487163</v>
      </c>
      <c r="AB848" s="19">
        <f>Table1[[#This Row],[YTD-23 Annualized]]/Table1[[#This Row],[Column6]]</f>
        <v>181.65712034123129</v>
      </c>
      <c r="AC848" s="22">
        <v>34.046678</v>
      </c>
      <c r="AD848" s="22">
        <v>-118.24696299999999</v>
      </c>
      <c r="AE848" s="21">
        <f>IF(OR('[1]Sales Team Input Sheet'!D$12="", '[1]Sales Team Input Sheet'!D$14="", AC848="", AD848=""), "",
     IFERROR(3959 * ACOS(MIN(1,
       SIN(RADIANS('[1]Sales Team Input Sheet'!D$12)) * SIN(RADIANS(AC848)) +
       COS(RADIANS('[1]Sales Team Input Sheet'!D$12)) * COS(RADIANS(AC848)) *
       COS(RADIANS(AD848) - RADIANS('[1]Sales Team Input Sheet'!D$14)))), ""))</f>
        <v>1743.0796271846555</v>
      </c>
      <c r="AF848" s="21">
        <f t="shared" si="13"/>
        <v>912</v>
      </c>
    </row>
    <row r="849" spans="1:32" ht="15" thickBot="1" x14ac:dyDescent="0.4">
      <c r="A849" s="11" t="s">
        <v>2173</v>
      </c>
      <c r="B849" s="12" t="s">
        <v>2174</v>
      </c>
      <c r="C849" s="12" t="s">
        <v>2175</v>
      </c>
      <c r="D849" s="13" t="s">
        <v>34</v>
      </c>
      <c r="E849" s="14">
        <v>43070</v>
      </c>
      <c r="F849" s="15">
        <v>638.56999999999994</v>
      </c>
      <c r="G849" s="15">
        <v>1337.059976</v>
      </c>
      <c r="H849" s="15">
        <v>14391.9798756664</v>
      </c>
      <c r="I849" s="15">
        <v>6012.4663539027597</v>
      </c>
      <c r="J849" s="16">
        <v>0.41776506122472334</v>
      </c>
      <c r="K849" s="16">
        <v>0.65378323968257035</v>
      </c>
      <c r="L849" s="16">
        <v>0.5328277381856118</v>
      </c>
      <c r="M849" s="15">
        <v>3203.6088482670993</v>
      </c>
      <c r="N849" s="15">
        <v>480.14821872096769</v>
      </c>
      <c r="O849" s="15">
        <v>556.28463598352573</v>
      </c>
      <c r="P849" s="15">
        <v>543504.75999999989</v>
      </c>
      <c r="Q849" s="15">
        <v>381475.70000000007</v>
      </c>
      <c r="R849" s="17">
        <v>508634.26666666672</v>
      </c>
      <c r="S849" s="15">
        <v>597.39057581784311</v>
      </c>
      <c r="T849" s="15">
        <v>705369.74000000011</v>
      </c>
      <c r="U849" s="15">
        <v>572228.05999999994</v>
      </c>
      <c r="V849" s="15">
        <v>762970.74666666659</v>
      </c>
      <c r="W849" s="15">
        <v>896.10858637267643</v>
      </c>
      <c r="X849" s="18">
        <v>2</v>
      </c>
      <c r="Y849" s="18">
        <v>94732.709999999992</v>
      </c>
      <c r="Z849" s="17">
        <v>126310.28</v>
      </c>
      <c r="AA849" s="17">
        <v>63155.14</v>
      </c>
      <c r="AB849" s="19">
        <f>Table1[[#This Row],[YTD-23 Annualized]]/Table1[[#This Row],[Column6]]</f>
        <v>158.76915402509201</v>
      </c>
      <c r="AC849" s="22">
        <v>40.590516000000001</v>
      </c>
      <c r="AD849" s="22">
        <v>-105.105526</v>
      </c>
      <c r="AE849" s="21">
        <f>IF(OR('[1]Sales Team Input Sheet'!D$12="", '[1]Sales Team Input Sheet'!D$14="", AC849="", AD849=""), "",
     IFERROR(3959 * ACOS(MIN(1,
       SIN(RADIANS('[1]Sales Team Input Sheet'!D$12)) * SIN(RADIANS(AC849)) +
       COS(RADIANS('[1]Sales Team Input Sheet'!D$12)) * COS(RADIANS(AC849)) *
       COS(RADIANS(AD849) - RADIANS('[1]Sales Team Input Sheet'!D$14)))), ""))</f>
        <v>911.09847309658164</v>
      </c>
      <c r="AF849" s="21">
        <f t="shared" si="13"/>
        <v>618</v>
      </c>
    </row>
    <row r="850" spans="1:32" ht="15" thickBot="1" x14ac:dyDescent="0.4">
      <c r="A850" s="11" t="s">
        <v>2176</v>
      </c>
      <c r="B850" s="12" t="s">
        <v>2177</v>
      </c>
      <c r="C850" s="12" t="s">
        <v>40</v>
      </c>
      <c r="D850" s="13" t="s">
        <v>34</v>
      </c>
      <c r="E850" s="14">
        <v>43070</v>
      </c>
      <c r="F850" s="15">
        <v>1378.87</v>
      </c>
      <c r="G850" s="15">
        <v>1651.446037216994</v>
      </c>
      <c r="H850" s="15">
        <v>17776</v>
      </c>
      <c r="I850" s="15">
        <v>8346.9918804769004</v>
      </c>
      <c r="J850" s="16">
        <v>0.46956524980180581</v>
      </c>
      <c r="K850" s="16">
        <v>0.56617856296417368</v>
      </c>
      <c r="L850" s="16">
        <v>0.66801748407691219</v>
      </c>
      <c r="M850" s="15">
        <v>5575.9365156065933</v>
      </c>
      <c r="N850" s="15">
        <v>365.18512962807978</v>
      </c>
      <c r="O850" s="15">
        <v>344.85274173779982</v>
      </c>
      <c r="P850" s="15">
        <v>609955.2699999999</v>
      </c>
      <c r="Q850" s="15">
        <v>512051.55</v>
      </c>
      <c r="R850" s="17">
        <v>682735.4</v>
      </c>
      <c r="S850" s="15">
        <v>371.35592913037488</v>
      </c>
      <c r="T850" s="15">
        <v>1039339.29</v>
      </c>
      <c r="U850" s="15">
        <v>814313.30999999994</v>
      </c>
      <c r="V850" s="15">
        <v>1085751.0799999998</v>
      </c>
      <c r="W850" s="15">
        <v>590.56568784584465</v>
      </c>
      <c r="X850" s="18">
        <v>2.0625</v>
      </c>
      <c r="Y850" s="18">
        <v>87048.31</v>
      </c>
      <c r="Z850" s="17">
        <v>116064.41333333333</v>
      </c>
      <c r="AA850" s="17">
        <v>56273.65494949495</v>
      </c>
      <c r="AB850" s="19">
        <f>Table1[[#This Row],[YTD-23 Annualized]]/Table1[[#This Row],[Column6]]</f>
        <v>122.44318027816118</v>
      </c>
      <c r="AC850" s="22">
        <v>41.879728900000003</v>
      </c>
      <c r="AD850" s="22">
        <v>-87.636659399999999</v>
      </c>
      <c r="AE850" s="21">
        <f>IF(OR('[1]Sales Team Input Sheet'!D$12="", '[1]Sales Team Input Sheet'!D$14="", AC850="", AD850=""), "",
     IFERROR(3959 * ACOS(MIN(1,
       SIN(RADIANS('[1]Sales Team Input Sheet'!D$12)) * SIN(RADIANS(AC850)) +
       COS(RADIANS('[1]Sales Team Input Sheet'!D$12)) * COS(RADIANS(AC850)) *
       COS(RADIANS(AD850) - RADIANS('[1]Sales Team Input Sheet'!D$14)))), ""))</f>
        <v>0.72510141789900762</v>
      </c>
      <c r="AF850" s="21">
        <f t="shared" si="13"/>
        <v>5</v>
      </c>
    </row>
    <row r="851" spans="1:32" ht="15" thickBot="1" x14ac:dyDescent="0.4">
      <c r="A851" s="11" t="s">
        <v>2178</v>
      </c>
      <c r="B851" s="12" t="s">
        <v>2179</v>
      </c>
      <c r="C851" s="12" t="s">
        <v>2180</v>
      </c>
      <c r="D851" s="13" t="s">
        <v>1560</v>
      </c>
      <c r="E851" s="14">
        <v>43132</v>
      </c>
      <c r="F851" s="15">
        <v>455.5200000000001</v>
      </c>
      <c r="G851" s="15">
        <v>0</v>
      </c>
      <c r="H851" s="15">
        <v>0</v>
      </c>
      <c r="I851" s="15">
        <v>4794.6620229731207</v>
      </c>
      <c r="J851" s="16" t="e">
        <v>#DIV/0!</v>
      </c>
      <c r="K851" s="16">
        <v>0.72653566295591265</v>
      </c>
      <c r="L851" s="16">
        <v>0.47825877134169426</v>
      </c>
      <c r="M851" s="15">
        <v>2293.0891681058074</v>
      </c>
      <c r="N851" s="15">
        <v>270.05234457926611</v>
      </c>
      <c r="O851" s="15">
        <v>334.30417983842631</v>
      </c>
      <c r="P851" s="15">
        <v>289773.88</v>
      </c>
      <c r="Q851" s="15">
        <v>169500.88999999998</v>
      </c>
      <c r="R851" s="17">
        <v>226001.18666666665</v>
      </c>
      <c r="S851" s="15">
        <v>372.10416666666657</v>
      </c>
      <c r="T851" s="15">
        <v>341670.55</v>
      </c>
      <c r="U851" s="15">
        <v>219525.66999999998</v>
      </c>
      <c r="V851" s="15">
        <v>292700.89333333331</v>
      </c>
      <c r="W851" s="15">
        <v>481.92323059360717</v>
      </c>
      <c r="X851" s="18">
        <v>4.5400000000000003E-2</v>
      </c>
      <c r="Y851" s="18">
        <v>54642.250000000007</v>
      </c>
      <c r="Z851" s="17">
        <v>72856.333333333343</v>
      </c>
      <c r="AA851" s="17">
        <v>1604765.0513950074</v>
      </c>
      <c r="AB851" s="19">
        <f>Table1[[#This Row],[YTD-23 Annualized]]/Table1[[#This Row],[Column6]]</f>
        <v>98.557522232488495</v>
      </c>
      <c r="AC851" s="22">
        <v>40.4996048</v>
      </c>
      <c r="AD851" s="22">
        <v>-74.850942099999997</v>
      </c>
      <c r="AE851" s="21">
        <f>IF(OR('[1]Sales Team Input Sheet'!D$12="", '[1]Sales Team Input Sheet'!D$14="", AC851="", AD851=""), "",
     IFERROR(3959 * ACOS(MIN(1,
       SIN(RADIANS('[1]Sales Team Input Sheet'!D$12)) * SIN(RADIANS(AC851)) +
       COS(RADIANS('[1]Sales Team Input Sheet'!D$12)) * COS(RADIANS(AC851)) *
       COS(RADIANS(AD851) - RADIANS('[1]Sales Team Input Sheet'!D$14)))), ""))</f>
        <v>670.41162505594491</v>
      </c>
      <c r="AF851" s="21">
        <f t="shared" si="13"/>
        <v>367</v>
      </c>
    </row>
    <row r="852" spans="1:32" ht="15" thickBot="1" x14ac:dyDescent="0.4">
      <c r="A852" s="11" t="s">
        <v>2181</v>
      </c>
      <c r="B852" s="12" t="s">
        <v>2182</v>
      </c>
      <c r="C852" s="12" t="s">
        <v>2183</v>
      </c>
      <c r="D852" s="13" t="s">
        <v>132</v>
      </c>
      <c r="E852" s="14">
        <v>43160</v>
      </c>
      <c r="F852" s="15">
        <v>5583.8099999999995</v>
      </c>
      <c r="G852" s="15">
        <v>4397.7009038400001</v>
      </c>
      <c r="H852" s="15">
        <v>47336.412758843377</v>
      </c>
      <c r="I852" s="15">
        <v>35479.658538570278</v>
      </c>
      <c r="J852" s="16">
        <v>0.74952148823195264</v>
      </c>
      <c r="K852" s="16">
        <v>0.87027737079437983</v>
      </c>
      <c r="L852" s="16">
        <v>0.79692484893707727</v>
      </c>
      <c r="M852" s="15">
        <v>28274.621521189201</v>
      </c>
      <c r="N852" s="15">
        <v>357.47330143642637</v>
      </c>
      <c r="O852" s="15">
        <v>349.87008870287491</v>
      </c>
      <c r="P852" s="15">
        <v>2876335.13</v>
      </c>
      <c r="Q852" s="15">
        <v>2090436.8200000003</v>
      </c>
      <c r="R852" s="17">
        <v>2787249.0933333337</v>
      </c>
      <c r="S852" s="15">
        <v>374.37463309102577</v>
      </c>
      <c r="T852" s="15">
        <v>3550077.4500000007</v>
      </c>
      <c r="U852" s="15">
        <v>2512135.54</v>
      </c>
      <c r="V852" s="15">
        <v>3349514.0533333337</v>
      </c>
      <c r="W852" s="15">
        <v>449.89631452359595</v>
      </c>
      <c r="X852" s="18">
        <v>1</v>
      </c>
      <c r="Y852" s="18">
        <v>94581.98000000001</v>
      </c>
      <c r="Z852" s="17">
        <v>126109.30666666667</v>
      </c>
      <c r="AA852" s="17">
        <v>126109.30666666667</v>
      </c>
      <c r="AB852" s="19">
        <f>Table1[[#This Row],[YTD-23 Annualized]]/Table1[[#This Row],[Column6]]</f>
        <v>98.577768450217789</v>
      </c>
      <c r="AC852" s="22">
        <v>35.264600000000002</v>
      </c>
      <c r="AD852" s="22">
        <v>-119.947489</v>
      </c>
      <c r="AE852" s="21">
        <f>IF(OR('[1]Sales Team Input Sheet'!D$12="", '[1]Sales Team Input Sheet'!D$14="", AC852="", AD852=""), "",
     IFERROR(3959 * ACOS(MIN(1,
       SIN(RADIANS('[1]Sales Team Input Sheet'!D$12)) * SIN(RADIANS(AC852)) +
       COS(RADIANS('[1]Sales Team Input Sheet'!D$12)) * COS(RADIANS(AC852)) *
       COS(RADIANS(AD852) - RADIANS('[1]Sales Team Input Sheet'!D$14)))), ""))</f>
        <v>1793.3889267368711</v>
      </c>
      <c r="AF852" s="21">
        <f t="shared" si="13"/>
        <v>970</v>
      </c>
    </row>
    <row r="853" spans="1:32" ht="15" thickBot="1" x14ac:dyDescent="0.4">
      <c r="A853" s="11" t="s">
        <v>2184</v>
      </c>
      <c r="B853" s="12" t="s">
        <v>2185</v>
      </c>
      <c r="C853" s="12" t="s">
        <v>200</v>
      </c>
      <c r="D853" s="13" t="s">
        <v>132</v>
      </c>
      <c r="E853" s="14">
        <v>43160</v>
      </c>
      <c r="F853" s="15">
        <v>1507.2299999999998</v>
      </c>
      <c r="G853" s="15">
        <v>2156.0189484442699</v>
      </c>
      <c r="H853" s="15">
        <v>23207.172359159274</v>
      </c>
      <c r="I853" s="15">
        <v>8325.8918916823986</v>
      </c>
      <c r="J853" s="16">
        <v>0.3587637374699974</v>
      </c>
      <c r="K853" s="16">
        <v>0.56414627571581866</v>
      </c>
      <c r="L853" s="16">
        <v>0.73946882663837776</v>
      </c>
      <c r="M853" s="15">
        <v>6156.7375078603663</v>
      </c>
      <c r="N853" s="15">
        <v>684.04988516123899</v>
      </c>
      <c r="O853" s="15">
        <v>663.20949689164911</v>
      </c>
      <c r="P853" s="15">
        <v>1102482.27</v>
      </c>
      <c r="Q853" s="15">
        <v>1068296.33</v>
      </c>
      <c r="R853" s="17">
        <v>1424395.1066666667</v>
      </c>
      <c r="S853" s="15">
        <v>708.78122781526395</v>
      </c>
      <c r="T853" s="15">
        <v>1481879.4400000002</v>
      </c>
      <c r="U853" s="15">
        <v>1459875.78</v>
      </c>
      <c r="V853" s="15">
        <v>1946501.04</v>
      </c>
      <c r="W853" s="15">
        <v>968.58195497701104</v>
      </c>
      <c r="X853" s="18">
        <v>1.3055000000000001</v>
      </c>
      <c r="Y853" s="18">
        <v>114780.13</v>
      </c>
      <c r="Z853" s="17">
        <v>153040.17333333334</v>
      </c>
      <c r="AA853" s="17">
        <v>117227.24881909868</v>
      </c>
      <c r="AB853" s="19">
        <f>Table1[[#This Row],[YTD-23 Annualized]]/Table1[[#This Row],[Column6]]</f>
        <v>231.35550360042598</v>
      </c>
      <c r="AC853" s="22">
        <v>40.702897999999998</v>
      </c>
      <c r="AD853" s="22">
        <v>-74.010240999999994</v>
      </c>
      <c r="AE853" s="21">
        <f>IF(OR('[1]Sales Team Input Sheet'!D$12="", '[1]Sales Team Input Sheet'!D$14="", AC853="", AD853=""), "",
     IFERROR(3959 * ACOS(MIN(1,
       SIN(RADIANS('[1]Sales Team Input Sheet'!D$12)) * SIN(RADIANS(AC853)) +
       COS(RADIANS('[1]Sales Team Input Sheet'!D$12)) * COS(RADIANS(AC853)) *
       COS(RADIANS(AD853) - RADIANS('[1]Sales Team Input Sheet'!D$14)))), ""))</f>
        <v>710.74683101984726</v>
      </c>
      <c r="AF853" s="21">
        <f t="shared" si="13"/>
        <v>435</v>
      </c>
    </row>
    <row r="854" spans="1:32" ht="15" thickBot="1" x14ac:dyDescent="0.4">
      <c r="A854" s="11" t="s">
        <v>2186</v>
      </c>
      <c r="B854" s="12" t="s">
        <v>2187</v>
      </c>
      <c r="C854" s="12" t="s">
        <v>2188</v>
      </c>
      <c r="D854" s="13" t="s">
        <v>132</v>
      </c>
      <c r="E854" s="14">
        <v>43160</v>
      </c>
      <c r="F854" s="15">
        <v>993.13999999999987</v>
      </c>
      <c r="G854" s="15">
        <v>1790.3518277400001</v>
      </c>
      <c r="H854" s="15">
        <v>19271.168038610587</v>
      </c>
      <c r="I854" s="15">
        <v>9518.5113239295642</v>
      </c>
      <c r="J854" s="16">
        <v>0.49392498186196243</v>
      </c>
      <c r="K854" s="16">
        <v>0.62663812047555212</v>
      </c>
      <c r="L854" s="16">
        <v>0.49713744359752876</v>
      </c>
      <c r="M854" s="15">
        <v>4732.0083864324724</v>
      </c>
      <c r="N854" s="15">
        <v>488.38571572359808</v>
      </c>
      <c r="O854" s="15">
        <v>573.61270314356489</v>
      </c>
      <c r="P854" s="15">
        <v>883201.91</v>
      </c>
      <c r="Q854" s="15">
        <v>610876.75999999989</v>
      </c>
      <c r="R854" s="17">
        <v>814502.34666666656</v>
      </c>
      <c r="S854" s="15">
        <v>615.09632076041646</v>
      </c>
      <c r="T854" s="15">
        <v>1004047.7699999998</v>
      </c>
      <c r="U854" s="15">
        <v>735866.28999999992</v>
      </c>
      <c r="V854" s="15">
        <v>981155.05333333323</v>
      </c>
      <c r="W854" s="15">
        <v>740.94920152244401</v>
      </c>
      <c r="X854" s="18">
        <v>2.2999999999999998</v>
      </c>
      <c r="Y854" s="18">
        <v>97791.48</v>
      </c>
      <c r="Z854" s="17">
        <v>130388.63999999998</v>
      </c>
      <c r="AA854" s="17">
        <v>56690.713043478259</v>
      </c>
      <c r="AB854" s="19">
        <f>Table1[[#This Row],[YTD-23 Annualized]]/Table1[[#This Row],[Column6]]</f>
        <v>172.12614183060046</v>
      </c>
      <c r="AC854" s="22">
        <v>38.967303999999999</v>
      </c>
      <c r="AD854" s="22">
        <v>-77.077422999999996</v>
      </c>
      <c r="AE854" s="21">
        <f>IF(OR('[1]Sales Team Input Sheet'!D$12="", '[1]Sales Team Input Sheet'!D$14="", AC854="", AD854=""), "",
     IFERROR(3959 * ACOS(MIN(1,
       SIN(RADIANS('[1]Sales Team Input Sheet'!D$12)) * SIN(RADIANS(AC854)) +
       COS(RADIANS('[1]Sales Team Input Sheet'!D$12)) * COS(RADIANS(AC854)) *
       COS(RADIANS(AD854) - RADIANS('[1]Sales Team Input Sheet'!D$14)))), ""))</f>
        <v>589.80594762597002</v>
      </c>
      <c r="AF854" s="21">
        <f t="shared" si="13"/>
        <v>262</v>
      </c>
    </row>
    <row r="855" spans="1:32" ht="15" thickBot="1" x14ac:dyDescent="0.4">
      <c r="A855" s="11" t="s">
        <v>2189</v>
      </c>
      <c r="B855" s="12" t="s">
        <v>2190</v>
      </c>
      <c r="C855" s="12" t="s">
        <v>45</v>
      </c>
      <c r="D855" s="13" t="s">
        <v>132</v>
      </c>
      <c r="E855" s="14">
        <v>43132</v>
      </c>
      <c r="F855" s="15">
        <v>2678.8700000000003</v>
      </c>
      <c r="G855" s="15">
        <v>3660.78685176</v>
      </c>
      <c r="H855" s="15">
        <v>39404.343593659461</v>
      </c>
      <c r="I855" s="15">
        <v>19268.348025188036</v>
      </c>
      <c r="J855" s="16">
        <v>0.48899045810494096</v>
      </c>
      <c r="K855" s="16">
        <v>0.62396549035354265</v>
      </c>
      <c r="L855" s="16">
        <v>0.57557212263056012</v>
      </c>
      <c r="M855" s="15">
        <v>11090.32397244184</v>
      </c>
      <c r="N855" s="15">
        <v>335.72409130594917</v>
      </c>
      <c r="O855" s="15">
        <v>351.25501050816194</v>
      </c>
      <c r="P855" s="15">
        <v>1374930.57</v>
      </c>
      <c r="Q855" s="15">
        <v>990807.42999999993</v>
      </c>
      <c r="R855" s="17">
        <v>1321076.5733333332</v>
      </c>
      <c r="S855" s="15">
        <v>369.86021344820756</v>
      </c>
      <c r="T855" s="15">
        <v>1866721.35</v>
      </c>
      <c r="U855" s="15">
        <v>1428654.99</v>
      </c>
      <c r="V855" s="15">
        <v>1904873.3199999998</v>
      </c>
      <c r="W855" s="15">
        <v>533.30508385998564</v>
      </c>
      <c r="X855" s="18">
        <v>3.3410000000000002</v>
      </c>
      <c r="Y855" s="18">
        <v>80096.45</v>
      </c>
      <c r="Z855" s="17">
        <v>106795.26666666666</v>
      </c>
      <c r="AA855" s="17">
        <v>31965.060361169308</v>
      </c>
      <c r="AB855" s="19">
        <f>Table1[[#This Row],[YTD-23 Annualized]]/Table1[[#This Row],[Column6]]</f>
        <v>119.11974588082857</v>
      </c>
      <c r="AC855" s="22">
        <v>33.730390999999997</v>
      </c>
      <c r="AD855" s="22">
        <v>-84.386247999999995</v>
      </c>
      <c r="AE855" s="21">
        <f>IF(OR('[1]Sales Team Input Sheet'!D$12="", '[1]Sales Team Input Sheet'!D$14="", AC855="", AD855=""), "",
     IFERROR(3959 * ACOS(MIN(1,
       SIN(RADIANS('[1]Sales Team Input Sheet'!D$12)) * SIN(RADIANS(AC855)) +
       COS(RADIANS('[1]Sales Team Input Sheet'!D$12)) * COS(RADIANS(AC855)) *
       COS(RADIANS(AD855) - RADIANS('[1]Sales Team Input Sheet'!D$14)))), ""))</f>
        <v>590.44819004754709</v>
      </c>
      <c r="AF855" s="21">
        <f t="shared" si="13"/>
        <v>271</v>
      </c>
    </row>
    <row r="856" spans="1:32" ht="15" thickBot="1" x14ac:dyDescent="0.4">
      <c r="A856" s="11" t="s">
        <v>2191</v>
      </c>
      <c r="B856" s="12" t="s">
        <v>2192</v>
      </c>
      <c r="C856" s="12" t="s">
        <v>719</v>
      </c>
      <c r="D856" s="13" t="s">
        <v>34</v>
      </c>
      <c r="E856" s="14">
        <v>43160</v>
      </c>
      <c r="F856" s="15">
        <v>1769.2200000000003</v>
      </c>
      <c r="G856" s="15">
        <v>2327.89402458</v>
      </c>
      <c r="H856" s="15">
        <v>25057.21849117666</v>
      </c>
      <c r="I856" s="15">
        <v>12427.300120104257</v>
      </c>
      <c r="J856" s="16">
        <v>0.49595688860997295</v>
      </c>
      <c r="K856" s="16">
        <v>0.80070609458498387</v>
      </c>
      <c r="L856" s="16">
        <v>0.71001423316864254</v>
      </c>
      <c r="M856" s="15">
        <v>8823.5599651324046</v>
      </c>
      <c r="N856" s="15">
        <v>484.04783635411042</v>
      </c>
      <c r="O856" s="15">
        <v>577.69118594634915</v>
      </c>
      <c r="P856" s="15">
        <v>1363963.54</v>
      </c>
      <c r="Q856" s="15">
        <v>1094468.74</v>
      </c>
      <c r="R856" s="17">
        <v>1459291.6533333333</v>
      </c>
      <c r="S856" s="15">
        <v>618.61653157888782</v>
      </c>
      <c r="T856" s="15">
        <v>1694922.6099999996</v>
      </c>
      <c r="U856" s="15">
        <v>1342032.53</v>
      </c>
      <c r="V856" s="15">
        <v>1789376.7066666665</v>
      </c>
      <c r="W856" s="15">
        <v>758.54474288104336</v>
      </c>
      <c r="X856" s="18">
        <v>2.3888000000000003</v>
      </c>
      <c r="Y856" s="18">
        <v>129098.91</v>
      </c>
      <c r="Z856" s="17">
        <v>172131.88</v>
      </c>
      <c r="AA856" s="17">
        <v>72057.886805090413</v>
      </c>
      <c r="AB856" s="19">
        <f>Table1[[#This Row],[YTD-23 Annualized]]/Table1[[#This Row],[Column6]]</f>
        <v>165.38581469383547</v>
      </c>
      <c r="AC856" s="22">
        <v>29.765442</v>
      </c>
      <c r="AD856" s="22">
        <v>-95.372311999999994</v>
      </c>
      <c r="AE856" s="21">
        <f>IF(OR('[1]Sales Team Input Sheet'!D$12="", '[1]Sales Team Input Sheet'!D$14="", AC856="", AD856=""), "",
     IFERROR(3959 * ACOS(MIN(1,
       SIN(RADIANS('[1]Sales Team Input Sheet'!D$12)) * SIN(RADIANS(AC856)) +
       COS(RADIANS('[1]Sales Team Input Sheet'!D$12)) * COS(RADIANS(AC856)) *
       COS(RADIANS(AD856) - RADIANS('[1]Sales Team Input Sheet'!D$14)))), ""))</f>
        <v>942.25014081788959</v>
      </c>
      <c r="AF856" s="21">
        <f t="shared" si="13"/>
        <v>658</v>
      </c>
    </row>
    <row r="857" spans="1:32" ht="15" thickBot="1" x14ac:dyDescent="0.4">
      <c r="A857" s="11" t="s">
        <v>2193</v>
      </c>
      <c r="B857" s="12" t="s">
        <v>2194</v>
      </c>
      <c r="C857" s="12" t="s">
        <v>40</v>
      </c>
      <c r="D857" s="13" t="s">
        <v>34</v>
      </c>
      <c r="E857" s="14">
        <v>43160</v>
      </c>
      <c r="F857" s="15">
        <v>1950.92</v>
      </c>
      <c r="G857" s="15">
        <v>2519.0215841844001</v>
      </c>
      <c r="H857" s="15">
        <v>27114.496430002462</v>
      </c>
      <c r="I857" s="15">
        <v>11871.655053480188</v>
      </c>
      <c r="J857" s="16">
        <v>0.43783424428063811</v>
      </c>
      <c r="K857" s="16">
        <v>0.64409606810932063</v>
      </c>
      <c r="L857" s="16">
        <v>0.66244267663591416</v>
      </c>
      <c r="M857" s="15">
        <v>7864.2909497256924</v>
      </c>
      <c r="N857" s="15">
        <v>347.13357507500012</v>
      </c>
      <c r="O857" s="15">
        <v>379.54844381112497</v>
      </c>
      <c r="P857" s="15">
        <v>973957.4700000002</v>
      </c>
      <c r="Q857" s="15">
        <v>800870.73999999987</v>
      </c>
      <c r="R857" s="17">
        <v>1067827.6533333333</v>
      </c>
      <c r="S857" s="15">
        <v>410.50926742254927</v>
      </c>
      <c r="T857" s="15">
        <v>1116657.6100000003</v>
      </c>
      <c r="U857" s="15">
        <v>933341.04999999993</v>
      </c>
      <c r="V857" s="15">
        <v>1244454.7333333334</v>
      </c>
      <c r="W857" s="15">
        <v>478.41072417116027</v>
      </c>
      <c r="X857" s="18">
        <v>3.0625</v>
      </c>
      <c r="Y857" s="18">
        <v>211920.35</v>
      </c>
      <c r="Z857" s="17">
        <v>282560.46666666667</v>
      </c>
      <c r="AA857" s="17">
        <v>92264.642176870751</v>
      </c>
      <c r="AB857" s="19">
        <f>Table1[[#This Row],[YTD-23 Annualized]]/Table1[[#This Row],[Column6]]</f>
        <v>135.78180921327424</v>
      </c>
      <c r="AC857" s="22">
        <v>41.512292000000002</v>
      </c>
      <c r="AD857" s="22">
        <v>-87.957571000000002</v>
      </c>
      <c r="AE857" s="21">
        <f>IF(OR('[1]Sales Team Input Sheet'!D$12="", '[1]Sales Team Input Sheet'!D$14="", AC857="", AD857=""), "",
     IFERROR(3959 * ACOS(MIN(1,
       SIN(RADIANS('[1]Sales Team Input Sheet'!D$12)) * SIN(RADIANS(AC857)) +
       COS(RADIANS('[1]Sales Team Input Sheet'!D$12)) * COS(RADIANS(AC857)) *
       COS(RADIANS(AD857) - RADIANS('[1]Sales Team Input Sheet'!D$14)))), ""))</f>
        <v>30.97415313252792</v>
      </c>
      <c r="AF857" s="21">
        <f t="shared" si="13"/>
        <v>32</v>
      </c>
    </row>
    <row r="858" spans="1:32" ht="15" thickBot="1" x14ac:dyDescent="0.4">
      <c r="A858" s="11" t="s">
        <v>2195</v>
      </c>
      <c r="B858" s="12" t="s">
        <v>2196</v>
      </c>
      <c r="C858" s="12" t="s">
        <v>1141</v>
      </c>
      <c r="D858" s="13" t="s">
        <v>34</v>
      </c>
      <c r="E858" s="14">
        <v>43160</v>
      </c>
      <c r="F858" s="15">
        <v>1439.74</v>
      </c>
      <c r="G858" s="15">
        <v>2159</v>
      </c>
      <c r="H858" s="15">
        <v>23239.2601</v>
      </c>
      <c r="I858" s="15">
        <v>10838.989440011599</v>
      </c>
      <c r="J858" s="16">
        <v>0.4664085428439092</v>
      </c>
      <c r="K858" s="16">
        <v>0.80792343246810283</v>
      </c>
      <c r="L858" s="16">
        <v>0.65093425017649598</v>
      </c>
      <c r="M858" s="15">
        <v>7055.4694638049077</v>
      </c>
      <c r="N858" s="15">
        <v>600.97126854785358</v>
      </c>
      <c r="O858" s="15">
        <v>598.0802089266117</v>
      </c>
      <c r="P858" s="15">
        <v>1561631.4700000002</v>
      </c>
      <c r="Q858" s="15">
        <v>921098.72999999975</v>
      </c>
      <c r="R858" s="17">
        <v>1228131.6399999997</v>
      </c>
      <c r="S858" s="15">
        <v>639.76740939336253</v>
      </c>
      <c r="T858" s="15">
        <v>1856759.8500000003</v>
      </c>
      <c r="U858" s="15">
        <v>1145258.7599999998</v>
      </c>
      <c r="V858" s="15">
        <v>1527011.6799999997</v>
      </c>
      <c r="W858" s="15">
        <v>795.46220845430412</v>
      </c>
      <c r="X858" s="18">
        <v>2.2953999999999999</v>
      </c>
      <c r="Y858" s="18">
        <v>107597.63000000002</v>
      </c>
      <c r="Z858" s="17">
        <v>143463.50666666668</v>
      </c>
      <c r="AA858" s="17">
        <v>62500.438558275979</v>
      </c>
      <c r="AB858" s="19">
        <f>Table1[[#This Row],[YTD-23 Annualized]]/Table1[[#This Row],[Column6]]</f>
        <v>174.06802570692253</v>
      </c>
      <c r="AC858" s="22">
        <v>32.985360999999997</v>
      </c>
      <c r="AD858" s="22">
        <v>-97.14537</v>
      </c>
      <c r="AE858" s="21">
        <f>IF(OR('[1]Sales Team Input Sheet'!D$12="", '[1]Sales Team Input Sheet'!D$14="", AC858="", AD858=""), "",
     IFERROR(3959 * ACOS(MIN(1,
       SIN(RADIANS('[1]Sales Team Input Sheet'!D$12)) * SIN(RADIANS(AC858)) +
       COS(RADIANS('[1]Sales Team Input Sheet'!D$12)) * COS(RADIANS(AC858)) *
       COS(RADIANS(AD858) - RADIANS('[1]Sales Team Input Sheet'!D$14)))), ""))</f>
        <v>805.79092303563186</v>
      </c>
      <c r="AF858" s="21">
        <f t="shared" si="13"/>
        <v>550</v>
      </c>
    </row>
    <row r="859" spans="1:32" ht="15" thickBot="1" x14ac:dyDescent="0.4">
      <c r="A859" s="11" t="s">
        <v>2197</v>
      </c>
      <c r="B859" s="12" t="s">
        <v>2198</v>
      </c>
      <c r="C859" s="12" t="s">
        <v>40</v>
      </c>
      <c r="D859" s="13" t="s">
        <v>34</v>
      </c>
      <c r="E859" s="14">
        <v>43191</v>
      </c>
      <c r="F859" s="15">
        <v>2572.73</v>
      </c>
      <c r="G859" s="15">
        <v>3690</v>
      </c>
      <c r="H859" s="15">
        <v>39718.790999999997</v>
      </c>
      <c r="I859" s="15">
        <v>18122.481667822427</v>
      </c>
      <c r="J859" s="16">
        <v>0.45626972049130166</v>
      </c>
      <c r="K859" s="16">
        <v>0.64792725222433789</v>
      </c>
      <c r="L859" s="16">
        <v>0.56439755383763424</v>
      </c>
      <c r="M859" s="15">
        <v>10228.284322786349</v>
      </c>
      <c r="N859" s="15">
        <v>368.87720064018635</v>
      </c>
      <c r="O859" s="15">
        <v>377.47145639068225</v>
      </c>
      <c r="P859" s="15">
        <v>1474555.84</v>
      </c>
      <c r="Q859" s="15">
        <v>1033813.8799999998</v>
      </c>
      <c r="R859" s="17">
        <v>1378418.5066666664</v>
      </c>
      <c r="S859" s="15">
        <v>401.83535777170545</v>
      </c>
      <c r="T859" s="15">
        <v>1871868.6199999999</v>
      </c>
      <c r="U859" s="15">
        <v>1438999.75</v>
      </c>
      <c r="V859" s="15">
        <v>1918666.3333333335</v>
      </c>
      <c r="W859" s="15">
        <v>559.3279318078462</v>
      </c>
      <c r="X859" s="18">
        <v>3.0625</v>
      </c>
      <c r="Y859" s="18">
        <v>171211.19</v>
      </c>
      <c r="Z859" s="17">
        <v>228281.58666666667</v>
      </c>
      <c r="AA859" s="17">
        <v>74540.926258503401</v>
      </c>
      <c r="AB859" s="19">
        <f>Table1[[#This Row],[YTD-23 Annualized]]/Table1[[#This Row],[Column6]]</f>
        <v>134.76536857661023</v>
      </c>
      <c r="AC859" s="22">
        <v>41.875561599999997</v>
      </c>
      <c r="AD859" s="22">
        <v>-87.6244212</v>
      </c>
      <c r="AE859" s="21">
        <f>IF(OR('[1]Sales Team Input Sheet'!D$12="", '[1]Sales Team Input Sheet'!D$14="", AC859="", AD859=""), "",
     IFERROR(3959 * ACOS(MIN(1,
       SIN(RADIANS('[1]Sales Team Input Sheet'!D$12)) * SIN(RADIANS(AC859)) +
       COS(RADIANS('[1]Sales Team Input Sheet'!D$12)) * COS(RADIANS(AC859)) *
       COS(RADIANS(AD859) - RADIANS('[1]Sales Team Input Sheet'!D$14)))), ""))</f>
        <v>0.68008894711289014</v>
      </c>
      <c r="AF859" s="21">
        <f t="shared" si="13"/>
        <v>4</v>
      </c>
    </row>
    <row r="860" spans="1:32" ht="15" thickBot="1" x14ac:dyDescent="0.4">
      <c r="A860" s="11" t="s">
        <v>2199</v>
      </c>
      <c r="B860" s="12" t="s">
        <v>2200</v>
      </c>
      <c r="C860" s="12" t="s">
        <v>2201</v>
      </c>
      <c r="D860" s="13" t="s">
        <v>132</v>
      </c>
      <c r="E860" s="14">
        <v>43191</v>
      </c>
      <c r="F860" s="15">
        <v>1719.13</v>
      </c>
      <c r="G860" s="15">
        <v>2674</v>
      </c>
      <c r="H860" s="15">
        <v>28782.668599999997</v>
      </c>
      <c r="I860" s="15">
        <v>12773.996201949762</v>
      </c>
      <c r="J860" s="16">
        <v>0.44380861203223398</v>
      </c>
      <c r="K860" s="16">
        <v>0.85781646610966211</v>
      </c>
      <c r="L860" s="16">
        <v>0.65462087720685402</v>
      </c>
      <c r="M860" s="15">
        <v>8362.1245991573742</v>
      </c>
      <c r="N860" s="15">
        <v>824.25831371131369</v>
      </c>
      <c r="O860" s="15">
        <v>997.98574860539929</v>
      </c>
      <c r="P860" s="15">
        <v>2714139.65</v>
      </c>
      <c r="Q860" s="15">
        <v>1841286.4100000001</v>
      </c>
      <c r="R860" s="17">
        <v>2455048.5466666669</v>
      </c>
      <c r="S860" s="15">
        <v>1071.0571102825265</v>
      </c>
      <c r="T860" s="15">
        <v>3009130.8800000004</v>
      </c>
      <c r="U860" s="15">
        <v>2192013.08</v>
      </c>
      <c r="V860" s="15">
        <v>2922684.1066666669</v>
      </c>
      <c r="W860" s="15">
        <v>1275.0711580857762</v>
      </c>
      <c r="X860" s="18">
        <v>2.5153999999999996</v>
      </c>
      <c r="Y860" s="18">
        <v>200482.43</v>
      </c>
      <c r="Z860" s="17">
        <v>267309.90666666668</v>
      </c>
      <c r="AA860" s="17">
        <v>106269.34351064113</v>
      </c>
      <c r="AB860" s="19">
        <f>Table1[[#This Row],[YTD-23 Annualized]]/Table1[[#This Row],[Column6]]</f>
        <v>293.59148115468821</v>
      </c>
      <c r="AC860" s="22">
        <v>37.496904000000001</v>
      </c>
      <c r="AD860" s="22">
        <v>-122.33305729999999</v>
      </c>
      <c r="AE860" s="21">
        <f>IF(OR('[1]Sales Team Input Sheet'!D$12="", '[1]Sales Team Input Sheet'!D$14="", AC860="", AD860=""), "",
     IFERROR(3959 * ACOS(MIN(1,
       SIN(RADIANS('[1]Sales Team Input Sheet'!D$12)) * SIN(RADIANS(AC860)) +
       COS(RADIANS('[1]Sales Team Input Sheet'!D$12)) * COS(RADIANS(AC860)) *
       COS(RADIANS(AD860) - RADIANS('[1]Sales Team Input Sheet'!D$14)))), ""))</f>
        <v>1857.2415651307952</v>
      </c>
      <c r="AF860" s="21">
        <f t="shared" si="13"/>
        <v>1013</v>
      </c>
    </row>
    <row r="861" spans="1:32" ht="15" thickBot="1" x14ac:dyDescent="0.4">
      <c r="A861" s="11" t="s">
        <v>2202</v>
      </c>
      <c r="B861" s="12" t="s">
        <v>2203</v>
      </c>
      <c r="C861" s="12" t="s">
        <v>561</v>
      </c>
      <c r="D861" s="13" t="s">
        <v>132</v>
      </c>
      <c r="E861" s="14">
        <v>43191</v>
      </c>
      <c r="F861" s="15">
        <v>1961.96</v>
      </c>
      <c r="G861" s="15">
        <v>2457</v>
      </c>
      <c r="H861" s="15">
        <v>26446.902299999998</v>
      </c>
      <c r="I861" s="15">
        <v>13080.365108394109</v>
      </c>
      <c r="J861" s="16">
        <v>0.4945896861574639</v>
      </c>
      <c r="K861" s="16">
        <v>0.61917129378275149</v>
      </c>
      <c r="L861" s="16">
        <v>0.77290942450862743</v>
      </c>
      <c r="M861" s="15">
        <v>10109.93746829162</v>
      </c>
      <c r="N861" s="15">
        <v>541.05422710841697</v>
      </c>
      <c r="O861" s="15">
        <v>568.31843156843149</v>
      </c>
      <c r="P861" s="15">
        <v>1241333.9200000002</v>
      </c>
      <c r="Q861" s="15">
        <v>1189309.79</v>
      </c>
      <c r="R861" s="17">
        <v>1585746.3866666667</v>
      </c>
      <c r="S861" s="15">
        <v>606.18452465901441</v>
      </c>
      <c r="T861" s="15">
        <v>1532961.67</v>
      </c>
      <c r="U861" s="15">
        <v>1450634.22</v>
      </c>
      <c r="V861" s="15">
        <v>1934178.96</v>
      </c>
      <c r="W861" s="15">
        <v>739.38011988011988</v>
      </c>
      <c r="X861" s="18">
        <v>2.0476000000000001</v>
      </c>
      <c r="Y861" s="18">
        <v>102449.75999999998</v>
      </c>
      <c r="Z861" s="17">
        <v>136599.67999999996</v>
      </c>
      <c r="AA861" s="17">
        <v>66712.092205508874</v>
      </c>
      <c r="AB861" s="19">
        <f>Table1[[#This Row],[YTD-23 Annualized]]/Table1[[#This Row],[Column6]]</f>
        <v>156.85026654617147</v>
      </c>
      <c r="AC861" s="22">
        <v>36.1622767</v>
      </c>
      <c r="AD861" s="22">
        <v>-86.774298400000006</v>
      </c>
      <c r="AE861" s="21">
        <f>IF(OR('[1]Sales Team Input Sheet'!D$12="", '[1]Sales Team Input Sheet'!D$14="", AC861="", AD861=""), "",
     IFERROR(3959 * ACOS(MIN(1,
       SIN(RADIANS('[1]Sales Team Input Sheet'!D$12)) * SIN(RADIANS(AC861)) +
       COS(RADIANS('[1]Sales Team Input Sheet'!D$12)) * COS(RADIANS(AC861)) *
       COS(RADIANS(AD861) - RADIANS('[1]Sales Team Input Sheet'!D$14)))), ""))</f>
        <v>398.07428215624446</v>
      </c>
      <c r="AF861" s="21">
        <f t="shared" si="13"/>
        <v>139</v>
      </c>
    </row>
    <row r="862" spans="1:32" ht="15" thickBot="1" x14ac:dyDescent="0.4">
      <c r="A862" s="11" t="s">
        <v>2204</v>
      </c>
      <c r="B862" s="12" t="s">
        <v>2205</v>
      </c>
      <c r="C862" s="12" t="s">
        <v>227</v>
      </c>
      <c r="D862" s="13" t="s">
        <v>34</v>
      </c>
      <c r="E862" s="14">
        <v>43191</v>
      </c>
      <c r="F862" s="15">
        <v>1111.3799999999999</v>
      </c>
      <c r="G862" s="15">
        <v>2422</v>
      </c>
      <c r="H862" s="15">
        <v>26070.165799999999</v>
      </c>
      <c r="I862" s="15">
        <v>13166.100023653844</v>
      </c>
      <c r="J862" s="16">
        <v>0.50502555774516189</v>
      </c>
      <c r="K862" s="16">
        <v>0.46698727186428468</v>
      </c>
      <c r="L862" s="16">
        <v>0.43533768250001192</v>
      </c>
      <c r="M862" s="15">
        <v>5731.6994718608166</v>
      </c>
      <c r="N862" s="15">
        <v>380.04070961018851</v>
      </c>
      <c r="O862" s="15">
        <v>350.78739944933329</v>
      </c>
      <c r="P862" s="15">
        <v>686250.78999999992</v>
      </c>
      <c r="Q862" s="15">
        <v>416866.39</v>
      </c>
      <c r="R862" s="17">
        <v>555821.85333333339</v>
      </c>
      <c r="S862" s="15">
        <v>375.08897946696902</v>
      </c>
      <c r="T862" s="15">
        <v>1111970.24</v>
      </c>
      <c r="U862" s="15">
        <v>870869.05</v>
      </c>
      <c r="V862" s="15">
        <v>1161158.7333333334</v>
      </c>
      <c r="W862" s="15">
        <v>783.59251561122232</v>
      </c>
      <c r="X862" s="18">
        <v>2.0453999999999999</v>
      </c>
      <c r="Y862" s="18">
        <v>95496.07</v>
      </c>
      <c r="Z862" s="17">
        <v>127328.09333333334</v>
      </c>
      <c r="AA862" s="17">
        <v>62250.950099410067</v>
      </c>
      <c r="AB862" s="19">
        <f>Table1[[#This Row],[YTD-23 Annualized]]/Table1[[#This Row],[Column6]]</f>
        <v>96.973307142512098</v>
      </c>
      <c r="AC862" s="22">
        <v>38.628027799999998</v>
      </c>
      <c r="AD862" s="22">
        <v>-90.191015399999998</v>
      </c>
      <c r="AE862" s="21">
        <f>IF(OR('[1]Sales Team Input Sheet'!D$12="", '[1]Sales Team Input Sheet'!D$14="", AC862="", AD862=""), "",
     IFERROR(3959 * ACOS(MIN(1,
       SIN(RADIANS('[1]Sales Team Input Sheet'!D$12)) * SIN(RADIANS(AC862)) +
       COS(RADIANS('[1]Sales Team Input Sheet'!D$12)) * COS(RADIANS(AC862)) *
       COS(RADIANS(AD862) - RADIANS('[1]Sales Team Input Sheet'!D$14)))), ""))</f>
        <v>262.59243355786629</v>
      </c>
      <c r="AF862" s="21">
        <f t="shared" si="13"/>
        <v>95</v>
      </c>
    </row>
    <row r="863" spans="1:32" ht="15" thickBot="1" x14ac:dyDescent="0.4">
      <c r="A863" s="11" t="s">
        <v>2206</v>
      </c>
      <c r="B863" s="12" t="s">
        <v>2207</v>
      </c>
      <c r="C863" s="12" t="s">
        <v>1220</v>
      </c>
      <c r="D863" s="13" t="s">
        <v>1560</v>
      </c>
      <c r="E863" s="14">
        <v>43221</v>
      </c>
      <c r="F863" s="15">
        <v>7036.56</v>
      </c>
      <c r="G863" s="15">
        <v>5520</v>
      </c>
      <c r="H863" s="15">
        <v>59416.727999999996</v>
      </c>
      <c r="I863" s="15">
        <v>35165.729064331776</v>
      </c>
      <c r="J863" s="16">
        <v>0.59184896657944175</v>
      </c>
      <c r="K863" s="16">
        <v>0.9047238697958051</v>
      </c>
      <c r="L863" s="16">
        <v>0.93792530620955727</v>
      </c>
      <c r="M863" s="15">
        <v>32982.827200745705</v>
      </c>
      <c r="N863" s="15">
        <v>209.35701209321269</v>
      </c>
      <c r="O863" s="15">
        <v>251.45423900314927</v>
      </c>
      <c r="P863" s="15">
        <v>2127394.6399999997</v>
      </c>
      <c r="Q863" s="15">
        <v>1975212.1499999997</v>
      </c>
      <c r="R863" s="17">
        <v>2633616.1999999997</v>
      </c>
      <c r="S863" s="15">
        <v>280.70707135304747</v>
      </c>
      <c r="T863" s="15">
        <v>2524894.85</v>
      </c>
      <c r="U863" s="15">
        <v>2355096.7599999998</v>
      </c>
      <c r="V863" s="15">
        <v>3140129.0133333332</v>
      </c>
      <c r="W863" s="15">
        <v>334.69433359482474</v>
      </c>
      <c r="X863" s="18">
        <v>3.3166000000000002</v>
      </c>
      <c r="Y863" s="18">
        <v>192441.24</v>
      </c>
      <c r="Z863" s="17">
        <v>256588.32</v>
      </c>
      <c r="AA863" s="17">
        <v>77364.867635530361</v>
      </c>
      <c r="AB863" s="19">
        <f>Table1[[#This Row],[YTD-23 Annualized]]/Table1[[#This Row],[Column6]]</f>
        <v>79.848103498552021</v>
      </c>
      <c r="AC863" s="22">
        <v>33.431798000000001</v>
      </c>
      <c r="AD863" s="22">
        <v>-111.85831399999999</v>
      </c>
      <c r="AE863" s="21">
        <f>IF(OR('[1]Sales Team Input Sheet'!D$12="", '[1]Sales Team Input Sheet'!D$14="", AC863="", AD863=""), "",
     IFERROR(3959 * ACOS(MIN(1,
       SIN(RADIANS('[1]Sales Team Input Sheet'!D$12)) * SIN(RADIANS(AC863)) +
       COS(RADIANS('[1]Sales Team Input Sheet'!D$12)) * COS(RADIANS(AC863)) *
       COS(RADIANS(AD863) - RADIANS('[1]Sales Team Input Sheet'!D$14)))), ""))</f>
        <v>1442.1206695045501</v>
      </c>
      <c r="AF863" s="21">
        <f t="shared" si="13"/>
        <v>798</v>
      </c>
    </row>
    <row r="864" spans="1:32" ht="15" thickBot="1" x14ac:dyDescent="0.4">
      <c r="A864" s="11" t="s">
        <v>2208</v>
      </c>
      <c r="B864" s="12" t="s">
        <v>2209</v>
      </c>
      <c r="C864" s="12" t="s">
        <v>2210</v>
      </c>
      <c r="D864" s="13" t="s">
        <v>34</v>
      </c>
      <c r="E864" s="14">
        <v>43221</v>
      </c>
      <c r="F864" s="15">
        <v>1130.8899999999999</v>
      </c>
      <c r="G864" s="15">
        <v>1606</v>
      </c>
      <c r="H864" s="15">
        <v>17286.823400000001</v>
      </c>
      <c r="I864" s="15">
        <v>7750.2932836946911</v>
      </c>
      <c r="J864" s="16">
        <v>0.44833530743969369</v>
      </c>
      <c r="K864" s="16">
        <v>0.77327350907620496</v>
      </c>
      <c r="L864" s="16">
        <v>0.72159513753708493</v>
      </c>
      <c r="M864" s="15">
        <v>5592.5739480004167</v>
      </c>
      <c r="N864" s="15">
        <v>551.95836874431177</v>
      </c>
      <c r="O864" s="15">
        <v>596.71393327379337</v>
      </c>
      <c r="P864" s="15">
        <v>976201.31</v>
      </c>
      <c r="Q864" s="15">
        <v>720515.88</v>
      </c>
      <c r="R864" s="17">
        <v>960687.84000000008</v>
      </c>
      <c r="S864" s="15">
        <v>637.12286782976253</v>
      </c>
      <c r="T864" s="15">
        <v>1306487.9100000001</v>
      </c>
      <c r="U864" s="15">
        <v>1050827.56</v>
      </c>
      <c r="V864" s="15">
        <v>1401103.4133333333</v>
      </c>
      <c r="W864" s="15">
        <v>929.20404283352059</v>
      </c>
      <c r="X864" s="18">
        <v>2.3644000000000003</v>
      </c>
      <c r="Y864" s="18">
        <v>199203.91</v>
      </c>
      <c r="Z864" s="17">
        <v>265605.21333333338</v>
      </c>
      <c r="AA864" s="17">
        <v>112335.1435177353</v>
      </c>
      <c r="AB864" s="19">
        <f>Table1[[#This Row],[YTD-23 Annualized]]/Table1[[#This Row],[Column6]]</f>
        <v>171.77919307503961</v>
      </c>
      <c r="AC864" s="22">
        <v>35.296613999999998</v>
      </c>
      <c r="AD864" s="22">
        <v>-119.898391</v>
      </c>
      <c r="AE864" s="21">
        <f>IF(OR('[1]Sales Team Input Sheet'!D$12="", '[1]Sales Team Input Sheet'!D$14="", AC864="", AD864=""), "",
     IFERROR(3959 * ACOS(MIN(1,
       SIN(RADIANS('[1]Sales Team Input Sheet'!D$12)) * SIN(RADIANS(AC864)) +
       COS(RADIANS('[1]Sales Team Input Sheet'!D$12)) * COS(RADIANS(AC864)) *
       COS(RADIANS(AD864) - RADIANS('[1]Sales Team Input Sheet'!D$14)))), ""))</f>
        <v>1789.9510177277732</v>
      </c>
      <c r="AF864" s="21">
        <f t="shared" si="13"/>
        <v>967</v>
      </c>
    </row>
    <row r="865" spans="1:32" ht="15" thickBot="1" x14ac:dyDescent="0.4">
      <c r="A865" s="11" t="s">
        <v>2211</v>
      </c>
      <c r="B865" s="12" t="s">
        <v>2212</v>
      </c>
      <c r="C865" s="12" t="s">
        <v>45</v>
      </c>
      <c r="D865" s="13" t="s">
        <v>34</v>
      </c>
      <c r="E865" s="14">
        <v>43252</v>
      </c>
      <c r="F865" s="15">
        <v>3357.7599999999998</v>
      </c>
      <c r="G865" s="15">
        <v>3927.3282556200002</v>
      </c>
      <c r="H865" s="15">
        <v>42273.36861066812</v>
      </c>
      <c r="I865" s="15">
        <v>20624.052086852971</v>
      </c>
      <c r="J865" s="16">
        <v>0.48787340031492732</v>
      </c>
      <c r="K865" s="16">
        <v>0.87477868995152286</v>
      </c>
      <c r="L865" s="16">
        <v>0.71118840530087635</v>
      </c>
      <c r="M865" s="15">
        <v>14667.586714491174</v>
      </c>
      <c r="N865" s="15">
        <v>351.63349398066839</v>
      </c>
      <c r="O865" s="15">
        <v>399.53171459544456</v>
      </c>
      <c r="P865" s="15">
        <v>2096978.4500000002</v>
      </c>
      <c r="Q865" s="15">
        <v>1441281.24</v>
      </c>
      <c r="R865" s="17">
        <v>1921708.3199999998</v>
      </c>
      <c r="S865" s="15">
        <v>429.23890927284862</v>
      </c>
      <c r="T865" s="15">
        <v>2715312.4899999998</v>
      </c>
      <c r="U865" s="15">
        <v>1981247.72</v>
      </c>
      <c r="V865" s="15">
        <v>2641663.6266666665</v>
      </c>
      <c r="W865" s="15">
        <v>590.05042647479263</v>
      </c>
      <c r="X865" s="18">
        <v>2.3925000000000001</v>
      </c>
      <c r="Y865" s="18">
        <v>112820.20000000001</v>
      </c>
      <c r="Z865" s="17">
        <v>150426.93333333335</v>
      </c>
      <c r="AA865" s="17">
        <v>62874.371299198887</v>
      </c>
      <c r="AB865" s="19">
        <f>Table1[[#This Row],[YTD-23 Annualized]]/Table1[[#This Row],[Column6]]</f>
        <v>131.0173484845605</v>
      </c>
      <c r="AC865" s="22">
        <v>33.730415000000001</v>
      </c>
      <c r="AD865" s="22">
        <v>-84.389446000000007</v>
      </c>
      <c r="AE865" s="21">
        <f>IF(OR('[1]Sales Team Input Sheet'!D$12="", '[1]Sales Team Input Sheet'!D$14="", AC865="", AD865=""), "",
     IFERROR(3959 * ACOS(MIN(1,
       SIN(RADIANS('[1]Sales Team Input Sheet'!D$12)) * SIN(RADIANS(AC865)) +
       COS(RADIANS('[1]Sales Team Input Sheet'!D$12)) * COS(RADIANS(AC865)) *
       COS(RADIANS(AD865) - RADIANS('[1]Sales Team Input Sheet'!D$14)))), ""))</f>
        <v>590.39460487594465</v>
      </c>
      <c r="AF865" s="21">
        <f t="shared" si="13"/>
        <v>268</v>
      </c>
    </row>
    <row r="866" spans="1:32" ht="15" thickBot="1" x14ac:dyDescent="0.4">
      <c r="A866" s="11" t="s">
        <v>2213</v>
      </c>
      <c r="B866" s="12" t="s">
        <v>2214</v>
      </c>
      <c r="C866" s="12" t="s">
        <v>200</v>
      </c>
      <c r="D866" s="13" t="s">
        <v>34</v>
      </c>
      <c r="E866" s="14">
        <v>43252</v>
      </c>
      <c r="F866" s="15">
        <v>2994.7</v>
      </c>
      <c r="G866" s="15">
        <v>5084</v>
      </c>
      <c r="H866" s="15">
        <v>54723.667600000001</v>
      </c>
      <c r="I866" s="15">
        <v>17651.942928633296</v>
      </c>
      <c r="J866" s="16">
        <v>0.32256505645161282</v>
      </c>
      <c r="K866" s="16">
        <v>0.63643180048779768</v>
      </c>
      <c r="L866" s="16">
        <v>0.697210716416653</v>
      </c>
      <c r="M866" s="15">
        <v>12307.123775418293</v>
      </c>
      <c r="N866" s="15">
        <v>689.12511614787286</v>
      </c>
      <c r="O866" s="15">
        <v>787.20546298460613</v>
      </c>
      <c r="P866" s="15">
        <v>2677606.7400000002</v>
      </c>
      <c r="Q866" s="15">
        <v>2523196.48</v>
      </c>
      <c r="R866" s="17">
        <v>3364261.9733333336</v>
      </c>
      <c r="S866" s="15">
        <v>842.55400540955691</v>
      </c>
      <c r="T866" s="15">
        <v>3314624.0300000003</v>
      </c>
      <c r="U866" s="15">
        <v>2905003.8699999996</v>
      </c>
      <c r="V866" s="15">
        <v>3873338.4933333332</v>
      </c>
      <c r="W866" s="15">
        <v>970.04837546331862</v>
      </c>
      <c r="X866" s="18">
        <v>2.3055000000000003</v>
      </c>
      <c r="Y866" s="18">
        <v>106170.71</v>
      </c>
      <c r="Z866" s="17">
        <v>141560.94666666668</v>
      </c>
      <c r="AA866" s="17">
        <v>61401.408226704254</v>
      </c>
      <c r="AB866" s="19">
        <f>Table1[[#This Row],[YTD-23 Annualized]]/Table1[[#This Row],[Column6]]</f>
        <v>273.35891266917804</v>
      </c>
      <c r="AC866" s="22">
        <v>40.702897999999998</v>
      </c>
      <c r="AD866" s="22">
        <v>-74.010240999999994</v>
      </c>
      <c r="AE866" s="21">
        <f>IF(OR('[1]Sales Team Input Sheet'!D$12="", '[1]Sales Team Input Sheet'!D$14="", AC866="", AD866=""), "",
     IFERROR(3959 * ACOS(MIN(1,
       SIN(RADIANS('[1]Sales Team Input Sheet'!D$12)) * SIN(RADIANS(AC866)) +
       COS(RADIANS('[1]Sales Team Input Sheet'!D$12)) * COS(RADIANS(AC866)) *
       COS(RADIANS(AD866) - RADIANS('[1]Sales Team Input Sheet'!D$14)))), ""))</f>
        <v>710.74683101984726</v>
      </c>
      <c r="AF866" s="21">
        <f t="shared" si="13"/>
        <v>435</v>
      </c>
    </row>
    <row r="867" spans="1:32" ht="15" thickBot="1" x14ac:dyDescent="0.4">
      <c r="A867" s="11" t="s">
        <v>2215</v>
      </c>
      <c r="B867" s="12" t="s">
        <v>2216</v>
      </c>
      <c r="C867" s="12" t="s">
        <v>140</v>
      </c>
      <c r="D867" s="13" t="s">
        <v>34</v>
      </c>
      <c r="E867" s="14">
        <v>43252</v>
      </c>
      <c r="F867" s="15">
        <v>3044.82</v>
      </c>
      <c r="G867" s="15">
        <v>4735.3138218000004</v>
      </c>
      <c r="H867" s="15">
        <v>50970.444446473019</v>
      </c>
      <c r="I867" s="15">
        <v>24621.911234890213</v>
      </c>
      <c r="J867" s="16">
        <v>0.4830625179411</v>
      </c>
      <c r="K867" s="16">
        <v>0.60208094947974777</v>
      </c>
      <c r="L867" s="16">
        <v>0.4882170280574033</v>
      </c>
      <c r="M867" s="15">
        <v>12020.83632819129</v>
      </c>
      <c r="N867" s="15">
        <v>373.21668912998206</v>
      </c>
      <c r="O867" s="15">
        <v>449.73186263884236</v>
      </c>
      <c r="P867" s="15">
        <v>2035580.42</v>
      </c>
      <c r="Q867" s="15">
        <v>1482956.81</v>
      </c>
      <c r="R867" s="17">
        <v>1977275.7466666668</v>
      </c>
      <c r="S867" s="15">
        <v>487.04252139699554</v>
      </c>
      <c r="T867" s="15">
        <v>2501683.89</v>
      </c>
      <c r="U867" s="15">
        <v>1876672.1300000004</v>
      </c>
      <c r="V867" s="15">
        <v>2502229.5066666673</v>
      </c>
      <c r="W867" s="15">
        <v>616.34912080188656</v>
      </c>
      <c r="X867" s="18">
        <v>2</v>
      </c>
      <c r="Y867" s="18">
        <v>101701.45999999999</v>
      </c>
      <c r="Z867" s="17">
        <v>135601.94666666666</v>
      </c>
      <c r="AA867" s="17">
        <v>67800.973333333328</v>
      </c>
      <c r="AB867" s="19">
        <f>Table1[[#This Row],[YTD-23 Annualized]]/Table1[[#This Row],[Column6]]</f>
        <v>164.48736948772489</v>
      </c>
      <c r="AC867" s="22">
        <v>34.046678</v>
      </c>
      <c r="AD867" s="22">
        <v>-118.24696299999999</v>
      </c>
      <c r="AE867" s="21">
        <f>IF(OR('[1]Sales Team Input Sheet'!D$12="", '[1]Sales Team Input Sheet'!D$14="", AC867="", AD867=""), "",
     IFERROR(3959 * ACOS(MIN(1,
       SIN(RADIANS('[1]Sales Team Input Sheet'!D$12)) * SIN(RADIANS(AC867)) +
       COS(RADIANS('[1]Sales Team Input Sheet'!D$12)) * COS(RADIANS(AC867)) *
       COS(RADIANS(AD867) - RADIANS('[1]Sales Team Input Sheet'!D$14)))), ""))</f>
        <v>1743.0796271846555</v>
      </c>
      <c r="AF867" s="21">
        <f t="shared" si="13"/>
        <v>912</v>
      </c>
    </row>
    <row r="868" spans="1:32" ht="15" thickBot="1" x14ac:dyDescent="0.4">
      <c r="A868" s="11" t="s">
        <v>2217</v>
      </c>
      <c r="B868" s="12" t="s">
        <v>2218</v>
      </c>
      <c r="C868" s="12" t="s">
        <v>140</v>
      </c>
      <c r="D868" s="13" t="s">
        <v>132</v>
      </c>
      <c r="E868" s="14">
        <v>43252</v>
      </c>
      <c r="F868" s="15">
        <v>3021.08</v>
      </c>
      <c r="G868" s="15">
        <v>3472.09894962</v>
      </c>
      <c r="H868" s="15">
        <v>37373.325883814716</v>
      </c>
      <c r="I868" s="15">
        <v>20257.203018239903</v>
      </c>
      <c r="J868" s="16">
        <v>0.54202302147834003</v>
      </c>
      <c r="K868" s="16">
        <v>0.74669879718693277</v>
      </c>
      <c r="L868" s="16">
        <v>0.71834789815242051</v>
      </c>
      <c r="M868" s="15">
        <v>14551.719210599504</v>
      </c>
      <c r="N868" s="15">
        <v>393.93173670070865</v>
      </c>
      <c r="O868" s="15">
        <v>452.46468150462749</v>
      </c>
      <c r="P868" s="15">
        <v>1807254.97</v>
      </c>
      <c r="Q868" s="15">
        <v>1466761.77</v>
      </c>
      <c r="R868" s="17">
        <v>1955682.3599999999</v>
      </c>
      <c r="S868" s="15">
        <v>485.50907953447114</v>
      </c>
      <c r="T868" s="15">
        <v>2250563.5499999998</v>
      </c>
      <c r="U868" s="15">
        <v>1794268.35</v>
      </c>
      <c r="V868" s="15">
        <v>2392357.8000000003</v>
      </c>
      <c r="W868" s="15">
        <v>593.91619884279805</v>
      </c>
      <c r="X868" s="18">
        <v>2.5666000000000002</v>
      </c>
      <c r="Y868" s="18">
        <v>178365.36</v>
      </c>
      <c r="Z868" s="17">
        <v>237820.47999999998</v>
      </c>
      <c r="AA868" s="17">
        <v>92659.736616535476</v>
      </c>
      <c r="AB868" s="19">
        <f>Table1[[#This Row],[YTD-23 Annualized]]/Table1[[#This Row],[Column6]]</f>
        <v>134.39527877747096</v>
      </c>
      <c r="AC868" s="22">
        <v>33.916348999999997</v>
      </c>
      <c r="AD868" s="22">
        <v>-118.41591099999999</v>
      </c>
      <c r="AE868" s="21">
        <f>IF(OR('[1]Sales Team Input Sheet'!D$12="", '[1]Sales Team Input Sheet'!D$14="", AC868="", AD868=""), "",
     IFERROR(3959 * ACOS(MIN(1,
       SIN(RADIANS('[1]Sales Team Input Sheet'!D$12)) * SIN(RADIANS(AC868)) +
       COS(RADIANS('[1]Sales Team Input Sheet'!D$12)) * COS(RADIANS(AC868)) *
       COS(RADIANS(AD868) - RADIANS('[1]Sales Team Input Sheet'!D$14)))), ""))</f>
        <v>1755.8092401101633</v>
      </c>
      <c r="AF868" s="21">
        <f t="shared" si="13"/>
        <v>943</v>
      </c>
    </row>
    <row r="869" spans="1:32" ht="15" thickBot="1" x14ac:dyDescent="0.4">
      <c r="A869" s="11" t="s">
        <v>2219</v>
      </c>
      <c r="B869" s="12" t="s">
        <v>2220</v>
      </c>
      <c r="C869" s="12" t="s">
        <v>70</v>
      </c>
      <c r="D869" s="13" t="s">
        <v>34</v>
      </c>
      <c r="E869" s="14">
        <v>43252</v>
      </c>
      <c r="F869" s="15">
        <v>3186.5699999999997</v>
      </c>
      <c r="G869" s="15">
        <v>3185.6761025999999</v>
      </c>
      <c r="H869" s="15">
        <v>34290.29900077614</v>
      </c>
      <c r="I869" s="15">
        <v>16593.983906763744</v>
      </c>
      <c r="J869" s="16">
        <v>0.48392648621664541</v>
      </c>
      <c r="K869" s="16">
        <v>0.94708321482566904</v>
      </c>
      <c r="L869" s="16">
        <v>0.91778959168021446</v>
      </c>
      <c r="M869" s="15">
        <v>15229.785714136744</v>
      </c>
      <c r="N869" s="15">
        <v>545.76309851749397</v>
      </c>
      <c r="O869" s="15">
        <v>600.14172605654369</v>
      </c>
      <c r="P869" s="15">
        <v>2802150.54</v>
      </c>
      <c r="Q869" s="15">
        <v>2242944.3499999996</v>
      </c>
      <c r="R869" s="17">
        <v>2990592.4666666659</v>
      </c>
      <c r="S869" s="15">
        <v>703.87418132976836</v>
      </c>
      <c r="T869" s="15">
        <v>3037123.2600000002</v>
      </c>
      <c r="U869" s="15">
        <v>2408246.25</v>
      </c>
      <c r="V869" s="15">
        <v>3210995</v>
      </c>
      <c r="W869" s="15">
        <v>755.74873610182749</v>
      </c>
      <c r="X869" s="18">
        <v>2.3056000000000001</v>
      </c>
      <c r="Y869" s="18">
        <v>84216.6</v>
      </c>
      <c r="Z869" s="17">
        <v>112288.80000000002</v>
      </c>
      <c r="AA869" s="17">
        <v>48702.637057598899</v>
      </c>
      <c r="AB869" s="19">
        <f>Table1[[#This Row],[YTD-23 Annualized]]/Table1[[#This Row],[Column6]]</f>
        <v>196.364710758255</v>
      </c>
      <c r="AC869" s="22">
        <v>35.889040000000001</v>
      </c>
      <c r="AD869" s="22">
        <v>-82.831040000000002</v>
      </c>
      <c r="AE869" s="21">
        <v>160</v>
      </c>
      <c r="AF869" s="21">
        <f t="shared" si="13"/>
        <v>61</v>
      </c>
    </row>
    <row r="870" spans="1:32" ht="15" thickBot="1" x14ac:dyDescent="0.4">
      <c r="A870" s="11" t="s">
        <v>2221</v>
      </c>
      <c r="B870" s="12" t="s">
        <v>2222</v>
      </c>
      <c r="C870" s="12" t="s">
        <v>2223</v>
      </c>
      <c r="D870" s="13" t="s">
        <v>34</v>
      </c>
      <c r="E870" s="14">
        <v>43282</v>
      </c>
      <c r="F870" s="15">
        <v>2618.2999999999997</v>
      </c>
      <c r="G870" s="15">
        <v>4452.1426126799997</v>
      </c>
      <c r="H870" s="15">
        <v>47922.417868626246</v>
      </c>
      <c r="I870" s="15">
        <v>26198.435261342223</v>
      </c>
      <c r="J870" s="16">
        <v>0.54668433744645772</v>
      </c>
      <c r="K870" s="16">
        <v>0.48347033952152985</v>
      </c>
      <c r="L870" s="16">
        <v>0.47295627672372603</v>
      </c>
      <c r="M870" s="15">
        <v>12390.714397191992</v>
      </c>
      <c r="N870" s="15">
        <v>550.22951239849067</v>
      </c>
      <c r="O870" s="15">
        <v>307.88764847420089</v>
      </c>
      <c r="P870" s="15">
        <v>1805231.6300000001</v>
      </c>
      <c r="Q870" s="15">
        <v>867281.55999999994</v>
      </c>
      <c r="R870" s="17">
        <v>1156375.4133333333</v>
      </c>
      <c r="S870" s="15">
        <v>331.23842187679031</v>
      </c>
      <c r="T870" s="15">
        <v>2905538.254528637</v>
      </c>
      <c r="U870" s="15">
        <v>1282439.08</v>
      </c>
      <c r="V870" s="15">
        <v>1709918.7733333334</v>
      </c>
      <c r="W870" s="15">
        <v>489.79837299010813</v>
      </c>
      <c r="X870" s="18">
        <v>1.5416000000000001</v>
      </c>
      <c r="Y870" s="18">
        <v>123528.77</v>
      </c>
      <c r="Z870" s="17">
        <v>164705.02666666667</v>
      </c>
      <c r="AA870" s="17">
        <v>106840.3130946203</v>
      </c>
      <c r="AB870" s="19">
        <f>Table1[[#This Row],[YTD-23 Annualized]]/Table1[[#This Row],[Column6]]</f>
        <v>93.325967838899857</v>
      </c>
      <c r="AC870" s="22">
        <v>33.642834000000001</v>
      </c>
      <c r="AD870" s="22">
        <v>-117.914126</v>
      </c>
      <c r="AE870" s="21">
        <f>IF(OR('[1]Sales Team Input Sheet'!D$12="", '[1]Sales Team Input Sheet'!D$14="", AC870="", AD870=""), "",
     IFERROR(3959 * ACOS(MIN(1,
       SIN(RADIANS('[1]Sales Team Input Sheet'!D$12)) * SIN(RADIANS(AC870)) +
       COS(RADIANS('[1]Sales Team Input Sheet'!D$12)) * COS(RADIANS(AC870)) *
       COS(RADIANS(AD870) - RADIANS('[1]Sales Team Input Sheet'!D$14)))), ""))</f>
        <v>1739.0671572149295</v>
      </c>
      <c r="AF870" s="21">
        <f t="shared" si="13"/>
        <v>898</v>
      </c>
    </row>
    <row r="871" spans="1:32" ht="15" thickBot="1" x14ac:dyDescent="0.4">
      <c r="A871" s="11" t="s">
        <v>2224</v>
      </c>
      <c r="B871" s="12" t="s">
        <v>2225</v>
      </c>
      <c r="C871" s="12" t="s">
        <v>55</v>
      </c>
      <c r="D871" s="13" t="s">
        <v>132</v>
      </c>
      <c r="E871" s="14">
        <v>43282</v>
      </c>
      <c r="F871" s="15">
        <v>1941.7199999999998</v>
      </c>
      <c r="G871" s="15">
        <v>3657.81392568</v>
      </c>
      <c r="H871" s="15">
        <v>39372.343314626953</v>
      </c>
      <c r="I871" s="15">
        <v>20139.015315427067</v>
      </c>
      <c r="J871" s="16">
        <v>0.51150156734372876</v>
      </c>
      <c r="K871" s="16">
        <v>0.54652072980121236</v>
      </c>
      <c r="L871" s="16">
        <v>0.4985920295201019</v>
      </c>
      <c r="M871" s="15">
        <v>10041.152518655195</v>
      </c>
      <c r="N871" s="15">
        <v>245.68316114670591</v>
      </c>
      <c r="O871" s="15">
        <v>284.22884349957769</v>
      </c>
      <c r="P871" s="15">
        <v>727674.85</v>
      </c>
      <c r="Q871" s="15">
        <v>576730.54</v>
      </c>
      <c r="R871" s="17">
        <v>768974.05333333334</v>
      </c>
      <c r="S871" s="15">
        <v>297.02044579033026</v>
      </c>
      <c r="T871" s="15">
        <v>963633.62</v>
      </c>
      <c r="U871" s="15">
        <v>856760.39999999991</v>
      </c>
      <c r="V871" s="15">
        <v>1142347.2</v>
      </c>
      <c r="W871" s="15">
        <v>441.23787157777645</v>
      </c>
      <c r="X871" s="18">
        <v>2</v>
      </c>
      <c r="Y871" s="18">
        <v>83088.91</v>
      </c>
      <c r="Z871" s="17">
        <v>110785.21333333333</v>
      </c>
      <c r="AA871" s="17">
        <v>55392.606666666667</v>
      </c>
      <c r="AB871" s="19">
        <f>Table1[[#This Row],[YTD-23 Annualized]]/Table1[[#This Row],[Column6]]</f>
        <v>76.582250085802059</v>
      </c>
      <c r="AC871" s="22">
        <v>44.961742000000001</v>
      </c>
      <c r="AD871" s="22">
        <v>-93.226890999999995</v>
      </c>
      <c r="AE871" s="21">
        <f>IF(OR('[1]Sales Team Input Sheet'!D$12="", '[1]Sales Team Input Sheet'!D$14="", AC871="", AD871=""), "",
     IFERROR(3959 * ACOS(MIN(1,
       SIN(RADIANS('[1]Sales Team Input Sheet'!D$12)) * SIN(RADIANS(AC871)) +
       COS(RADIANS('[1]Sales Team Input Sheet'!D$12)) * COS(RADIANS(AC871)) *
       COS(RADIANS(AD871) - RADIANS('[1]Sales Team Input Sheet'!D$14)))), ""))</f>
        <v>352.31459192261701</v>
      </c>
      <c r="AF871" s="21">
        <f t="shared" si="13"/>
        <v>131</v>
      </c>
    </row>
    <row r="872" spans="1:32" ht="15" thickBot="1" x14ac:dyDescent="0.4">
      <c r="A872" s="11" t="s">
        <v>2226</v>
      </c>
      <c r="B872" s="12" t="s">
        <v>2227</v>
      </c>
      <c r="C872" s="12" t="s">
        <v>140</v>
      </c>
      <c r="D872" s="13" t="s">
        <v>34</v>
      </c>
      <c r="E872" s="14">
        <v>43313</v>
      </c>
      <c r="F872" s="15">
        <v>2755.57</v>
      </c>
      <c r="G872" s="15">
        <v>5637.7826949600003</v>
      </c>
      <c r="H872" s="15">
        <v>60684.529150279945</v>
      </c>
      <c r="I872" s="15">
        <v>26033.219891083008</v>
      </c>
      <c r="J872" s="16">
        <v>0.42899269806665236</v>
      </c>
      <c r="K872" s="16">
        <v>0.39222953116749393</v>
      </c>
      <c r="L872" s="16">
        <v>0.49715894827853885</v>
      </c>
      <c r="M872" s="15">
        <v>12942.648221354764</v>
      </c>
      <c r="N872" s="15">
        <v>591.85669671915468</v>
      </c>
      <c r="O872" s="15">
        <v>537.88128771905633</v>
      </c>
      <c r="P872" s="15">
        <v>1822657.6099999996</v>
      </c>
      <c r="Q872" s="15">
        <v>1582857.5099999998</v>
      </c>
      <c r="R872" s="17">
        <v>2110476.6799999997</v>
      </c>
      <c r="S872" s="15">
        <v>574.42108529269797</v>
      </c>
      <c r="T872" s="15">
        <v>2340005.33</v>
      </c>
      <c r="U872" s="15">
        <v>2130466.54</v>
      </c>
      <c r="V872" s="15">
        <v>2840622.0533333332</v>
      </c>
      <c r="W872" s="15">
        <v>773.14912704086623</v>
      </c>
      <c r="X872" s="18">
        <v>2</v>
      </c>
      <c r="Y872" s="18">
        <v>144177.20000000001</v>
      </c>
      <c r="Z872" s="17">
        <v>192236.26666666666</v>
      </c>
      <c r="AA872" s="17">
        <v>96118.133333333331</v>
      </c>
      <c r="AB872" s="19">
        <f>Table1[[#This Row],[YTD-23 Annualized]]/Table1[[#This Row],[Column6]]</f>
        <v>163.06374428981326</v>
      </c>
      <c r="AC872" s="22">
        <v>39.940103999999998</v>
      </c>
      <c r="AD872" s="22">
        <v>-122.046167</v>
      </c>
      <c r="AE872" s="21">
        <f>IF(OR('[1]Sales Team Input Sheet'!D$12="", '[1]Sales Team Input Sheet'!D$14="", AC872="", AD872=""), "",
     IFERROR(3959 * ACOS(MIN(1,
       SIN(RADIANS('[1]Sales Team Input Sheet'!D$12)) * SIN(RADIANS(AC872)) +
       COS(RADIANS('[1]Sales Team Input Sheet'!D$12)) * COS(RADIANS(AC872)) *
       COS(RADIANS(AD872) - RADIANS('[1]Sales Team Input Sheet'!D$14)))), ""))</f>
        <v>1790.3582947966115</v>
      </c>
      <c r="AF872" s="21">
        <f t="shared" si="13"/>
        <v>968</v>
      </c>
    </row>
    <row r="873" spans="1:32" ht="15" thickBot="1" x14ac:dyDescent="0.4">
      <c r="A873" s="11" t="s">
        <v>2228</v>
      </c>
      <c r="B873" s="12" t="s">
        <v>2229</v>
      </c>
      <c r="C873" s="12" t="s">
        <v>713</v>
      </c>
      <c r="D873" s="13" t="s">
        <v>132</v>
      </c>
      <c r="E873" s="14">
        <v>43374</v>
      </c>
      <c r="F873" s="15">
        <v>1605.45</v>
      </c>
      <c r="G873" s="15">
        <v>3037</v>
      </c>
      <c r="H873" s="15">
        <v>32689.9643</v>
      </c>
      <c r="I873" s="15">
        <v>15727.913604731924</v>
      </c>
      <c r="J873" s="16">
        <v>0.48112360908059859</v>
      </c>
      <c r="K873" s="16">
        <v>0.69950358832264592</v>
      </c>
      <c r="L873" s="16">
        <v>0.4953303411300079</v>
      </c>
      <c r="M873" s="15">
        <v>7790.5128110951555</v>
      </c>
      <c r="N873" s="15">
        <v>309.54773273228739</v>
      </c>
      <c r="O873" s="15">
        <v>357.19923385966553</v>
      </c>
      <c r="P873" s="15">
        <v>1002995.3899999999</v>
      </c>
      <c r="Q873" s="15">
        <v>611217.81999999995</v>
      </c>
      <c r="R873" s="17">
        <v>814957.09333333327</v>
      </c>
      <c r="S873" s="15">
        <v>380.71432931576811</v>
      </c>
      <c r="T873" s="15">
        <v>1301758.2299999997</v>
      </c>
      <c r="U873" s="15">
        <v>897461.98</v>
      </c>
      <c r="V873" s="15">
        <v>1196615.9733333334</v>
      </c>
      <c r="W873" s="15">
        <v>559.00961101248879</v>
      </c>
      <c r="X873" s="18">
        <v>2.3611</v>
      </c>
      <c r="Y873" s="18">
        <v>59896.15</v>
      </c>
      <c r="Z873" s="17">
        <v>79861.533333333326</v>
      </c>
      <c r="AA873" s="17">
        <v>33823.867406434852</v>
      </c>
      <c r="AB873" s="19">
        <f>Table1[[#This Row],[YTD-23 Annualized]]/Table1[[#This Row],[Column6]]</f>
        <v>104.60891511181153</v>
      </c>
      <c r="AC873" s="22">
        <v>39.227918000000003</v>
      </c>
      <c r="AD873" s="22">
        <v>-76.637788</v>
      </c>
      <c r="AE873" s="21">
        <f>IF(OR('[1]Sales Team Input Sheet'!D$12="", '[1]Sales Team Input Sheet'!D$14="", AC873="", AD873=""), "",
     IFERROR(3959 * ACOS(MIN(1,
       SIN(RADIANS('[1]Sales Team Input Sheet'!D$12)) * SIN(RADIANS(AC873)) +
       COS(RADIANS('[1]Sales Team Input Sheet'!D$12)) * COS(RADIANS(AC873)) *
       COS(RADIANS(AD873) - RADIANS('[1]Sales Team Input Sheet'!D$14)))), ""))</f>
        <v>604.80360594116064</v>
      </c>
      <c r="AF873" s="21">
        <f t="shared" si="13"/>
        <v>318</v>
      </c>
    </row>
    <row r="874" spans="1:32" ht="15" thickBot="1" x14ac:dyDescent="0.4">
      <c r="A874" s="11" t="s">
        <v>2230</v>
      </c>
      <c r="B874" s="12" t="s">
        <v>2231</v>
      </c>
      <c r="C874" s="12" t="s">
        <v>200</v>
      </c>
      <c r="D874" s="13" t="s">
        <v>132</v>
      </c>
      <c r="E874" s="14">
        <v>43374</v>
      </c>
      <c r="F874" s="15">
        <v>745.57</v>
      </c>
      <c r="G874" s="15">
        <v>2853.6374210399999</v>
      </c>
      <c r="H874" s="15">
        <v>30716.267836332456</v>
      </c>
      <c r="I874" s="15">
        <v>8455.5418589635647</v>
      </c>
      <c r="J874" s="16">
        <v>0.27527894677887932</v>
      </c>
      <c r="K874" s="16">
        <v>0.47215658448272757</v>
      </c>
      <c r="L874" s="16">
        <v>0.44433736181476052</v>
      </c>
      <c r="M874" s="15">
        <v>3757.1131623261463</v>
      </c>
      <c r="N874" s="15">
        <v>568.27423845103817</v>
      </c>
      <c r="O874" s="15">
        <v>608.22459326421404</v>
      </c>
      <c r="P874" s="15">
        <v>676372.49</v>
      </c>
      <c r="Q874" s="15">
        <v>483538.57000000012</v>
      </c>
      <c r="R874" s="17">
        <v>644718.0933333335</v>
      </c>
      <c r="S874" s="15">
        <v>648.5488552382742</v>
      </c>
      <c r="T874" s="15">
        <v>1030552.6400000001</v>
      </c>
      <c r="U874" s="15">
        <v>764571.67000000016</v>
      </c>
      <c r="V874" s="15">
        <v>1019428.8933333335</v>
      </c>
      <c r="W874" s="15">
        <v>1025.4860978848399</v>
      </c>
      <c r="X874" s="18">
        <v>2.9226000000000001</v>
      </c>
      <c r="Y874" s="18">
        <v>159939.59</v>
      </c>
      <c r="Z874" s="17">
        <v>213252.78666666668</v>
      </c>
      <c r="AA874" s="17">
        <v>72966.805812176375</v>
      </c>
      <c r="AB874" s="19">
        <f>Table1[[#This Row],[YTD-23 Annualized]]/Table1[[#This Row],[Column6]]</f>
        <v>171.5993278557967</v>
      </c>
      <c r="AC874" s="22">
        <v>40.702897999999998</v>
      </c>
      <c r="AD874" s="22">
        <v>-74.010240999999994</v>
      </c>
      <c r="AE874" s="21">
        <f>IF(OR('[1]Sales Team Input Sheet'!D$12="", '[1]Sales Team Input Sheet'!D$14="", AC874="", AD874=""), "",
     IFERROR(3959 * ACOS(MIN(1,
       SIN(RADIANS('[1]Sales Team Input Sheet'!D$12)) * SIN(RADIANS(AC874)) +
       COS(RADIANS('[1]Sales Team Input Sheet'!D$12)) * COS(RADIANS(AC874)) *
       COS(RADIANS(AD874) - RADIANS('[1]Sales Team Input Sheet'!D$14)))), ""))</f>
        <v>710.74683101984726</v>
      </c>
      <c r="AF874" s="21">
        <f t="shared" si="13"/>
        <v>435</v>
      </c>
    </row>
    <row r="875" spans="1:32" ht="15" thickBot="1" x14ac:dyDescent="0.4">
      <c r="A875" s="11" t="s">
        <v>2232</v>
      </c>
      <c r="B875" s="12" t="s">
        <v>2233</v>
      </c>
      <c r="C875" s="12" t="s">
        <v>230</v>
      </c>
      <c r="D875" s="13" t="s">
        <v>34</v>
      </c>
      <c r="E875" s="14">
        <v>43374</v>
      </c>
      <c r="F875" s="15">
        <v>1342.96</v>
      </c>
      <c r="G875" s="15">
        <v>3506</v>
      </c>
      <c r="H875" s="15">
        <v>37738.233399999997</v>
      </c>
      <c r="I875" s="15">
        <v>16344.473105608799</v>
      </c>
      <c r="J875" s="16">
        <v>0.43310117175778556</v>
      </c>
      <c r="K875" s="16">
        <v>0.52208644886449906</v>
      </c>
      <c r="L875" s="16">
        <v>0.40960748718010942</v>
      </c>
      <c r="M875" s="15">
        <v>6694.8185580712998</v>
      </c>
      <c r="N875" s="15">
        <v>275.59666036162469</v>
      </c>
      <c r="O875" s="15">
        <v>352.01739441234287</v>
      </c>
      <c r="P875" s="15">
        <v>721662.32</v>
      </c>
      <c r="Q875" s="15">
        <v>502325.60000000003</v>
      </c>
      <c r="R875" s="17">
        <v>669767.46666666667</v>
      </c>
      <c r="S875" s="15">
        <v>374.04360517066777</v>
      </c>
      <c r="T875" s="15">
        <v>1047008.01</v>
      </c>
      <c r="U875" s="15">
        <v>1078167.6300000001</v>
      </c>
      <c r="V875" s="15">
        <v>1437556.8400000003</v>
      </c>
      <c r="W875" s="15">
        <v>802.82929499017121</v>
      </c>
      <c r="X875" s="18">
        <v>2.0384000000000002</v>
      </c>
      <c r="Y875" s="18">
        <v>99634.189999999988</v>
      </c>
      <c r="Z875" s="17">
        <v>132845.58666666667</v>
      </c>
      <c r="AA875" s="17">
        <v>65171.500523286231</v>
      </c>
      <c r="AB875" s="19">
        <f>Table1[[#This Row],[YTD-23 Annualized]]/Table1[[#This Row],[Column6]]</f>
        <v>100.04266147873304</v>
      </c>
      <c r="AC875" s="22">
        <v>40.016168999999998</v>
      </c>
      <c r="AD875" s="22">
        <v>-79.875810000000001</v>
      </c>
      <c r="AE875" s="21">
        <f>IF(OR('[1]Sales Team Input Sheet'!D$12="", '[1]Sales Team Input Sheet'!D$14="", AC875="", AD875=""), "",
     IFERROR(3959 * ACOS(MIN(1,
       SIN(RADIANS('[1]Sales Team Input Sheet'!D$12)) * SIN(RADIANS(AC875)) +
       COS(RADIANS('[1]Sales Team Input Sheet'!D$12)) * COS(RADIANS(AC875)) *
       COS(RADIANS(AD875) - RADIANS('[1]Sales Team Input Sheet'!D$14)))), ""))</f>
        <v>424.34369787692907</v>
      </c>
      <c r="AF875" s="21">
        <f t="shared" si="13"/>
        <v>168</v>
      </c>
    </row>
    <row r="876" spans="1:32" ht="15" thickBot="1" x14ac:dyDescent="0.4">
      <c r="A876" s="11" t="s">
        <v>2234</v>
      </c>
      <c r="B876" s="12" t="s">
        <v>2235</v>
      </c>
      <c r="C876" s="12" t="s">
        <v>2236</v>
      </c>
      <c r="D876" s="13" t="s">
        <v>1560</v>
      </c>
      <c r="E876" s="14">
        <v>43405</v>
      </c>
      <c r="F876" s="15">
        <v>686.05000000000007</v>
      </c>
      <c r="G876" s="15">
        <v>1698</v>
      </c>
      <c r="H876" s="15">
        <v>18277.102199999998</v>
      </c>
      <c r="I876" s="15">
        <v>10610.989705004498</v>
      </c>
      <c r="J876" s="16">
        <v>0.5805619287396937</v>
      </c>
      <c r="K876" s="16">
        <v>0.26647309148986759</v>
      </c>
      <c r="L876" s="16">
        <v>0.33784154698630103</v>
      </c>
      <c r="M876" s="15">
        <v>3584.8331769944334</v>
      </c>
      <c r="N876" s="15">
        <v>220.38210636255855</v>
      </c>
      <c r="O876" s="15">
        <v>187.81632534071858</v>
      </c>
      <c r="P876" s="15">
        <v>173497.71</v>
      </c>
      <c r="Q876" s="15">
        <v>143826.16</v>
      </c>
      <c r="R876" s="17">
        <v>191768.21333333335</v>
      </c>
      <c r="S876" s="15">
        <v>209.6438452007871</v>
      </c>
      <c r="T876" s="15">
        <v>273124.27000000008</v>
      </c>
      <c r="U876" s="15">
        <v>240246.74000000002</v>
      </c>
      <c r="V876" s="15">
        <v>320328.98666666669</v>
      </c>
      <c r="W876" s="15">
        <v>350.18838277093505</v>
      </c>
      <c r="X876" s="18">
        <v>2.0666699999999998</v>
      </c>
      <c r="Y876" s="18">
        <v>86639.2</v>
      </c>
      <c r="Z876" s="17">
        <v>115518.93333333332</v>
      </c>
      <c r="AA876" s="17">
        <v>55896.167909406598</v>
      </c>
      <c r="AB876" s="19">
        <f>Table1[[#This Row],[YTD-23 Annualized]]/Table1[[#This Row],[Column6]]</f>
        <v>53.494320060414665</v>
      </c>
      <c r="AC876" s="22">
        <v>31.367585699999999</v>
      </c>
      <c r="AD876" s="22">
        <v>-92.409140500000007</v>
      </c>
      <c r="AE876" s="21">
        <f>IF(OR('[1]Sales Team Input Sheet'!D$12="", '[1]Sales Team Input Sheet'!D$14="", AC876="", AD876=""), "",
     IFERROR(3959 * ACOS(MIN(1,
       SIN(RADIANS('[1]Sales Team Input Sheet'!D$12)) * SIN(RADIANS(AC876)) +
       COS(RADIANS('[1]Sales Team Input Sheet'!D$12)) * COS(RADIANS(AC876)) *
       COS(RADIANS(AD876) - RADIANS('[1]Sales Team Input Sheet'!D$14)))), ""))</f>
        <v>773.31863968184643</v>
      </c>
      <c r="AF876" s="21">
        <f t="shared" si="13"/>
        <v>513</v>
      </c>
    </row>
    <row r="877" spans="1:32" ht="15" thickBot="1" x14ac:dyDescent="0.4">
      <c r="A877" s="11" t="s">
        <v>2237</v>
      </c>
      <c r="B877" s="12" t="s">
        <v>2238</v>
      </c>
      <c r="C877" s="12" t="s">
        <v>250</v>
      </c>
      <c r="D877" s="13" t="s">
        <v>34</v>
      </c>
      <c r="E877" s="14">
        <v>43405</v>
      </c>
      <c r="F877" s="15">
        <v>2248.56</v>
      </c>
      <c r="G877" s="15">
        <v>2191.9564470126998</v>
      </c>
      <c r="H877" s="15">
        <v>23593.999999999996</v>
      </c>
      <c r="I877" s="15">
        <v>12643.888484954832</v>
      </c>
      <c r="J877" s="16">
        <v>0.53589423094663191</v>
      </c>
      <c r="K877" s="16">
        <v>0.6237310049431033</v>
      </c>
      <c r="L877" s="16">
        <v>0.84071953371760422</v>
      </c>
      <c r="M877" s="15">
        <v>10629.964031448613</v>
      </c>
      <c r="N877" s="15">
        <v>337.17141707734083</v>
      </c>
      <c r="O877" s="15">
        <v>392.5940779876899</v>
      </c>
      <c r="P877" s="15">
        <v>893558.21</v>
      </c>
      <c r="Q877" s="15">
        <v>943707.07000000007</v>
      </c>
      <c r="R877" s="17">
        <v>1258276.0933333335</v>
      </c>
      <c r="S877" s="15">
        <v>419.69396858433845</v>
      </c>
      <c r="T877" s="15">
        <v>1408218.08</v>
      </c>
      <c r="U877" s="15">
        <v>1377057</v>
      </c>
      <c r="V877" s="15">
        <v>1836076</v>
      </c>
      <c r="W877" s="15">
        <v>612.41728039278473</v>
      </c>
      <c r="X877" s="18">
        <v>2.0832999999999999</v>
      </c>
      <c r="Y877" s="18">
        <v>81802.33</v>
      </c>
      <c r="Z877" s="17">
        <v>109069.77333333335</v>
      </c>
      <c r="AA877" s="17">
        <v>52354.328869261917</v>
      </c>
      <c r="AB877" s="19">
        <f>Table1[[#This Row],[YTD-23 Annualized]]/Table1[[#This Row],[Column6]]</f>
        <v>118.37068212185288</v>
      </c>
      <c r="AC877" s="22">
        <v>35.198950000000004</v>
      </c>
      <c r="AD877" s="22">
        <v>-80.851969999999994</v>
      </c>
      <c r="AE877" s="21">
        <f>IF(OR('[1]Sales Team Input Sheet'!D$12="", '[1]Sales Team Input Sheet'!D$14="", AC877="", AD877=""), "",
     IFERROR(3959 * ACOS(MIN(1,
       SIN(RADIANS('[1]Sales Team Input Sheet'!D$12)) * SIN(RADIANS(AC877)) +
       COS(RADIANS('[1]Sales Team Input Sheet'!D$12)) * COS(RADIANS(AC877)) *
       COS(RADIANS(AD877) - RADIANS('[1]Sales Team Input Sheet'!D$14)))), ""))</f>
        <v>589.01567847320769</v>
      </c>
      <c r="AF877" s="21">
        <f t="shared" si="13"/>
        <v>259</v>
      </c>
    </row>
    <row r="878" spans="1:32" ht="15" thickBot="1" x14ac:dyDescent="0.4">
      <c r="A878" s="11" t="s">
        <v>2239</v>
      </c>
      <c r="B878" s="12" t="s">
        <v>2240</v>
      </c>
      <c r="C878" s="12" t="s">
        <v>2241</v>
      </c>
      <c r="D878" s="13" t="s">
        <v>1560</v>
      </c>
      <c r="E878" s="14">
        <v>43405</v>
      </c>
      <c r="F878" s="15">
        <v>1729.92</v>
      </c>
      <c r="G878" s="15">
        <v>1904.9952897000001</v>
      </c>
      <c r="H878" s="15">
        <v>20505.17879880183</v>
      </c>
      <c r="I878" s="15">
        <v>11150.999272502599</v>
      </c>
      <c r="J878" s="16">
        <v>0.54381380342580476</v>
      </c>
      <c r="K878" s="16">
        <v>0.73556425620556909</v>
      </c>
      <c r="L878" s="16">
        <v>0.76016314289376663</v>
      </c>
      <c r="M878" s="15">
        <v>8476.5786533916817</v>
      </c>
      <c r="N878" s="15">
        <v>346.41442831215971</v>
      </c>
      <c r="O878" s="15">
        <v>415.81115889752118</v>
      </c>
      <c r="P878" s="15">
        <v>851129.26</v>
      </c>
      <c r="Q878" s="15">
        <v>804521.47</v>
      </c>
      <c r="R878" s="17">
        <v>1072695.2933333332</v>
      </c>
      <c r="S878" s="15">
        <v>465.06281793377724</v>
      </c>
      <c r="T878" s="15">
        <v>1202065.3499999999</v>
      </c>
      <c r="U878" s="15">
        <v>1264596.31</v>
      </c>
      <c r="V878" s="15">
        <v>1686128.4133333336</v>
      </c>
      <c r="W878" s="15">
        <v>731.01433014243446</v>
      </c>
      <c r="X878" s="18">
        <v>1.0588</v>
      </c>
      <c r="Y878" s="18">
        <v>67733.86</v>
      </c>
      <c r="Z878" s="17">
        <v>90311.813333333324</v>
      </c>
      <c r="AA878" s="17">
        <v>85296.385845611381</v>
      </c>
      <c r="AB878" s="19">
        <f>Table1[[#This Row],[YTD-23 Annualized]]/Table1[[#This Row],[Column6]]</f>
        <v>126.54814367871431</v>
      </c>
      <c r="AC878" s="22">
        <v>43.520007</v>
      </c>
      <c r="AD878" s="22">
        <v>-85.076493999999997</v>
      </c>
      <c r="AE878" s="21">
        <f>IF(OR('[1]Sales Team Input Sheet'!D$12="", '[1]Sales Team Input Sheet'!D$14="", AC878="", AD878=""), "",
     IFERROR(3959 * ACOS(MIN(1,
       SIN(RADIANS('[1]Sales Team Input Sheet'!D$12)) * SIN(RADIANS(AC878)) +
       COS(RADIANS('[1]Sales Team Input Sheet'!D$12)) * COS(RADIANS(AC878)) *
       COS(RADIANS(AD878) - RADIANS('[1]Sales Team Input Sheet'!D$14)))), ""))</f>
        <v>171.74406242565868</v>
      </c>
      <c r="AF878" s="21">
        <f t="shared" si="13"/>
        <v>70</v>
      </c>
    </row>
    <row r="879" spans="1:32" ht="15" thickBot="1" x14ac:dyDescent="0.4">
      <c r="A879" s="11" t="s">
        <v>2242</v>
      </c>
      <c r="B879" s="12" t="s">
        <v>2243</v>
      </c>
      <c r="C879" s="12" t="s">
        <v>203</v>
      </c>
      <c r="D879" s="13" t="s">
        <v>132</v>
      </c>
      <c r="E879" s="14">
        <v>43405</v>
      </c>
      <c r="F879" s="15">
        <v>2492.4899999999998</v>
      </c>
      <c r="G879" s="15">
        <v>4006.8540282600002</v>
      </c>
      <c r="H879" s="15">
        <v>43129.376074787811</v>
      </c>
      <c r="I879" s="15">
        <v>23349.757389061608</v>
      </c>
      <c r="J879" s="16">
        <v>0.54138871261602139</v>
      </c>
      <c r="K879" s="16">
        <v>0.64953037759914523</v>
      </c>
      <c r="L879" s="16">
        <v>0.51608512605339119</v>
      </c>
      <c r="M879" s="15">
        <v>12050.462485449962</v>
      </c>
      <c r="N879" s="15">
        <v>327.13796125781596</v>
      </c>
      <c r="O879" s="15">
        <v>358.05766121428769</v>
      </c>
      <c r="P879" s="15">
        <v>1459857.2599999998</v>
      </c>
      <c r="Q879" s="15">
        <v>954921.96</v>
      </c>
      <c r="R879" s="17">
        <v>1273229.28</v>
      </c>
      <c r="S879" s="15">
        <v>383.11967550521769</v>
      </c>
      <c r="T879" s="15">
        <v>1457238.05</v>
      </c>
      <c r="U879" s="15">
        <v>1345205.6999999997</v>
      </c>
      <c r="V879" s="15">
        <v>1793607.5999999996</v>
      </c>
      <c r="W879" s="15">
        <v>539.70354946258556</v>
      </c>
      <c r="X879" s="18">
        <v>2.2526000000000002</v>
      </c>
      <c r="Y879" s="18">
        <v>82415.320000000007</v>
      </c>
      <c r="Z879" s="17">
        <v>109887.09333333335</v>
      </c>
      <c r="AA879" s="17">
        <v>48782.337447098173</v>
      </c>
      <c r="AB879" s="19">
        <f>Table1[[#This Row],[YTD-23 Annualized]]/Table1[[#This Row],[Column6]]</f>
        <v>105.65812569744355</v>
      </c>
      <c r="AC879" s="22">
        <v>43.050373999999998</v>
      </c>
      <c r="AD879" s="22">
        <v>-87.989475999999996</v>
      </c>
      <c r="AE879" s="21">
        <f>IF(OR('[1]Sales Team Input Sheet'!D$12="", '[1]Sales Team Input Sheet'!D$14="", AC879="", AD879=""), "",
     IFERROR(3959 * ACOS(MIN(1,
       SIN(RADIANS('[1]Sales Team Input Sheet'!D$12)) * SIN(RADIANS(AC879)) +
       COS(RADIANS('[1]Sales Team Input Sheet'!D$12)) * COS(RADIANS(AC879)) *
       COS(RADIANS(AD879) - RADIANS('[1]Sales Team Input Sheet'!D$14)))), ""))</f>
        <v>82.614809166814439</v>
      </c>
      <c r="AF879" s="21">
        <f t="shared" si="13"/>
        <v>41</v>
      </c>
    </row>
    <row r="880" spans="1:32" ht="15" thickBot="1" x14ac:dyDescent="0.4">
      <c r="A880" s="11" t="s">
        <v>2244</v>
      </c>
      <c r="B880" s="12" t="s">
        <v>2245</v>
      </c>
      <c r="C880" s="12" t="s">
        <v>421</v>
      </c>
      <c r="D880" s="13" t="s">
        <v>34</v>
      </c>
      <c r="E880" s="14">
        <v>43405</v>
      </c>
      <c r="F880" s="15">
        <v>1775.6899999999998</v>
      </c>
      <c r="G880" s="15">
        <v>2957</v>
      </c>
      <c r="H880" s="15">
        <v>31828.852299999999</v>
      </c>
      <c r="I880" s="15">
        <v>13763.893629205255</v>
      </c>
      <c r="J880" s="16">
        <v>0.43243449369380044</v>
      </c>
      <c r="K880" s="16">
        <v>0.73096513509718364</v>
      </c>
      <c r="L880" s="16">
        <v>0.62755905088175479</v>
      </c>
      <c r="M880" s="15">
        <v>8637.6560223814795</v>
      </c>
      <c r="N880" s="15">
        <v>431.03627198912704</v>
      </c>
      <c r="O880" s="15">
        <v>484.54764626708499</v>
      </c>
      <c r="P880" s="15">
        <v>1311801.06</v>
      </c>
      <c r="Q880" s="15">
        <v>916466.48</v>
      </c>
      <c r="R880" s="17">
        <v>1221955.3066666666</v>
      </c>
      <c r="S880" s="15">
        <v>516.11851167715088</v>
      </c>
      <c r="T880" s="15">
        <v>1581544.64</v>
      </c>
      <c r="U880" s="15">
        <v>1180157.8299999998</v>
      </c>
      <c r="V880" s="15">
        <v>1573543.773333333</v>
      </c>
      <c r="W880" s="15">
        <v>664.61929165563799</v>
      </c>
      <c r="X880" s="18">
        <v>2.3166000000000002</v>
      </c>
      <c r="Y880" s="18">
        <v>86475.260000000024</v>
      </c>
      <c r="Z880" s="17">
        <v>115300.34666666671</v>
      </c>
      <c r="AA880" s="17">
        <v>49771.366082477209</v>
      </c>
      <c r="AB880" s="19">
        <f>Table1[[#This Row],[YTD-23 Annualized]]/Table1[[#This Row],[Column6]]</f>
        <v>141.46839182995882</v>
      </c>
      <c r="AC880" s="22">
        <v>33.580489999999998</v>
      </c>
      <c r="AD880" s="22">
        <v>-111.886049</v>
      </c>
      <c r="AE880" s="21">
        <f>IF(OR('[1]Sales Team Input Sheet'!D$12="", '[1]Sales Team Input Sheet'!D$14="", AC880="", AD880=""), "",
     IFERROR(3959 * ACOS(MIN(1,
       SIN(RADIANS('[1]Sales Team Input Sheet'!D$12)) * SIN(RADIANS(AC880)) +
       COS(RADIANS('[1]Sales Team Input Sheet'!D$12)) * COS(RADIANS(AC880)) *
       COS(RADIANS(AD880) - RADIANS('[1]Sales Team Input Sheet'!D$14)))), ""))</f>
        <v>1438.2388862521682</v>
      </c>
      <c r="AF880" s="21">
        <f t="shared" si="13"/>
        <v>792</v>
      </c>
    </row>
    <row r="881" spans="1:32" ht="15" thickBot="1" x14ac:dyDescent="0.4">
      <c r="A881" s="11" t="s">
        <v>2246</v>
      </c>
      <c r="B881" s="12" t="s">
        <v>2247</v>
      </c>
      <c r="C881" s="12" t="s">
        <v>640</v>
      </c>
      <c r="D881" s="13" t="s">
        <v>1560</v>
      </c>
      <c r="E881" s="14">
        <v>43435</v>
      </c>
      <c r="F881" s="15">
        <v>922.78</v>
      </c>
      <c r="G881" s="15">
        <v>1470.8551780800001</v>
      </c>
      <c r="H881" s="15">
        <v>15832.138051335312</v>
      </c>
      <c r="I881" s="15">
        <v>8538.6583688352348</v>
      </c>
      <c r="J881" s="16">
        <v>0.53932440085785305</v>
      </c>
      <c r="K881" s="16">
        <v>0.61039657113964718</v>
      </c>
      <c r="L881" s="16">
        <v>0.61521350484941173</v>
      </c>
      <c r="M881" s="15">
        <v>5253.0979418028865</v>
      </c>
      <c r="N881" s="15">
        <v>431.70634615541911</v>
      </c>
      <c r="O881" s="15">
        <v>456.11219358893783</v>
      </c>
      <c r="P881" s="15">
        <v>565054.31000000006</v>
      </c>
      <c r="Q881" s="15">
        <v>449190.27</v>
      </c>
      <c r="R881" s="17">
        <v>598920.36</v>
      </c>
      <c r="S881" s="15">
        <v>486.77937319837883</v>
      </c>
      <c r="T881" s="15">
        <v>713719.87</v>
      </c>
      <c r="U881" s="15">
        <v>617408.19999999995</v>
      </c>
      <c r="V881" s="15">
        <v>823210.93333333335</v>
      </c>
      <c r="W881" s="15">
        <v>669.07410216953133</v>
      </c>
      <c r="X881" s="18">
        <v>2.0434000000000001</v>
      </c>
      <c r="Y881" s="18">
        <v>36096.949999999997</v>
      </c>
      <c r="Z881" s="17">
        <v>48129.266666666663</v>
      </c>
      <c r="AA881" s="17">
        <v>23553.521907931223</v>
      </c>
      <c r="AB881" s="19">
        <f>Table1[[#This Row],[YTD-23 Annualized]]/Table1[[#This Row],[Column6]]</f>
        <v>114.01279142997434</v>
      </c>
      <c r="AC881" s="22">
        <v>40.7478786</v>
      </c>
      <c r="AD881" s="22">
        <v>-74.325427099999999</v>
      </c>
      <c r="AE881" s="21">
        <f>IF(OR('[1]Sales Team Input Sheet'!D$12="", '[1]Sales Team Input Sheet'!D$14="", AC881="", AD881=""), "",
     IFERROR(3959 * ACOS(MIN(1,
       SIN(RADIANS('[1]Sales Team Input Sheet'!D$12)) * SIN(RADIANS(AC881)) +
       COS(RADIANS('[1]Sales Team Input Sheet'!D$12)) * COS(RADIANS(AC881)) *
       COS(RADIANS(AD881) - RADIANS('[1]Sales Team Input Sheet'!D$14)))), ""))</f>
        <v>693.95217686677893</v>
      </c>
      <c r="AF881" s="21">
        <f t="shared" si="13"/>
        <v>391</v>
      </c>
    </row>
    <row r="882" spans="1:32" ht="15" thickBot="1" x14ac:dyDescent="0.4">
      <c r="A882" s="11" t="s">
        <v>2248</v>
      </c>
      <c r="B882" s="12" t="s">
        <v>2249</v>
      </c>
      <c r="C882" s="12" t="s">
        <v>572</v>
      </c>
      <c r="D882" s="13" t="s">
        <v>34</v>
      </c>
      <c r="E882" s="14">
        <v>43435</v>
      </c>
      <c r="F882" s="15">
        <v>3129</v>
      </c>
      <c r="G882" s="15">
        <v>3785.3710353000001</v>
      </c>
      <c r="H882" s="15">
        <v>40745.35528686567</v>
      </c>
      <c r="I882" s="15">
        <v>21286.304024817095</v>
      </c>
      <c r="J882" s="16">
        <v>0.52242283506799536</v>
      </c>
      <c r="K882" s="16">
        <v>0.79533599929717202</v>
      </c>
      <c r="L882" s="16">
        <v>0.7128216961371423</v>
      </c>
      <c r="M882" s="15">
        <v>15173.339339460999</v>
      </c>
      <c r="N882" s="15">
        <v>437.5171940917005</v>
      </c>
      <c r="O882" s="15">
        <v>562.00631831255998</v>
      </c>
      <c r="P882" s="15">
        <v>2185083.29</v>
      </c>
      <c r="Q882" s="15">
        <v>1874252.44</v>
      </c>
      <c r="R882" s="17">
        <v>2499003.2533333329</v>
      </c>
      <c r="S882" s="15">
        <v>598.99406839245762</v>
      </c>
      <c r="T882" s="15">
        <v>2508666.9400000004</v>
      </c>
      <c r="U882" s="15">
        <v>2201934.5499999998</v>
      </c>
      <c r="V882" s="15">
        <v>2935912.7333333329</v>
      </c>
      <c r="W882" s="15">
        <v>703.718296580377</v>
      </c>
      <c r="X882" s="18">
        <v>1.2665999999999999</v>
      </c>
      <c r="Y882" s="18">
        <v>139055.56999999998</v>
      </c>
      <c r="Z882" s="17">
        <v>185407.42666666664</v>
      </c>
      <c r="AA882" s="17">
        <v>146381.98852571187</v>
      </c>
      <c r="AB882" s="19">
        <f>Table1[[#This Row],[YTD-23 Annualized]]/Table1[[#This Row],[Column6]]</f>
        <v>164.69698577387149</v>
      </c>
      <c r="AC882" s="22">
        <v>38.982804000000002</v>
      </c>
      <c r="AD882" s="22">
        <v>-77.347002000000003</v>
      </c>
      <c r="AE882" s="21">
        <f>IF(OR('[1]Sales Team Input Sheet'!D$12="", '[1]Sales Team Input Sheet'!D$14="", AC882="", AD882=""), "",
     IFERROR(3959 * ACOS(MIN(1,
       SIN(RADIANS('[1]Sales Team Input Sheet'!D$12)) * SIN(RADIANS(AC882)) +
       COS(RADIANS('[1]Sales Team Input Sheet'!D$12)) * COS(RADIANS(AC882)) *
       COS(RADIANS(AD882) - RADIANS('[1]Sales Team Input Sheet'!D$14)))), ""))</f>
        <v>576.09819988770084</v>
      </c>
      <c r="AF882" s="21">
        <f t="shared" si="13"/>
        <v>223</v>
      </c>
    </row>
    <row r="883" spans="1:32" ht="15" thickBot="1" x14ac:dyDescent="0.4">
      <c r="A883" s="11" t="s">
        <v>2250</v>
      </c>
      <c r="B883" s="12" t="s">
        <v>2251</v>
      </c>
      <c r="C883" s="12" t="s">
        <v>798</v>
      </c>
      <c r="D883" s="13" t="s">
        <v>34</v>
      </c>
      <c r="E883" s="14">
        <v>43466</v>
      </c>
      <c r="F883" s="15">
        <v>1906.31</v>
      </c>
      <c r="G883" s="15">
        <v>1987.2152765999999</v>
      </c>
      <c r="H883" s="15">
        <v>21390.18651579474</v>
      </c>
      <c r="I883" s="15">
        <v>11179.322529080016</v>
      </c>
      <c r="J883" s="16">
        <v>0.52263791719745345</v>
      </c>
      <c r="K883" s="16">
        <v>0.79007902459540658</v>
      </c>
      <c r="L883" s="16">
        <v>0.82716188504611854</v>
      </c>
      <c r="M883" s="15">
        <v>9247.1094966923683</v>
      </c>
      <c r="N883" s="15">
        <v>510.84265502672042</v>
      </c>
      <c r="O883" s="15">
        <v>520.28354255079194</v>
      </c>
      <c r="P883" s="15">
        <v>1325292.9099999997</v>
      </c>
      <c r="Q883" s="15">
        <v>1057629.3</v>
      </c>
      <c r="R883" s="17">
        <v>1410172.4</v>
      </c>
      <c r="S883" s="15">
        <v>554.80446517093242</v>
      </c>
      <c r="T883" s="15">
        <v>1601160.52</v>
      </c>
      <c r="U883" s="15">
        <v>1334058.4100000001</v>
      </c>
      <c r="V883" s="15">
        <v>1778744.5466666669</v>
      </c>
      <c r="W883" s="15">
        <v>699.81189313385562</v>
      </c>
      <c r="X883" s="18">
        <v>2.0769000000000002</v>
      </c>
      <c r="Y883" s="18">
        <v>145393.04</v>
      </c>
      <c r="Z883" s="17">
        <v>193857.38666666669</v>
      </c>
      <c r="AA883" s="17">
        <v>93339.778837048812</v>
      </c>
      <c r="AB883" s="19">
        <f>Table1[[#This Row],[YTD-23 Annualized]]/Table1[[#This Row],[Column6]]</f>
        <v>152.4987241152935</v>
      </c>
      <c r="AC883" s="22">
        <v>34.753838000000002</v>
      </c>
      <c r="AD883" s="22">
        <v>-86.584677999999997</v>
      </c>
      <c r="AE883" s="21">
        <f>IF(OR('[1]Sales Team Input Sheet'!D$12="", '[1]Sales Team Input Sheet'!D$14="", AC883="", AD883=""), "",
     IFERROR(3959 * ACOS(MIN(1,
       SIN(RADIANS('[1]Sales Team Input Sheet'!D$12)) * SIN(RADIANS(AC883)) +
       COS(RADIANS('[1]Sales Team Input Sheet'!D$12)) * COS(RADIANS(AC883)) *
       COS(RADIANS(AD883) - RADIANS('[1]Sales Team Input Sheet'!D$14)))), ""))</f>
        <v>495.9773526928887</v>
      </c>
      <c r="AF883" s="21">
        <f t="shared" si="13"/>
        <v>189</v>
      </c>
    </row>
    <row r="884" spans="1:32" ht="15" thickBot="1" x14ac:dyDescent="0.4">
      <c r="A884" s="11" t="s">
        <v>2252</v>
      </c>
      <c r="B884" s="12" t="s">
        <v>2253</v>
      </c>
      <c r="C884" s="12" t="s">
        <v>281</v>
      </c>
      <c r="D884" s="13" t="s">
        <v>34</v>
      </c>
      <c r="E884" s="14">
        <v>43466</v>
      </c>
      <c r="F884" s="15">
        <v>3346.49</v>
      </c>
      <c r="G884" s="15">
        <v>3973.4086098600001</v>
      </c>
      <c r="H884" s="15">
        <v>42769.372935672051</v>
      </c>
      <c r="I884" s="15">
        <v>23445.866181904836</v>
      </c>
      <c r="J884" s="16">
        <v>0.54819289067363597</v>
      </c>
      <c r="K884" s="16">
        <v>0.7400628702012032</v>
      </c>
      <c r="L884" s="16">
        <v>0.69532058162420818</v>
      </c>
      <c r="M884" s="15">
        <v>16302.393310285423</v>
      </c>
      <c r="N884" s="15">
        <v>478.85592024276127</v>
      </c>
      <c r="O884" s="15">
        <v>529.79010844197944</v>
      </c>
      <c r="P884" s="15">
        <v>2451760.41</v>
      </c>
      <c r="Q884" s="15">
        <v>1895325.34</v>
      </c>
      <c r="R884" s="17">
        <v>2527100.4533333331</v>
      </c>
      <c r="S884" s="15">
        <v>566.36217051298536</v>
      </c>
      <c r="T884" s="15">
        <v>2782810.13</v>
      </c>
      <c r="U884" s="15">
        <v>2145267.17</v>
      </c>
      <c r="V884" s="15">
        <v>2860356.2266666666</v>
      </c>
      <c r="W884" s="15">
        <v>641.04992693837437</v>
      </c>
      <c r="X884" s="18">
        <v>2.2976000000000001</v>
      </c>
      <c r="Y884" s="18">
        <v>125054.58999999998</v>
      </c>
      <c r="Z884" s="17">
        <v>166739.45333333331</v>
      </c>
      <c r="AA884" s="17">
        <v>72571.140900649945</v>
      </c>
      <c r="AB884" s="19">
        <f>Table1[[#This Row],[YTD-23 Annualized]]/Table1[[#This Row],[Column6]]</f>
        <v>155.01407708884977</v>
      </c>
      <c r="AC884" s="22">
        <v>35.925206000000003</v>
      </c>
      <c r="AD884" s="22">
        <v>-86.868941899999996</v>
      </c>
      <c r="AE884" s="21">
        <f>IF(OR('[1]Sales Team Input Sheet'!D$12="", '[1]Sales Team Input Sheet'!D$14="", AC884="", AD884=""), "",
     IFERROR(3959 * ACOS(MIN(1,
       SIN(RADIANS('[1]Sales Team Input Sheet'!D$12)) * SIN(RADIANS(AC884)) +
       COS(RADIANS('[1]Sales Team Input Sheet'!D$12)) * COS(RADIANS(AC884)) *
       COS(RADIANS(AD884) - RADIANS('[1]Sales Team Input Sheet'!D$14)))), ""))</f>
        <v>413.83030330254019</v>
      </c>
      <c r="AF884" s="21">
        <f t="shared" si="13"/>
        <v>157</v>
      </c>
    </row>
    <row r="885" spans="1:32" ht="15" thickBot="1" x14ac:dyDescent="0.4">
      <c r="A885" s="11" t="s">
        <v>2254</v>
      </c>
      <c r="B885" s="12" t="s">
        <v>2255</v>
      </c>
      <c r="C885" s="12" t="s">
        <v>152</v>
      </c>
      <c r="D885" s="13" t="s">
        <v>34</v>
      </c>
      <c r="E885" s="14">
        <v>43466</v>
      </c>
      <c r="F885" s="15">
        <v>2928.19</v>
      </c>
      <c r="G885" s="15">
        <v>3883.2917880494701</v>
      </c>
      <c r="H885" s="15">
        <v>41799.364477385687</v>
      </c>
      <c r="I885" s="15">
        <v>23190.619431727053</v>
      </c>
      <c r="J885" s="16">
        <v>0.55480794317515647</v>
      </c>
      <c r="K885" s="16">
        <v>0.77503643585121673</v>
      </c>
      <c r="L885" s="16">
        <v>0.61260710197265356</v>
      </c>
      <c r="M885" s="15">
        <v>14206.738163021015</v>
      </c>
      <c r="N885" s="15">
        <v>280.08887509611986</v>
      </c>
      <c r="O885" s="15">
        <v>326.02611852372968</v>
      </c>
      <c r="P885" s="15">
        <v>1420251.53</v>
      </c>
      <c r="Q885" s="15">
        <v>1019295.0900000001</v>
      </c>
      <c r="R885" s="17">
        <v>1359060.12</v>
      </c>
      <c r="S885" s="15">
        <v>348.09731950454039</v>
      </c>
      <c r="T885" s="15">
        <v>1595349.78</v>
      </c>
      <c r="U885" s="15">
        <v>1218857.78</v>
      </c>
      <c r="V885" s="15">
        <v>1625143.7066666668</v>
      </c>
      <c r="W885" s="15">
        <v>416.24955347842871</v>
      </c>
      <c r="X885" s="18">
        <v>2.4884000000000004</v>
      </c>
      <c r="Y885" s="18">
        <v>98949.45</v>
      </c>
      <c r="Z885" s="17">
        <v>131932.6</v>
      </c>
      <c r="AA885" s="17">
        <v>53019.048384504094</v>
      </c>
      <c r="AB885" s="19">
        <f>Table1[[#This Row],[YTD-23 Annualized]]/Table1[[#This Row],[Column6]]</f>
        <v>95.663065258535084</v>
      </c>
      <c r="AC885" s="22">
        <v>39.303184999999999</v>
      </c>
      <c r="AD885" s="22">
        <v>-84.411265999999998</v>
      </c>
      <c r="AE885" s="21">
        <f>IF(OR('[1]Sales Team Input Sheet'!D$12="", '[1]Sales Team Input Sheet'!D$14="", AC885="", AD885=""), "",
     IFERROR(3959 * ACOS(MIN(1,
       SIN(RADIANS('[1]Sales Team Input Sheet'!D$12)) * SIN(RADIANS(AC885)) +
       COS(RADIANS('[1]Sales Team Input Sheet'!D$12)) * COS(RADIANS(AC885)) *
       COS(RADIANS(AD885) - RADIANS('[1]Sales Team Input Sheet'!D$14)))), ""))</f>
        <v>245.45003720475256</v>
      </c>
      <c r="AF885" s="21">
        <f t="shared" si="13"/>
        <v>93</v>
      </c>
    </row>
    <row r="886" spans="1:32" ht="15" thickBot="1" x14ac:dyDescent="0.4">
      <c r="A886" s="11" t="s">
        <v>2256</v>
      </c>
      <c r="B886" s="12" t="s">
        <v>2257</v>
      </c>
      <c r="C886" s="12" t="s">
        <v>2258</v>
      </c>
      <c r="D886" s="13" t="s">
        <v>132</v>
      </c>
      <c r="E886" s="14">
        <v>43497</v>
      </c>
      <c r="F886" s="15">
        <v>2374.4899999999998</v>
      </c>
      <c r="G886" s="15">
        <v>4650.4925245799996</v>
      </c>
      <c r="H886" s="15">
        <v>50057.436485326652</v>
      </c>
      <c r="I886" s="15">
        <v>30077.08161012008</v>
      </c>
      <c r="J886" s="16">
        <v>0.60085141633124939</v>
      </c>
      <c r="K886" s="16">
        <v>0.99830950371531946</v>
      </c>
      <c r="L886" s="16">
        <v>0.49341711877738659</v>
      </c>
      <c r="M886" s="15">
        <v>14840.546949297772</v>
      </c>
      <c r="N886" s="15">
        <v>702.31558706467649</v>
      </c>
      <c r="O886" s="15">
        <v>798.68049560116083</v>
      </c>
      <c r="P886" s="15">
        <v>6027511.6399999997</v>
      </c>
      <c r="Q886" s="15">
        <v>1989555.9700000004</v>
      </c>
      <c r="R886" s="17">
        <v>2652741.2933333339</v>
      </c>
      <c r="S886" s="15">
        <v>837.88770220131505</v>
      </c>
      <c r="T886" s="15">
        <v>6768105.4699999988</v>
      </c>
      <c r="U886" s="15">
        <v>2406590.83</v>
      </c>
      <c r="V886" s="15">
        <v>3208787.7733333334</v>
      </c>
      <c r="W886" s="15">
        <v>1013.5190419837525</v>
      </c>
      <c r="X886" s="18">
        <v>3.3978999999999999</v>
      </c>
      <c r="Y886" s="18">
        <v>85982.21</v>
      </c>
      <c r="Z886" s="17">
        <v>114642.94666666667</v>
      </c>
      <c r="AA886" s="17">
        <v>33739.352737475107</v>
      </c>
      <c r="AB886" s="19">
        <f>Table1[[#This Row],[YTD-23 Annualized]]/Table1[[#This Row],[Column6]]</f>
        <v>178.74956377257087</v>
      </c>
      <c r="AC886" s="22">
        <v>37.347358999999997</v>
      </c>
      <c r="AD886" s="22">
        <v>-121.94185</v>
      </c>
      <c r="AE886" s="21">
        <f>IF(OR('[1]Sales Team Input Sheet'!D$12="", '[1]Sales Team Input Sheet'!D$14="", AC886="", AD886=""), "",
     IFERROR(3959 * ACOS(MIN(1,
       SIN(RADIANS('[1]Sales Team Input Sheet'!D$12)) * SIN(RADIANS(AC886)) +
       COS(RADIANS('[1]Sales Team Input Sheet'!D$12)) * COS(RADIANS(AC886)) *
       COS(RADIANS(AD886) - RADIANS('[1]Sales Team Input Sheet'!D$14)))), ""))</f>
        <v>1840.7425758688771</v>
      </c>
      <c r="AF886" s="21">
        <f t="shared" si="13"/>
        <v>984</v>
      </c>
    </row>
    <row r="887" spans="1:32" ht="15" thickBot="1" x14ac:dyDescent="0.4">
      <c r="A887" s="11" t="s">
        <v>2259</v>
      </c>
      <c r="B887" s="12" t="s">
        <v>2260</v>
      </c>
      <c r="C887" s="12" t="s">
        <v>200</v>
      </c>
      <c r="D887" s="13" t="s">
        <v>132</v>
      </c>
      <c r="E887" s="14">
        <v>43497</v>
      </c>
      <c r="F887" s="15">
        <v>1526.12</v>
      </c>
      <c r="G887" s="15">
        <v>3232.7784001800001</v>
      </c>
      <c r="H887" s="15">
        <v>34797.303421697499</v>
      </c>
      <c r="I887" s="15">
        <v>10961.93327544746</v>
      </c>
      <c r="J887" s="16">
        <v>0.31502249305365021</v>
      </c>
      <c r="K887" s="16">
        <v>0.69660242404467099</v>
      </c>
      <c r="L887" s="16">
        <v>0.58188566831310862</v>
      </c>
      <c r="M887" s="15">
        <v>6378.5918699874501</v>
      </c>
      <c r="N887" s="15">
        <v>818.25385541779144</v>
      </c>
      <c r="O887" s="15">
        <v>938.69092207690096</v>
      </c>
      <c r="P887" s="15">
        <v>2159254.69</v>
      </c>
      <c r="Q887" s="15">
        <v>1529322.4000000001</v>
      </c>
      <c r="R887" s="17">
        <v>2039096.5333333337</v>
      </c>
      <c r="S887" s="15">
        <v>1002.0983933111421</v>
      </c>
      <c r="T887" s="15">
        <v>2489871.9500000002</v>
      </c>
      <c r="U887" s="15">
        <v>1798801.09</v>
      </c>
      <c r="V887" s="15">
        <v>2398401.4533333336</v>
      </c>
      <c r="W887" s="15">
        <v>1178.6760477550918</v>
      </c>
      <c r="X887" s="18">
        <v>1.6726000000000001</v>
      </c>
      <c r="Y887" s="18">
        <v>82941.37</v>
      </c>
      <c r="Z887" s="17">
        <v>110588.49333333333</v>
      </c>
      <c r="AA887" s="17">
        <v>66117.716927737245</v>
      </c>
      <c r="AB887" s="19">
        <f>Table1[[#This Row],[YTD-23 Annualized]]/Table1[[#This Row],[Column6]]</f>
        <v>319.67816328360658</v>
      </c>
      <c r="AC887" s="22">
        <v>40.7127281</v>
      </c>
      <c r="AD887" s="22">
        <v>-74.006015199999993</v>
      </c>
      <c r="AE887" s="21">
        <f>IF(OR('[1]Sales Team Input Sheet'!D$12="", '[1]Sales Team Input Sheet'!D$14="", AC887="", AD887=""), "",
     IFERROR(3959 * ACOS(MIN(1,
       SIN(RADIANS('[1]Sales Team Input Sheet'!D$12)) * SIN(RADIANS(AC887)) +
       COS(RADIANS('[1]Sales Team Input Sheet'!D$12)) * COS(RADIANS(AC887)) *
       COS(RADIANS(AD887) - RADIANS('[1]Sales Team Input Sheet'!D$14)))), ""))</f>
        <v>710.8339968224509</v>
      </c>
      <c r="AF887" s="21">
        <f t="shared" si="13"/>
        <v>437</v>
      </c>
    </row>
    <row r="888" spans="1:32" ht="15" thickBot="1" x14ac:dyDescent="0.4">
      <c r="A888" s="11" t="s">
        <v>2261</v>
      </c>
      <c r="B888" s="12" t="s">
        <v>2262</v>
      </c>
      <c r="C888" s="12" t="s">
        <v>79</v>
      </c>
      <c r="D888" s="13" t="s">
        <v>34</v>
      </c>
      <c r="E888" s="14">
        <v>43497</v>
      </c>
      <c r="F888" s="15">
        <v>1142.8600000000001</v>
      </c>
      <c r="G888" s="15">
        <v>1978</v>
      </c>
      <c r="H888" s="15">
        <v>21290.994199999997</v>
      </c>
      <c r="I888" s="15">
        <v>10614.486444541903</v>
      </c>
      <c r="J888" s="16">
        <v>0.49854348485717515</v>
      </c>
      <c r="K888" s="16">
        <v>0.51751349451816286</v>
      </c>
      <c r="L888" s="16">
        <v>0.54349997978113673</v>
      </c>
      <c r="M888" s="15">
        <v>5768.9731679956731</v>
      </c>
      <c r="N888" s="15">
        <v>433.37374873234756</v>
      </c>
      <c r="O888" s="15">
        <v>427.81837670405815</v>
      </c>
      <c r="P888" s="15">
        <v>669102.0399999998</v>
      </c>
      <c r="Q888" s="15">
        <v>521254.51</v>
      </c>
      <c r="R888" s="17">
        <v>695006.01333333342</v>
      </c>
      <c r="S888" s="15">
        <v>456.09655600860992</v>
      </c>
      <c r="T888" s="15">
        <v>832914.35</v>
      </c>
      <c r="U888" s="15">
        <v>704568.09</v>
      </c>
      <c r="V888" s="15">
        <v>939424.11999999988</v>
      </c>
      <c r="W888" s="15">
        <v>616.49553751115604</v>
      </c>
      <c r="X888" s="18">
        <v>2.0714000000000001</v>
      </c>
      <c r="Y888" s="18">
        <v>93483.18</v>
      </c>
      <c r="Z888" s="17">
        <v>124644.23999999999</v>
      </c>
      <c r="AA888" s="17">
        <v>60173.911364294669</v>
      </c>
      <c r="AB888" s="19">
        <f>Table1[[#This Row],[YTD-23 Annualized]]/Table1[[#This Row],[Column6]]</f>
        <v>120.47308820727292</v>
      </c>
      <c r="AC888" s="22">
        <v>47.589297999999999</v>
      </c>
      <c r="AD888" s="22">
        <v>-122.384975</v>
      </c>
      <c r="AE888" s="21">
        <f>IF(OR('[1]Sales Team Input Sheet'!D$12="", '[1]Sales Team Input Sheet'!D$14="", AC888="", AD888=""), "",
     IFERROR(3959 * ACOS(MIN(1,
       SIN(RADIANS('[1]Sales Team Input Sheet'!D$12)) * SIN(RADIANS(AC888)) +
       COS(RADIANS('[1]Sales Team Input Sheet'!D$12)) * COS(RADIANS(AC888)) *
       COS(RADIANS(AD888) - RADIANS('[1]Sales Team Input Sheet'!D$14)))), ""))</f>
        <v>1735.5007306371926</v>
      </c>
      <c r="AF888" s="21">
        <f t="shared" si="13"/>
        <v>891</v>
      </c>
    </row>
    <row r="889" spans="1:32" ht="15" thickBot="1" x14ac:dyDescent="0.4">
      <c r="A889" s="11" t="s">
        <v>2263</v>
      </c>
      <c r="B889" s="12" t="s">
        <v>2264</v>
      </c>
      <c r="C889" s="12" t="s">
        <v>64</v>
      </c>
      <c r="D889" s="13" t="s">
        <v>132</v>
      </c>
      <c r="E889" s="14">
        <v>43497</v>
      </c>
      <c r="F889" s="15">
        <v>3263.79</v>
      </c>
      <c r="G889" s="15">
        <v>3822.0680916000001</v>
      </c>
      <c r="H889" s="15">
        <v>41140.358731173241</v>
      </c>
      <c r="I889" s="15">
        <v>20323.333744528489</v>
      </c>
      <c r="J889" s="16">
        <v>0.4939999156869021</v>
      </c>
      <c r="K889" s="16">
        <v>0.82630522040828802</v>
      </c>
      <c r="L889" s="16">
        <v>0.76506979708938716</v>
      </c>
      <c r="M889" s="15">
        <v>15548.768824106304</v>
      </c>
      <c r="N889" s="15">
        <v>532.91432949539239</v>
      </c>
      <c r="O889" s="15">
        <v>622.29123810049055</v>
      </c>
      <c r="P889" s="15">
        <v>2687262.8600000003</v>
      </c>
      <c r="Q889" s="15">
        <v>2185135.8199999998</v>
      </c>
      <c r="R889" s="17">
        <v>2913514.4266666663</v>
      </c>
      <c r="S889" s="15">
        <v>669.50870613611778</v>
      </c>
      <c r="T889" s="15">
        <v>3109167.8699999996</v>
      </c>
      <c r="U889" s="15">
        <v>2595625.71</v>
      </c>
      <c r="V889" s="15">
        <v>3460834.2800000003</v>
      </c>
      <c r="W889" s="15">
        <v>795.27963196161534</v>
      </c>
      <c r="X889" s="18">
        <v>3.2165999999999997</v>
      </c>
      <c r="Y889" s="18">
        <v>199092.58000000002</v>
      </c>
      <c r="Z889" s="17">
        <v>265456.77333333337</v>
      </c>
      <c r="AA889" s="17">
        <v>82527.132168542375</v>
      </c>
      <c r="AB889" s="19">
        <f>Table1[[#This Row],[YTD-23 Annualized]]/Table1[[#This Row],[Column6]]</f>
        <v>187.37910760816305</v>
      </c>
      <c r="AC889" s="22">
        <v>33.697530999999998</v>
      </c>
      <c r="AD889" s="22">
        <v>-117.801253</v>
      </c>
      <c r="AE889" s="21">
        <f>IF(OR('[1]Sales Team Input Sheet'!D$12="", '[1]Sales Team Input Sheet'!D$14="", AC889="", AD889=""), "",
     IFERROR(3959 * ACOS(MIN(1,
       SIN(RADIANS('[1]Sales Team Input Sheet'!D$12)) * SIN(RADIANS(AC889)) +
       COS(RADIANS('[1]Sales Team Input Sheet'!D$12)) * COS(RADIANS(AC889)) *
       COS(RADIANS(AD889) - RADIANS('[1]Sales Team Input Sheet'!D$14)))), ""))</f>
        <v>1731.5618969808179</v>
      </c>
      <c r="AF889" s="21">
        <f t="shared" si="13"/>
        <v>873</v>
      </c>
    </row>
    <row r="890" spans="1:32" ht="15" thickBot="1" x14ac:dyDescent="0.4">
      <c r="A890" s="11" t="s">
        <v>2265</v>
      </c>
      <c r="B890" s="12" t="s">
        <v>2266</v>
      </c>
      <c r="C890" s="12" t="s">
        <v>102</v>
      </c>
      <c r="D890" s="13" t="s">
        <v>132</v>
      </c>
      <c r="E890" s="14">
        <v>43497</v>
      </c>
      <c r="F890" s="15">
        <v>2766.67</v>
      </c>
      <c r="G890" s="15">
        <v>2953.9736762319899</v>
      </c>
      <c r="H890" s="15">
        <v>31796.277253593515</v>
      </c>
      <c r="I890" s="15">
        <v>15466.985710523599</v>
      </c>
      <c r="J890" s="16">
        <v>0.48644014477435621</v>
      </c>
      <c r="K890" s="16">
        <v>0.887868633379855</v>
      </c>
      <c r="L890" s="16">
        <v>0.74044402901661333</v>
      </c>
      <c r="M890" s="15">
        <v>11452.437216242479</v>
      </c>
      <c r="N890" s="15">
        <v>609.55740490484948</v>
      </c>
      <c r="O890" s="15">
        <v>689.72769068952925</v>
      </c>
      <c r="P890" s="15">
        <v>2937538.3400000003</v>
      </c>
      <c r="Q890" s="15">
        <v>2037283.59</v>
      </c>
      <c r="R890" s="17">
        <v>2716378.12</v>
      </c>
      <c r="S890" s="15">
        <v>736.36667546183685</v>
      </c>
      <c r="T890" s="15">
        <v>3614344.5200000005</v>
      </c>
      <c r="U890" s="15">
        <v>2702007.97</v>
      </c>
      <c r="V890" s="15">
        <v>3602677.2933333339</v>
      </c>
      <c r="W890" s="15">
        <v>976.62821008649405</v>
      </c>
      <c r="X890" s="18">
        <v>1.3800000000000001</v>
      </c>
      <c r="Y890" s="18">
        <v>133744.48000000001</v>
      </c>
      <c r="Z890" s="17">
        <v>178325.97333333333</v>
      </c>
      <c r="AA890" s="17">
        <v>129221.71980676327</v>
      </c>
      <c r="AB890" s="19">
        <f>Table1[[#This Row],[YTD-23 Annualized]]/Table1[[#This Row],[Column6]]</f>
        <v>237.18777660247574</v>
      </c>
      <c r="AC890" s="22">
        <v>26.122506000000001</v>
      </c>
      <c r="AD890" s="22">
        <v>-80.104096999999996</v>
      </c>
      <c r="AE890" s="21">
        <f>IF(OR('[1]Sales Team Input Sheet'!D$12="", '[1]Sales Team Input Sheet'!D$14="", AC890="", AD890=""), "",
     IFERROR(3959 * ACOS(MIN(1,
       SIN(RADIANS('[1]Sales Team Input Sheet'!D$12)) * SIN(RADIANS(AC890)) +
       COS(RADIANS('[1]Sales Team Input Sheet'!D$12)) * COS(RADIANS(AC890)) *
       COS(RADIANS(AD890) - RADIANS('[1]Sales Team Input Sheet'!D$14)))), ""))</f>
        <v>1170.0566176478574</v>
      </c>
      <c r="AF890" s="21">
        <f t="shared" si="13"/>
        <v>747</v>
      </c>
    </row>
    <row r="891" spans="1:32" ht="15" thickBot="1" x14ac:dyDescent="0.4">
      <c r="A891" s="11" t="s">
        <v>2267</v>
      </c>
      <c r="B891" s="12" t="s">
        <v>2268</v>
      </c>
      <c r="C891" s="12" t="s">
        <v>775</v>
      </c>
      <c r="D891" s="13" t="s">
        <v>34</v>
      </c>
      <c r="E891" s="14">
        <v>43497</v>
      </c>
      <c r="F891" s="15">
        <v>1471.08</v>
      </c>
      <c r="G891" s="15">
        <v>1818</v>
      </c>
      <c r="H891" s="15">
        <v>19568.770199999999</v>
      </c>
      <c r="I891" s="15">
        <v>10988.0294025397</v>
      </c>
      <c r="J891" s="16">
        <v>0.56150842849284932</v>
      </c>
      <c r="K891" s="16">
        <v>0.68263548390884599</v>
      </c>
      <c r="L891" s="16">
        <v>0.66576190391494283</v>
      </c>
      <c r="M891" s="15">
        <v>7315.4113753082038</v>
      </c>
      <c r="N891" s="15">
        <v>336.31209946416931</v>
      </c>
      <c r="O891" s="15">
        <v>328.14143350463615</v>
      </c>
      <c r="P891" s="15">
        <v>737653.20000000007</v>
      </c>
      <c r="Q891" s="15">
        <v>514079.10000000009</v>
      </c>
      <c r="R891" s="17">
        <v>685438.8</v>
      </c>
      <c r="S891" s="15">
        <v>349.4569296027409</v>
      </c>
      <c r="T891" s="15">
        <v>925766.08</v>
      </c>
      <c r="U891" s="15">
        <v>642173.33000000007</v>
      </c>
      <c r="V891" s="15">
        <v>856231.10666666669</v>
      </c>
      <c r="W891" s="15">
        <v>436.53188813660717</v>
      </c>
      <c r="X891" s="18">
        <v>1.0526</v>
      </c>
      <c r="Y891" s="18">
        <v>60227.689999999995</v>
      </c>
      <c r="Z891" s="17">
        <v>80303.586666666655</v>
      </c>
      <c r="AA891" s="17">
        <v>76290.696054214946</v>
      </c>
      <c r="AB891" s="19">
        <f>Table1[[#This Row],[YTD-23 Annualized]]/Table1[[#This Row],[Column6]]</f>
        <v>93.697915924943047</v>
      </c>
      <c r="AC891" s="22">
        <v>43.067771999999998</v>
      </c>
      <c r="AD891" s="22">
        <v>-89.411047999999994</v>
      </c>
      <c r="AE891" s="21">
        <f>IF(OR('[1]Sales Team Input Sheet'!D$12="", '[1]Sales Team Input Sheet'!D$14="", AC891="", AD891=""), "",
     IFERROR(3959 * ACOS(MIN(1,
       SIN(RADIANS('[1]Sales Team Input Sheet'!D$12)) * SIN(RADIANS(AC891)) +
       COS(RADIANS('[1]Sales Team Input Sheet'!D$12)) * COS(RADIANS(AC891)) *
       COS(RADIANS(AD891) - RADIANS('[1]Sales Team Input Sheet'!D$14)))), ""))</f>
        <v>122.31259959582088</v>
      </c>
      <c r="AF891" s="21">
        <f t="shared" si="13"/>
        <v>48</v>
      </c>
    </row>
    <row r="892" spans="1:32" ht="15" thickBot="1" x14ac:dyDescent="0.4">
      <c r="A892" s="11" t="s">
        <v>2269</v>
      </c>
      <c r="B892" s="12" t="s">
        <v>2270</v>
      </c>
      <c r="C892" s="12" t="s">
        <v>1890</v>
      </c>
      <c r="D892" s="13" t="s">
        <v>34</v>
      </c>
      <c r="E892" s="14">
        <v>43525</v>
      </c>
      <c r="F892" s="15">
        <v>1714.6100000000001</v>
      </c>
      <c r="G892" s="15">
        <v>2390.6970880200001</v>
      </c>
      <c r="H892" s="15">
        <v>25733.224385738478</v>
      </c>
      <c r="I892" s="15">
        <v>11019.518833424516</v>
      </c>
      <c r="J892" s="16">
        <v>0.42822145675345702</v>
      </c>
      <c r="K892" s="16">
        <v>0.8372779792810523</v>
      </c>
      <c r="L892" s="16">
        <v>0.75174957969714451</v>
      </c>
      <c r="M892" s="15">
        <v>8283.9186514916473</v>
      </c>
      <c r="N892" s="15">
        <v>416.9692519143922</v>
      </c>
      <c r="O892" s="15">
        <v>532.84009191594589</v>
      </c>
      <c r="P892" s="15">
        <v>1143530.56</v>
      </c>
      <c r="Q892" s="15">
        <v>983510.70000000019</v>
      </c>
      <c r="R892" s="17">
        <v>1311347.6000000003</v>
      </c>
      <c r="S892" s="15">
        <v>573.60606785216464</v>
      </c>
      <c r="T892" s="15">
        <v>1344029.5300000003</v>
      </c>
      <c r="U892" s="15">
        <v>1191544.3500000001</v>
      </c>
      <c r="V892" s="15">
        <v>1588725.8000000003</v>
      </c>
      <c r="W892" s="15">
        <v>694.93607875843486</v>
      </c>
      <c r="X892" s="18">
        <v>2.3269000000000002</v>
      </c>
      <c r="Y892" s="18">
        <v>117930.83000000002</v>
      </c>
      <c r="Z892" s="17">
        <v>157241.10666666669</v>
      </c>
      <c r="AA892" s="17">
        <v>67575.360637185382</v>
      </c>
      <c r="AB892" s="19">
        <f>Table1[[#This Row],[YTD-23 Annualized]]/Table1[[#This Row],[Column6]]</f>
        <v>158.30039564232948</v>
      </c>
      <c r="AC892" s="22">
        <v>41.769289000000001</v>
      </c>
      <c r="AD892" s="22">
        <v>-72.686031999999997</v>
      </c>
      <c r="AE892" s="21">
        <f>IF(OR('[1]Sales Team Input Sheet'!D$12="", '[1]Sales Team Input Sheet'!D$14="", AC892="", AD892=""), "",
     IFERROR(3959 * ACOS(MIN(1,
       SIN(RADIANS('[1]Sales Team Input Sheet'!D$12)) * SIN(RADIANS(AC892)) +
       COS(RADIANS('[1]Sales Team Input Sheet'!D$12)) * COS(RADIANS(AC892)) *
       COS(RADIANS(AD892) - RADIANS('[1]Sales Team Input Sheet'!D$14)))), ""))</f>
        <v>768.2455182154855</v>
      </c>
      <c r="AF892" s="21">
        <f t="shared" si="13"/>
        <v>508</v>
      </c>
    </row>
    <row r="893" spans="1:32" ht="15" thickBot="1" x14ac:dyDescent="0.4">
      <c r="A893" s="11" t="s">
        <v>2271</v>
      </c>
      <c r="B893" s="12" t="s">
        <v>2272</v>
      </c>
      <c r="C893" s="12" t="s">
        <v>1396</v>
      </c>
      <c r="D893" s="13" t="s">
        <v>34</v>
      </c>
      <c r="E893" s="14">
        <v>43556</v>
      </c>
      <c r="F893" s="15">
        <v>2715.4900000000002</v>
      </c>
      <c r="G893" s="15">
        <v>3220.2363682800001</v>
      </c>
      <c r="H893" s="15">
        <v>34662.302244529092</v>
      </c>
      <c r="I893" s="15">
        <v>16054.984493008997</v>
      </c>
      <c r="J893" s="16">
        <v>0.46318286592007973</v>
      </c>
      <c r="K893" s="16">
        <v>0.87587132176540916</v>
      </c>
      <c r="L893" s="16">
        <v>0.79846003528177167</v>
      </c>
      <c r="M893" s="15">
        <v>12819.263484736261</v>
      </c>
      <c r="N893" s="15">
        <v>370.14386914963831</v>
      </c>
      <c r="O893" s="15">
        <v>445.76249590313341</v>
      </c>
      <c r="P893" s="15">
        <v>1723626.73</v>
      </c>
      <c r="Q893" s="15">
        <v>1418150.1800000002</v>
      </c>
      <c r="R893" s="17">
        <v>1890866.9066666667</v>
      </c>
      <c r="S893" s="15">
        <v>522.24467039097919</v>
      </c>
      <c r="T893" s="15">
        <v>1976682.03</v>
      </c>
      <c r="U893" s="15">
        <v>1700141.7499999998</v>
      </c>
      <c r="V893" s="15">
        <v>2266855.6666666665</v>
      </c>
      <c r="W893" s="15">
        <v>626.09022680989426</v>
      </c>
      <c r="X893" s="18">
        <v>2.6054999999999997</v>
      </c>
      <c r="Y893" s="18">
        <v>141080.22</v>
      </c>
      <c r="Z893" s="17">
        <v>188106.96</v>
      </c>
      <c r="AA893" s="17">
        <v>72196.108232584927</v>
      </c>
      <c r="AB893" s="19">
        <f>Table1[[#This Row],[YTD-23 Annualized]]/Table1[[#This Row],[Column6]]</f>
        <v>147.50199252227702</v>
      </c>
      <c r="AC893" s="22">
        <v>36.131802999999998</v>
      </c>
      <c r="AD893" s="22">
        <v>-79.412520999999998</v>
      </c>
      <c r="AE893" s="21">
        <f>IF(OR('[1]Sales Team Input Sheet'!D$12="", '[1]Sales Team Input Sheet'!D$14="", AC893="", AD893=""), "",
     IFERROR(3959 * ACOS(MIN(1,
       SIN(RADIANS('[1]Sales Team Input Sheet'!D$12)) * SIN(RADIANS(AC893)) +
       COS(RADIANS('[1]Sales Team Input Sheet'!D$12)) * COS(RADIANS(AC893)) *
       COS(RADIANS(AD893) - RADIANS('[1]Sales Team Input Sheet'!D$14)))), ""))</f>
        <v>593.17924924995884</v>
      </c>
      <c r="AF893" s="21">
        <f t="shared" si="13"/>
        <v>283</v>
      </c>
    </row>
    <row r="894" spans="1:32" ht="15" thickBot="1" x14ac:dyDescent="0.4">
      <c r="A894" s="11" t="s">
        <v>2273</v>
      </c>
      <c r="B894" s="12" t="s">
        <v>2274</v>
      </c>
      <c r="C894" s="12" t="s">
        <v>713</v>
      </c>
      <c r="D894" s="13" t="s">
        <v>132</v>
      </c>
      <c r="E894" s="14">
        <v>43617</v>
      </c>
      <c r="F894" s="15">
        <v>1357.22</v>
      </c>
      <c r="G894" s="15">
        <v>2781.0794439000001</v>
      </c>
      <c r="H894" s="15">
        <v>29935.26102619521</v>
      </c>
      <c r="I894" s="15">
        <v>16018.651257124129</v>
      </c>
      <c r="J894" s="16">
        <v>0.53510979052786001</v>
      </c>
      <c r="K894" s="16">
        <v>0.59697726623052494</v>
      </c>
      <c r="L894" s="16">
        <v>0.41211755198397287</v>
      </c>
      <c r="M894" s="15">
        <v>6601.5673421709853</v>
      </c>
      <c r="N894" s="15">
        <v>301.09021607315833</v>
      </c>
      <c r="O894" s="15">
        <v>328.0143307643566</v>
      </c>
      <c r="P894" s="15">
        <v>865912.67999999993</v>
      </c>
      <c r="Q894" s="15">
        <v>479652.63</v>
      </c>
      <c r="R894" s="17">
        <v>639536.84</v>
      </c>
      <c r="S894" s="15">
        <v>353.4081652200822</v>
      </c>
      <c r="T894" s="15">
        <v>1063619.78</v>
      </c>
      <c r="U894" s="15">
        <v>634520.52</v>
      </c>
      <c r="V894" s="15">
        <v>846027.36</v>
      </c>
      <c r="W894" s="15">
        <v>467.51486126051782</v>
      </c>
      <c r="X894" s="18">
        <v>1.3611</v>
      </c>
      <c r="Y894" s="18">
        <v>92716.349999999991</v>
      </c>
      <c r="Z894" s="17">
        <v>123621.79999999999</v>
      </c>
      <c r="AA894" s="17">
        <v>90824.921019763424</v>
      </c>
      <c r="AB894" s="19">
        <f>Table1[[#This Row],[YTD-23 Annualized]]/Table1[[#This Row],[Column6]]</f>
        <v>96.876515356379372</v>
      </c>
      <c r="AC894" s="22">
        <v>39.068140999999997</v>
      </c>
      <c r="AD894" s="22">
        <v>-75.820948000000001</v>
      </c>
      <c r="AE894" s="21">
        <f>IF(OR('[1]Sales Team Input Sheet'!D$12="", '[1]Sales Team Input Sheet'!D$14="", AC894="", AD894=""), "",
     IFERROR(3959 * ACOS(MIN(1,
       SIN(RADIANS('[1]Sales Team Input Sheet'!D$12)) * SIN(RADIANS(AC894)) +
       COS(RADIANS('[1]Sales Team Input Sheet'!D$12)) * COS(RADIANS(AC894)) *
       COS(RADIANS(AD894) - RADIANS('[1]Sales Team Input Sheet'!D$14)))), ""))</f>
        <v>649.60609635051094</v>
      </c>
      <c r="AF894" s="21">
        <f t="shared" si="13"/>
        <v>347</v>
      </c>
    </row>
    <row r="895" spans="1:32" ht="15" thickBot="1" x14ac:dyDescent="0.4">
      <c r="A895" s="11" t="s">
        <v>2275</v>
      </c>
      <c r="B895" s="12" t="s">
        <v>2276</v>
      </c>
      <c r="C895" s="12" t="s">
        <v>2277</v>
      </c>
      <c r="D895" s="13" t="s">
        <v>132</v>
      </c>
      <c r="E895" s="14">
        <v>43617</v>
      </c>
      <c r="F895" s="15">
        <v>1790.64</v>
      </c>
      <c r="G895" s="15">
        <v>3159.3842875800001</v>
      </c>
      <c r="H895" s="15">
        <v>34007.296533082364</v>
      </c>
      <c r="I895" s="15">
        <v>15712.63476558832</v>
      </c>
      <c r="J895" s="16">
        <v>0.46203716165156022</v>
      </c>
      <c r="K895" s="16">
        <v>0.53831904752301196</v>
      </c>
      <c r="L895" s="16">
        <v>0.51768098463043943</v>
      </c>
      <c r="M895" s="15">
        <v>8134.1322365882361</v>
      </c>
      <c r="N895" s="15">
        <v>402.13504620471207</v>
      </c>
      <c r="O895" s="15">
        <v>439.90734039226197</v>
      </c>
      <c r="P895" s="15">
        <v>1081870.04</v>
      </c>
      <c r="Q895" s="15">
        <v>843232.05</v>
      </c>
      <c r="R895" s="17">
        <v>1124309.4000000001</v>
      </c>
      <c r="S895" s="15">
        <v>470.91098713309208</v>
      </c>
      <c r="T895" s="15">
        <v>1522900.99</v>
      </c>
      <c r="U895" s="15">
        <v>1228248.94</v>
      </c>
      <c r="V895" s="15">
        <v>1637665.2533333334</v>
      </c>
      <c r="W895" s="15">
        <v>685.92734441317077</v>
      </c>
      <c r="X895" s="18">
        <v>2.5526</v>
      </c>
      <c r="Y895" s="18">
        <v>131060.83</v>
      </c>
      <c r="Z895" s="17">
        <v>174747.77333333332</v>
      </c>
      <c r="AA895" s="17">
        <v>68458.737496408881</v>
      </c>
      <c r="AB895" s="19">
        <f>Table1[[#This Row],[YTD-23 Annualized]]/Table1[[#This Row],[Column6]]</f>
        <v>138.22118540718219</v>
      </c>
      <c r="AC895" s="22">
        <v>38.237318999999999</v>
      </c>
      <c r="AD895" s="22">
        <v>-78.542141999999998</v>
      </c>
      <c r="AE895" s="21">
        <f>IF(OR('[1]Sales Team Input Sheet'!D$12="", '[1]Sales Team Input Sheet'!D$14="", AC895="", AD895=""), "",
     IFERROR(3959 * ACOS(MIN(1,
       SIN(RADIANS('[1]Sales Team Input Sheet'!D$12)) * SIN(RADIANS(AC895)) +
       COS(RADIANS('[1]Sales Team Input Sheet'!D$12)) * COS(RADIANS(AC895)) *
       COS(RADIANS(AD895) - RADIANS('[1]Sales Team Input Sheet'!D$14)))), ""))</f>
        <v>542.04578523186615</v>
      </c>
      <c r="AF895" s="21">
        <f t="shared" si="13"/>
        <v>196</v>
      </c>
    </row>
    <row r="896" spans="1:32" ht="15" thickBot="1" x14ac:dyDescent="0.4">
      <c r="A896" s="11" t="s">
        <v>2278</v>
      </c>
      <c r="B896" s="12" t="s">
        <v>2279</v>
      </c>
      <c r="C896" s="12" t="s">
        <v>200</v>
      </c>
      <c r="D896" s="13" t="s">
        <v>132</v>
      </c>
      <c r="E896" s="14">
        <v>43647</v>
      </c>
      <c r="F896" s="15">
        <v>7743.57</v>
      </c>
      <c r="G896" s="15">
        <v>10302.861138120001</v>
      </c>
      <c r="H896" s="15">
        <v>110898.96700460988</v>
      </c>
      <c r="I896" s="15">
        <v>41636.135589264406</v>
      </c>
      <c r="J896" s="16">
        <v>0.37544205066881881</v>
      </c>
      <c r="K896" s="16">
        <v>0.79634796331938151</v>
      </c>
      <c r="L896" s="16">
        <v>0.72214912744464888</v>
      </c>
      <c r="M896" s="15">
        <v>30067.498985954382</v>
      </c>
      <c r="N896" s="15">
        <v>445.84796707179021</v>
      </c>
      <c r="O896" s="15">
        <v>554.78688124469716</v>
      </c>
      <c r="P896" s="15">
        <v>5494209.5900000008</v>
      </c>
      <c r="Q896" s="15">
        <v>4626511.68</v>
      </c>
      <c r="R896" s="17">
        <v>6168682.2399999993</v>
      </c>
      <c r="S896" s="15">
        <v>597.46495221196426</v>
      </c>
      <c r="T896" s="15">
        <v>6143991.3000000017</v>
      </c>
      <c r="U896" s="15">
        <v>5158066.42</v>
      </c>
      <c r="V896" s="15">
        <v>6877421.8933333335</v>
      </c>
      <c r="W896" s="15">
        <v>666.10961352451136</v>
      </c>
      <c r="X896" s="18">
        <v>2.3055000000000003</v>
      </c>
      <c r="Y896" s="18">
        <v>190650.75999999998</v>
      </c>
      <c r="Z896" s="17">
        <v>254201.01333333331</v>
      </c>
      <c r="AA896" s="17">
        <v>110258.51803657917</v>
      </c>
      <c r="AB896" s="19">
        <f>Table1[[#This Row],[YTD-23 Annualized]]/Table1[[#This Row],[Column6]]</f>
        <v>205.161135712738</v>
      </c>
      <c r="AC896" s="22">
        <v>40.702897999999998</v>
      </c>
      <c r="AD896" s="22">
        <v>-74.010240999999994</v>
      </c>
      <c r="AE896" s="21">
        <f>IF(OR('[1]Sales Team Input Sheet'!D$12="", '[1]Sales Team Input Sheet'!D$14="", AC896="", AD896=""), "",
     IFERROR(3959 * ACOS(MIN(1,
       SIN(RADIANS('[1]Sales Team Input Sheet'!D$12)) * SIN(RADIANS(AC896)) +
       COS(RADIANS('[1]Sales Team Input Sheet'!D$12)) * COS(RADIANS(AC896)) *
       COS(RADIANS(AD896) - RADIANS('[1]Sales Team Input Sheet'!D$14)))), ""))</f>
        <v>710.74683101984726</v>
      </c>
      <c r="AF896" s="21">
        <f t="shared" si="13"/>
        <v>435</v>
      </c>
    </row>
    <row r="897" spans="1:32" ht="15" thickBot="1" x14ac:dyDescent="0.4">
      <c r="A897" s="11" t="s">
        <v>2280</v>
      </c>
      <c r="B897" s="12" t="s">
        <v>2281</v>
      </c>
      <c r="C897" s="12" t="s">
        <v>347</v>
      </c>
      <c r="D897" s="13" t="s">
        <v>132</v>
      </c>
      <c r="E897" s="14">
        <v>43647</v>
      </c>
      <c r="F897" s="15">
        <v>3092.56</v>
      </c>
      <c r="G897" s="15">
        <v>4161.5390883600003</v>
      </c>
      <c r="H897" s="15">
        <v>44794.390593198208</v>
      </c>
      <c r="I897" s="15">
        <v>23489.325467861683</v>
      </c>
      <c r="J897" s="16">
        <v>0.52438095834768239</v>
      </c>
      <c r="K897" s="16">
        <v>0.79841926568171995</v>
      </c>
      <c r="L897" s="16">
        <v>0.62659229464473964</v>
      </c>
      <c r="M897" s="15">
        <v>14718.230344564574</v>
      </c>
      <c r="N897" s="15">
        <v>361.04323876211413</v>
      </c>
      <c r="O897" s="15">
        <v>420.74585133352304</v>
      </c>
      <c r="P897" s="15">
        <v>2041104.8599999999</v>
      </c>
      <c r="Q897" s="15">
        <v>1402087.06</v>
      </c>
      <c r="R897" s="17">
        <v>1869449.4133333336</v>
      </c>
      <c r="S897" s="15">
        <v>453.37424657888613</v>
      </c>
      <c r="T897" s="15">
        <v>2392701.86</v>
      </c>
      <c r="U897" s="15">
        <v>1678241.6699999997</v>
      </c>
      <c r="V897" s="15">
        <v>2237655.5599999996</v>
      </c>
      <c r="W897" s="15">
        <v>542.67069030188577</v>
      </c>
      <c r="X897" s="18">
        <v>3.3026</v>
      </c>
      <c r="Y897" s="18">
        <v>102974.90999999999</v>
      </c>
      <c r="Z897" s="17">
        <v>137299.88</v>
      </c>
      <c r="AA897" s="17">
        <v>41573.269545206807</v>
      </c>
      <c r="AB897" s="19">
        <f>Table1[[#This Row],[YTD-23 Annualized]]/Table1[[#This Row],[Column6]]</f>
        <v>127.01590949238806</v>
      </c>
      <c r="AC897" s="22">
        <v>45.462184999999998</v>
      </c>
      <c r="AD897" s="22">
        <v>-122.66087899999999</v>
      </c>
      <c r="AE897" s="21">
        <f>IF(OR('[1]Sales Team Input Sheet'!D$12="", '[1]Sales Team Input Sheet'!D$14="", AC897="", AD897=""), "",
     IFERROR(3959 * ACOS(MIN(1,
       SIN(RADIANS('[1]Sales Team Input Sheet'!D$12)) * SIN(RADIANS(AC897)) +
       COS(RADIANS('[1]Sales Team Input Sheet'!D$12)) * COS(RADIANS(AC897)) *
       COS(RADIANS(AD897) - RADIANS('[1]Sales Team Input Sheet'!D$14)))), ""))</f>
        <v>1754.1947976122806</v>
      </c>
      <c r="AF897" s="21">
        <f t="shared" si="13"/>
        <v>937</v>
      </c>
    </row>
    <row r="898" spans="1:32" ht="15" thickBot="1" x14ac:dyDescent="0.4">
      <c r="A898" s="11" t="s">
        <v>2282</v>
      </c>
      <c r="B898" s="12" t="s">
        <v>2283</v>
      </c>
      <c r="C898" s="12" t="s">
        <v>45</v>
      </c>
      <c r="D898" s="13" t="s">
        <v>132</v>
      </c>
      <c r="E898" s="14">
        <v>43678</v>
      </c>
      <c r="F898" s="15">
        <v>1887.1399999999999</v>
      </c>
      <c r="G898" s="15">
        <v>2968.93121058</v>
      </c>
      <c r="H898" s="15">
        <v>31957.278657562059</v>
      </c>
      <c r="I898" s="15">
        <v>11927.997594686727</v>
      </c>
      <c r="J898" s="16">
        <v>0.37324822687504405</v>
      </c>
      <c r="K898" s="16">
        <v>0.76847729838096734</v>
      </c>
      <c r="L898" s="16">
        <v>0.65746764979365291</v>
      </c>
      <c r="M898" s="15">
        <v>7842.2725453230278</v>
      </c>
      <c r="N898" s="15">
        <v>505.3730519219406</v>
      </c>
      <c r="O898" s="15">
        <v>457.714854223852</v>
      </c>
      <c r="P898" s="15">
        <v>1555404.39</v>
      </c>
      <c r="Q898" s="15">
        <v>931235.43</v>
      </c>
      <c r="R898" s="17">
        <v>1241647.24</v>
      </c>
      <c r="S898" s="15">
        <v>493.46388185296274</v>
      </c>
      <c r="T898" s="15">
        <v>1939868.5700000003</v>
      </c>
      <c r="U898" s="15">
        <v>1286837.17</v>
      </c>
      <c r="V898" s="15">
        <v>1715782.8933333331</v>
      </c>
      <c r="W898" s="15">
        <v>681.89809447099833</v>
      </c>
      <c r="X898" s="18">
        <v>2.0625</v>
      </c>
      <c r="Y898" s="18">
        <v>130708.78000000001</v>
      </c>
      <c r="Z898" s="17">
        <v>174278.37333333335</v>
      </c>
      <c r="AA898" s="17">
        <v>84498.60525252526</v>
      </c>
      <c r="AB898" s="19">
        <f>Table1[[#This Row],[YTD-23 Annualized]]/Table1[[#This Row],[Column6]]</f>
        <v>158.32747877915736</v>
      </c>
      <c r="AC898" s="22">
        <v>33.617820000000002</v>
      </c>
      <c r="AD898" s="22">
        <v>-84.413253999999995</v>
      </c>
      <c r="AE898" s="21">
        <f>IF(OR('[1]Sales Team Input Sheet'!D$12="", '[1]Sales Team Input Sheet'!D$14="", AC898="", AD898=""), "",
     IFERROR(3959 * ACOS(MIN(1,
       SIN(RADIANS('[1]Sales Team Input Sheet'!D$12)) * SIN(RADIANS(AC898)) +
       COS(RADIANS('[1]Sales Team Input Sheet'!D$12)) * COS(RADIANS(AC898)) *
       COS(RADIANS(AD898) - RADIANS('[1]Sales Team Input Sheet'!D$14)))), ""))</f>
        <v>597.47975324488561</v>
      </c>
      <c r="AF898" s="21">
        <f t="shared" ref="AF898:AF961" si="14">IF(ISNUMBER(AE898), _xlfn.RANK.EQ(AE898, AE$3:AE$1029, 1) + COUNTIF(AE$2:AE$1029, AE898) - 1, "")</f>
        <v>303</v>
      </c>
    </row>
    <row r="899" spans="1:32" ht="15" thickBot="1" x14ac:dyDescent="0.4">
      <c r="A899" s="11" t="s">
        <v>2284</v>
      </c>
      <c r="B899" s="12" t="s">
        <v>2285</v>
      </c>
      <c r="C899" s="12" t="s">
        <v>88</v>
      </c>
      <c r="D899" s="13" t="s">
        <v>34</v>
      </c>
      <c r="E899" s="14">
        <v>43678</v>
      </c>
      <c r="F899" s="15">
        <v>2957.98</v>
      </c>
      <c r="G899" s="15">
        <v>4935.8934282600003</v>
      </c>
      <c r="H899" s="15">
        <v>53129.463272447814</v>
      </c>
      <c r="I899" s="15">
        <v>26408.352155576707</v>
      </c>
      <c r="J899" s="16">
        <v>0.49705663353222135</v>
      </c>
      <c r="K899" s="16">
        <v>0.56664948387446434</v>
      </c>
      <c r="L899" s="16">
        <v>0.53915325161984551</v>
      </c>
      <c r="M899" s="15">
        <v>14238.148934601139</v>
      </c>
      <c r="N899" s="15">
        <v>547.8742575444993</v>
      </c>
      <c r="O899" s="15">
        <v>584.8123820985943</v>
      </c>
      <c r="P899" s="15">
        <v>2448996.9</v>
      </c>
      <c r="Q899" s="15">
        <v>1850319.6599999997</v>
      </c>
      <c r="R899" s="17">
        <v>2467092.88</v>
      </c>
      <c r="S899" s="15">
        <v>625.534878531971</v>
      </c>
      <c r="T899" s="15">
        <v>3274484.16</v>
      </c>
      <c r="U899" s="15">
        <v>2664318.16</v>
      </c>
      <c r="V899" s="15">
        <v>3552424.2133333334</v>
      </c>
      <c r="W899" s="15">
        <v>900.72216850688642</v>
      </c>
      <c r="X899" s="18">
        <v>2.0588000000000002</v>
      </c>
      <c r="Y899" s="18">
        <v>82551.62999999999</v>
      </c>
      <c r="Z899" s="17">
        <v>110068.83999999998</v>
      </c>
      <c r="AA899" s="17">
        <v>53462.619001359999</v>
      </c>
      <c r="AB899" s="19">
        <f>Table1[[#This Row],[YTD-23 Annualized]]/Table1[[#This Row],[Column6]]</f>
        <v>173.27342840223719</v>
      </c>
      <c r="AC899" s="22">
        <v>30.350124999999998</v>
      </c>
      <c r="AD899" s="22">
        <v>-97.750851999999995</v>
      </c>
      <c r="AE899" s="21">
        <f>IF(OR('[1]Sales Team Input Sheet'!D$12="", '[1]Sales Team Input Sheet'!D$14="", AC899="", AD899=""), "",
     IFERROR(3959 * ACOS(MIN(1,
       SIN(RADIANS('[1]Sales Team Input Sheet'!D$12)) * SIN(RADIANS(AC899)) +
       COS(RADIANS('[1]Sales Team Input Sheet'!D$12)) * COS(RADIANS(AC899)) *
       COS(RADIANS(AD899) - RADIANS('[1]Sales Team Input Sheet'!D$14)))), ""))</f>
        <v>975.53489062357187</v>
      </c>
      <c r="AF899" s="21">
        <f t="shared" si="14"/>
        <v>694</v>
      </c>
    </row>
    <row r="900" spans="1:32" ht="15" thickBot="1" x14ac:dyDescent="0.4">
      <c r="A900" s="11" t="s">
        <v>2286</v>
      </c>
      <c r="B900" s="12" t="s">
        <v>2287</v>
      </c>
      <c r="C900" s="12" t="s">
        <v>191</v>
      </c>
      <c r="D900" s="13" t="s">
        <v>34</v>
      </c>
      <c r="E900" s="14">
        <v>43678</v>
      </c>
      <c r="F900" s="15">
        <v>3774.98</v>
      </c>
      <c r="G900" s="15">
        <v>4475.27569374</v>
      </c>
      <c r="H900" s="15">
        <v>48171.420039847981</v>
      </c>
      <c r="I900" s="15">
        <v>26753.974139546499</v>
      </c>
      <c r="J900" s="16">
        <v>0.55539102059717749</v>
      </c>
      <c r="K900" s="16">
        <v>0.7688030379724542</v>
      </c>
      <c r="L900" s="16">
        <v>0.66328990513811947</v>
      </c>
      <c r="M900" s="15">
        <v>17745.640969087497</v>
      </c>
      <c r="N900" s="15">
        <v>251.97470958884816</v>
      </c>
      <c r="O900" s="15">
        <v>288.61828671939986</v>
      </c>
      <c r="P900" s="15">
        <v>1532296.6400000001</v>
      </c>
      <c r="Q900" s="15">
        <v>1165517.81</v>
      </c>
      <c r="R900" s="17">
        <v>1554023.7466666668</v>
      </c>
      <c r="S900" s="15">
        <v>308.74807548649267</v>
      </c>
      <c r="T900" s="15">
        <v>1692649.6</v>
      </c>
      <c r="U900" s="15">
        <v>1277546.2000000002</v>
      </c>
      <c r="V900" s="15">
        <v>1703394.9333333336</v>
      </c>
      <c r="W900" s="15">
        <v>338.42462741524463</v>
      </c>
      <c r="X900" s="18">
        <v>2.0588000000000002</v>
      </c>
      <c r="Y900" s="18">
        <v>98123.17</v>
      </c>
      <c r="Z900" s="17">
        <v>130830.89333333334</v>
      </c>
      <c r="AA900" s="17">
        <v>63547.160158020852</v>
      </c>
      <c r="AB900" s="19">
        <f>Table1[[#This Row],[YTD-23 Annualized]]/Table1[[#This Row],[Column6]]</f>
        <v>87.572139511542062</v>
      </c>
      <c r="AC900" s="22">
        <v>33.033132000000002</v>
      </c>
      <c r="AD900" s="22">
        <v>-96.851219999999998</v>
      </c>
      <c r="AE900" s="21">
        <f>IF(OR('[1]Sales Team Input Sheet'!D$12="", '[1]Sales Team Input Sheet'!D$14="", AC900="", AD900=""), "",
     IFERROR(3959 * ACOS(MIN(1,
       SIN(RADIANS('[1]Sales Team Input Sheet'!D$12)) * SIN(RADIANS(AC900)) +
       COS(RADIANS('[1]Sales Team Input Sheet'!D$12)) * COS(RADIANS(AC900)) *
       COS(RADIANS(AD900) - RADIANS('[1]Sales Team Input Sheet'!D$14)))), ""))</f>
        <v>792.85594033708014</v>
      </c>
      <c r="AF900" s="21">
        <f t="shared" si="14"/>
        <v>525</v>
      </c>
    </row>
    <row r="901" spans="1:32" ht="15" thickBot="1" x14ac:dyDescent="0.4">
      <c r="A901" s="11" t="s">
        <v>2288</v>
      </c>
      <c r="B901" s="12" t="s">
        <v>2289</v>
      </c>
      <c r="C901" s="12" t="s">
        <v>105</v>
      </c>
      <c r="D901" s="13" t="s">
        <v>132</v>
      </c>
      <c r="E901" s="14">
        <v>43709</v>
      </c>
      <c r="F901" s="15">
        <v>1343.04</v>
      </c>
      <c r="G901" s="15">
        <v>3140.7105956400001</v>
      </c>
      <c r="H901" s="15">
        <v>33806.294780409393</v>
      </c>
      <c r="I901" s="15">
        <v>13226.82048583142</v>
      </c>
      <c r="J901" s="16">
        <v>0.39125318440683737</v>
      </c>
      <c r="K901" s="16">
        <v>0.47831770777913113</v>
      </c>
      <c r="L901" s="16">
        <v>0.49760003541131015</v>
      </c>
      <c r="M901" s="15">
        <v>6581.6663421287558</v>
      </c>
      <c r="N901" s="15">
        <v>359.39114012398898</v>
      </c>
      <c r="O901" s="15">
        <v>396.71528025970935</v>
      </c>
      <c r="P901" s="15">
        <v>652519.15</v>
      </c>
      <c r="Q901" s="15">
        <v>567301.88</v>
      </c>
      <c r="R901" s="17">
        <v>756402.50666666671</v>
      </c>
      <c r="S901" s="15">
        <v>422.40132832975939</v>
      </c>
      <c r="T901" s="15">
        <v>815052.16</v>
      </c>
      <c r="U901" s="15">
        <v>708570.49</v>
      </c>
      <c r="V901" s="15">
        <v>944760.65333333332</v>
      </c>
      <c r="W901" s="15">
        <v>527.58703389325717</v>
      </c>
      <c r="X901" s="18">
        <v>2.0909</v>
      </c>
      <c r="Y901" s="18">
        <v>113306.06</v>
      </c>
      <c r="Z901" s="17">
        <v>151074.74666666667</v>
      </c>
      <c r="AA901" s="17">
        <v>72253.453855596483</v>
      </c>
      <c r="AB901" s="19">
        <f>Table1[[#This Row],[YTD-23 Annualized]]/Table1[[#This Row],[Column6]]</f>
        <v>114.92568406650921</v>
      </c>
      <c r="AC901" s="22">
        <v>32.741644000000001</v>
      </c>
      <c r="AD901" s="22">
        <v>-117.17979200000001</v>
      </c>
      <c r="AE901" s="21">
        <f>IF(OR('[1]Sales Team Input Sheet'!D$12="", '[1]Sales Team Input Sheet'!D$14="", AC901="", AD901=""), "",
     IFERROR(3959 * ACOS(MIN(1,
       SIN(RADIANS('[1]Sales Team Input Sheet'!D$12)) * SIN(RADIANS(AC901)) +
       COS(RADIANS('[1]Sales Team Input Sheet'!D$12)) * COS(RADIANS(AC901)) *
       COS(RADIANS(AD901) - RADIANS('[1]Sales Team Input Sheet'!D$14)))), ""))</f>
        <v>1732.06262459598</v>
      </c>
      <c r="AF901" s="21">
        <f t="shared" si="14"/>
        <v>875</v>
      </c>
    </row>
    <row r="902" spans="1:32" ht="15" thickBot="1" x14ac:dyDescent="0.4">
      <c r="A902" s="11" t="s">
        <v>2290</v>
      </c>
      <c r="B902" s="12" t="s">
        <v>2291</v>
      </c>
      <c r="C902" s="12" t="s">
        <v>155</v>
      </c>
      <c r="D902" s="13" t="s">
        <v>132</v>
      </c>
      <c r="E902" s="14">
        <v>43709</v>
      </c>
      <c r="F902" s="15">
        <v>2708.62</v>
      </c>
      <c r="G902" s="15">
        <v>4459.29621606</v>
      </c>
      <c r="H902" s="15">
        <v>47999.418540048231</v>
      </c>
      <c r="I902" s="15">
        <v>20332.472269818285</v>
      </c>
      <c r="J902" s="16">
        <v>0.42359830365140616</v>
      </c>
      <c r="K902" s="16">
        <v>0.50790675131637952</v>
      </c>
      <c r="L902" s="16">
        <v>0.64177018040010569</v>
      </c>
      <c r="M902" s="15">
        <v>13048.774396581426</v>
      </c>
      <c r="N902" s="15">
        <v>360.9513208115884</v>
      </c>
      <c r="O902" s="15">
        <v>358.62937584452601</v>
      </c>
      <c r="P902" s="15">
        <v>1098732.24</v>
      </c>
      <c r="Q902" s="15">
        <v>1038918.9600000001</v>
      </c>
      <c r="R902" s="17">
        <v>1385225.28</v>
      </c>
      <c r="S902" s="15">
        <v>383.56024839217025</v>
      </c>
      <c r="T902" s="15">
        <v>1327050.72</v>
      </c>
      <c r="U902" s="15">
        <v>1328256.69</v>
      </c>
      <c r="V902" s="15">
        <v>1771008.92</v>
      </c>
      <c r="W902" s="15">
        <v>490.38133440645049</v>
      </c>
      <c r="X902" s="18">
        <v>2.0588000000000002</v>
      </c>
      <c r="Y902" s="18">
        <v>144678.78</v>
      </c>
      <c r="Z902" s="17">
        <v>192905.04</v>
      </c>
      <c r="AA902" s="17">
        <v>93697.804546337662</v>
      </c>
      <c r="AB902" s="19">
        <f>Table1[[#This Row],[YTD-23 Annualized]]/Table1[[#This Row],[Column6]]</f>
        <v>106.15750091923631</v>
      </c>
      <c r="AC902" s="22">
        <v>32.445979999999999</v>
      </c>
      <c r="AD902" s="22">
        <v>-96.231078999999994</v>
      </c>
      <c r="AE902" s="21">
        <f>IF(OR('[1]Sales Team Input Sheet'!D$12="", '[1]Sales Team Input Sheet'!D$14="", AC902="", AD902=""), "",
     IFERROR(3959 * ACOS(MIN(1,
       SIN(RADIANS('[1]Sales Team Input Sheet'!D$12)) * SIN(RADIANS(AC902)) +
       COS(RADIANS('[1]Sales Team Input Sheet'!D$12)) * COS(RADIANS(AC902)) *
       COS(RADIANS(AD902) - RADIANS('[1]Sales Team Input Sheet'!D$14)))), ""))</f>
        <v>805.26387603087619</v>
      </c>
      <c r="AF902" s="21">
        <f t="shared" si="14"/>
        <v>547</v>
      </c>
    </row>
    <row r="903" spans="1:32" ht="15" thickBot="1" x14ac:dyDescent="0.4">
      <c r="A903" s="11" t="s">
        <v>2292</v>
      </c>
      <c r="B903" s="12" t="s">
        <v>2293</v>
      </c>
      <c r="C903" s="12" t="s">
        <v>111</v>
      </c>
      <c r="D903" s="13" t="s">
        <v>34</v>
      </c>
      <c r="E903" s="14">
        <v>43709</v>
      </c>
      <c r="F903" s="15">
        <v>2721.18</v>
      </c>
      <c r="G903" s="15">
        <v>2661.22999998558</v>
      </c>
      <c r="H903" s="15">
        <v>28645.213596844784</v>
      </c>
      <c r="I903" s="15">
        <v>14748.684687565712</v>
      </c>
      <c r="J903" s="16">
        <v>0.51487431356386371</v>
      </c>
      <c r="K903" s="16">
        <v>0.68897496016968973</v>
      </c>
      <c r="L903" s="16">
        <v>0.77083353733541804</v>
      </c>
      <c r="M903" s="15">
        <v>11368.780788760994</v>
      </c>
      <c r="N903" s="15">
        <v>443.55638063890041</v>
      </c>
      <c r="O903" s="15">
        <v>464.01088130884403</v>
      </c>
      <c r="P903" s="15">
        <v>1553563.35</v>
      </c>
      <c r="Q903" s="15">
        <v>1346650.06</v>
      </c>
      <c r="R903" s="17">
        <v>1795533.4133333336</v>
      </c>
      <c r="S903" s="15">
        <v>494.87724443072494</v>
      </c>
      <c r="T903" s="15">
        <v>2187410.5500000003</v>
      </c>
      <c r="U903" s="15">
        <v>1753330.7100000002</v>
      </c>
      <c r="V903" s="15">
        <v>2337774.2800000003</v>
      </c>
      <c r="W903" s="15">
        <v>644.32735430952755</v>
      </c>
      <c r="X903" s="18">
        <v>2.0453999999999999</v>
      </c>
      <c r="Y903" s="18">
        <v>123717.93999999999</v>
      </c>
      <c r="Z903" s="17">
        <v>164957.25333333333</v>
      </c>
      <c r="AA903" s="17">
        <v>80647.918907467159</v>
      </c>
      <c r="AB903" s="19">
        <f>Table1[[#This Row],[YTD-23 Annualized]]/Table1[[#This Row],[Column6]]</f>
        <v>157.93544151263526</v>
      </c>
      <c r="AC903" s="22">
        <v>37.662359500000001</v>
      </c>
      <c r="AD903" s="22">
        <v>-122.3959002</v>
      </c>
      <c r="AE903" s="21">
        <f>IF(OR('[1]Sales Team Input Sheet'!D$12="", '[1]Sales Team Input Sheet'!D$14="", AC903="", AD903=""), "",
     IFERROR(3959 * ACOS(MIN(1,
       SIN(RADIANS('[1]Sales Team Input Sheet'!D$12)) * SIN(RADIANS(AC903)) +
       COS(RADIANS('[1]Sales Team Input Sheet'!D$12)) * COS(RADIANS(AC903)) *
       COS(RADIANS(AD903) - RADIANS('[1]Sales Team Input Sheet'!D$14)))), ""))</f>
        <v>1856.5255300484635</v>
      </c>
      <c r="AF903" s="21">
        <f t="shared" si="14"/>
        <v>1009</v>
      </c>
    </row>
    <row r="904" spans="1:32" ht="15" thickBot="1" x14ac:dyDescent="0.4">
      <c r="A904" s="11" t="s">
        <v>2294</v>
      </c>
      <c r="B904" s="12" t="s">
        <v>2295</v>
      </c>
      <c r="C904" s="12" t="s">
        <v>37</v>
      </c>
      <c r="D904" s="13" t="s">
        <v>34</v>
      </c>
      <c r="E904" s="14">
        <v>43709</v>
      </c>
      <c r="F904" s="15">
        <v>1586.85</v>
      </c>
      <c r="G904" s="15">
        <v>2196.15623766</v>
      </c>
      <c r="H904" s="15">
        <v>23639.206126548474</v>
      </c>
      <c r="I904" s="15">
        <v>9292.8799059890862</v>
      </c>
      <c r="J904" s="16">
        <v>0.39311302825658495</v>
      </c>
      <c r="K904" s="16">
        <v>0.87595393427580237</v>
      </c>
      <c r="L904" s="16">
        <v>0.70426974423928945</v>
      </c>
      <c r="M904" s="15">
        <v>6544.6941546373655</v>
      </c>
      <c r="N904" s="15">
        <v>468.91014666716688</v>
      </c>
      <c r="O904" s="15">
        <v>588.4396697860542</v>
      </c>
      <c r="P904" s="15">
        <v>1330657.97</v>
      </c>
      <c r="Q904" s="15">
        <v>994614.92</v>
      </c>
      <c r="R904" s="17">
        <v>1326153.2266666668</v>
      </c>
      <c r="S904" s="15">
        <v>626.78572013737914</v>
      </c>
      <c r="T904" s="15">
        <v>1587468.0299999998</v>
      </c>
      <c r="U904" s="15">
        <v>1195031.99</v>
      </c>
      <c r="V904" s="15">
        <v>1593375.9866666668</v>
      </c>
      <c r="W904" s="15">
        <v>753.08440621356772</v>
      </c>
      <c r="X904" s="18">
        <v>2.298</v>
      </c>
      <c r="Y904" s="18">
        <v>108103.43</v>
      </c>
      <c r="Z904" s="17">
        <v>144137.90666666665</v>
      </c>
      <c r="AA904" s="17">
        <v>62723.196982883659</v>
      </c>
      <c r="AB904" s="19">
        <f>Table1[[#This Row],[YTD-23 Annualized]]/Table1[[#This Row],[Column6]]</f>
        <v>202.6302826889162</v>
      </c>
      <c r="AC904" s="22">
        <v>25.562152999999999</v>
      </c>
      <c r="AD904" s="22">
        <v>-80.392688000000007</v>
      </c>
      <c r="AE904" s="21">
        <f>IF(OR('[1]Sales Team Input Sheet'!D$12="", '[1]Sales Team Input Sheet'!D$14="", AC904="", AD904=""), "",
     IFERROR(3959 * ACOS(MIN(1,
       SIN(RADIANS('[1]Sales Team Input Sheet'!D$12)) * SIN(RADIANS(AC904)) +
       COS(RADIANS('[1]Sales Team Input Sheet'!D$12)) * COS(RADIANS(AC904)) *
       COS(RADIANS(AD904) - RADIANS('[1]Sales Team Input Sheet'!D$14)))), ""))</f>
        <v>1200.8689396091784</v>
      </c>
      <c r="AF904" s="21">
        <f t="shared" si="14"/>
        <v>767</v>
      </c>
    </row>
    <row r="905" spans="1:32" ht="15" thickBot="1" x14ac:dyDescent="0.4">
      <c r="A905" s="11" t="s">
        <v>2296</v>
      </c>
      <c r="B905" s="12" t="s">
        <v>2297</v>
      </c>
      <c r="C905" s="12" t="s">
        <v>719</v>
      </c>
      <c r="D905" s="13" t="s">
        <v>34</v>
      </c>
      <c r="E905" s="14">
        <v>43739</v>
      </c>
      <c r="F905" s="15">
        <v>5906.9800000000005</v>
      </c>
      <c r="G905" s="15">
        <v>5647.5376086599999</v>
      </c>
      <c r="H905" s="15">
        <v>60789.530065855368</v>
      </c>
      <c r="I905" s="15">
        <v>34714.815273152693</v>
      </c>
      <c r="J905" s="16">
        <v>0.57106569561477039</v>
      </c>
      <c r="K905" s="16">
        <v>0.71367590564898209</v>
      </c>
      <c r="L905" s="16">
        <v>0.7956905032769519</v>
      </c>
      <c r="M905" s="15">
        <v>27622.248835861283</v>
      </c>
      <c r="N905" s="15">
        <v>413.60615878646934</v>
      </c>
      <c r="O905" s="15">
        <v>452.42584197000832</v>
      </c>
      <c r="P905" s="15">
        <v>3072295.57</v>
      </c>
      <c r="Q905" s="15">
        <v>2848943.53</v>
      </c>
      <c r="R905" s="17">
        <v>3798591.3733333331</v>
      </c>
      <c r="S905" s="15">
        <v>482.30119790485145</v>
      </c>
      <c r="T905" s="15">
        <v>3658155.9699999997</v>
      </c>
      <c r="U905" s="15">
        <v>3445490.03</v>
      </c>
      <c r="V905" s="15">
        <v>4593986.706666667</v>
      </c>
      <c r="W905" s="15">
        <v>583.29129775282809</v>
      </c>
      <c r="X905" s="18">
        <v>3.4</v>
      </c>
      <c r="Y905" s="18">
        <v>159291.70000000001</v>
      </c>
      <c r="Z905" s="17">
        <v>212388.93333333335</v>
      </c>
      <c r="AA905" s="17">
        <v>62467.333333333343</v>
      </c>
      <c r="AB905" s="19">
        <f>Table1[[#This Row],[YTD-23 Annualized]]/Table1[[#This Row],[Column6]]</f>
        <v>137.51926557122735</v>
      </c>
      <c r="AC905" s="22">
        <v>29.766161</v>
      </c>
      <c r="AD905" s="22">
        <v>-95.372320999999999</v>
      </c>
      <c r="AE905" s="21">
        <f>IF(OR('[1]Sales Team Input Sheet'!D$12="", '[1]Sales Team Input Sheet'!D$14="", AC905="", AD905=""), "",
     IFERROR(3959 * ACOS(MIN(1,
       SIN(RADIANS('[1]Sales Team Input Sheet'!D$12)) * SIN(RADIANS(AC905)) +
       COS(RADIANS('[1]Sales Team Input Sheet'!D$12)) * COS(RADIANS(AC905)) *
       COS(RADIANS(AD905) - RADIANS('[1]Sales Team Input Sheet'!D$14)))), ""))</f>
        <v>942.20541598487898</v>
      </c>
      <c r="AF905" s="21">
        <f t="shared" si="14"/>
        <v>654</v>
      </c>
    </row>
    <row r="906" spans="1:32" ht="15" thickBot="1" x14ac:dyDescent="0.4">
      <c r="A906" s="11" t="s">
        <v>2298</v>
      </c>
      <c r="B906" s="12" t="s">
        <v>2299</v>
      </c>
      <c r="C906" s="12" t="s">
        <v>200</v>
      </c>
      <c r="D906" s="13" t="s">
        <v>132</v>
      </c>
      <c r="E906" s="14">
        <v>43739</v>
      </c>
      <c r="F906" s="15">
        <v>3171.2100000000005</v>
      </c>
      <c r="G906" s="15">
        <v>6961</v>
      </c>
      <c r="H906" s="15">
        <v>74927.507899999997</v>
      </c>
      <c r="I906" s="15">
        <v>29133.39976540118</v>
      </c>
      <c r="J906" s="16">
        <v>0.38882114969422571</v>
      </c>
      <c r="K906" s="16">
        <v>0.4602150229575061</v>
      </c>
      <c r="L906" s="16">
        <v>0.44945163760666507</v>
      </c>
      <c r="M906" s="15">
        <v>13094.054233609191</v>
      </c>
      <c r="N906" s="15">
        <v>637.80904404927287</v>
      </c>
      <c r="O906" s="15">
        <v>728.34625899893092</v>
      </c>
      <c r="P906" s="15">
        <v>2967787.9400000004</v>
      </c>
      <c r="Q906" s="15">
        <v>2463055.81</v>
      </c>
      <c r="R906" s="17">
        <v>3284074.4133333331</v>
      </c>
      <c r="S906" s="15">
        <v>776.69274819390694</v>
      </c>
      <c r="T906" s="15">
        <v>3482981.63</v>
      </c>
      <c r="U906" s="15">
        <v>3029911.59</v>
      </c>
      <c r="V906" s="15">
        <v>4039882.12</v>
      </c>
      <c r="W906" s="15">
        <v>955.44337650297507</v>
      </c>
      <c r="X906" s="18">
        <v>2.2476000000000003</v>
      </c>
      <c r="Y906" s="18">
        <v>146583.25</v>
      </c>
      <c r="Z906" s="17">
        <v>195444.33333333331</v>
      </c>
      <c r="AA906" s="17">
        <v>86956.902177137075</v>
      </c>
      <c r="AB906" s="19">
        <f>Table1[[#This Row],[YTD-23 Annualized]]/Table1[[#This Row],[Column6]]</f>
        <v>250.80653819990513</v>
      </c>
      <c r="AC906" s="22">
        <v>40.702897999999998</v>
      </c>
      <c r="AD906" s="22">
        <v>-74.010240999999994</v>
      </c>
      <c r="AE906" s="21">
        <f>IF(OR('[1]Sales Team Input Sheet'!D$12="", '[1]Sales Team Input Sheet'!D$14="", AC906="", AD906=""), "",
     IFERROR(3959 * ACOS(MIN(1,
       SIN(RADIANS('[1]Sales Team Input Sheet'!D$12)) * SIN(RADIANS(AC906)) +
       COS(RADIANS('[1]Sales Team Input Sheet'!D$12)) * COS(RADIANS(AC906)) *
       COS(RADIANS(AD906) - RADIANS('[1]Sales Team Input Sheet'!D$14)))), ""))</f>
        <v>710.74683101984726</v>
      </c>
      <c r="AF906" s="21">
        <f t="shared" si="14"/>
        <v>435</v>
      </c>
    </row>
    <row r="907" spans="1:32" ht="15" thickBot="1" x14ac:dyDescent="0.4">
      <c r="A907" s="11" t="s">
        <v>2300</v>
      </c>
      <c r="B907" s="12" t="s">
        <v>2301</v>
      </c>
      <c r="C907" s="12" t="s">
        <v>191</v>
      </c>
      <c r="D907" s="13" t="s">
        <v>34</v>
      </c>
      <c r="E907" s="14">
        <v>43770</v>
      </c>
      <c r="F907" s="15">
        <v>3495.83</v>
      </c>
      <c r="G907" s="15">
        <v>4370.7587612400002</v>
      </c>
      <c r="H907" s="15">
        <v>47046.410230111236</v>
      </c>
      <c r="I907" s="15">
        <v>23991.936829733593</v>
      </c>
      <c r="J907" s="16">
        <v>0.50996317704975436</v>
      </c>
      <c r="K907" s="16">
        <v>0.81036898428956472</v>
      </c>
      <c r="L907" s="16">
        <v>0.68965197230543807</v>
      </c>
      <c r="M907" s="15">
        <v>16546.08655405325</v>
      </c>
      <c r="N907" s="15">
        <v>323.90959277263801</v>
      </c>
      <c r="O907" s="15">
        <v>346.40451337736675</v>
      </c>
      <c r="P907" s="15">
        <v>1933761.97</v>
      </c>
      <c r="Q907" s="15">
        <v>1298705.6599999999</v>
      </c>
      <c r="R907" s="17">
        <v>1731607.5466666664</v>
      </c>
      <c r="S907" s="15">
        <v>371.50137735530615</v>
      </c>
      <c r="T907" s="15">
        <v>2245618.4800000004</v>
      </c>
      <c r="U907" s="15">
        <v>1603469.54</v>
      </c>
      <c r="V907" s="15">
        <v>2137959.3866666667</v>
      </c>
      <c r="W907" s="15">
        <v>458.68063950478142</v>
      </c>
      <c r="X907" s="18">
        <v>2.6838000000000002</v>
      </c>
      <c r="Y907" s="18">
        <v>119037.68999999999</v>
      </c>
      <c r="Z907" s="17">
        <v>158716.91999999998</v>
      </c>
      <c r="AA907" s="17">
        <v>59138.877710708686</v>
      </c>
      <c r="AB907" s="19">
        <f>Table1[[#This Row],[YTD-23 Annualized]]/Table1[[#This Row],[Column6]]</f>
        <v>104.65360138240538</v>
      </c>
      <c r="AC907" s="22">
        <v>33.033132000000002</v>
      </c>
      <c r="AD907" s="22">
        <v>-96.851219999999998</v>
      </c>
      <c r="AE907" s="21">
        <f>IF(OR('[1]Sales Team Input Sheet'!D$12="", '[1]Sales Team Input Sheet'!D$14="", AC907="", AD907=""), "",
     IFERROR(3959 * ACOS(MIN(1,
       SIN(RADIANS('[1]Sales Team Input Sheet'!D$12)) * SIN(RADIANS(AC907)) +
       COS(RADIANS('[1]Sales Team Input Sheet'!D$12)) * COS(RADIANS(AC907)) *
       COS(RADIANS(AD907) - RADIANS('[1]Sales Team Input Sheet'!D$14)))), ""))</f>
        <v>792.85594033708014</v>
      </c>
      <c r="AF907" s="21">
        <f t="shared" si="14"/>
        <v>525</v>
      </c>
    </row>
    <row r="908" spans="1:32" ht="15" thickBot="1" x14ac:dyDescent="0.4">
      <c r="A908" s="11" t="s">
        <v>2302</v>
      </c>
      <c r="B908" s="12" t="s">
        <v>2303</v>
      </c>
      <c r="C908" s="12" t="s">
        <v>972</v>
      </c>
      <c r="D908" s="13" t="s">
        <v>132</v>
      </c>
      <c r="E908" s="14">
        <v>43770</v>
      </c>
      <c r="F908" s="15">
        <v>2782.24</v>
      </c>
      <c r="G908" s="15">
        <v>4536.5922941400004</v>
      </c>
      <c r="H908" s="15">
        <v>48831.425794893548</v>
      </c>
      <c r="I908" s="15">
        <v>23053.271708233737</v>
      </c>
      <c r="J908" s="16">
        <v>0.47209909055419158</v>
      </c>
      <c r="K908" s="16">
        <v>0.75452960694598725</v>
      </c>
      <c r="L908" s="16">
        <v>0.57334733347491662</v>
      </c>
      <c r="M908" s="15">
        <v>13217.531861788548</v>
      </c>
      <c r="N908" s="15">
        <v>464.20229470780623</v>
      </c>
      <c r="O908" s="15">
        <v>508.14803899016619</v>
      </c>
      <c r="P908" s="15">
        <v>2328617.44</v>
      </c>
      <c r="Q908" s="15">
        <v>1510115.4500000002</v>
      </c>
      <c r="R908" s="17">
        <v>2013487.2666666671</v>
      </c>
      <c r="S908" s="15">
        <v>542.76965682327921</v>
      </c>
      <c r="T908" s="15">
        <v>2788033.3699999996</v>
      </c>
      <c r="U908" s="15">
        <v>1964727.8499999999</v>
      </c>
      <c r="V908" s="15">
        <v>2619637.1333333333</v>
      </c>
      <c r="W908" s="15">
        <v>706.16763830582568</v>
      </c>
      <c r="X908" s="18">
        <v>3.38775</v>
      </c>
      <c r="Y908" s="18">
        <v>169300.96</v>
      </c>
      <c r="Z908" s="17">
        <v>225734.61333333331</v>
      </c>
      <c r="AA908" s="17">
        <v>66632.606695692812</v>
      </c>
      <c r="AB908" s="19">
        <f>Table1[[#This Row],[YTD-23 Annualized]]/Table1[[#This Row],[Column6]]</f>
        <v>152.33458770677095</v>
      </c>
      <c r="AC908" s="22">
        <v>34.145009000000002</v>
      </c>
      <c r="AD908" s="22">
        <v>-118.136867</v>
      </c>
      <c r="AE908" s="21">
        <f>IF(OR('[1]Sales Team Input Sheet'!D$12="", '[1]Sales Team Input Sheet'!D$14="", AC908="", AD908=""), "",
     IFERROR(3959 * ACOS(MIN(1,
       SIN(RADIANS('[1]Sales Team Input Sheet'!D$12)) * SIN(RADIANS(AC908)) +
       COS(RADIANS('[1]Sales Team Input Sheet'!D$12)) * COS(RADIANS(AC908)) *
       COS(RADIANS(AD908) - RADIANS('[1]Sales Team Input Sheet'!D$14)))), ""))</f>
        <v>1734.3778201977916</v>
      </c>
      <c r="AF908" s="21">
        <f t="shared" si="14"/>
        <v>884</v>
      </c>
    </row>
    <row r="909" spans="1:32" ht="15" thickBot="1" x14ac:dyDescent="0.4">
      <c r="A909" s="11" t="s">
        <v>2304</v>
      </c>
      <c r="B909" s="12" t="s">
        <v>2305</v>
      </c>
      <c r="C909" s="12" t="s">
        <v>332</v>
      </c>
      <c r="D909" s="13" t="s">
        <v>132</v>
      </c>
      <c r="E909" s="14">
        <v>43770</v>
      </c>
      <c r="F909" s="15">
        <v>2074.96</v>
      </c>
      <c r="G909" s="15">
        <v>3233.057112</v>
      </c>
      <c r="H909" s="15">
        <v>34800.303447856801</v>
      </c>
      <c r="I909" s="15">
        <v>15582.677557084653</v>
      </c>
      <c r="J909" s="16">
        <v>0.44777418623469856</v>
      </c>
      <c r="K909" s="16">
        <v>0.73116776913649184</v>
      </c>
      <c r="L909" s="16">
        <v>0.63900913506566004</v>
      </c>
      <c r="M909" s="15">
        <v>9957.4733077597357</v>
      </c>
      <c r="N909" s="15">
        <v>432.54757630161578</v>
      </c>
      <c r="O909" s="15">
        <v>515.40074989397385</v>
      </c>
      <c r="P909" s="15">
        <v>1411916.7400000002</v>
      </c>
      <c r="Q909" s="15">
        <v>1144025.1400000001</v>
      </c>
      <c r="R909" s="17">
        <v>1525366.8533333335</v>
      </c>
      <c r="S909" s="15">
        <v>551.3480452635232</v>
      </c>
      <c r="T909" s="15">
        <v>1605681.39</v>
      </c>
      <c r="U909" s="15">
        <v>1329523.9100000001</v>
      </c>
      <c r="V909" s="15">
        <v>1772698.5466666669</v>
      </c>
      <c r="W909" s="15">
        <v>640.74676620272203</v>
      </c>
      <c r="X909" s="18">
        <v>2.3281500000000004</v>
      </c>
      <c r="Y909" s="18">
        <v>124569.54999999999</v>
      </c>
      <c r="Z909" s="17">
        <v>166092.73333333334</v>
      </c>
      <c r="AA909" s="17">
        <v>71341.079111454717</v>
      </c>
      <c r="AB909" s="19">
        <f>Table1[[#This Row],[YTD-23 Annualized]]/Table1[[#This Row],[Column6]]</f>
        <v>153.18814383811946</v>
      </c>
      <c r="AC909" s="22">
        <v>38.601641000000001</v>
      </c>
      <c r="AD909" s="22">
        <v>-121.430398</v>
      </c>
      <c r="AE909" s="21">
        <f>IF(OR('[1]Sales Team Input Sheet'!D$12="", '[1]Sales Team Input Sheet'!D$14="", AC909="", AD909=""), "",
     IFERROR(3959 * ACOS(MIN(1,
       SIN(RADIANS('[1]Sales Team Input Sheet'!D$12)) * SIN(RADIANS(AC909)) +
       COS(RADIANS('[1]Sales Team Input Sheet'!D$12)) * COS(RADIANS(AC909)) *
       COS(RADIANS(AD909) - RADIANS('[1]Sales Team Input Sheet'!D$14)))), ""))</f>
        <v>1785.6986936795759</v>
      </c>
      <c r="AF909" s="21">
        <f t="shared" si="14"/>
        <v>963</v>
      </c>
    </row>
    <row r="910" spans="1:32" ht="15" thickBot="1" x14ac:dyDescent="0.4">
      <c r="A910" s="11" t="s">
        <v>2306</v>
      </c>
      <c r="B910" s="12" t="s">
        <v>2307</v>
      </c>
      <c r="C910" s="12" t="s">
        <v>424</v>
      </c>
      <c r="D910" s="13" t="s">
        <v>34</v>
      </c>
      <c r="E910" s="14">
        <v>43800</v>
      </c>
      <c r="F910" s="15">
        <v>1862.1499999999999</v>
      </c>
      <c r="G910" s="15">
        <v>2835.4282487769401</v>
      </c>
      <c r="H910" s="15">
        <v>30520.266127010105</v>
      </c>
      <c r="I910" s="15">
        <v>13936.228983218471</v>
      </c>
      <c r="J910" s="16">
        <v>0.45662213183931116</v>
      </c>
      <c r="K910" s="16">
        <v>0.81486549365410743</v>
      </c>
      <c r="L910" s="16">
        <v>0.66314848238335833</v>
      </c>
      <c r="M910" s="15">
        <v>9241.7891003683017</v>
      </c>
      <c r="N910" s="15">
        <v>540.08343850654035</v>
      </c>
      <c r="O910" s="15">
        <v>667.19623016405774</v>
      </c>
      <c r="P910" s="15">
        <v>1761157.2200000002</v>
      </c>
      <c r="Q910" s="15">
        <v>1332056.06</v>
      </c>
      <c r="R910" s="17">
        <v>1776074.7466666668</v>
      </c>
      <c r="S910" s="15">
        <v>715.33230942727505</v>
      </c>
      <c r="T910" s="15">
        <v>2157520.1000000006</v>
      </c>
      <c r="U910" s="15">
        <v>1585754.94</v>
      </c>
      <c r="V910" s="15">
        <v>2114339.92</v>
      </c>
      <c r="W910" s="15">
        <v>851.57207528931622</v>
      </c>
      <c r="X910" s="18">
        <v>2</v>
      </c>
      <c r="Y910" s="18">
        <v>83458.959999999992</v>
      </c>
      <c r="Z910" s="17">
        <v>111278.61333333331</v>
      </c>
      <c r="AA910" s="17">
        <v>55639.306666666656</v>
      </c>
      <c r="AB910" s="19">
        <f>Table1[[#This Row],[YTD-23 Annualized]]/Table1[[#This Row],[Column6]]</f>
        <v>192.17867096706277</v>
      </c>
      <c r="AC910" s="22">
        <v>39.702452000000001</v>
      </c>
      <c r="AD910" s="22">
        <v>-104.954672</v>
      </c>
      <c r="AE910" s="21">
        <f>IF(OR('[1]Sales Team Input Sheet'!D$12="", '[1]Sales Team Input Sheet'!D$14="", AC910="", AD910=""), "",
     IFERROR(3959 * ACOS(MIN(1,
       SIN(RADIANS('[1]Sales Team Input Sheet'!D$12)) * SIN(RADIANS(AC910)) +
       COS(RADIANS('[1]Sales Team Input Sheet'!D$12)) * COS(RADIANS(AC910)) *
       COS(RADIANS(AD910) - RADIANS('[1]Sales Team Input Sheet'!D$14)))), ""))</f>
        <v>917.37405029197203</v>
      </c>
      <c r="AF910" s="21">
        <f t="shared" si="14"/>
        <v>625</v>
      </c>
    </row>
    <row r="911" spans="1:32" ht="15" thickBot="1" x14ac:dyDescent="0.4">
      <c r="A911" s="11" t="s">
        <v>2308</v>
      </c>
      <c r="B911" s="12" t="s">
        <v>2309</v>
      </c>
      <c r="C911" s="12" t="s">
        <v>108</v>
      </c>
      <c r="D911" s="13" t="s">
        <v>34</v>
      </c>
      <c r="E911" s="14">
        <v>43800</v>
      </c>
      <c r="F911" s="15">
        <v>1937.3999999999999</v>
      </c>
      <c r="G911" s="15">
        <v>3713.74209753988</v>
      </c>
      <c r="H911" s="15">
        <v>39974.348563709515</v>
      </c>
      <c r="I911" s="15">
        <v>14460.793673860408</v>
      </c>
      <c r="J911" s="16">
        <v>0.36175182819585849</v>
      </c>
      <c r="K911" s="16">
        <v>0.69009705538136623</v>
      </c>
      <c r="L911" s="16">
        <v>0.50914102263365768</v>
      </c>
      <c r="M911" s="15">
        <v>7362.5832792036144</v>
      </c>
      <c r="N911" s="15">
        <v>502.02019656761837</v>
      </c>
      <c r="O911" s="15">
        <v>565.14050789718181</v>
      </c>
      <c r="P911" s="15">
        <v>1925594.18</v>
      </c>
      <c r="Q911" s="15">
        <v>1181109.1000000001</v>
      </c>
      <c r="R911" s="17">
        <v>1574812.1333333335</v>
      </c>
      <c r="S911" s="15">
        <v>609.636161866419</v>
      </c>
      <c r="T911" s="15">
        <v>2627572.04</v>
      </c>
      <c r="U911" s="15">
        <v>1668978.5399999998</v>
      </c>
      <c r="V911" s="15">
        <v>2225304.7199999997</v>
      </c>
      <c r="W911" s="15">
        <v>861.45274078662123</v>
      </c>
      <c r="X911" s="18">
        <v>1.0625</v>
      </c>
      <c r="Y911" s="18">
        <v>113427.24999999999</v>
      </c>
      <c r="Z911" s="17">
        <v>151236.33333333331</v>
      </c>
      <c r="AA911" s="17">
        <v>142340.07843137253</v>
      </c>
      <c r="AB911" s="19">
        <f>Table1[[#This Row],[YTD-23 Annualized]]/Table1[[#This Row],[Column6]]</f>
        <v>213.89396542128833</v>
      </c>
      <c r="AC911" s="22">
        <v>42.328139</v>
      </c>
      <c r="AD911" s="22">
        <v>-71.057845</v>
      </c>
      <c r="AE911" s="21">
        <f>IF(OR('[1]Sales Team Input Sheet'!D$12="", '[1]Sales Team Input Sheet'!D$14="", AC911="", AD911=""), "",
     IFERROR(3959 * ACOS(MIN(1,
       SIN(RADIANS('[1]Sales Team Input Sheet'!D$12)) * SIN(RADIANS(AC911)) +
       COS(RADIANS('[1]Sales Team Input Sheet'!D$12)) * COS(RADIANS(AC911)) *
       COS(RADIANS(AD911) - RADIANS('[1]Sales Team Input Sheet'!D$14)))), ""))</f>
        <v>848.48494880718351</v>
      </c>
      <c r="AF911" s="21">
        <f t="shared" si="14"/>
        <v>597</v>
      </c>
    </row>
    <row r="912" spans="1:32" ht="15" thickBot="1" x14ac:dyDescent="0.4">
      <c r="A912" s="11" t="s">
        <v>2310</v>
      </c>
      <c r="B912" s="12" t="s">
        <v>2311</v>
      </c>
      <c r="C912" s="12" t="s">
        <v>250</v>
      </c>
      <c r="D912" s="13" t="s">
        <v>34</v>
      </c>
      <c r="E912" s="14">
        <v>43800</v>
      </c>
      <c r="F912" s="15">
        <v>2951.8100000000004</v>
      </c>
      <c r="G912" s="15">
        <v>2545.5679559793002</v>
      </c>
      <c r="H912" s="15">
        <v>27400.238921365588</v>
      </c>
      <c r="I912" s="15">
        <v>15384.025182351001</v>
      </c>
      <c r="J912" s="16">
        <v>0.56145587731919977</v>
      </c>
      <c r="K912" s="16">
        <v>0.88575422782315849</v>
      </c>
      <c r="L912" s="16">
        <v>0.88168220382551199</v>
      </c>
      <c r="M912" s="15">
        <v>13563.821226482403</v>
      </c>
      <c r="N912" s="15">
        <v>424.31277415051238</v>
      </c>
      <c r="O912" s="15">
        <v>489.96374766668578</v>
      </c>
      <c r="P912" s="15">
        <v>1793932.78</v>
      </c>
      <c r="Q912" s="15">
        <v>1556512.73</v>
      </c>
      <c r="R912" s="17">
        <v>2075350.3066666666</v>
      </c>
      <c r="S912" s="15">
        <v>527.30789922115571</v>
      </c>
      <c r="T912" s="15">
        <v>2110933.0299999998</v>
      </c>
      <c r="U912" s="15">
        <v>1841140.9</v>
      </c>
      <c r="V912" s="15">
        <v>2454854.5333333332</v>
      </c>
      <c r="W912" s="15">
        <v>623.7328622099659</v>
      </c>
      <c r="X912" s="18">
        <v>2.0832999999999999</v>
      </c>
      <c r="Y912" s="18">
        <v>103031.89</v>
      </c>
      <c r="Z912" s="17">
        <v>137375.85333333333</v>
      </c>
      <c r="AA912" s="17">
        <v>65941.464663434614</v>
      </c>
      <c r="AB912" s="19">
        <f>Table1[[#This Row],[YTD-23 Annualized]]/Table1[[#This Row],[Column6]]</f>
        <v>153.00631525684602</v>
      </c>
      <c r="AC912" s="22">
        <v>35.500689999999999</v>
      </c>
      <c r="AD912" s="22">
        <v>-80.000320000000002</v>
      </c>
      <c r="AE912" s="21">
        <f>IF(OR('[1]Sales Team Input Sheet'!D$12="", '[1]Sales Team Input Sheet'!D$14="", AC912="", AD912=""), "",
     IFERROR(3959 * ACOS(MIN(1,
       SIN(RADIANS('[1]Sales Team Input Sheet'!D$12)) * SIN(RADIANS(AC912)) +
       COS(RADIANS('[1]Sales Team Input Sheet'!D$12)) * COS(RADIANS(AC912)) *
       COS(RADIANS(AD912) - RADIANS('[1]Sales Team Input Sheet'!D$14)))), ""))</f>
        <v>602.57959001066422</v>
      </c>
      <c r="AF912" s="21">
        <f t="shared" si="14"/>
        <v>311</v>
      </c>
    </row>
    <row r="913" spans="1:32" ht="15" thickBot="1" x14ac:dyDescent="0.4">
      <c r="A913" s="11" t="s">
        <v>2312</v>
      </c>
      <c r="B913" s="12" t="s">
        <v>2313</v>
      </c>
      <c r="C913" s="12" t="s">
        <v>79</v>
      </c>
      <c r="D913" s="13" t="s">
        <v>132</v>
      </c>
      <c r="E913" s="14">
        <v>43800</v>
      </c>
      <c r="F913" s="15">
        <v>1878.0200000000002</v>
      </c>
      <c r="G913" s="15">
        <v>3030</v>
      </c>
      <c r="H913" s="15">
        <v>32614.616999999998</v>
      </c>
      <c r="I913" s="15">
        <v>17471.198966157586</v>
      </c>
      <c r="J913" s="16">
        <v>0.53568616078360165</v>
      </c>
      <c r="K913" s="16">
        <v>0.50180915834079887</v>
      </c>
      <c r="L913" s="16">
        <v>0.48900532127229784</v>
      </c>
      <c r="M913" s="15">
        <v>8543.5092634581288</v>
      </c>
      <c r="N913" s="15">
        <v>308.07285610610006</v>
      </c>
      <c r="O913" s="15">
        <v>339.72307536660946</v>
      </c>
      <c r="P913" s="15">
        <v>847890.25</v>
      </c>
      <c r="Q913" s="15">
        <v>685023.01</v>
      </c>
      <c r="R913" s="17">
        <v>913364.01333333342</v>
      </c>
      <c r="S913" s="15">
        <v>364.75810161766111</v>
      </c>
      <c r="T913" s="15">
        <v>950906.37999999977</v>
      </c>
      <c r="U913" s="15">
        <v>816432.86</v>
      </c>
      <c r="V913" s="15">
        <v>1088577.1466666667</v>
      </c>
      <c r="W913" s="15">
        <v>434.73065249571351</v>
      </c>
      <c r="X913" s="18">
        <v>2.0714000000000001</v>
      </c>
      <c r="Y913" s="18">
        <v>89526.03</v>
      </c>
      <c r="Z913" s="17">
        <v>119368.04</v>
      </c>
      <c r="AA913" s="17">
        <v>57626.745196485463</v>
      </c>
      <c r="AB913" s="19">
        <f>Table1[[#This Row],[YTD-23 Annualized]]/Table1[[#This Row],[Column6]]</f>
        <v>106.90735916211017</v>
      </c>
      <c r="AC913" s="22">
        <v>47.589297999999999</v>
      </c>
      <c r="AD913" s="22">
        <v>-122.384975</v>
      </c>
      <c r="AE913" s="21">
        <f>IF(OR('[1]Sales Team Input Sheet'!D$12="", '[1]Sales Team Input Sheet'!D$14="", AC913="", AD913=""), "",
     IFERROR(3959 * ACOS(MIN(1,
       SIN(RADIANS('[1]Sales Team Input Sheet'!D$12)) * SIN(RADIANS(AC913)) +
       COS(RADIANS('[1]Sales Team Input Sheet'!D$12)) * COS(RADIANS(AC913)) *
       COS(RADIANS(AD913) - RADIANS('[1]Sales Team Input Sheet'!D$14)))), ""))</f>
        <v>1735.5007306371926</v>
      </c>
      <c r="AF913" s="21">
        <f t="shared" si="14"/>
        <v>891</v>
      </c>
    </row>
    <row r="914" spans="1:32" ht="15" thickBot="1" x14ac:dyDescent="0.4">
      <c r="A914" s="11" t="s">
        <v>2314</v>
      </c>
      <c r="B914" s="12" t="s">
        <v>2315</v>
      </c>
      <c r="C914" s="12" t="s">
        <v>2116</v>
      </c>
      <c r="D914" s="13" t="s">
        <v>132</v>
      </c>
      <c r="E914" s="14">
        <v>43800</v>
      </c>
      <c r="F914" s="15">
        <v>8018.0800000000008</v>
      </c>
      <c r="G914" s="15">
        <v>6429.6958794851398</v>
      </c>
      <c r="H914" s="15">
        <v>69208.603477190089</v>
      </c>
      <c r="I914" s="15">
        <v>37592.249516067488</v>
      </c>
      <c r="J914" s="16">
        <v>0.54317306848211755</v>
      </c>
      <c r="K914" s="16">
        <v>0.91812915285310248</v>
      </c>
      <c r="L914" s="16">
        <v>0.82143485249938297</v>
      </c>
      <c r="M914" s="15">
        <v>30879.583936350897</v>
      </c>
      <c r="N914" s="15">
        <v>373.16679493246255</v>
      </c>
      <c r="O914" s="15">
        <v>531.03416653363399</v>
      </c>
      <c r="P914" s="15">
        <v>4729629.41</v>
      </c>
      <c r="Q914" s="15">
        <v>4541622.1099999994</v>
      </c>
      <c r="R914" s="17">
        <v>6055496.1466666656</v>
      </c>
      <c r="S914" s="15">
        <v>566.4226485642447</v>
      </c>
      <c r="T914" s="15">
        <v>5247353.66</v>
      </c>
      <c r="U914" s="15">
        <v>5141632.74</v>
      </c>
      <c r="V914" s="15">
        <v>6855510.3200000003</v>
      </c>
      <c r="W914" s="15">
        <v>641.25485652425516</v>
      </c>
      <c r="X914" s="18">
        <v>2.6541000000000001</v>
      </c>
      <c r="Y914" s="18">
        <v>186851.38999999998</v>
      </c>
      <c r="Z914" s="17">
        <v>249135.18666666665</v>
      </c>
      <c r="AA914" s="17">
        <v>93868.048177034259</v>
      </c>
      <c r="AB914" s="19">
        <f>Table1[[#This Row],[YTD-23 Annualized]]/Table1[[#This Row],[Column6]]</f>
        <v>196.10031531345354</v>
      </c>
      <c r="AC914" s="22">
        <v>34.014516999999998</v>
      </c>
      <c r="AD914" s="22">
        <v>-118.49751999999999</v>
      </c>
      <c r="AE914" s="21">
        <f>IF(OR('[1]Sales Team Input Sheet'!D$12="", '[1]Sales Team Input Sheet'!D$14="", AC914="", AD914=""), "",
     IFERROR(3959 * ACOS(MIN(1,
       SIN(RADIANS('[1]Sales Team Input Sheet'!D$12)) * SIN(RADIANS(AC914)) +
       COS(RADIANS('[1]Sales Team Input Sheet'!D$12)) * COS(RADIANS(AC914)) *
       COS(RADIANS(AD914) - RADIANS('[1]Sales Team Input Sheet'!D$14)))), ""))</f>
        <v>1756.8602605080662</v>
      </c>
      <c r="AF914" s="21">
        <f t="shared" si="14"/>
        <v>946</v>
      </c>
    </row>
    <row r="915" spans="1:32" ht="15" thickBot="1" x14ac:dyDescent="0.4">
      <c r="A915" s="11" t="s">
        <v>2316</v>
      </c>
      <c r="B915" s="12" t="s">
        <v>2317</v>
      </c>
      <c r="C915" s="12" t="s">
        <v>200</v>
      </c>
      <c r="D915" s="13" t="s">
        <v>132</v>
      </c>
      <c r="E915" s="14">
        <v>43800</v>
      </c>
      <c r="F915" s="15">
        <v>3059.1100000000006</v>
      </c>
      <c r="G915" s="15">
        <v>5717.21556366</v>
      </c>
      <c r="H915" s="15">
        <v>61539.536605679874</v>
      </c>
      <c r="I915" s="15">
        <v>20886.114808912258</v>
      </c>
      <c r="J915" s="16">
        <v>0.33939343649501169</v>
      </c>
      <c r="K915" s="16">
        <v>0.52563871371338344</v>
      </c>
      <c r="L915" s="16">
        <v>0.65482006915085944</v>
      </c>
      <c r="M915" s="15">
        <v>13676.647143464716</v>
      </c>
      <c r="N915" s="15">
        <v>395.76376990106388</v>
      </c>
      <c r="O915" s="15">
        <v>386.94894593525555</v>
      </c>
      <c r="P915" s="15">
        <v>1389472.25</v>
      </c>
      <c r="Q915" s="15">
        <v>1263100.6000000001</v>
      </c>
      <c r="R915" s="17">
        <v>1684134.1333333333</v>
      </c>
      <c r="S915" s="15">
        <v>412.89806512351629</v>
      </c>
      <c r="T915" s="15">
        <v>1703006.5799999998</v>
      </c>
      <c r="U915" s="15">
        <v>1654301.8000000003</v>
      </c>
      <c r="V915" s="15">
        <v>2205735.7333333334</v>
      </c>
      <c r="W915" s="15">
        <v>540.77878860191356</v>
      </c>
      <c r="X915" s="18">
        <v>2.2976000000000001</v>
      </c>
      <c r="Y915" s="18">
        <v>143778.26</v>
      </c>
      <c r="Z915" s="17">
        <v>191704.34666666668</v>
      </c>
      <c r="AA915" s="17">
        <v>83436.780408542254</v>
      </c>
      <c r="AB915" s="19">
        <f>Table1[[#This Row],[YTD-23 Annualized]]/Table1[[#This Row],[Column6]]</f>
        <v>123.13940073668452</v>
      </c>
      <c r="AC915" s="22">
        <v>40.676572</v>
      </c>
      <c r="AD915" s="22">
        <v>-73.944301999999993</v>
      </c>
      <c r="AE915" s="21">
        <f>IF(OR('[1]Sales Team Input Sheet'!D$12="", '[1]Sales Team Input Sheet'!D$14="", AC915="", AD915=""), "",
     IFERROR(3959 * ACOS(MIN(1,
       SIN(RADIANS('[1]Sales Team Input Sheet'!D$12)) * SIN(RADIANS(AC915)) +
       COS(RADIANS('[1]Sales Team Input Sheet'!D$12)) * COS(RADIANS(AC915)) *
       COS(RADIANS(AD915) - RADIANS('[1]Sales Team Input Sheet'!D$14)))), ""))</f>
        <v>714.48783532177299</v>
      </c>
      <c r="AF915" s="21">
        <f t="shared" si="14"/>
        <v>459</v>
      </c>
    </row>
    <row r="916" spans="1:32" ht="15" thickBot="1" x14ac:dyDescent="0.4">
      <c r="A916" s="11" t="s">
        <v>2318</v>
      </c>
      <c r="B916" s="12" t="s">
        <v>2319</v>
      </c>
      <c r="C916" s="12" t="s">
        <v>2320</v>
      </c>
      <c r="D916" s="13" t="s">
        <v>132</v>
      </c>
      <c r="E916" s="14">
        <v>43800</v>
      </c>
      <c r="F916" s="15">
        <v>3342.04</v>
      </c>
      <c r="G916" s="15">
        <v>4777.3064026800002</v>
      </c>
      <c r="H916" s="15">
        <v>51422.44838780725</v>
      </c>
      <c r="I916" s="15">
        <v>21913.316878855279</v>
      </c>
      <c r="J916" s="16">
        <v>0.4261430088585812</v>
      </c>
      <c r="K916" s="16">
        <v>0.66364599738994745</v>
      </c>
      <c r="L916" s="16">
        <v>0.69492489516083322</v>
      </c>
      <c r="M916" s="15">
        <v>15228.109434664622</v>
      </c>
      <c r="N916" s="15">
        <v>336.84996366149193</v>
      </c>
      <c r="O916" s="15">
        <v>409.45261875979946</v>
      </c>
      <c r="P916" s="15">
        <v>1511721.7699999998</v>
      </c>
      <c r="Q916" s="15">
        <v>1463054.23</v>
      </c>
      <c r="R916" s="17">
        <v>1950738.9733333332</v>
      </c>
      <c r="S916" s="15">
        <v>437.77280642960585</v>
      </c>
      <c r="T916" s="15">
        <v>2493381.6500000004</v>
      </c>
      <c r="U916" s="15">
        <v>1702412.4</v>
      </c>
      <c r="V916" s="15">
        <v>2269883.1999999997</v>
      </c>
      <c r="W916" s="15">
        <v>509.39318500077792</v>
      </c>
      <c r="X916" s="18">
        <v>2.6301000000000001</v>
      </c>
      <c r="Y916" s="18">
        <v>113721.37999999999</v>
      </c>
      <c r="Z916" s="17">
        <v>151628.50666666665</v>
      </c>
      <c r="AA916" s="17">
        <v>57651.232526012944</v>
      </c>
      <c r="AB916" s="19">
        <f>Table1[[#This Row],[YTD-23 Annualized]]/Table1[[#This Row],[Column6]]</f>
        <v>128.10119218691415</v>
      </c>
      <c r="AC916" s="22">
        <v>38.930948999999998</v>
      </c>
      <c r="AD916" s="22">
        <v>-77.170118000000002</v>
      </c>
      <c r="AE916" s="21">
        <f>IF(OR('[1]Sales Team Input Sheet'!D$12="", '[1]Sales Team Input Sheet'!D$14="", AC916="", AD916=""), "",
     IFERROR(3959 * ACOS(MIN(1,
       SIN(RADIANS('[1]Sales Team Input Sheet'!D$12)) * SIN(RADIANS(AC916)) +
       COS(RADIANS('[1]Sales Team Input Sheet'!D$12)) * COS(RADIANS(AC916)) *
       COS(RADIANS(AD916) - RADIANS('[1]Sales Team Input Sheet'!D$14)))), ""))</f>
        <v>586.24135083627937</v>
      </c>
      <c r="AF916" s="21">
        <f t="shared" si="14"/>
        <v>247</v>
      </c>
    </row>
    <row r="917" spans="1:32" ht="15" thickBot="1" x14ac:dyDescent="0.4">
      <c r="A917" s="11" t="s">
        <v>2321</v>
      </c>
      <c r="B917" s="12" t="s">
        <v>2322</v>
      </c>
      <c r="C917" s="12" t="s">
        <v>200</v>
      </c>
      <c r="D917" s="13" t="s">
        <v>132</v>
      </c>
      <c r="E917" s="14">
        <v>43831</v>
      </c>
      <c r="F917" s="15">
        <v>2941.7099999999996</v>
      </c>
      <c r="G917" s="15">
        <v>5364.9</v>
      </c>
      <c r="H917" s="15">
        <v>57747.247109999997</v>
      </c>
      <c r="I917" s="15">
        <v>18234.982305827001</v>
      </c>
      <c r="J917" s="16">
        <v>0.31577232194449106</v>
      </c>
      <c r="K917" s="16">
        <v>0.70558465478751364</v>
      </c>
      <c r="L917" s="16">
        <v>0.63259510624768001</v>
      </c>
      <c r="M917" s="15">
        <v>11535.360569179196</v>
      </c>
      <c r="N917" s="15">
        <v>587.72888691649928</v>
      </c>
      <c r="O917" s="15">
        <v>619.42451839236378</v>
      </c>
      <c r="P917" s="15">
        <v>2743904.94</v>
      </c>
      <c r="Q917" s="15">
        <v>1944706.99</v>
      </c>
      <c r="R917" s="17">
        <v>2592942.6533333333</v>
      </c>
      <c r="S917" s="15">
        <v>661.08045660517189</v>
      </c>
      <c r="T917" s="15">
        <v>3653406.3300000005</v>
      </c>
      <c r="U917" s="15">
        <v>2444431.31</v>
      </c>
      <c r="V917" s="15">
        <v>3259241.7466666671</v>
      </c>
      <c r="W917" s="15">
        <v>830.95590999792648</v>
      </c>
      <c r="X917" s="18">
        <v>3.1250999999999998</v>
      </c>
      <c r="Y917" s="18">
        <v>199828.24</v>
      </c>
      <c r="Z917" s="17">
        <v>266437.65333333332</v>
      </c>
      <c r="AA917" s="17">
        <v>85257.32083240003</v>
      </c>
      <c r="AB917" s="19">
        <f>Table1[[#This Row],[YTD-23 Annualized]]/Table1[[#This Row],[Column6]]</f>
        <v>224.78210696432831</v>
      </c>
      <c r="AC917" s="22">
        <v>40.702897999999998</v>
      </c>
      <c r="AD917" s="22">
        <v>-74.010240999999994</v>
      </c>
      <c r="AE917" s="21">
        <f>IF(OR('[1]Sales Team Input Sheet'!D$12="", '[1]Sales Team Input Sheet'!D$14="", AC917="", AD917=""), "",
     IFERROR(3959 * ACOS(MIN(1,
       SIN(RADIANS('[1]Sales Team Input Sheet'!D$12)) * SIN(RADIANS(AC917)) +
       COS(RADIANS('[1]Sales Team Input Sheet'!D$12)) * COS(RADIANS(AC917)) *
       COS(RADIANS(AD917) - RADIANS('[1]Sales Team Input Sheet'!D$14)))), ""))</f>
        <v>710.74683101984726</v>
      </c>
      <c r="AF917" s="21">
        <f t="shared" si="14"/>
        <v>435</v>
      </c>
    </row>
    <row r="918" spans="1:32" ht="15" thickBot="1" x14ac:dyDescent="0.4">
      <c r="A918" s="11" t="s">
        <v>2323</v>
      </c>
      <c r="B918" s="12" t="s">
        <v>2324</v>
      </c>
      <c r="C918" s="12" t="s">
        <v>70</v>
      </c>
      <c r="D918" s="13" t="s">
        <v>34</v>
      </c>
      <c r="E918" s="14">
        <v>43831</v>
      </c>
      <c r="F918" s="15">
        <v>2869.8500000000004</v>
      </c>
      <c r="G918" s="15">
        <v>2953.7878683600002</v>
      </c>
      <c r="H918" s="15">
        <v>31794.277236240203</v>
      </c>
      <c r="I918" s="15">
        <v>17194.981960288624</v>
      </c>
      <c r="J918" s="16">
        <v>0.54082002973444532</v>
      </c>
      <c r="K918" s="16">
        <v>0.79839252208203326</v>
      </c>
      <c r="L918" s="16">
        <v>0.79227986663665828</v>
      </c>
      <c r="M918" s="15">
        <v>13623.238014317216</v>
      </c>
      <c r="N918" s="15">
        <v>370.72278783243235</v>
      </c>
      <c r="O918" s="15">
        <v>397.939286025402</v>
      </c>
      <c r="P918" s="15">
        <v>1533236.06</v>
      </c>
      <c r="Q918" s="15">
        <v>1227448.47</v>
      </c>
      <c r="R918" s="17">
        <v>1636597.96</v>
      </c>
      <c r="S918" s="15">
        <v>427.70474763489375</v>
      </c>
      <c r="T918" s="15">
        <v>1809029.5700000003</v>
      </c>
      <c r="U918" s="15">
        <v>1562812.4000000001</v>
      </c>
      <c r="V918" s="15">
        <v>2083749.8666666667</v>
      </c>
      <c r="W918" s="15">
        <v>544.562398731641</v>
      </c>
      <c r="X918" s="18">
        <v>2.9804999999999997</v>
      </c>
      <c r="Y918" s="18">
        <v>118511.62999999999</v>
      </c>
      <c r="Z918" s="17">
        <v>158015.50666666665</v>
      </c>
      <c r="AA918" s="17">
        <v>53016.442431359392</v>
      </c>
      <c r="AB918" s="19">
        <f>Table1[[#This Row],[YTD-23 Annualized]]/Table1[[#This Row],[Column6]]</f>
        <v>120.13281704981095</v>
      </c>
      <c r="AC918" s="22">
        <v>35.549686000000001</v>
      </c>
      <c r="AD918" s="22">
        <v>-82.954646999999994</v>
      </c>
      <c r="AE918" s="21">
        <v>150</v>
      </c>
      <c r="AF918" s="21">
        <f t="shared" si="14"/>
        <v>53</v>
      </c>
    </row>
    <row r="919" spans="1:32" ht="15" thickBot="1" x14ac:dyDescent="0.4">
      <c r="A919" s="11" t="s">
        <v>2325</v>
      </c>
      <c r="B919" s="12" t="s">
        <v>2326</v>
      </c>
      <c r="C919" s="12" t="s">
        <v>37</v>
      </c>
      <c r="D919" s="13" t="s">
        <v>132</v>
      </c>
      <c r="E919" s="14">
        <v>43831</v>
      </c>
      <c r="F919" s="15">
        <v>4987.0899999999992</v>
      </c>
      <c r="G919" s="15">
        <v>4744.0467921600002</v>
      </c>
      <c r="H919" s="15">
        <v>51064.445266131028</v>
      </c>
      <c r="I919" s="15">
        <v>27460.873412650999</v>
      </c>
      <c r="J919" s="16">
        <v>0.53776895586614115</v>
      </c>
      <c r="K919" s="16">
        <v>0.73852432548460578</v>
      </c>
      <c r="L919" s="16">
        <v>0.72458772044429343</v>
      </c>
      <c r="M919" s="15">
        <v>19897.811667482092</v>
      </c>
      <c r="N919" s="15">
        <v>361.1261205554863</v>
      </c>
      <c r="O919" s="15">
        <v>419.22033690990145</v>
      </c>
      <c r="P919" s="15">
        <v>2591769.71</v>
      </c>
      <c r="Q919" s="15">
        <v>2242213.84</v>
      </c>
      <c r="R919" s="17">
        <v>2989618.4533333331</v>
      </c>
      <c r="S919" s="15">
        <v>449.60364461038404</v>
      </c>
      <c r="T919" s="15">
        <v>3083986.34</v>
      </c>
      <c r="U919" s="15">
        <v>2650462.7200000002</v>
      </c>
      <c r="V919" s="15">
        <v>3533950.2933333339</v>
      </c>
      <c r="W919" s="15">
        <v>531.46478607765266</v>
      </c>
      <c r="X919" s="18">
        <v>2.2480000000000002</v>
      </c>
      <c r="Y919" s="18">
        <v>178779.61000000004</v>
      </c>
      <c r="Z919" s="17">
        <v>238372.81333333341</v>
      </c>
      <c r="AA919" s="17">
        <v>106037.72835112695</v>
      </c>
      <c r="AB919" s="19">
        <f>Table1[[#This Row],[YTD-23 Annualized]]/Table1[[#This Row],[Column6]]</f>
        <v>150.24860538905912</v>
      </c>
      <c r="AC919" s="22">
        <v>25.790749000000002</v>
      </c>
      <c r="AD919" s="22">
        <v>-80.128765999999999</v>
      </c>
      <c r="AE919" s="21">
        <f>IF(OR('[1]Sales Team Input Sheet'!D$12="", '[1]Sales Team Input Sheet'!D$14="", AC919="", AD919=""), "",
     IFERROR(3959 * ACOS(MIN(1,
       SIN(RADIANS('[1]Sales Team Input Sheet'!D$12)) * SIN(RADIANS(AC919)) +
       COS(RADIANS('[1]Sales Team Input Sheet'!D$12)) * COS(RADIANS(AC919)) *
       COS(RADIANS(AD919) - RADIANS('[1]Sales Team Input Sheet'!D$14)))), ""))</f>
        <v>1191.1795757431876</v>
      </c>
      <c r="AF919" s="21">
        <f t="shared" si="14"/>
        <v>758</v>
      </c>
    </row>
    <row r="920" spans="1:32" ht="15" thickBot="1" x14ac:dyDescent="0.4">
      <c r="A920" s="11" t="s">
        <v>2327</v>
      </c>
      <c r="B920" s="12" t="s">
        <v>2328</v>
      </c>
      <c r="C920" s="12" t="s">
        <v>989</v>
      </c>
      <c r="D920" s="13" t="s">
        <v>132</v>
      </c>
      <c r="E920" s="14">
        <v>43862</v>
      </c>
      <c r="F920" s="15">
        <v>2309.4699999999998</v>
      </c>
      <c r="G920" s="15">
        <v>4242</v>
      </c>
      <c r="H920" s="15">
        <v>45660.463799999998</v>
      </c>
      <c r="I920" s="15">
        <v>20508.006048005005</v>
      </c>
      <c r="J920" s="16">
        <v>0.44914143092880732</v>
      </c>
      <c r="K920" s="16">
        <v>0.52538118261541045</v>
      </c>
      <c r="L920" s="16">
        <v>0.53265950980036803</v>
      </c>
      <c r="M920" s="15">
        <v>10923.784448513328</v>
      </c>
      <c r="N920" s="15">
        <v>450.61684787951475</v>
      </c>
      <c r="O920" s="15">
        <v>440.39514260847727</v>
      </c>
      <c r="P920" s="15">
        <v>1471396.1</v>
      </c>
      <c r="Q920" s="15">
        <v>1088422.7199999997</v>
      </c>
      <c r="R920" s="17">
        <v>1451230.293333333</v>
      </c>
      <c r="S920" s="15">
        <v>471.28679740373326</v>
      </c>
      <c r="T920" s="15">
        <v>1766779.1399999997</v>
      </c>
      <c r="U920" s="15">
        <v>1360400.2899999998</v>
      </c>
      <c r="V920" s="15">
        <v>1813867.053333333</v>
      </c>
      <c r="W920" s="15">
        <v>589.05302515295716</v>
      </c>
      <c r="X920" s="18">
        <v>2.1841000000000004</v>
      </c>
      <c r="Y920" s="18">
        <v>148869.46000000002</v>
      </c>
      <c r="Z920" s="17">
        <v>198492.61333333334</v>
      </c>
      <c r="AA920" s="17">
        <v>90880.735009080774</v>
      </c>
      <c r="AB920" s="19">
        <f>Table1[[#This Row],[YTD-23 Annualized]]/Table1[[#This Row],[Column6]]</f>
        <v>132.85050617515967</v>
      </c>
      <c r="AC920" s="22">
        <v>37.794192000000002</v>
      </c>
      <c r="AD920" s="22">
        <v>-122.276051</v>
      </c>
      <c r="AE920" s="21">
        <f>IF(OR('[1]Sales Team Input Sheet'!D$12="", '[1]Sales Team Input Sheet'!D$14="", AC920="", AD920=""), "",
     IFERROR(3959 * ACOS(MIN(1,
       SIN(RADIANS('[1]Sales Team Input Sheet'!D$12)) * SIN(RADIANS(AC920)) +
       COS(RADIANS('[1]Sales Team Input Sheet'!D$12)) * COS(RADIANS(AC920)) *
       COS(RADIANS(AD920) - RADIANS('[1]Sales Team Input Sheet'!D$14)))), ""))</f>
        <v>1847.2648152681184</v>
      </c>
      <c r="AF920" s="21">
        <f t="shared" si="14"/>
        <v>994</v>
      </c>
    </row>
    <row r="921" spans="1:32" ht="15" thickBot="1" x14ac:dyDescent="0.4">
      <c r="A921" s="11" t="s">
        <v>2329</v>
      </c>
      <c r="B921" s="12" t="s">
        <v>2330</v>
      </c>
      <c r="C921" s="12" t="s">
        <v>79</v>
      </c>
      <c r="D921" s="13" t="s">
        <v>34</v>
      </c>
      <c r="E921" s="14">
        <v>43891</v>
      </c>
      <c r="F921" s="15">
        <v>2499.38</v>
      </c>
      <c r="G921" s="15">
        <v>2793</v>
      </c>
      <c r="H921" s="15">
        <v>30063.572700000001</v>
      </c>
      <c r="I921" s="15">
        <v>14196.933438622331</v>
      </c>
      <c r="J921" s="16">
        <v>0.47223041586878095</v>
      </c>
      <c r="K921" s="16">
        <v>0.69776947955467394</v>
      </c>
      <c r="L921" s="16">
        <v>0.81605204414025501</v>
      </c>
      <c r="M921" s="15">
        <v>11585.436553110894</v>
      </c>
      <c r="N921" s="15">
        <v>406.09611687409938</v>
      </c>
      <c r="O921" s="15">
        <v>513.59605582184383</v>
      </c>
      <c r="P921" s="15">
        <v>1250377.67</v>
      </c>
      <c r="Q921" s="15">
        <v>1373262.2499999998</v>
      </c>
      <c r="R921" s="17">
        <v>1831016.333333333</v>
      </c>
      <c r="S921" s="15">
        <v>549.44116140802907</v>
      </c>
      <c r="T921" s="15">
        <v>1505782.25</v>
      </c>
      <c r="U921" s="15">
        <v>1580790.14</v>
      </c>
      <c r="V921" s="15">
        <v>2107720.1866666665</v>
      </c>
      <c r="W921" s="15">
        <v>632.47290928150164</v>
      </c>
      <c r="X921" s="18">
        <v>2.3213999999999997</v>
      </c>
      <c r="Y921" s="18">
        <v>120605.03</v>
      </c>
      <c r="Z921" s="17">
        <v>160806.70666666667</v>
      </c>
      <c r="AA921" s="17">
        <v>69271.433904827558</v>
      </c>
      <c r="AB921" s="19">
        <f>Table1[[#This Row],[YTD-23 Annualized]]/Table1[[#This Row],[Column6]]</f>
        <v>158.04465588667634</v>
      </c>
      <c r="AC921" s="22">
        <v>47.589385</v>
      </c>
      <c r="AD921" s="22">
        <v>-122.390323</v>
      </c>
      <c r="AE921" s="21">
        <f>IF(OR('[1]Sales Team Input Sheet'!D$12="", '[1]Sales Team Input Sheet'!D$14="", AC921="", AD921=""), "",
     IFERROR(3959 * ACOS(MIN(1,
       SIN(RADIANS('[1]Sales Team Input Sheet'!D$12)) * SIN(RADIANS(AC921)) +
       COS(RADIANS('[1]Sales Team Input Sheet'!D$12)) * COS(RADIANS(AC921)) *
       COS(RADIANS(AD921) - RADIANS('[1]Sales Team Input Sheet'!D$14)))), ""))</f>
        <v>1735.7499759965845</v>
      </c>
      <c r="AF921" s="21">
        <f t="shared" si="14"/>
        <v>894</v>
      </c>
    </row>
    <row r="922" spans="1:32" ht="15" thickBot="1" x14ac:dyDescent="0.4">
      <c r="A922" s="11" t="s">
        <v>2331</v>
      </c>
      <c r="B922" s="12" t="s">
        <v>2332</v>
      </c>
      <c r="C922" s="12" t="s">
        <v>476</v>
      </c>
      <c r="D922" s="13" t="s">
        <v>34</v>
      </c>
      <c r="E922" s="14">
        <v>43891</v>
      </c>
      <c r="F922" s="15">
        <v>2353.3199999999997</v>
      </c>
      <c r="G922" s="15">
        <v>3513.15999998096</v>
      </c>
      <c r="H922" s="15">
        <v>37815.302923795054</v>
      </c>
      <c r="I922" s="15">
        <v>18106.375787153811</v>
      </c>
      <c r="J922" s="16">
        <v>0.47881080904314222</v>
      </c>
      <c r="K922" s="16">
        <v>0.50318338235432225</v>
      </c>
      <c r="L922" s="16">
        <v>0.62440286533352252</v>
      </c>
      <c r="M922" s="15">
        <v>11305.672922304353</v>
      </c>
      <c r="N922" s="15">
        <v>296.35039753398843</v>
      </c>
      <c r="O922" s="15">
        <v>254.10654734587735</v>
      </c>
      <c r="P922" s="15">
        <v>816055.48</v>
      </c>
      <c r="Q922" s="15">
        <v>650912.5199999999</v>
      </c>
      <c r="R922" s="17">
        <v>867883.35999999987</v>
      </c>
      <c r="S922" s="15">
        <v>276.59328948039365</v>
      </c>
      <c r="T922" s="15">
        <v>1020706.2400000001</v>
      </c>
      <c r="U922" s="15">
        <v>824644.34000000008</v>
      </c>
      <c r="V922" s="15">
        <v>1099525.7866666669</v>
      </c>
      <c r="W922" s="15">
        <v>350.41742729420577</v>
      </c>
      <c r="X922" s="18">
        <v>2.1</v>
      </c>
      <c r="Y922" s="18">
        <v>64938.189999999995</v>
      </c>
      <c r="Z922" s="17">
        <v>86584.253333333327</v>
      </c>
      <c r="AA922" s="17">
        <v>41230.596825396824</v>
      </c>
      <c r="AB922" s="19">
        <f>Table1[[#This Row],[YTD-23 Annualized]]/Table1[[#This Row],[Column6]]</f>
        <v>76.765298798605741</v>
      </c>
      <c r="AC922" s="22">
        <v>40.511614999999999</v>
      </c>
      <c r="AD922" s="22">
        <v>-80.088391999999999</v>
      </c>
      <c r="AE922" s="21">
        <f>IF(OR('[1]Sales Team Input Sheet'!D$12="", '[1]Sales Team Input Sheet'!D$14="", AC922="", AD922=""), "",
     IFERROR(3959 * ACOS(MIN(1,
       SIN(RADIANS('[1]Sales Team Input Sheet'!D$12)) * SIN(RADIANS(AC922)) +
       COS(RADIANS('[1]Sales Team Input Sheet'!D$12)) * COS(RADIANS(AC922)) *
       COS(RADIANS(AD922) - RADIANS('[1]Sales Team Input Sheet'!D$14)))), ""))</f>
        <v>403.01237438450147</v>
      </c>
      <c r="AF922" s="21">
        <f t="shared" si="14"/>
        <v>146</v>
      </c>
    </row>
    <row r="923" spans="1:32" ht="15" thickBot="1" x14ac:dyDescent="0.4">
      <c r="A923" s="11" t="s">
        <v>2333</v>
      </c>
      <c r="B923" s="12" t="s">
        <v>2334</v>
      </c>
      <c r="C923" s="12" t="s">
        <v>191</v>
      </c>
      <c r="D923" s="13" t="s">
        <v>34</v>
      </c>
      <c r="E923" s="14">
        <v>43891</v>
      </c>
      <c r="F923" s="15">
        <v>930.3599999999999</v>
      </c>
      <c r="G923" s="15">
        <v>2899.62487134</v>
      </c>
      <c r="H923" s="15">
        <v>31211.272152616624</v>
      </c>
      <c r="I923" s="15">
        <v>12406.830556509492</v>
      </c>
      <c r="J923" s="16">
        <v>0.39751120991937378</v>
      </c>
      <c r="K923" s="16">
        <v>0.46568642212544775</v>
      </c>
      <c r="L923" s="16">
        <v>0.35409050873618153</v>
      </c>
      <c r="M923" s="15">
        <v>4393.140943558049</v>
      </c>
      <c r="N923" s="15">
        <v>405.52688950856486</v>
      </c>
      <c r="O923" s="15">
        <v>400.1363880648351</v>
      </c>
      <c r="P923" s="15">
        <v>719165.41</v>
      </c>
      <c r="Q923" s="15">
        <v>400521.08000000007</v>
      </c>
      <c r="R923" s="17">
        <v>534028.10666666669</v>
      </c>
      <c r="S923" s="15">
        <v>430.50118233801982</v>
      </c>
      <c r="T923" s="15">
        <v>807369.7899999998</v>
      </c>
      <c r="U923" s="15">
        <v>468848.17999999993</v>
      </c>
      <c r="V923" s="15">
        <v>625130.90666666662</v>
      </c>
      <c r="W923" s="15">
        <v>503.94275334279206</v>
      </c>
      <c r="X923" s="18">
        <v>1.6841999999999999</v>
      </c>
      <c r="Y923" s="18">
        <v>85649.01</v>
      </c>
      <c r="Z923" s="17">
        <v>114198.68</v>
      </c>
      <c r="AA923" s="17">
        <v>67805.890036812736</v>
      </c>
      <c r="AB923" s="19">
        <f>Table1[[#This Row],[YTD-23 Annualized]]/Table1[[#This Row],[Column6]]</f>
        <v>121.55952051794449</v>
      </c>
      <c r="AC923" s="22">
        <v>33.009</v>
      </c>
      <c r="AD923" s="22">
        <v>-96.710254000000006</v>
      </c>
      <c r="AE923" s="21">
        <f>IF(OR('[1]Sales Team Input Sheet'!D$12="", '[1]Sales Team Input Sheet'!D$14="", AC923="", AD923=""), "",
     IFERROR(3959 * ACOS(MIN(1,
       SIN(RADIANS('[1]Sales Team Input Sheet'!D$12)) * SIN(RADIANS(AC923)) +
       COS(RADIANS('[1]Sales Team Input Sheet'!D$12)) * COS(RADIANS(AC923)) *
       COS(RADIANS(AD923) - RADIANS('[1]Sales Team Input Sheet'!D$14)))), ""))</f>
        <v>789.31965687963918</v>
      </c>
      <c r="AF923" s="21">
        <f t="shared" si="14"/>
        <v>520</v>
      </c>
    </row>
    <row r="924" spans="1:32" ht="15" thickBot="1" x14ac:dyDescent="0.4">
      <c r="A924" s="11" t="s">
        <v>2335</v>
      </c>
      <c r="B924" s="12" t="s">
        <v>2336</v>
      </c>
      <c r="C924" s="12" t="s">
        <v>1691</v>
      </c>
      <c r="D924" s="13" t="s">
        <v>34</v>
      </c>
      <c r="E924" s="14">
        <v>43922</v>
      </c>
      <c r="F924" s="15">
        <v>2881.28</v>
      </c>
      <c r="G924" s="15">
        <v>4371.8736085199998</v>
      </c>
      <c r="H924" s="15">
        <v>47058.410334748427</v>
      </c>
      <c r="I924" s="15">
        <v>26055.200502491785</v>
      </c>
      <c r="J924" s="16">
        <v>0.55367787218371778</v>
      </c>
      <c r="K924" s="16">
        <v>0.76422896635917004</v>
      </c>
      <c r="L924" s="16">
        <v>0.53960589341483212</v>
      </c>
      <c r="M924" s="15">
        <v>14059.539745249662</v>
      </c>
      <c r="N924" s="15">
        <v>350.73002886871404</v>
      </c>
      <c r="O924" s="15">
        <v>364.96578603953799</v>
      </c>
      <c r="P924" s="15">
        <v>2089149.03</v>
      </c>
      <c r="Q924" s="15">
        <v>1123272.22</v>
      </c>
      <c r="R924" s="17">
        <v>1497696.2933333332</v>
      </c>
      <c r="S924" s="15">
        <v>389.85180891825854</v>
      </c>
      <c r="T924" s="15">
        <v>2349791.3899999997</v>
      </c>
      <c r="U924" s="15">
        <v>1351331.3299999998</v>
      </c>
      <c r="V924" s="15">
        <v>1801775.1066666665</v>
      </c>
      <c r="W924" s="15">
        <v>469.0038212183473</v>
      </c>
      <c r="X924" s="18">
        <v>3.3588000000000005</v>
      </c>
      <c r="Y924" s="18">
        <v>126731.8</v>
      </c>
      <c r="Z924" s="17">
        <v>168975.73333333334</v>
      </c>
      <c r="AA924" s="17">
        <v>50308.364098289065</v>
      </c>
      <c r="AB924" s="19">
        <f>Table1[[#This Row],[YTD-23 Annualized]]/Table1[[#This Row],[Column6]]</f>
        <v>106.52527184180153</v>
      </c>
      <c r="AC924" s="22">
        <v>40.627243</v>
      </c>
      <c r="AD924" s="22">
        <v>-111.922138</v>
      </c>
      <c r="AE924" s="21">
        <f>IF(OR('[1]Sales Team Input Sheet'!D$12="", '[1]Sales Team Input Sheet'!D$14="", AC924="", AD924=""), "",
     IFERROR(3959 * ACOS(MIN(1,
       SIN(RADIANS('[1]Sales Team Input Sheet'!D$12)) * SIN(RADIANS(AC924)) +
       COS(RADIANS('[1]Sales Team Input Sheet'!D$12)) * COS(RADIANS(AC924)) *
       COS(RADIANS(AD924) - RADIANS('[1]Sales Team Input Sheet'!D$14)))), ""))</f>
        <v>1260.8981725216306</v>
      </c>
      <c r="AF924" s="21">
        <f t="shared" si="14"/>
        <v>778</v>
      </c>
    </row>
    <row r="925" spans="1:32" ht="15" thickBot="1" x14ac:dyDescent="0.4">
      <c r="A925" s="11" t="s">
        <v>2337</v>
      </c>
      <c r="B925" s="12" t="s">
        <v>2338</v>
      </c>
      <c r="C925" s="12" t="s">
        <v>2339</v>
      </c>
      <c r="D925" s="13" t="s">
        <v>1123</v>
      </c>
      <c r="E925" s="14">
        <v>43922</v>
      </c>
      <c r="F925" s="15">
        <v>1179.32</v>
      </c>
      <c r="G925" s="15">
        <v>1272.2265543599999</v>
      </c>
      <c r="H925" s="15">
        <v>13694.119408475603</v>
      </c>
      <c r="I925" s="15">
        <v>7564.326619633106</v>
      </c>
      <c r="J925" s="16">
        <v>0.55237773193005546</v>
      </c>
      <c r="K925" s="16">
        <v>0.71391364934917001</v>
      </c>
      <c r="L925" s="16">
        <v>0.72107748824959983</v>
      </c>
      <c r="M925" s="15">
        <v>5454.4656391846265</v>
      </c>
      <c r="N925" s="15">
        <v>318.48098924040465</v>
      </c>
      <c r="O925" s="15">
        <v>338.24129159176476</v>
      </c>
      <c r="P925" s="15">
        <v>528752.70000000007</v>
      </c>
      <c r="Q925" s="15">
        <v>425182.82999999996</v>
      </c>
      <c r="R925" s="17">
        <v>566910.43999999994</v>
      </c>
      <c r="S925" s="15">
        <v>360.53219652002849</v>
      </c>
      <c r="T925" s="15">
        <v>588426.71</v>
      </c>
      <c r="U925" s="15">
        <v>471438.27000000008</v>
      </c>
      <c r="V925" s="15">
        <v>628584.3600000001</v>
      </c>
      <c r="W925" s="15">
        <v>399.75432452599807</v>
      </c>
      <c r="X925" s="18">
        <v>2.3992</v>
      </c>
      <c r="Y925" s="18">
        <v>112119.11</v>
      </c>
      <c r="Z925" s="17">
        <v>149492.14666666667</v>
      </c>
      <c r="AA925" s="17">
        <v>62309.164165833055</v>
      </c>
      <c r="AB925" s="19">
        <f>Table1[[#This Row],[YTD-23 Annualized]]/Table1[[#This Row],[Column6]]</f>
        <v>103.93510152989906</v>
      </c>
      <c r="AC925" s="22">
        <v>39.388621000000001</v>
      </c>
      <c r="AD925" s="22">
        <v>-107.08517399999999</v>
      </c>
      <c r="AE925" s="21">
        <f>IF(OR('[1]Sales Team Input Sheet'!D$12="", '[1]Sales Team Input Sheet'!D$14="", AC925="", AD925=""), "",
     IFERROR(3959 * ACOS(MIN(1,
       SIN(RADIANS('[1]Sales Team Input Sheet'!D$12)) * SIN(RADIANS(AC925)) +
       COS(RADIANS('[1]Sales Team Input Sheet'!D$12)) * COS(RADIANS(AC925)) *
       COS(RADIANS(AD925) - RADIANS('[1]Sales Team Input Sheet'!D$14)))), ""))</f>
        <v>1032.5618303088202</v>
      </c>
      <c r="AF925" s="21">
        <f t="shared" si="14"/>
        <v>718</v>
      </c>
    </row>
    <row r="926" spans="1:32" ht="15" thickBot="1" x14ac:dyDescent="0.4">
      <c r="A926" s="11" t="s">
        <v>2340</v>
      </c>
      <c r="B926" s="12" t="s">
        <v>2341</v>
      </c>
      <c r="C926" s="12" t="s">
        <v>719</v>
      </c>
      <c r="D926" s="13" t="s">
        <v>132</v>
      </c>
      <c r="E926" s="14">
        <v>43952</v>
      </c>
      <c r="F926" s="15">
        <v>4489.07</v>
      </c>
      <c r="G926" s="15">
        <v>4843</v>
      </c>
      <c r="H926" s="15">
        <v>52129.5677</v>
      </c>
      <c r="I926" s="15">
        <v>27683.933195683803</v>
      </c>
      <c r="J926" s="16">
        <v>0.5310600953954161</v>
      </c>
      <c r="K926" s="16">
        <v>0.6947158132492175</v>
      </c>
      <c r="L926" s="16">
        <v>0.75506724747853637</v>
      </c>
      <c r="M926" s="15">
        <v>20903.231237444648</v>
      </c>
      <c r="N926" s="15">
        <v>283.44462026180804</v>
      </c>
      <c r="O926" s="15">
        <v>303.20156736250499</v>
      </c>
      <c r="P926" s="15">
        <v>1674188.56</v>
      </c>
      <c r="Q926" s="15">
        <v>1467112.42</v>
      </c>
      <c r="R926" s="17">
        <v>1956149.8933333331</v>
      </c>
      <c r="S926" s="15">
        <v>326.81878874688965</v>
      </c>
      <c r="T926" s="15">
        <v>2172380.94</v>
      </c>
      <c r="U926" s="15">
        <v>1969055.4400000002</v>
      </c>
      <c r="V926" s="15">
        <v>2625407.2533333334</v>
      </c>
      <c r="W926" s="15">
        <v>438.63326702412752</v>
      </c>
      <c r="X926" s="18">
        <v>3.4462999999999999</v>
      </c>
      <c r="Y926" s="18">
        <v>192100.5</v>
      </c>
      <c r="Z926" s="17">
        <v>256134</v>
      </c>
      <c r="AA926" s="17">
        <v>74321.446188666101</v>
      </c>
      <c r="AB926" s="19">
        <f>Table1[[#This Row],[YTD-23 Annualized]]/Table1[[#This Row],[Column6]]</f>
        <v>93.581220583218595</v>
      </c>
      <c r="AC926" s="22">
        <v>31.127330000000001</v>
      </c>
      <c r="AD926" s="22">
        <v>-95.439881</v>
      </c>
      <c r="AE926" s="21">
        <f>IF(OR('[1]Sales Team Input Sheet'!D$12="", '[1]Sales Team Input Sheet'!D$14="", AC926="", AD926=""), "",
     IFERROR(3959 * ACOS(MIN(1,
       SIN(RADIANS('[1]Sales Team Input Sheet'!D$12)) * SIN(RADIANS(AC926)) +
       COS(RADIANS('[1]Sales Team Input Sheet'!D$12)) * COS(RADIANS(AC926)) *
       COS(RADIANS(AD926) - RADIANS('[1]Sales Team Input Sheet'!D$14)))), ""))</f>
        <v>859.88857231374357</v>
      </c>
      <c r="AF926" s="21">
        <f t="shared" si="14"/>
        <v>609</v>
      </c>
    </row>
    <row r="927" spans="1:32" ht="15" thickBot="1" x14ac:dyDescent="0.4">
      <c r="A927" s="11" t="s">
        <v>2342</v>
      </c>
      <c r="B927" s="12" t="s">
        <v>2343</v>
      </c>
      <c r="C927" s="12" t="s">
        <v>45</v>
      </c>
      <c r="D927" s="13" t="s">
        <v>34</v>
      </c>
      <c r="E927" s="14">
        <v>43983</v>
      </c>
      <c r="F927" s="15">
        <v>1857.8100000000002</v>
      </c>
      <c r="G927" s="15">
        <v>2415.5024400000002</v>
      </c>
      <c r="H927" s="15">
        <v>26000.226713915999</v>
      </c>
      <c r="I927" s="15">
        <v>11877.164925250238</v>
      </c>
      <c r="J927" s="16">
        <v>0.456810052309785</v>
      </c>
      <c r="K927" s="16">
        <v>0.41368093459997407</v>
      </c>
      <c r="L927" s="16">
        <v>0.6357252438970874</v>
      </c>
      <c r="M927" s="15">
        <v>7550.6135689106395</v>
      </c>
      <c r="N927" s="15">
        <v>338.61930602165518</v>
      </c>
      <c r="O927" s="15">
        <v>243.12780639570249</v>
      </c>
      <c r="P927" s="15">
        <v>569154.50999999989</v>
      </c>
      <c r="Q927" s="15">
        <v>481117.44</v>
      </c>
      <c r="R927" s="17">
        <v>641489.91999999993</v>
      </c>
      <c r="S927" s="15">
        <v>258.97020685645998</v>
      </c>
      <c r="T927" s="15">
        <v>1113906.73</v>
      </c>
      <c r="U927" s="15">
        <v>1004758.8500000001</v>
      </c>
      <c r="V927" s="15">
        <v>1339678.4666666668</v>
      </c>
      <c r="W927" s="15">
        <v>540.82971347984994</v>
      </c>
      <c r="X927" s="18">
        <v>1.0625</v>
      </c>
      <c r="Y927" s="18">
        <v>46629.539999999994</v>
      </c>
      <c r="Z927" s="17">
        <v>62172.719999999994</v>
      </c>
      <c r="AA927" s="17">
        <v>58515.501176470585</v>
      </c>
      <c r="AB927" s="19">
        <f>Table1[[#This Row],[YTD-23 Annualized]]/Table1[[#This Row],[Column6]]</f>
        <v>84.95864794899714</v>
      </c>
      <c r="AC927" s="22">
        <v>33.730415000000001</v>
      </c>
      <c r="AD927" s="22">
        <v>-84.389446000000007</v>
      </c>
      <c r="AE927" s="21">
        <f>IF(OR('[1]Sales Team Input Sheet'!D$12="", '[1]Sales Team Input Sheet'!D$14="", AC927="", AD927=""), "",
     IFERROR(3959 * ACOS(MIN(1,
       SIN(RADIANS('[1]Sales Team Input Sheet'!D$12)) * SIN(RADIANS(AC927)) +
       COS(RADIANS('[1]Sales Team Input Sheet'!D$12)) * COS(RADIANS(AC927)) *
       COS(RADIANS(AD927) - RADIANS('[1]Sales Team Input Sheet'!D$14)))), ""))</f>
        <v>590.39460487594465</v>
      </c>
      <c r="AF927" s="21">
        <f t="shared" si="14"/>
        <v>268</v>
      </c>
    </row>
    <row r="928" spans="1:32" ht="15" thickBot="1" x14ac:dyDescent="0.4">
      <c r="A928" s="11" t="s">
        <v>2344</v>
      </c>
      <c r="B928" s="12" t="s">
        <v>2345</v>
      </c>
      <c r="C928" s="12" t="s">
        <v>37</v>
      </c>
      <c r="D928" s="13" t="s">
        <v>34</v>
      </c>
      <c r="E928" s="14">
        <v>43983</v>
      </c>
      <c r="F928" s="15">
        <v>3184.7200000000003</v>
      </c>
      <c r="G928" s="15">
        <v>2881.2298912199999</v>
      </c>
      <c r="H928" s="15">
        <v>31013.270426102954</v>
      </c>
      <c r="I928" s="15">
        <v>14286.986222494301</v>
      </c>
      <c r="J928" s="16">
        <v>0.46067331907277237</v>
      </c>
      <c r="K928" s="16">
        <v>0.96677167239906381</v>
      </c>
      <c r="L928" s="16">
        <v>0.88365811042828368</v>
      </c>
      <c r="M928" s="15">
        <v>12624.811249084236</v>
      </c>
      <c r="N928" s="15">
        <v>538.01932604929402</v>
      </c>
      <c r="O928" s="15">
        <v>680.11369916350554</v>
      </c>
      <c r="P928" s="15">
        <v>2659659.4600000004</v>
      </c>
      <c r="Q928" s="15">
        <v>2323890.31</v>
      </c>
      <c r="R928" s="17">
        <v>3098520.4133333336</v>
      </c>
      <c r="S928" s="15">
        <v>729.7000395639177</v>
      </c>
      <c r="T928" s="15">
        <v>3668255.61</v>
      </c>
      <c r="U928" s="15">
        <v>2998072.57</v>
      </c>
      <c r="V928" s="15">
        <v>3997430.0933333328</v>
      </c>
      <c r="W928" s="15">
        <v>941.39282888291564</v>
      </c>
      <c r="X928" s="18">
        <v>2.173</v>
      </c>
      <c r="Y928" s="18">
        <v>112540.59</v>
      </c>
      <c r="Z928" s="17">
        <v>150054.12</v>
      </c>
      <c r="AA928" s="17">
        <v>69053.897837091572</v>
      </c>
      <c r="AB928" s="19">
        <f>Table1[[#This Row],[YTD-23 Annualized]]/Table1[[#This Row],[Column6]]</f>
        <v>245.43102880513089</v>
      </c>
      <c r="AC928" s="22">
        <v>25.562152999999999</v>
      </c>
      <c r="AD928" s="22">
        <v>-80.392688000000007</v>
      </c>
      <c r="AE928" s="21">
        <f>IF(OR('[1]Sales Team Input Sheet'!D$12="", '[1]Sales Team Input Sheet'!D$14="", AC928="", AD928=""), "",
     IFERROR(3959 * ACOS(MIN(1,
       SIN(RADIANS('[1]Sales Team Input Sheet'!D$12)) * SIN(RADIANS(AC928)) +
       COS(RADIANS('[1]Sales Team Input Sheet'!D$12)) * COS(RADIANS(AC928)) *
       COS(RADIANS(AD928) - RADIANS('[1]Sales Team Input Sheet'!D$14)))), ""))</f>
        <v>1200.8689396091784</v>
      </c>
      <c r="AF928" s="21">
        <f t="shared" si="14"/>
        <v>767</v>
      </c>
    </row>
    <row r="929" spans="1:32" ht="15" thickBot="1" x14ac:dyDescent="0.4">
      <c r="A929" s="11" t="s">
        <v>2346</v>
      </c>
      <c r="B929" s="12" t="s">
        <v>2347</v>
      </c>
      <c r="C929" s="12" t="s">
        <v>554</v>
      </c>
      <c r="D929" s="13" t="s">
        <v>34</v>
      </c>
      <c r="E929" s="14">
        <v>44075</v>
      </c>
      <c r="F929" s="15">
        <v>3075.06</v>
      </c>
      <c r="G929" s="15">
        <v>5108</v>
      </c>
      <c r="H929" s="15">
        <v>54982.001199999999</v>
      </c>
      <c r="I929" s="15">
        <v>27962.639480911173</v>
      </c>
      <c r="J929" s="16">
        <v>0.50857805955799174</v>
      </c>
      <c r="K929" s="16">
        <v>0.53164047399296843</v>
      </c>
      <c r="L929" s="16">
        <v>0.51145505119613144</v>
      </c>
      <c r="M929" s="15">
        <v>14301.633207288391</v>
      </c>
      <c r="N929" s="15">
        <v>276.19224259520439</v>
      </c>
      <c r="O929" s="15">
        <v>290.81280365261159</v>
      </c>
      <c r="P929" s="15">
        <v>1321707.8799999999</v>
      </c>
      <c r="Q929" s="15">
        <v>956906.82999999984</v>
      </c>
      <c r="R929" s="17">
        <v>1275875.773333333</v>
      </c>
      <c r="S929" s="15">
        <v>311.18314114196141</v>
      </c>
      <c r="T929" s="15">
        <v>1620226.5699999998</v>
      </c>
      <c r="U929" s="15">
        <v>1276722.5</v>
      </c>
      <c r="V929" s="15">
        <v>1702296.6666666667</v>
      </c>
      <c r="W929" s="15">
        <v>415.1862077487919</v>
      </c>
      <c r="X929" s="18">
        <v>1.0556000000000001</v>
      </c>
      <c r="Y929" s="18">
        <v>75761.23000000001</v>
      </c>
      <c r="Z929" s="17">
        <v>101014.97333333336</v>
      </c>
      <c r="AA929" s="17">
        <v>95694.366552987252</v>
      </c>
      <c r="AB929" s="19">
        <f>Table1[[#This Row],[YTD-23 Annualized]]/Table1[[#This Row],[Column6]]</f>
        <v>89.211893134213639</v>
      </c>
      <c r="AC929" s="22">
        <v>35.995030999999997</v>
      </c>
      <c r="AD929" s="22">
        <v>-78.900656999999995</v>
      </c>
      <c r="AE929" s="21">
        <f>IF(OR('[1]Sales Team Input Sheet'!D$12="", '[1]Sales Team Input Sheet'!D$14="", AC929="", AD929=""), "",
     IFERROR(3959 * ACOS(MIN(1,
       SIN(RADIANS('[1]Sales Team Input Sheet'!D$12)) * SIN(RADIANS(AC929)) +
       COS(RADIANS('[1]Sales Team Input Sheet'!D$12)) * COS(RADIANS(AC929)) *
       COS(RADIANS(AD929) - RADIANS('[1]Sales Team Input Sheet'!D$14)))), ""))</f>
        <v>620.28825877058557</v>
      </c>
      <c r="AF929" s="21">
        <f t="shared" si="14"/>
        <v>331</v>
      </c>
    </row>
    <row r="930" spans="1:32" ht="15" thickBot="1" x14ac:dyDescent="0.4">
      <c r="A930" s="11" t="s">
        <v>2348</v>
      </c>
      <c r="B930" s="12" t="s">
        <v>2349</v>
      </c>
      <c r="C930" s="12" t="s">
        <v>155</v>
      </c>
      <c r="D930" s="13" t="s">
        <v>34</v>
      </c>
      <c r="E930" s="14">
        <v>44105</v>
      </c>
      <c r="F930" s="15">
        <v>971.13</v>
      </c>
      <c r="G930" s="15">
        <v>1511</v>
      </c>
      <c r="H930" s="15">
        <v>16264.252899999999</v>
      </c>
      <c r="I930" s="15">
        <v>6727.2934897818996</v>
      </c>
      <c r="J930" s="16">
        <v>0.41362450099272002</v>
      </c>
      <c r="K930" s="16">
        <v>0.78071614263163092</v>
      </c>
      <c r="L930" s="16">
        <v>0.75189635914227471</v>
      </c>
      <c r="M930" s="15">
        <v>5058.2274818485384</v>
      </c>
      <c r="N930" s="15">
        <v>649.25364858270859</v>
      </c>
      <c r="O930" s="15">
        <v>700.31460257638003</v>
      </c>
      <c r="P930" s="15">
        <v>937152.4299999997</v>
      </c>
      <c r="Q930" s="15">
        <v>727016.93</v>
      </c>
      <c r="R930" s="17">
        <v>969355.90666666673</v>
      </c>
      <c r="S930" s="15">
        <v>748.62987447612579</v>
      </c>
      <c r="T930" s="15">
        <v>1093624.9099999999</v>
      </c>
      <c r="U930" s="15">
        <v>880715.34</v>
      </c>
      <c r="V930" s="15">
        <v>1174287.1199999999</v>
      </c>
      <c r="W930" s="15">
        <v>906.89746995767803</v>
      </c>
      <c r="X930" s="18">
        <v>5.8799999999999998E-2</v>
      </c>
      <c r="Y930" s="18">
        <v>57056.97</v>
      </c>
      <c r="Z930" s="17">
        <v>76075.960000000006</v>
      </c>
      <c r="AA930" s="17">
        <v>1293808.8435374151</v>
      </c>
      <c r="AB930" s="19">
        <f>Table1[[#This Row],[YTD-23 Annualized]]/Table1[[#This Row],[Column6]]</f>
        <v>191.63944487376315</v>
      </c>
      <c r="AC930" s="22">
        <v>32.862005199999999</v>
      </c>
      <c r="AD930" s="22">
        <v>-96.809932799999999</v>
      </c>
      <c r="AE930" s="21">
        <f>IF(OR('[1]Sales Team Input Sheet'!D$12="", '[1]Sales Team Input Sheet'!D$14="", AC930="", AD930=""), "",
     IFERROR(3959 * ACOS(MIN(1,
       SIN(RADIANS('[1]Sales Team Input Sheet'!D$12)) * SIN(RADIANS(AC930)) +
       COS(RADIANS('[1]Sales Team Input Sheet'!D$12)) * COS(RADIANS(AC930)) *
       COS(RADIANS(AD930) - RADIANS('[1]Sales Team Input Sheet'!D$14)))), ""))</f>
        <v>800.92683130575801</v>
      </c>
      <c r="AF930" s="21">
        <f t="shared" si="14"/>
        <v>537</v>
      </c>
    </row>
    <row r="931" spans="1:32" ht="15" thickBot="1" x14ac:dyDescent="0.4">
      <c r="A931" s="11" t="s">
        <v>2350</v>
      </c>
      <c r="B931" s="12" t="s">
        <v>2351</v>
      </c>
      <c r="C931" s="12" t="s">
        <v>787</v>
      </c>
      <c r="D931" s="13" t="s">
        <v>34</v>
      </c>
      <c r="E931" s="14">
        <v>44105</v>
      </c>
      <c r="F931" s="15">
        <v>4008.05</v>
      </c>
      <c r="G931" s="15">
        <v>4937</v>
      </c>
      <c r="H931" s="15">
        <v>53141.374299999996</v>
      </c>
      <c r="I931" s="15">
        <v>27567.920391438045</v>
      </c>
      <c r="J931" s="16">
        <v>0.51876566525751378</v>
      </c>
      <c r="K931" s="16">
        <v>0.56508859878044515</v>
      </c>
      <c r="L931" s="16">
        <v>0.67761663439465225</v>
      </c>
      <c r="M931" s="15">
        <v>18680.481432905955</v>
      </c>
      <c r="N931" s="15">
        <v>283.63027817168302</v>
      </c>
      <c r="O931" s="15">
        <v>278.46658849066256</v>
      </c>
      <c r="P931" s="15">
        <v>1461131.63</v>
      </c>
      <c r="Q931" s="15">
        <v>1310734.9099999999</v>
      </c>
      <c r="R931" s="17">
        <v>1747646.5466666664</v>
      </c>
      <c r="S931" s="15">
        <v>327.02558850313739</v>
      </c>
      <c r="T931" s="15">
        <v>1687788.3</v>
      </c>
      <c r="U931" s="15">
        <v>1555579.35</v>
      </c>
      <c r="V931" s="15">
        <v>2074105.8000000003</v>
      </c>
      <c r="W931" s="15">
        <v>388.11375856089626</v>
      </c>
      <c r="X931" s="18">
        <v>3.0588000000000002</v>
      </c>
      <c r="Y931" s="18">
        <v>154523.98000000001</v>
      </c>
      <c r="Z931" s="17">
        <v>206031.97333333333</v>
      </c>
      <c r="AA931" s="17">
        <v>67357.124798395875</v>
      </c>
      <c r="AB931" s="19">
        <f>Table1[[#This Row],[YTD-23 Annualized]]/Table1[[#This Row],[Column6]]</f>
        <v>93.554684494809649</v>
      </c>
      <c r="AC931" s="22">
        <v>32.961477000000002</v>
      </c>
      <c r="AD931" s="22">
        <v>-96.828359000000006</v>
      </c>
      <c r="AE931" s="21">
        <f>IF(OR('[1]Sales Team Input Sheet'!D$12="", '[1]Sales Team Input Sheet'!D$14="", AC931="", AD931=""), "",
     IFERROR(3959 * ACOS(MIN(1,
       SIN(RADIANS('[1]Sales Team Input Sheet'!D$12)) * SIN(RADIANS(AC931)) +
       COS(RADIANS('[1]Sales Team Input Sheet'!D$12)) * COS(RADIANS(AC931)) *
       COS(RADIANS(AD931) - RADIANS('[1]Sales Team Input Sheet'!D$14)))), ""))</f>
        <v>796.0313903592596</v>
      </c>
      <c r="AF931" s="21">
        <f t="shared" si="14"/>
        <v>532</v>
      </c>
    </row>
    <row r="932" spans="1:32" ht="15" thickBot="1" x14ac:dyDescent="0.4">
      <c r="A932" s="11" t="s">
        <v>2352</v>
      </c>
      <c r="B932" s="12" t="s">
        <v>2353</v>
      </c>
      <c r="C932" s="12" t="s">
        <v>105</v>
      </c>
      <c r="D932" s="13" t="s">
        <v>132</v>
      </c>
      <c r="E932" s="14">
        <v>44136</v>
      </c>
      <c r="F932" s="15">
        <v>3216.3700000000003</v>
      </c>
      <c r="G932" s="15">
        <v>4045</v>
      </c>
      <c r="H932" s="15">
        <v>43539.9755</v>
      </c>
      <c r="I932" s="15">
        <v>20528.142868675626</v>
      </c>
      <c r="J932" s="16">
        <v>0.47147805282241434</v>
      </c>
      <c r="K932" s="16">
        <v>0.73557107601021332</v>
      </c>
      <c r="L932" s="16">
        <v>0.74982701313220024</v>
      </c>
      <c r="M932" s="15">
        <v>15392.556052370121</v>
      </c>
      <c r="N932" s="15">
        <v>440.64418157502729</v>
      </c>
      <c r="O932" s="15">
        <v>497.69598336012336</v>
      </c>
      <c r="P932" s="15">
        <v>1982657.35</v>
      </c>
      <c r="Q932" s="15">
        <v>1714283.3499999999</v>
      </c>
      <c r="R932" s="17">
        <v>2285711.1333333333</v>
      </c>
      <c r="S932" s="15">
        <v>532.98698532818048</v>
      </c>
      <c r="T932" s="15">
        <v>2252726.77</v>
      </c>
      <c r="U932" s="15">
        <v>1950569.9599999997</v>
      </c>
      <c r="V932" s="15">
        <v>2600759.9466666663</v>
      </c>
      <c r="W932" s="15">
        <v>606.4507379437066</v>
      </c>
      <c r="X932" s="18">
        <v>2.2909000000000002</v>
      </c>
      <c r="Y932" s="18">
        <v>82327.540000000008</v>
      </c>
      <c r="Z932" s="17">
        <v>109770.05333333334</v>
      </c>
      <c r="AA932" s="17">
        <v>47915.689612524919</v>
      </c>
      <c r="AB932" s="19">
        <f>Table1[[#This Row],[YTD-23 Annualized]]/Table1[[#This Row],[Column6]]</f>
        <v>148.4945791690902</v>
      </c>
      <c r="AC932" s="22">
        <v>32.741644000000001</v>
      </c>
      <c r="AD932" s="22">
        <v>-117.17979200000001</v>
      </c>
      <c r="AE932" s="21">
        <f>IF(OR('[1]Sales Team Input Sheet'!D$12="", '[1]Sales Team Input Sheet'!D$14="", AC932="", AD932=""), "",
     IFERROR(3959 * ACOS(MIN(1,
       SIN(RADIANS('[1]Sales Team Input Sheet'!D$12)) * SIN(RADIANS(AC932)) +
       COS(RADIANS('[1]Sales Team Input Sheet'!D$12)) * COS(RADIANS(AC932)) *
       COS(RADIANS(AD932) - RADIANS('[1]Sales Team Input Sheet'!D$14)))), ""))</f>
        <v>1732.06262459598</v>
      </c>
      <c r="AF932" s="21">
        <f t="shared" si="14"/>
        <v>875</v>
      </c>
    </row>
    <row r="933" spans="1:32" ht="15" thickBot="1" x14ac:dyDescent="0.4">
      <c r="A933" s="11" t="s">
        <v>2354</v>
      </c>
      <c r="B933" s="12" t="s">
        <v>2355</v>
      </c>
      <c r="C933" s="12" t="s">
        <v>108</v>
      </c>
      <c r="D933" s="13" t="s">
        <v>132</v>
      </c>
      <c r="E933" s="14">
        <v>44166</v>
      </c>
      <c r="F933" s="15">
        <v>1232.1799999999998</v>
      </c>
      <c r="G933" s="15">
        <v>1514.1352112152658</v>
      </c>
      <c r="H933" s="15">
        <v>16298</v>
      </c>
      <c r="I933" s="15">
        <v>6031.5940115717985</v>
      </c>
      <c r="J933" s="16">
        <v>0.37008185124382126</v>
      </c>
      <c r="K933" s="16">
        <v>0.76842264750982703</v>
      </c>
      <c r="L933" s="16">
        <v>0.82692586150599789</v>
      </c>
      <c r="M933" s="15">
        <v>4987.6810742734278</v>
      </c>
      <c r="N933" s="15">
        <v>511.62534783377311</v>
      </c>
      <c r="O933" s="15">
        <v>566.07248129331776</v>
      </c>
      <c r="P933" s="15">
        <v>834081.77</v>
      </c>
      <c r="Q933" s="15">
        <v>744547.03</v>
      </c>
      <c r="R933" s="17">
        <v>992729.37333333329</v>
      </c>
      <c r="S933" s="15">
        <v>604.25183820545715</v>
      </c>
      <c r="T933" s="15">
        <v>977256.26</v>
      </c>
      <c r="U933" s="15">
        <v>892778.94</v>
      </c>
      <c r="V933" s="15">
        <v>1190371.92</v>
      </c>
      <c r="W933" s="15">
        <v>724.55237059520539</v>
      </c>
      <c r="X933" s="18">
        <v>3.2625000000000002</v>
      </c>
      <c r="Y933" s="18">
        <v>125968.34</v>
      </c>
      <c r="Z933" s="17">
        <v>167957.78666666665</v>
      </c>
      <c r="AA933" s="17">
        <v>51481.31392081736</v>
      </c>
      <c r="AB933" s="19">
        <f>Table1[[#This Row],[YTD-23 Annualized]]/Table1[[#This Row],[Column6]]</f>
        <v>199.03625724063511</v>
      </c>
      <c r="AC933" s="22">
        <v>42.342958400000001</v>
      </c>
      <c r="AD933" s="22">
        <v>-71.089365299999997</v>
      </c>
      <c r="AE933" s="21">
        <f>IF(OR('[1]Sales Team Input Sheet'!D$12="", '[1]Sales Team Input Sheet'!D$14="", AC933="", AD933=""), "",
     IFERROR(3959 * ACOS(MIN(1,
       SIN(RADIANS('[1]Sales Team Input Sheet'!D$12)) * SIN(RADIANS(AC933)) +
       COS(RADIANS('[1]Sales Team Input Sheet'!D$12)) * COS(RADIANS(AC933)) *
       COS(RADIANS(AD933) - RADIANS('[1]Sales Team Input Sheet'!D$14)))), ""))</f>
        <v>846.81568123461454</v>
      </c>
      <c r="AF933" s="21">
        <f t="shared" si="14"/>
        <v>587</v>
      </c>
    </row>
    <row r="934" spans="1:32" ht="15" thickBot="1" x14ac:dyDescent="0.4">
      <c r="A934" s="11" t="s">
        <v>2356</v>
      </c>
      <c r="B934" s="12" t="s">
        <v>2357</v>
      </c>
      <c r="C934" s="12" t="s">
        <v>347</v>
      </c>
      <c r="D934" s="13" t="s">
        <v>34</v>
      </c>
      <c r="E934" s="14">
        <v>44228</v>
      </c>
      <c r="F934" s="15">
        <v>1381.85</v>
      </c>
      <c r="G934" s="15">
        <v>2976.45642972</v>
      </c>
      <c r="H934" s="15">
        <v>32038.279363863105</v>
      </c>
      <c r="I934" s="15">
        <v>14687.430138092988</v>
      </c>
      <c r="J934" s="16">
        <v>0.45843379949609164</v>
      </c>
      <c r="K934" s="16">
        <v>0.39812645454928824</v>
      </c>
      <c r="L934" s="16">
        <v>0.48719626810889932</v>
      </c>
      <c r="M934" s="15">
        <v>7155.6611513890794</v>
      </c>
      <c r="N934" s="15">
        <v>400.4936026891292</v>
      </c>
      <c r="O934" s="15">
        <v>367.33448637695847</v>
      </c>
      <c r="P934" s="15">
        <v>642831.26</v>
      </c>
      <c r="Q934" s="15">
        <v>541624.15</v>
      </c>
      <c r="R934" s="17">
        <v>722165.53333333344</v>
      </c>
      <c r="S934" s="15">
        <v>391.95582009624781</v>
      </c>
      <c r="T934" s="15">
        <v>745898.37000000011</v>
      </c>
      <c r="U934" s="15">
        <v>664230.77</v>
      </c>
      <c r="V934" s="15">
        <v>885641.02666666661</v>
      </c>
      <c r="W934" s="15">
        <v>480.68225205340661</v>
      </c>
      <c r="X934" s="18">
        <v>3.3026</v>
      </c>
      <c r="Y934" s="18">
        <v>108473.12</v>
      </c>
      <c r="Z934" s="17">
        <v>144630.82666666666</v>
      </c>
      <c r="AA934" s="17">
        <v>43793.019641090854</v>
      </c>
      <c r="AB934" s="19">
        <f>Table1[[#This Row],[YTD-23 Annualized]]/Table1[[#This Row],[Column6]]</f>
        <v>100.92226533017769</v>
      </c>
      <c r="AC934" s="22">
        <v>45.518943800000002</v>
      </c>
      <c r="AD934" s="22">
        <v>-122.662116</v>
      </c>
      <c r="AE934" s="21">
        <f>IF(OR('[1]Sales Team Input Sheet'!D$12="", '[1]Sales Team Input Sheet'!D$14="", AC934="", AD934=""), "",
     IFERROR(3959 * ACOS(MIN(1,
       SIN(RADIANS('[1]Sales Team Input Sheet'!D$12)) * SIN(RADIANS(AC934)) +
       COS(RADIANS('[1]Sales Team Input Sheet'!D$12)) * COS(RADIANS(AC934)) *
       COS(RADIANS(AD934) - RADIANS('[1]Sales Team Input Sheet'!D$14)))), ""))</f>
        <v>1753.9496276396708</v>
      </c>
      <c r="AF934" s="21">
        <f t="shared" si="14"/>
        <v>932</v>
      </c>
    </row>
    <row r="935" spans="1:32" ht="15" thickBot="1" x14ac:dyDescent="0.4">
      <c r="A935" s="11" t="s">
        <v>2358</v>
      </c>
      <c r="B935" s="12" t="s">
        <v>2359</v>
      </c>
      <c r="C935" s="12" t="s">
        <v>421</v>
      </c>
      <c r="D935" s="13" t="s">
        <v>34</v>
      </c>
      <c r="E935" s="14">
        <v>44256</v>
      </c>
      <c r="F935" s="15">
        <v>3668.6900000000005</v>
      </c>
      <c r="G935" s="15">
        <v>4394.4492659400003</v>
      </c>
      <c r="H935" s="15">
        <v>47301.412453651566</v>
      </c>
      <c r="I935" s="15">
        <v>22836.124864069156</v>
      </c>
      <c r="J935" s="16">
        <v>0.48277892095601166</v>
      </c>
      <c r="K935" s="16">
        <v>0.83203289192549634</v>
      </c>
      <c r="L935" s="16">
        <v>0.76871253190870259</v>
      </c>
      <c r="M935" s="15">
        <v>17554.415363241875</v>
      </c>
      <c r="N935" s="15">
        <v>414.17299848666414</v>
      </c>
      <c r="O935" s="15">
        <v>484.98359905034215</v>
      </c>
      <c r="P935" s="15">
        <v>2370768.06</v>
      </c>
      <c r="Q935" s="15">
        <v>1898662.65</v>
      </c>
      <c r="R935" s="17">
        <v>2531550.2000000002</v>
      </c>
      <c r="S935" s="15">
        <v>517.5315030705782</v>
      </c>
      <c r="T935" s="15">
        <v>2628181.5299999998</v>
      </c>
      <c r="U935" s="15">
        <v>2136219.3600000003</v>
      </c>
      <c r="V935" s="15">
        <v>2848292.4800000004</v>
      </c>
      <c r="W935" s="15">
        <v>582.28396512106508</v>
      </c>
      <c r="X935" s="18">
        <v>4.4114000000000004</v>
      </c>
      <c r="Y935" s="18">
        <v>193726.4</v>
      </c>
      <c r="Z935" s="17">
        <v>258301.86666666664</v>
      </c>
      <c r="AA935" s="17">
        <v>58553.263514228274</v>
      </c>
      <c r="AB935" s="19">
        <f>Table1[[#This Row],[YTD-23 Annualized]]/Table1[[#This Row],[Column6]]</f>
        <v>144.21159278827068</v>
      </c>
      <c r="AC935" s="22">
        <v>33.624421599999998</v>
      </c>
      <c r="AD935" s="22">
        <v>-111.9238009</v>
      </c>
      <c r="AE935" s="21">
        <f>IF(OR('[1]Sales Team Input Sheet'!D$12="", '[1]Sales Team Input Sheet'!D$14="", AC935="", AD935=""), "",
     IFERROR(3959 * ACOS(MIN(1,
       SIN(RADIANS('[1]Sales Team Input Sheet'!D$12)) * SIN(RADIANS(AC935)) +
       COS(RADIANS('[1]Sales Team Input Sheet'!D$12)) * COS(RADIANS(AC935)) *
       COS(RADIANS(AD935) - RADIANS('[1]Sales Team Input Sheet'!D$14)))), ""))</f>
        <v>1438.5686109513917</v>
      </c>
      <c r="AF935" s="21">
        <f t="shared" si="14"/>
        <v>794</v>
      </c>
    </row>
    <row r="936" spans="1:32" ht="15" thickBot="1" x14ac:dyDescent="0.4">
      <c r="A936" s="11" t="s">
        <v>2360</v>
      </c>
      <c r="B936" s="12" t="s">
        <v>2361</v>
      </c>
      <c r="C936" s="12" t="s">
        <v>2362</v>
      </c>
      <c r="D936" s="13" t="s">
        <v>1123</v>
      </c>
      <c r="E936" s="14">
        <v>44256</v>
      </c>
      <c r="F936" s="15">
        <v>1049.71</v>
      </c>
      <c r="G936" s="15">
        <v>1765.1748600000001</v>
      </c>
      <c r="H936" s="15">
        <v>19000.165675553999</v>
      </c>
      <c r="I936" s="15">
        <v>8937.7080078165509</v>
      </c>
      <c r="J936" s="16">
        <v>0.47040158283019545</v>
      </c>
      <c r="K936" s="16">
        <v>0.55284759639994052</v>
      </c>
      <c r="L936" s="16">
        <v>0.62925803154698623</v>
      </c>
      <c r="M936" s="15">
        <v>5624.1245475403794</v>
      </c>
      <c r="N936" s="15">
        <v>512.11558076211395</v>
      </c>
      <c r="O936" s="15">
        <v>437.19792133065323</v>
      </c>
      <c r="P936" s="15">
        <v>725903.95</v>
      </c>
      <c r="Q936" s="15">
        <v>488791.57</v>
      </c>
      <c r="R936" s="17">
        <v>651722.09333333338</v>
      </c>
      <c r="S936" s="15">
        <v>465.64438749749928</v>
      </c>
      <c r="T936" s="15">
        <v>927445.65</v>
      </c>
      <c r="U936" s="15">
        <v>652963.24</v>
      </c>
      <c r="V936" s="15">
        <v>870617.65333333332</v>
      </c>
      <c r="W936" s="15">
        <v>622.04155433405413</v>
      </c>
      <c r="X936" s="18">
        <v>3.2416</v>
      </c>
      <c r="Y936" s="18">
        <v>154416.19999999998</v>
      </c>
      <c r="Z936" s="17">
        <v>205888.26666666666</v>
      </c>
      <c r="AA936" s="17">
        <v>63514.396182954915</v>
      </c>
      <c r="AB936" s="19">
        <f>Table1[[#This Row],[YTD-23 Annualized]]/Table1[[#This Row],[Column6]]</f>
        <v>115.87974053994832</v>
      </c>
      <c r="AC936" s="22">
        <v>50.819507899999998</v>
      </c>
      <c r="AD936" s="22">
        <v>-119.6907878</v>
      </c>
      <c r="AE936" s="21">
        <f>IF(OR('[1]Sales Team Input Sheet'!D$12="", '[1]Sales Team Input Sheet'!D$14="", AC936="", AD936=""), "",
     IFERROR(3959 * ACOS(MIN(1,
       SIN(RADIANS('[1]Sales Team Input Sheet'!D$12)) * SIN(RADIANS(AC936)) +
       COS(RADIANS('[1]Sales Team Input Sheet'!D$12)) * COS(RADIANS(AC936)) *
       COS(RADIANS(AD936) - RADIANS('[1]Sales Team Input Sheet'!D$14)))), ""))</f>
        <v>1633.1850759085678</v>
      </c>
      <c r="AF936" s="21">
        <f t="shared" si="14"/>
        <v>828</v>
      </c>
    </row>
    <row r="937" spans="1:32" ht="15" thickBot="1" x14ac:dyDescent="0.4">
      <c r="A937" s="11" t="s">
        <v>2363</v>
      </c>
      <c r="B937" s="12" t="s">
        <v>2364</v>
      </c>
      <c r="C937" s="12" t="s">
        <v>88</v>
      </c>
      <c r="D937" s="13" t="s">
        <v>34</v>
      </c>
      <c r="E937" s="14">
        <v>44287</v>
      </c>
      <c r="F937" s="15">
        <v>2242.4299999999998</v>
      </c>
      <c r="G937" s="15">
        <v>3251</v>
      </c>
      <c r="H937" s="15">
        <v>34993.438900000001</v>
      </c>
      <c r="I937" s="15">
        <v>17450.994029921523</v>
      </c>
      <c r="J937" s="16">
        <v>0.49869331447506071</v>
      </c>
      <c r="K937" s="16">
        <v>0.53924672014492181</v>
      </c>
      <c r="L937" s="16">
        <v>0.63331188439525832</v>
      </c>
      <c r="M937" s="15">
        <v>11051.921913660004</v>
      </c>
      <c r="N937" s="15">
        <v>584.27081439147946</v>
      </c>
      <c r="O937" s="15">
        <v>646.94146974487501</v>
      </c>
      <c r="P937" s="15">
        <v>1725235.3999999997</v>
      </c>
      <c r="Q937" s="15">
        <v>1686493.7799999998</v>
      </c>
      <c r="R937" s="17">
        <v>2248658.3733333331</v>
      </c>
      <c r="S937" s="15">
        <v>752.08313302979354</v>
      </c>
      <c r="T937" s="15">
        <v>2317100.85</v>
      </c>
      <c r="U937" s="15">
        <v>2274410.54</v>
      </c>
      <c r="V937" s="15">
        <v>3032547.3866666667</v>
      </c>
      <c r="W937" s="15">
        <v>1014.2615555446548</v>
      </c>
      <c r="X937" s="18">
        <v>1.0588</v>
      </c>
      <c r="Y937" s="18">
        <v>154723.85</v>
      </c>
      <c r="Z937" s="17">
        <v>206298.46666666667</v>
      </c>
      <c r="AA937" s="17">
        <v>194841.77055786425</v>
      </c>
      <c r="AB937" s="19">
        <f>Table1[[#This Row],[YTD-23 Annualized]]/Table1[[#This Row],[Column6]]</f>
        <v>203.46310722246653</v>
      </c>
      <c r="AC937" s="22">
        <v>31.250440000000001</v>
      </c>
      <c r="AD937" s="22">
        <v>-99.250609999999995</v>
      </c>
      <c r="AE937" s="21">
        <f>IF(OR('[1]Sales Team Input Sheet'!D$12="", '[1]Sales Team Input Sheet'!D$14="", AC937="", AD937=""), "",
     IFERROR(3959 * ACOS(MIN(1,
       SIN(RADIANS('[1]Sales Team Input Sheet'!D$12)) * SIN(RADIANS(AC937)) +
       COS(RADIANS('[1]Sales Team Input Sheet'!D$12)) * COS(RADIANS(AC937)) *
       COS(RADIANS(AD937) - RADIANS('[1]Sales Team Input Sheet'!D$14)))), ""))</f>
        <v>976.00368193077509</v>
      </c>
      <c r="AF937" s="21">
        <f t="shared" si="14"/>
        <v>696</v>
      </c>
    </row>
    <row r="938" spans="1:32" ht="15" thickBot="1" x14ac:dyDescent="0.4">
      <c r="A938" s="11" t="s">
        <v>2365</v>
      </c>
      <c r="B938" s="12" t="s">
        <v>2366</v>
      </c>
      <c r="C938" s="12" t="s">
        <v>230</v>
      </c>
      <c r="D938" s="13" t="s">
        <v>132</v>
      </c>
      <c r="E938" s="14">
        <v>44348</v>
      </c>
      <c r="F938" s="15">
        <v>1558.77</v>
      </c>
      <c r="G938" s="15">
        <v>2140</v>
      </c>
      <c r="H938" s="15">
        <v>23034.745999999999</v>
      </c>
      <c r="I938" s="15">
        <v>9585.5881550528084</v>
      </c>
      <c r="J938" s="16">
        <v>0.41613604747596561</v>
      </c>
      <c r="K938" s="16">
        <v>0.75312861840712886</v>
      </c>
      <c r="L938" s="16">
        <v>0.75729399496824068</v>
      </c>
      <c r="M938" s="15">
        <v>7259.1083480601883</v>
      </c>
      <c r="N938" s="15">
        <v>351.6071114796498</v>
      </c>
      <c r="O938" s="15">
        <v>375.69870474797438</v>
      </c>
      <c r="P938" s="15">
        <v>760887.70000000007</v>
      </c>
      <c r="Q938" s="15">
        <v>624936.64</v>
      </c>
      <c r="R938" s="17">
        <v>833248.85333333327</v>
      </c>
      <c r="S938" s="15">
        <v>400.9165175106013</v>
      </c>
      <c r="T938" s="15">
        <v>861075.98</v>
      </c>
      <c r="U938" s="15">
        <v>739980.72</v>
      </c>
      <c r="V938" s="15">
        <v>986640.96</v>
      </c>
      <c r="W938" s="15">
        <v>474.72091456725502</v>
      </c>
      <c r="X938" s="18">
        <v>2.0384000000000002</v>
      </c>
      <c r="Y938" s="18">
        <v>64116.020000000004</v>
      </c>
      <c r="Z938" s="17">
        <v>85488.026666666672</v>
      </c>
      <c r="AA938" s="17">
        <v>41938.788592360019</v>
      </c>
      <c r="AB938" s="19">
        <f>Table1[[#This Row],[YTD-23 Annualized]]/Table1[[#This Row],[Column6]]</f>
        <v>114.78666709197113</v>
      </c>
      <c r="AC938" s="22">
        <v>39.952762999999997</v>
      </c>
      <c r="AD938" s="22">
        <v>-75.161306999999994</v>
      </c>
      <c r="AE938" s="21">
        <f>IF(OR('[1]Sales Team Input Sheet'!D$12="", '[1]Sales Team Input Sheet'!D$14="", AC938="", AD938=""), "",
     IFERROR(3959 * ACOS(MIN(1,
       SIN(RADIANS('[1]Sales Team Input Sheet'!D$12)) * SIN(RADIANS(AC938)) +
       COS(RADIANS('[1]Sales Team Input Sheet'!D$12)) * COS(RADIANS(AC938)) *
       COS(RADIANS(AD938) - RADIANS('[1]Sales Team Input Sheet'!D$14)))), ""))</f>
        <v>663.67279716938162</v>
      </c>
      <c r="AF938" s="21">
        <f t="shared" si="14"/>
        <v>364</v>
      </c>
    </row>
    <row r="939" spans="1:32" ht="15" thickBot="1" x14ac:dyDescent="0.4">
      <c r="A939" s="11" t="s">
        <v>2367</v>
      </c>
      <c r="B939" s="12" t="s">
        <v>2368</v>
      </c>
      <c r="C939" s="12" t="s">
        <v>40</v>
      </c>
      <c r="D939" s="13" t="s">
        <v>132</v>
      </c>
      <c r="E939" s="14">
        <v>44348</v>
      </c>
      <c r="F939" s="15">
        <v>1367.96</v>
      </c>
      <c r="G939" s="15">
        <v>2167</v>
      </c>
      <c r="H939" s="15">
        <v>23325.371299999999</v>
      </c>
      <c r="I939" s="15">
        <v>9409.3694348161916</v>
      </c>
      <c r="J939" s="16">
        <v>0.40339634099698951</v>
      </c>
      <c r="K939" s="16">
        <v>0.40214250288429199</v>
      </c>
      <c r="L939" s="16">
        <v>0.59898667397107486</v>
      </c>
      <c r="M939" s="15">
        <v>5636.0869019256425</v>
      </c>
      <c r="N939" s="15">
        <v>244.0701236071564</v>
      </c>
      <c r="O939" s="15">
        <v>232.39739466066257</v>
      </c>
      <c r="P939" s="15">
        <v>316905.37</v>
      </c>
      <c r="Q939" s="15">
        <v>340743.71</v>
      </c>
      <c r="R939" s="17">
        <v>454324.94666666666</v>
      </c>
      <c r="S939" s="15">
        <v>249.08894265914208</v>
      </c>
      <c r="T939" s="15">
        <v>404039.43</v>
      </c>
      <c r="U939" s="15">
        <v>423594.69000000006</v>
      </c>
      <c r="V939" s="15">
        <v>564792.92000000016</v>
      </c>
      <c r="W939" s="15">
        <v>309.65429544723537</v>
      </c>
      <c r="X939" s="18">
        <v>2.3624999999999998</v>
      </c>
      <c r="Y939" s="18">
        <v>106924.33</v>
      </c>
      <c r="Z939" s="17">
        <v>142565.77333333335</v>
      </c>
      <c r="AA939" s="17">
        <v>60345.300881834228</v>
      </c>
      <c r="AB939" s="19">
        <f>Table1[[#This Row],[YTD-23 Annualized]]/Table1[[#This Row],[Column6]]</f>
        <v>80.609996718013804</v>
      </c>
      <c r="AC939" s="22">
        <v>41.141069999999999</v>
      </c>
      <c r="AD939" s="22">
        <v>-88.837142999999998</v>
      </c>
      <c r="AE939" s="21">
        <f>IF(OR('[1]Sales Team Input Sheet'!D$12="", '[1]Sales Team Input Sheet'!D$14="", AC939="", AD939=""), "",
     IFERROR(3959 * ACOS(MIN(1,
       SIN(RADIANS('[1]Sales Team Input Sheet'!D$12)) * SIN(RADIANS(AC939)) +
       COS(RADIANS('[1]Sales Team Input Sheet'!D$12)) * COS(RADIANS(AC939)) *
       COS(RADIANS(AD939) - RADIANS('[1]Sales Team Input Sheet'!D$14)))), ""))</f>
        <v>81.114969970531362</v>
      </c>
      <c r="AF939" s="21">
        <f t="shared" si="14"/>
        <v>39</v>
      </c>
    </row>
    <row r="940" spans="1:32" ht="15" thickBot="1" x14ac:dyDescent="0.4">
      <c r="A940" s="11" t="s">
        <v>2369</v>
      </c>
      <c r="B940" s="12" t="s">
        <v>2370</v>
      </c>
      <c r="C940" s="12" t="s">
        <v>200</v>
      </c>
      <c r="D940" s="13" t="s">
        <v>1123</v>
      </c>
      <c r="E940" s="14">
        <v>44378</v>
      </c>
      <c r="F940" s="15">
        <v>2941.27</v>
      </c>
      <c r="G940" s="15">
        <v>5881</v>
      </c>
      <c r="H940" s="15">
        <v>63302.495899999994</v>
      </c>
      <c r="I940" s="15">
        <v>23368.539587442701</v>
      </c>
      <c r="J940" s="16">
        <v>0.36915668577046901</v>
      </c>
      <c r="K940" s="16">
        <v>0.54130962179775988</v>
      </c>
      <c r="L940" s="16">
        <v>0.52538766912087653</v>
      </c>
      <c r="M940" s="15">
        <v>12277.542544605451</v>
      </c>
      <c r="N940" s="15">
        <v>504.73699921835259</v>
      </c>
      <c r="O940" s="15">
        <v>555.41882588133706</v>
      </c>
      <c r="P940" s="15">
        <v>2176877.3499999996</v>
      </c>
      <c r="Q940" s="15">
        <v>1745226.17</v>
      </c>
      <c r="R940" s="17">
        <v>2326968.2266666666</v>
      </c>
      <c r="S940" s="15">
        <v>593.3580290146773</v>
      </c>
      <c r="T940" s="15">
        <v>2383746.84</v>
      </c>
      <c r="U940" s="15">
        <v>1895215.74</v>
      </c>
      <c r="V940" s="15">
        <v>2526954.3200000003</v>
      </c>
      <c r="W940" s="15">
        <v>644.35286117901455</v>
      </c>
      <c r="X940" s="18">
        <v>2.2476000000000003</v>
      </c>
      <c r="Y940" s="18">
        <v>107367.04000000001</v>
      </c>
      <c r="Z940" s="17">
        <v>143156.05333333334</v>
      </c>
      <c r="AA940" s="17">
        <v>63692.851634335879</v>
      </c>
      <c r="AB940" s="19">
        <f>Table1[[#This Row],[YTD-23 Annualized]]/Table1[[#This Row],[Column6]]</f>
        <v>189.53045515522143</v>
      </c>
      <c r="AC940" s="22">
        <v>40.7429524</v>
      </c>
      <c r="AD940" s="22">
        <v>-73.984025799999998</v>
      </c>
      <c r="AE940" s="21">
        <f>IF(OR('[1]Sales Team Input Sheet'!D$12="", '[1]Sales Team Input Sheet'!D$14="", AC940="", AD940=""), "",
     IFERROR(3959 * ACOS(MIN(1,
       SIN(RADIANS('[1]Sales Team Input Sheet'!D$12)) * SIN(RADIANS(AC940)) +
       COS(RADIANS('[1]Sales Team Input Sheet'!D$12)) * COS(RADIANS(AC940)) *
       COS(RADIANS(AD940) - RADIANS('[1]Sales Team Input Sheet'!D$14)))), ""))</f>
        <v>711.56853059510058</v>
      </c>
      <c r="AF940" s="21">
        <f t="shared" si="14"/>
        <v>449</v>
      </c>
    </row>
    <row r="941" spans="1:32" ht="15" thickBot="1" x14ac:dyDescent="0.4">
      <c r="A941" s="11" t="s">
        <v>2371</v>
      </c>
      <c r="B941" s="12" t="s">
        <v>2372</v>
      </c>
      <c r="C941" s="12" t="s">
        <v>719</v>
      </c>
      <c r="D941" s="13" t="s">
        <v>132</v>
      </c>
      <c r="E941" s="14">
        <v>44409</v>
      </c>
      <c r="F941" s="15">
        <v>2639.71</v>
      </c>
      <c r="G941" s="15">
        <v>5892.9</v>
      </c>
      <c r="H941" s="15">
        <v>63430.586309999991</v>
      </c>
      <c r="I941" s="15">
        <v>23195.644321528234</v>
      </c>
      <c r="J941" s="16">
        <v>0.36568547873995266</v>
      </c>
      <c r="K941" s="16">
        <v>0.37874095047097134</v>
      </c>
      <c r="L941" s="16">
        <v>0.54897737892307086</v>
      </c>
      <c r="M941" s="15">
        <v>12733.884022064381</v>
      </c>
      <c r="N941" s="15">
        <v>291.16867628648612</v>
      </c>
      <c r="O941" s="15">
        <v>281.18547870788831</v>
      </c>
      <c r="P941" s="15">
        <v>753629.71</v>
      </c>
      <c r="Q941" s="15">
        <v>795453.56</v>
      </c>
      <c r="R941" s="17">
        <v>1060604.7466666668</v>
      </c>
      <c r="S941" s="15">
        <v>301.34126854843907</v>
      </c>
      <c r="T941" s="15">
        <v>936319.51</v>
      </c>
      <c r="U941" s="15">
        <v>1059095.74</v>
      </c>
      <c r="V941" s="15">
        <v>1412127.6533333333</v>
      </c>
      <c r="W941" s="15">
        <v>401.2167018346712</v>
      </c>
      <c r="X941" s="18">
        <v>2.0587999999999997</v>
      </c>
      <c r="Y941" s="18">
        <v>100470.01</v>
      </c>
      <c r="Z941" s="17">
        <v>133960.01333333334</v>
      </c>
      <c r="AA941" s="17">
        <v>65067.035813742645</v>
      </c>
      <c r="AB941" s="19">
        <f>Table1[[#This Row],[YTD-23 Annualized]]/Table1[[#This Row],[Column6]]</f>
        <v>83.289964383916583</v>
      </c>
      <c r="AC941" s="22">
        <v>29.733729</v>
      </c>
      <c r="AD941" s="22">
        <v>-95.592556999999999</v>
      </c>
      <c r="AE941" s="21">
        <f>IF(OR('[1]Sales Team Input Sheet'!D$12="", '[1]Sales Team Input Sheet'!D$14="", AC941="", AD941=""), "",
     IFERROR(3959 * ACOS(MIN(1,
       SIN(RADIANS('[1]Sales Team Input Sheet'!D$12)) * SIN(RADIANS(AC941)) +
       COS(RADIANS('[1]Sales Team Input Sheet'!D$12)) * COS(RADIANS(AC941)) *
       COS(RADIANS(AD941) - RADIANS('[1]Sales Team Input Sheet'!D$14)))), ""))</f>
        <v>949.90981066676909</v>
      </c>
      <c r="AF941" s="21">
        <f t="shared" si="14"/>
        <v>669</v>
      </c>
    </row>
    <row r="942" spans="1:32" ht="15" thickBot="1" x14ac:dyDescent="0.4">
      <c r="A942" s="11" t="s">
        <v>2373</v>
      </c>
      <c r="B942" s="12" t="s">
        <v>2374</v>
      </c>
      <c r="C942" s="12" t="s">
        <v>873</v>
      </c>
      <c r="D942" s="13" t="s">
        <v>34</v>
      </c>
      <c r="E942" s="14">
        <v>44440</v>
      </c>
      <c r="F942" s="15">
        <v>1193.1100000000001</v>
      </c>
      <c r="G942" s="15">
        <v>2123</v>
      </c>
      <c r="H942" s="15">
        <v>22851.759699999999</v>
      </c>
      <c r="I942" s="15">
        <v>9923.8978910809547</v>
      </c>
      <c r="J942" s="16">
        <v>0.43427280968130239</v>
      </c>
      <c r="K942" s="16">
        <v>0.79401083470292322</v>
      </c>
      <c r="L942" s="16">
        <v>0.57978568766773675</v>
      </c>
      <c r="M942" s="15">
        <v>5753.7339631247733</v>
      </c>
      <c r="N942" s="15">
        <v>381.23598609912369</v>
      </c>
      <c r="O942" s="15">
        <v>379.41837718232182</v>
      </c>
      <c r="P942" s="15">
        <v>892871.30999999994</v>
      </c>
      <c r="Q942" s="15">
        <v>493264.74</v>
      </c>
      <c r="R942" s="17">
        <v>657686.31999999995</v>
      </c>
      <c r="S942" s="15">
        <v>413.42771412526918</v>
      </c>
      <c r="T942" s="15">
        <v>961278.98</v>
      </c>
      <c r="U942" s="15">
        <v>620510.71</v>
      </c>
      <c r="V942" s="15">
        <v>827347.61333333328</v>
      </c>
      <c r="W942" s="15">
        <v>520.07837500314292</v>
      </c>
      <c r="X942" s="18">
        <v>2.0588000000000002</v>
      </c>
      <c r="Y942" s="18">
        <v>106259.24</v>
      </c>
      <c r="Z942" s="17">
        <v>141678.98666666669</v>
      </c>
      <c r="AA942" s="17">
        <v>68816.294281458468</v>
      </c>
      <c r="AB942" s="19">
        <f>Table1[[#This Row],[YTD-23 Annualized]]/Table1[[#This Row],[Column6]]</f>
        <v>114.30600097520318</v>
      </c>
      <c r="AC942" s="22">
        <v>39.250239999999998</v>
      </c>
      <c r="AD942" s="22">
        <v>-111.75103</v>
      </c>
      <c r="AE942" s="21">
        <f>IF(OR('[1]Sales Team Input Sheet'!D$12="", '[1]Sales Team Input Sheet'!D$14="", AC942="", AD942=""), "",
     IFERROR(3959 * ACOS(MIN(1,
       SIN(RADIANS('[1]Sales Team Input Sheet'!D$12)) * SIN(RADIANS(AC942)) +
       COS(RADIANS('[1]Sales Team Input Sheet'!D$12)) * COS(RADIANS(AC942)) *
       COS(RADIANS(AD942) - RADIANS('[1]Sales Team Input Sheet'!D$14)))), ""))</f>
        <v>1275.0786587856633</v>
      </c>
      <c r="AF942" s="21">
        <f t="shared" si="14"/>
        <v>780</v>
      </c>
    </row>
    <row r="943" spans="1:32" ht="15" thickBot="1" x14ac:dyDescent="0.4">
      <c r="A943" s="11" t="s">
        <v>2375</v>
      </c>
      <c r="B943" s="12" t="s">
        <v>2376</v>
      </c>
      <c r="C943" s="12" t="s">
        <v>200</v>
      </c>
      <c r="D943" s="13" t="s">
        <v>34</v>
      </c>
      <c r="E943" s="14">
        <v>44440</v>
      </c>
      <c r="F943" s="15">
        <v>1772.22</v>
      </c>
      <c r="G943" s="15">
        <v>2530</v>
      </c>
      <c r="H943" s="15">
        <v>27232.666999999998</v>
      </c>
      <c r="I943" s="15">
        <v>10374.589908548596</v>
      </c>
      <c r="J943" s="16">
        <v>0.38096121501976277</v>
      </c>
      <c r="K943" s="16">
        <v>0.41336322769887668</v>
      </c>
      <c r="L943" s="16">
        <v>0.71092542599524788</v>
      </c>
      <c r="M943" s="15">
        <v>7375.5597502609107</v>
      </c>
      <c r="N943" s="15">
        <v>445.7980784581224</v>
      </c>
      <c r="O943" s="15">
        <v>433.90753405333413</v>
      </c>
      <c r="P943" s="15">
        <v>654849.46</v>
      </c>
      <c r="Q943" s="15">
        <v>819118.14000000013</v>
      </c>
      <c r="R943" s="17">
        <v>1092157.52</v>
      </c>
      <c r="S943" s="15">
        <v>462.1989030707249</v>
      </c>
      <c r="T943" s="15">
        <v>790033.08000000019</v>
      </c>
      <c r="U943" s="15">
        <v>1045503.4300000002</v>
      </c>
      <c r="V943" s="15">
        <v>1394004.5733333337</v>
      </c>
      <c r="W943" s="15">
        <v>589.9399792350838</v>
      </c>
      <c r="X943" s="18">
        <v>2.0476000000000001</v>
      </c>
      <c r="Y943" s="18">
        <v>120681.05</v>
      </c>
      <c r="Z943" s="17">
        <v>160908.06666666665</v>
      </c>
      <c r="AA943" s="17">
        <v>78583.740313863367</v>
      </c>
      <c r="AB943" s="19">
        <f>Table1[[#This Row],[YTD-23 Annualized]]/Table1[[#This Row],[Column6]]</f>
        <v>148.07791638612446</v>
      </c>
      <c r="AC943" s="22">
        <v>40.702897999999998</v>
      </c>
      <c r="AD943" s="22">
        <v>-74.010240999999994</v>
      </c>
      <c r="AE943" s="21">
        <f>IF(OR('[1]Sales Team Input Sheet'!D$12="", '[1]Sales Team Input Sheet'!D$14="", AC943="", AD943=""), "",
     IFERROR(3959 * ACOS(MIN(1,
       SIN(RADIANS('[1]Sales Team Input Sheet'!D$12)) * SIN(RADIANS(AC943)) +
       COS(RADIANS('[1]Sales Team Input Sheet'!D$12)) * COS(RADIANS(AC943)) *
       COS(RADIANS(AD943) - RADIANS('[1]Sales Team Input Sheet'!D$14)))), ""))</f>
        <v>710.74683101984726</v>
      </c>
      <c r="AF943" s="21">
        <f t="shared" si="14"/>
        <v>435</v>
      </c>
    </row>
    <row r="944" spans="1:32" ht="15" thickBot="1" x14ac:dyDescent="0.4">
      <c r="A944" s="11" t="s">
        <v>2377</v>
      </c>
      <c r="B944" s="12" t="s">
        <v>2378</v>
      </c>
      <c r="C944" s="12" t="s">
        <v>37</v>
      </c>
      <c r="D944" s="13" t="s">
        <v>34</v>
      </c>
      <c r="E944" s="14">
        <v>44470</v>
      </c>
      <c r="F944" s="15">
        <v>1957.62</v>
      </c>
      <c r="G944" s="15">
        <v>2065</v>
      </c>
      <c r="H944" s="15">
        <v>22227.4535</v>
      </c>
      <c r="I944" s="15">
        <v>8780.9914458370968</v>
      </c>
      <c r="J944" s="16">
        <v>0.39505161694915242</v>
      </c>
      <c r="K944" s="16">
        <v>0.98026898222600367</v>
      </c>
      <c r="L944" s="16">
        <v>0.97459374153476486</v>
      </c>
      <c r="M944" s="15">
        <v>8557.8993075831404</v>
      </c>
      <c r="N944" s="15">
        <v>575.44959161143709</v>
      </c>
      <c r="O944" s="15">
        <v>785.81199619946665</v>
      </c>
      <c r="P944" s="15">
        <v>1619969.9400000002</v>
      </c>
      <c r="Q944" s="15">
        <v>1642285.1900000002</v>
      </c>
      <c r="R944" s="17">
        <v>2189713.5866666669</v>
      </c>
      <c r="S944" s="15">
        <v>838.91929485804201</v>
      </c>
      <c r="T944" s="15">
        <v>1913975.79</v>
      </c>
      <c r="U944" s="15">
        <v>1977099.4599999997</v>
      </c>
      <c r="V944" s="15">
        <v>2636132.6133333333</v>
      </c>
      <c r="W944" s="15">
        <v>1009.9505828506043</v>
      </c>
      <c r="X944" s="18">
        <v>2.2629999999999999</v>
      </c>
      <c r="Y944" s="18">
        <v>111863.98000000001</v>
      </c>
      <c r="Z944" s="17">
        <v>149151.97333333336</v>
      </c>
      <c r="AA944" s="17">
        <v>65908.958609515408</v>
      </c>
      <c r="AB944" s="19">
        <f>Table1[[#This Row],[YTD-23 Annualized]]/Table1[[#This Row],[Column6]]</f>
        <v>255.87045464841651</v>
      </c>
      <c r="AC944" s="22">
        <v>25.562152999999999</v>
      </c>
      <c r="AD944" s="22">
        <v>-80.392688000000007</v>
      </c>
      <c r="AE944" s="21">
        <f>IF(OR('[1]Sales Team Input Sheet'!D$12="", '[1]Sales Team Input Sheet'!D$14="", AC944="", AD944=""), "",
     IFERROR(3959 * ACOS(MIN(1,
       SIN(RADIANS('[1]Sales Team Input Sheet'!D$12)) * SIN(RADIANS(AC944)) +
       COS(RADIANS('[1]Sales Team Input Sheet'!D$12)) * COS(RADIANS(AC944)) *
       COS(RADIANS(AD944) - RADIANS('[1]Sales Team Input Sheet'!D$14)))), ""))</f>
        <v>1200.8689396091784</v>
      </c>
      <c r="AF944" s="21">
        <f t="shared" si="14"/>
        <v>767</v>
      </c>
    </row>
    <row r="945" spans="1:32" ht="15" thickBot="1" x14ac:dyDescent="0.4">
      <c r="A945" s="11" t="s">
        <v>2379</v>
      </c>
      <c r="B945" s="12" t="s">
        <v>2380</v>
      </c>
      <c r="C945" s="12" t="s">
        <v>1144</v>
      </c>
      <c r="D945" s="13" t="s">
        <v>34</v>
      </c>
      <c r="E945" s="14">
        <v>44470</v>
      </c>
      <c r="F945" s="15">
        <v>2318.5699999999997</v>
      </c>
      <c r="G945" s="15">
        <v>3205</v>
      </c>
      <c r="H945" s="15">
        <v>34498.299500000001</v>
      </c>
      <c r="I945" s="15">
        <v>16659.811869699686</v>
      </c>
      <c r="J945" s="16">
        <v>0.48291690057649611</v>
      </c>
      <c r="K945" s="16">
        <v>0.57200803120371202</v>
      </c>
      <c r="L945" s="16">
        <v>0.65418769018406531</v>
      </c>
      <c r="M945" s="15">
        <v>10898.643845939912</v>
      </c>
      <c r="N945" s="15">
        <v>505.9420121643314</v>
      </c>
      <c r="O945" s="15">
        <v>496.25181469612744</v>
      </c>
      <c r="P945" s="15">
        <v>1430325.49</v>
      </c>
      <c r="Q945" s="15">
        <v>1225373.5599999998</v>
      </c>
      <c r="R945" s="17">
        <v>1633831.4133333331</v>
      </c>
      <c r="S945" s="15">
        <v>528.50401756254928</v>
      </c>
      <c r="T945" s="15">
        <v>1702795.85</v>
      </c>
      <c r="U945" s="15">
        <v>1492107.5499999998</v>
      </c>
      <c r="V945" s="15">
        <v>1989476.7333333332</v>
      </c>
      <c r="W945" s="15">
        <v>643.54647476677439</v>
      </c>
      <c r="X945" s="18">
        <v>2.3832999999999998</v>
      </c>
      <c r="Y945" s="18">
        <v>89283.849999999991</v>
      </c>
      <c r="Z945" s="17">
        <v>119045.13333333333</v>
      </c>
      <c r="AA945" s="17">
        <v>49949.70559028798</v>
      </c>
      <c r="AB945" s="19">
        <f>Table1[[#This Row],[YTD-23 Annualized]]/Table1[[#This Row],[Column6]]</f>
        <v>149.91144186641046</v>
      </c>
      <c r="AC945" s="22">
        <v>34.876700999999997</v>
      </c>
      <c r="AD945" s="22">
        <v>-82.318828999999994</v>
      </c>
      <c r="AE945" s="21">
        <f>IF(OR('[1]Sales Team Input Sheet'!D$12="", '[1]Sales Team Input Sheet'!D$14="", AC945="", AD945=""), "",
     IFERROR(3959 * ACOS(MIN(1,
       SIN(RADIANS('[1]Sales Team Input Sheet'!D$12)) * SIN(RADIANS(AC945)) +
       COS(RADIANS('[1]Sales Team Input Sheet'!D$12)) * COS(RADIANS(AC945)) *
       COS(RADIANS(AD945) - RADIANS('[1]Sales Team Input Sheet'!D$14)))), ""))</f>
        <v>562.85914541244983</v>
      </c>
      <c r="AF945" s="21">
        <f t="shared" si="14"/>
        <v>204</v>
      </c>
    </row>
    <row r="946" spans="1:32" ht="15" thickBot="1" x14ac:dyDescent="0.4">
      <c r="A946" s="11" t="s">
        <v>2381</v>
      </c>
      <c r="B946" s="12" t="s">
        <v>2382</v>
      </c>
      <c r="C946" s="12" t="s">
        <v>2383</v>
      </c>
      <c r="D946" s="13" t="s">
        <v>2384</v>
      </c>
      <c r="E946" s="14">
        <v>44501</v>
      </c>
      <c r="F946" s="15">
        <v>785.32999999999993</v>
      </c>
      <c r="G946" s="15">
        <v>822.19269967205196</v>
      </c>
      <c r="H946" s="15">
        <v>8850</v>
      </c>
      <c r="I946" s="15">
        <v>4146.5377978852566</v>
      </c>
      <c r="J946" s="16">
        <v>0.46853534439381433</v>
      </c>
      <c r="K946" s="16">
        <v>0.67649617910933946</v>
      </c>
      <c r="L946" s="16">
        <v>0.91070386656545099</v>
      </c>
      <c r="M946" s="15">
        <v>3776.2680053938939</v>
      </c>
      <c r="N946" s="15">
        <v>721.99576928731278</v>
      </c>
      <c r="O946" s="15">
        <v>1317.2586046630079</v>
      </c>
      <c r="P946" s="15">
        <v>468965.62</v>
      </c>
      <c r="Q946" s="15">
        <v>1115436.3400000001</v>
      </c>
      <c r="R946" s="17">
        <v>1487248.4533333334</v>
      </c>
      <c r="S946" s="15">
        <v>1420.3409267441714</v>
      </c>
      <c r="T946" s="15">
        <v>588814.99</v>
      </c>
      <c r="U946" s="15">
        <v>1404174.38</v>
      </c>
      <c r="V946" s="15">
        <v>1872232.5066666664</v>
      </c>
      <c r="W946" s="15">
        <v>1788.0055263392458</v>
      </c>
      <c r="X946" s="18">
        <v>5.8799999999999998E-2</v>
      </c>
      <c r="Y946" s="18">
        <v>818.58999999999992</v>
      </c>
      <c r="Z946" s="17">
        <v>1091.4533333333331</v>
      </c>
      <c r="AA946" s="17">
        <v>18562.131519274375</v>
      </c>
      <c r="AB946" s="19">
        <f>Table1[[#This Row],[YTD-23 Annualized]]/Table1[[#This Row],[Column6]]</f>
        <v>393.84081087703464</v>
      </c>
      <c r="AC946" s="22">
        <v>42.546701200000001</v>
      </c>
      <c r="AD946" s="22">
        <v>-83.211319200000005</v>
      </c>
      <c r="AE946" s="21">
        <f>IF(OR('[1]Sales Team Input Sheet'!D$12="", '[1]Sales Team Input Sheet'!D$14="", AC946="", AD946=""), "",
     IFERROR(3959 * ACOS(MIN(1,
       SIN(RADIANS('[1]Sales Team Input Sheet'!D$12)) * SIN(RADIANS(AC946)) +
       COS(RADIANS('[1]Sales Team Input Sheet'!D$12)) * COS(RADIANS(AC946)) *
       COS(RADIANS(AD946) - RADIANS('[1]Sales Team Input Sheet'!D$14)))), ""))</f>
        <v>230.40596813080526</v>
      </c>
      <c r="AF946" s="21">
        <f t="shared" si="14"/>
        <v>84</v>
      </c>
    </row>
    <row r="947" spans="1:32" ht="15" thickBot="1" x14ac:dyDescent="0.4">
      <c r="A947" s="11" t="s">
        <v>2385</v>
      </c>
      <c r="B947" s="12" t="s">
        <v>2386</v>
      </c>
      <c r="C947" s="12" t="s">
        <v>40</v>
      </c>
      <c r="D947" s="13" t="s">
        <v>34</v>
      </c>
      <c r="E947" s="14">
        <v>44531</v>
      </c>
      <c r="F947" s="15">
        <v>2032.29</v>
      </c>
      <c r="G947" s="15">
        <v>2873.2401523799999</v>
      </c>
      <c r="H947" s="15">
        <v>30927.269676203079</v>
      </c>
      <c r="I947" s="15">
        <v>14908.132298476057</v>
      </c>
      <c r="J947" s="16">
        <v>0.48203842287271442</v>
      </c>
      <c r="K947" s="16">
        <v>0.28864894412855219</v>
      </c>
      <c r="L947" s="16">
        <v>0.55097062383409268</v>
      </c>
      <c r="M947" s="15">
        <v>8213.9429526925378</v>
      </c>
      <c r="N947" s="15">
        <v>599.9110591287365</v>
      </c>
      <c r="O947" s="15">
        <v>617.19555772060096</v>
      </c>
      <c r="P947" s="15">
        <v>893891.14999999991</v>
      </c>
      <c r="Q947" s="15">
        <v>1355117.03</v>
      </c>
      <c r="R947" s="17">
        <v>1806822.7066666665</v>
      </c>
      <c r="S947" s="15">
        <v>666.79313975859748</v>
      </c>
      <c r="T947" s="15">
        <v>1010365.6599999999</v>
      </c>
      <c r="U947" s="15">
        <v>1587442.35</v>
      </c>
      <c r="V947" s="15">
        <v>2116589.7999999998</v>
      </c>
      <c r="W947" s="15">
        <v>781.11015160237946</v>
      </c>
      <c r="X947" s="18">
        <v>2.3925000000000001</v>
      </c>
      <c r="Y947" s="18">
        <v>105116.24</v>
      </c>
      <c r="Z947" s="17">
        <v>140154.98666666669</v>
      </c>
      <c r="AA947" s="17">
        <v>58580.976663183566</v>
      </c>
      <c r="AB947" s="19">
        <f>Table1[[#This Row],[YTD-23 Annualized]]/Table1[[#This Row],[Column6]]</f>
        <v>219.97020396573225</v>
      </c>
      <c r="AC947" s="22">
        <v>40.218469399999996</v>
      </c>
      <c r="AD947" s="22">
        <v>-91.123692000000005</v>
      </c>
      <c r="AE947" s="21">
        <f>IF(OR('[1]Sales Team Input Sheet'!D$12="", '[1]Sales Team Input Sheet'!D$14="", AC947="", AD947=""), "",
     IFERROR(3959 * ACOS(MIN(1,
       SIN(RADIANS('[1]Sales Team Input Sheet'!D$12)) * SIN(RADIANS(AC947)) +
       COS(RADIANS('[1]Sales Team Input Sheet'!D$12)) * COS(RADIANS(AC947)) *
       COS(RADIANS(AD947) - RADIANS('[1]Sales Team Input Sheet'!D$14)))), ""))</f>
        <v>215.62591884066424</v>
      </c>
      <c r="AF947" s="21">
        <f t="shared" si="14"/>
        <v>80</v>
      </c>
    </row>
    <row r="948" spans="1:32" ht="15" thickBot="1" x14ac:dyDescent="0.4">
      <c r="A948" s="11" t="s">
        <v>2387</v>
      </c>
      <c r="B948" s="12" t="s">
        <v>2388</v>
      </c>
      <c r="C948" s="12" t="s">
        <v>1532</v>
      </c>
      <c r="D948" s="13" t="s">
        <v>1123</v>
      </c>
      <c r="E948" s="14">
        <v>44531</v>
      </c>
      <c r="F948" s="15">
        <v>929.41</v>
      </c>
      <c r="G948" s="15">
        <v>1705</v>
      </c>
      <c r="H948" s="15">
        <v>18352.449499999999</v>
      </c>
      <c r="I948" s="15">
        <v>6899.238177464621</v>
      </c>
      <c r="J948" s="16">
        <v>0.37593010009179545</v>
      </c>
      <c r="K948" s="16">
        <v>0.43773663192686724</v>
      </c>
      <c r="L948" s="16">
        <v>0.63272698580034481</v>
      </c>
      <c r="M948" s="15">
        <v>4365.3341763458548</v>
      </c>
      <c r="N948" s="15">
        <v>302.78937461539385</v>
      </c>
      <c r="O948" s="15">
        <v>273.19057251374528</v>
      </c>
      <c r="P948" s="15">
        <v>268287.44</v>
      </c>
      <c r="Q948" s="15">
        <v>274523.77</v>
      </c>
      <c r="R948" s="17">
        <v>366031.69333333336</v>
      </c>
      <c r="S948" s="15">
        <v>295.37423741943815</v>
      </c>
      <c r="T948" s="15">
        <v>344558.18</v>
      </c>
      <c r="U948" s="15">
        <v>389575.82999999996</v>
      </c>
      <c r="V948" s="15">
        <v>519434.43999999994</v>
      </c>
      <c r="W948" s="15">
        <v>419.16466360379161</v>
      </c>
      <c r="X948" s="18">
        <v>2.4066699999999996</v>
      </c>
      <c r="Y948" s="18">
        <v>108832.41</v>
      </c>
      <c r="Z948" s="17">
        <v>145109.88</v>
      </c>
      <c r="AA948" s="17">
        <v>60294.880478004889</v>
      </c>
      <c r="AB948" s="19">
        <f>Table1[[#This Row],[YTD-23 Annualized]]/Table1[[#This Row],[Column6]]</f>
        <v>83.849638663799183</v>
      </c>
      <c r="AC948" s="22">
        <v>30.378498700000002</v>
      </c>
      <c r="AD948" s="22">
        <v>-91.092358300000001</v>
      </c>
      <c r="AE948" s="21">
        <f>IF(OR('[1]Sales Team Input Sheet'!D$12="", '[1]Sales Team Input Sheet'!D$14="", AC948="", AD948=""), "",
     IFERROR(3959 * ACOS(MIN(1,
       SIN(RADIANS('[1]Sales Team Input Sheet'!D$12)) * SIN(RADIANS(AC948)) +
       COS(RADIANS('[1]Sales Team Input Sheet'!D$12)) * COS(RADIANS(AC948)) *
       COS(RADIANS(AD948) - RADIANS('[1]Sales Team Input Sheet'!D$14)))), ""))</f>
        <v>818.10693014530989</v>
      </c>
      <c r="AF948" s="21">
        <f t="shared" si="14"/>
        <v>561</v>
      </c>
    </row>
    <row r="949" spans="1:32" ht="15" thickBot="1" x14ac:dyDescent="0.4">
      <c r="A949" s="11" t="s">
        <v>2389</v>
      </c>
      <c r="B949" s="12" t="s">
        <v>2390</v>
      </c>
      <c r="C949" s="12" t="s">
        <v>489</v>
      </c>
      <c r="D949" s="13" t="s">
        <v>132</v>
      </c>
      <c r="E949" s="14">
        <v>44593</v>
      </c>
      <c r="F949" s="15">
        <v>840.02</v>
      </c>
      <c r="G949" s="15">
        <v>2496</v>
      </c>
      <c r="H949" s="15">
        <v>26866.6944</v>
      </c>
      <c r="I949" s="15">
        <v>8813.5548065727744</v>
      </c>
      <c r="J949" s="16">
        <v>0.32804760702428559</v>
      </c>
      <c r="K949" s="16">
        <v>0.15044832837783023</v>
      </c>
      <c r="L949" s="16">
        <v>0.4677987955077248</v>
      </c>
      <c r="M949" s="15">
        <v>4122.9703226560632</v>
      </c>
      <c r="N949" s="15">
        <v>371.4204984889351</v>
      </c>
      <c r="O949" s="15">
        <v>293.89037165781764</v>
      </c>
      <c r="P949" s="15">
        <v>125499.01999999999</v>
      </c>
      <c r="Q949" s="15">
        <v>272381.71999999997</v>
      </c>
      <c r="R949" s="17">
        <v>363175.62666666665</v>
      </c>
      <c r="S949" s="15">
        <v>324.25623199447631</v>
      </c>
      <c r="T949" s="15">
        <v>164918.09</v>
      </c>
      <c r="U949" s="15">
        <v>401635.12</v>
      </c>
      <c r="V949" s="15">
        <v>535513.4933333334</v>
      </c>
      <c r="W949" s="15">
        <v>478.12566367467451</v>
      </c>
      <c r="X949" s="18">
        <v>2.2384000000000004</v>
      </c>
      <c r="Y949" s="18">
        <v>70445.47</v>
      </c>
      <c r="Z949" s="17">
        <v>93927.293333333335</v>
      </c>
      <c r="AA949" s="17">
        <v>41961.800095306164</v>
      </c>
      <c r="AB949" s="19">
        <f>Table1[[#This Row],[YTD-23 Annualized]]/Table1[[#This Row],[Column6]]</f>
        <v>88.085918220411756</v>
      </c>
      <c r="AC949" s="22">
        <v>40.250340000000001</v>
      </c>
      <c r="AD949" s="22">
        <v>-83.00018</v>
      </c>
      <c r="AE949" s="21">
        <f>IF(OR('[1]Sales Team Input Sheet'!D$12="", '[1]Sales Team Input Sheet'!D$14="", AC949="", AD949=""), "",
     IFERROR(3959 * ACOS(MIN(1,
       SIN(RADIANS('[1]Sales Team Input Sheet'!D$12)) * SIN(RADIANS(AC949)) +
       COS(RADIANS('[1]Sales Team Input Sheet'!D$12)) * COS(RADIANS(AC949)) *
       COS(RADIANS(AD949) - RADIANS('[1]Sales Team Input Sheet'!D$14)))), ""))</f>
        <v>266.04442159804955</v>
      </c>
      <c r="AF949" s="21">
        <f t="shared" si="14"/>
        <v>99</v>
      </c>
    </row>
    <row r="950" spans="1:32" ht="15" thickBot="1" x14ac:dyDescent="0.4">
      <c r="A950" s="11" t="s">
        <v>2391</v>
      </c>
      <c r="B950" s="12" t="s">
        <v>2392</v>
      </c>
      <c r="C950" s="12" t="s">
        <v>140</v>
      </c>
      <c r="D950" s="13" t="s">
        <v>34</v>
      </c>
      <c r="E950" s="14">
        <v>44682</v>
      </c>
      <c r="F950" s="15">
        <v>1269.8899999999999</v>
      </c>
      <c r="G950" s="15">
        <v>2946.91</v>
      </c>
      <c r="H950" s="15">
        <v>31720.244548999995</v>
      </c>
      <c r="I950" s="15">
        <v>18267.569726711419</v>
      </c>
      <c r="J950" s="16">
        <v>0.57589624501452075</v>
      </c>
      <c r="K950" s="16">
        <v>0.17003174528983783</v>
      </c>
      <c r="L950" s="16">
        <v>0.36853273867490932</v>
      </c>
      <c r="M950" s="15">
        <v>6732.1975003198231</v>
      </c>
      <c r="N950" s="15">
        <v>646.50518149713434</v>
      </c>
      <c r="O950" s="15">
        <v>502.34316358109766</v>
      </c>
      <c r="P950" s="15">
        <v>357689.10000000003</v>
      </c>
      <c r="Q950" s="15">
        <v>681429.84</v>
      </c>
      <c r="R950" s="17">
        <v>908573.12</v>
      </c>
      <c r="S950" s="15">
        <v>536.60540676751532</v>
      </c>
      <c r="T950" s="15">
        <v>421533.06</v>
      </c>
      <c r="U950" s="15">
        <v>819089.38000000012</v>
      </c>
      <c r="V950" s="15">
        <v>1092119.1733333336</v>
      </c>
      <c r="W950" s="15">
        <v>645.0081345628364</v>
      </c>
      <c r="X950" s="18">
        <v>2.5874999999999999</v>
      </c>
      <c r="Y950" s="18">
        <v>127514.84</v>
      </c>
      <c r="Z950" s="17">
        <v>170019.78666666665</v>
      </c>
      <c r="AA950" s="17">
        <v>65708.13011272141</v>
      </c>
      <c r="AB950" s="19">
        <f>Table1[[#This Row],[YTD-23 Annualized]]/Table1[[#This Row],[Column6]]</f>
        <v>134.95936801569425</v>
      </c>
      <c r="AC950" s="22">
        <v>34.062829999999998</v>
      </c>
      <c r="AD950" s="22">
        <v>-118.344031</v>
      </c>
      <c r="AE950" s="21">
        <f>IF(OR('[1]Sales Team Input Sheet'!D$12="", '[1]Sales Team Input Sheet'!D$14="", AC950="", AD950=""), "",
     IFERROR(3959 * ACOS(MIN(1,
       SIN(RADIANS('[1]Sales Team Input Sheet'!D$12)) * SIN(RADIANS(AC950)) +
       COS(RADIANS('[1]Sales Team Input Sheet'!D$12)) * COS(RADIANS(AC950)) *
       COS(RADIANS(AD950) - RADIANS('[1]Sales Team Input Sheet'!D$14)))), ""))</f>
        <v>1747.51634547957</v>
      </c>
      <c r="AF950" s="21">
        <f t="shared" si="14"/>
        <v>924</v>
      </c>
    </row>
    <row r="951" spans="1:32" ht="15" thickBot="1" x14ac:dyDescent="0.4">
      <c r="A951" s="11" t="s">
        <v>2393</v>
      </c>
      <c r="B951" s="12" t="s">
        <v>2394</v>
      </c>
      <c r="C951" s="12" t="s">
        <v>140</v>
      </c>
      <c r="D951" s="13" t="s">
        <v>1560</v>
      </c>
      <c r="E951" s="14">
        <v>44743</v>
      </c>
      <c r="F951" s="15">
        <v>1028.3599999999999</v>
      </c>
      <c r="G951" s="15">
        <v>3566</v>
      </c>
      <c r="H951" s="15">
        <v>38384.0674</v>
      </c>
      <c r="I951" s="15">
        <v>17575.766153843178</v>
      </c>
      <c r="J951" s="16">
        <v>0.45789222832187865</v>
      </c>
      <c r="K951" s="16">
        <v>3.1469593586614442E-2</v>
      </c>
      <c r="L951" s="16">
        <v>0.25345387348210285</v>
      </c>
      <c r="M951" s="15">
        <v>4454.6460111071947</v>
      </c>
      <c r="N951" s="15">
        <v>506.30696162979621</v>
      </c>
      <c r="O951" s="15">
        <v>287.26271928118558</v>
      </c>
      <c r="P951" s="15">
        <v>43083.07</v>
      </c>
      <c r="Q951" s="15">
        <v>315829.96999999997</v>
      </c>
      <c r="R951" s="17">
        <v>421106.62666666659</v>
      </c>
      <c r="S951" s="15">
        <v>307.12004550935472</v>
      </c>
      <c r="T951" s="15">
        <v>49622.990000000005</v>
      </c>
      <c r="U951" s="15">
        <v>399810.75</v>
      </c>
      <c r="V951" s="15">
        <v>533081</v>
      </c>
      <c r="W951" s="15">
        <v>388.78481271150184</v>
      </c>
      <c r="X951" s="18">
        <v>2.5874999999999999</v>
      </c>
      <c r="Y951" s="18">
        <v>88329.71</v>
      </c>
      <c r="Z951" s="17">
        <v>117772.94666666668</v>
      </c>
      <c r="AA951" s="17">
        <v>45516.114653784229</v>
      </c>
      <c r="AB951" s="19">
        <f>Table1[[#This Row],[YTD-23 Annualized]]/Table1[[#This Row],[Column6]]</f>
        <v>94.53200672212364</v>
      </c>
      <c r="AC951" s="22">
        <v>33.225203</v>
      </c>
      <c r="AD951" s="22">
        <v>-117.2465</v>
      </c>
      <c r="AE951" s="21">
        <f>IF(OR('[1]Sales Team Input Sheet'!D$12="", '[1]Sales Team Input Sheet'!D$14="", AC951="", AD951=""), "",
     IFERROR(3959 * ACOS(MIN(1,
       SIN(RADIANS('[1]Sales Team Input Sheet'!D$12)) * SIN(RADIANS(AC951)) +
       COS(RADIANS('[1]Sales Team Input Sheet'!D$12)) * COS(RADIANS(AC951)) *
       COS(RADIANS(AD951) - RADIANS('[1]Sales Team Input Sheet'!D$14)))), ""))</f>
        <v>1718.9993665644545</v>
      </c>
      <c r="AF951" s="21">
        <f t="shared" si="14"/>
        <v>844</v>
      </c>
    </row>
    <row r="952" spans="1:32" ht="15" thickBot="1" x14ac:dyDescent="0.4">
      <c r="A952" s="11" t="s">
        <v>2395</v>
      </c>
      <c r="B952" s="12" t="s">
        <v>2396</v>
      </c>
      <c r="C952" s="12" t="s">
        <v>131</v>
      </c>
      <c r="D952" s="13" t="s">
        <v>34</v>
      </c>
      <c r="E952" s="14">
        <v>44743</v>
      </c>
      <c r="F952" s="15">
        <v>2151.46</v>
      </c>
      <c r="G952" s="15">
        <v>3372</v>
      </c>
      <c r="H952" s="15">
        <v>36295.870799999997</v>
      </c>
      <c r="I952" s="15">
        <v>15066.807557199161</v>
      </c>
      <c r="J952" s="16">
        <v>0.41511078877873797</v>
      </c>
      <c r="K952" s="16">
        <v>0.44370877239371936</v>
      </c>
      <c r="L952" s="16">
        <v>0.57420555836775233</v>
      </c>
      <c r="M952" s="15">
        <v>8651.4446462010146</v>
      </c>
      <c r="N952" s="15">
        <v>524.38421432895279</v>
      </c>
      <c r="O952" s="15">
        <v>488.79825792717497</v>
      </c>
      <c r="P952" s="15">
        <v>572163.32000000007</v>
      </c>
      <c r="Q952" s="15">
        <v>1123217.1600000001</v>
      </c>
      <c r="R952" s="17">
        <v>1497622.8800000001</v>
      </c>
      <c r="S952" s="15">
        <v>522.07206269231131</v>
      </c>
      <c r="T952" s="15">
        <v>693143.59999999986</v>
      </c>
      <c r="U952" s="15">
        <v>1412093.06</v>
      </c>
      <c r="V952" s="15">
        <v>1882790.7466666668</v>
      </c>
      <c r="W952" s="15">
        <v>656.341767915741</v>
      </c>
      <c r="X952" s="18">
        <v>2.2526000000000002</v>
      </c>
      <c r="Y952" s="18">
        <v>176461.92</v>
      </c>
      <c r="Z952" s="17">
        <v>235282.56</v>
      </c>
      <c r="AA952" s="17">
        <v>104449.32966349994</v>
      </c>
      <c r="AB952" s="19">
        <f>Table1[[#This Row],[YTD-23 Annualized]]/Table1[[#This Row],[Column6]]</f>
        <v>173.10668232242924</v>
      </c>
      <c r="AC952" s="22">
        <v>38.913166799999999</v>
      </c>
      <c r="AD952" s="22">
        <v>-76.981122299999996</v>
      </c>
      <c r="AE952" s="21">
        <f>IF(OR('[1]Sales Team Input Sheet'!D$12="", '[1]Sales Team Input Sheet'!D$14="", AC952="", AD952=""), "",
     IFERROR(3959 * ACOS(MIN(1,
       SIN(RADIANS('[1]Sales Team Input Sheet'!D$12)) * SIN(RADIANS(AC952)) +
       COS(RADIANS('[1]Sales Team Input Sheet'!D$12)) * COS(RADIANS(AC952)) *
       COS(RADIANS(AD952) - RADIANS('[1]Sales Team Input Sheet'!D$14)))), ""))</f>
        <v>596.04252529416567</v>
      </c>
      <c r="AF952" s="21">
        <f t="shared" si="14"/>
        <v>296</v>
      </c>
    </row>
    <row r="953" spans="1:32" ht="15" thickBot="1" x14ac:dyDescent="0.4">
      <c r="A953" s="11" t="s">
        <v>2397</v>
      </c>
      <c r="B953" s="12" t="s">
        <v>2398</v>
      </c>
      <c r="C953" s="12" t="s">
        <v>2223</v>
      </c>
      <c r="D953" s="13" t="s">
        <v>1560</v>
      </c>
      <c r="E953" s="14">
        <v>44774</v>
      </c>
      <c r="F953" s="15">
        <v>1339.3000000000002</v>
      </c>
      <c r="G953" s="15">
        <v>2054</v>
      </c>
      <c r="H953" s="15">
        <v>22109.050599999999</v>
      </c>
      <c r="I953" s="15">
        <v>12133.440672092433</v>
      </c>
      <c r="J953" s="16">
        <v>0.54879971517602988</v>
      </c>
      <c r="K953" s="16">
        <v>3.6290976830484066E-2</v>
      </c>
      <c r="L953" s="16">
        <v>0.4906381609888758</v>
      </c>
      <c r="M953" s="15">
        <v>5953.1290178230602</v>
      </c>
      <c r="N953" s="15">
        <v>349.04533014026691</v>
      </c>
      <c r="O953" s="15">
        <v>261.95023519749117</v>
      </c>
      <c r="P953" s="15">
        <v>21540.25</v>
      </c>
      <c r="Q953" s="15">
        <v>374319.52999999997</v>
      </c>
      <c r="R953" s="17">
        <v>499092.70666666667</v>
      </c>
      <c r="S953" s="15">
        <v>279.48893451803173</v>
      </c>
      <c r="T953" s="15">
        <v>62818.66</v>
      </c>
      <c r="U953" s="15">
        <v>485003.51</v>
      </c>
      <c r="V953" s="15">
        <v>646671.34666666668</v>
      </c>
      <c r="W953" s="15">
        <v>362.13209139102514</v>
      </c>
      <c r="X953" s="18">
        <v>1.5416000000000001</v>
      </c>
      <c r="Y953" s="18">
        <v>159801.97</v>
      </c>
      <c r="Z953" s="17">
        <v>213069.29333333333</v>
      </c>
      <c r="AA953" s="17">
        <v>138213.08597128524</v>
      </c>
      <c r="AB953" s="19">
        <f>Table1[[#This Row],[YTD-23 Annualized]]/Table1[[#This Row],[Column6]]</f>
        <v>83.837038500666466</v>
      </c>
      <c r="AC953" s="22">
        <v>33.701407400000001</v>
      </c>
      <c r="AD953" s="22">
        <v>-117.8858906</v>
      </c>
      <c r="AE953" s="21">
        <f>IF(OR('[1]Sales Team Input Sheet'!D$12="", '[1]Sales Team Input Sheet'!D$14="", AC953="", AD953=""), "",
     IFERROR(3959 * ACOS(MIN(1,
       SIN(RADIANS('[1]Sales Team Input Sheet'!D$12)) * SIN(RADIANS(AC953)) +
       COS(RADIANS('[1]Sales Team Input Sheet'!D$12)) * COS(RADIANS(AC953)) *
       COS(RADIANS(AD953) - RADIANS('[1]Sales Team Input Sheet'!D$14)))), ""))</f>
        <v>1735.7358812088414</v>
      </c>
      <c r="AF953" s="21">
        <f t="shared" si="14"/>
        <v>893</v>
      </c>
    </row>
    <row r="954" spans="1:32" ht="15" thickBot="1" x14ac:dyDescent="0.4">
      <c r="A954" s="11" t="s">
        <v>2399</v>
      </c>
      <c r="B954" s="12" t="s">
        <v>2400</v>
      </c>
      <c r="C954" s="12" t="s">
        <v>1519</v>
      </c>
      <c r="D954" s="13" t="s">
        <v>2384</v>
      </c>
      <c r="E954" s="14">
        <v>44774</v>
      </c>
      <c r="F954" s="15">
        <v>0</v>
      </c>
      <c r="G954" s="15">
        <v>1097</v>
      </c>
      <c r="H954" s="15">
        <v>11807.998299999999</v>
      </c>
      <c r="I954" s="15">
        <v>6968.8933370916984</v>
      </c>
      <c r="J954" s="16">
        <v>0.5901841412944393</v>
      </c>
      <c r="K954" s="16">
        <v>3.8811293645967436E-2</v>
      </c>
      <c r="L954" s="16">
        <v>0.13415800406948666</v>
      </c>
      <c r="M954" s="15">
        <v>934.93282067736664</v>
      </c>
      <c r="N954" s="15">
        <v>0</v>
      </c>
      <c r="O954" s="15">
        <v>0</v>
      </c>
      <c r="P954" s="15">
        <v>0</v>
      </c>
      <c r="Q954" s="15">
        <v>0</v>
      </c>
      <c r="R954" s="17">
        <v>0</v>
      </c>
      <c r="S954" s="15" t="s">
        <v>2401</v>
      </c>
      <c r="T954" s="15">
        <v>0</v>
      </c>
      <c r="U954" s="15">
        <v>0</v>
      </c>
      <c r="V954" s="15">
        <v>0</v>
      </c>
      <c r="W954" s="15" t="s">
        <v>2401</v>
      </c>
      <c r="X954" s="18">
        <v>3.8399999999999997E-2</v>
      </c>
      <c r="Y954" s="18">
        <v>0</v>
      </c>
      <c r="Z954" s="17">
        <v>0</v>
      </c>
      <c r="AA954" s="17">
        <v>0</v>
      </c>
      <c r="AB954" s="19">
        <f>Table1[[#This Row],[YTD-23 Annualized]]/Table1[[#This Row],[Column6]]</f>
        <v>0</v>
      </c>
      <c r="AC954" s="22">
        <v>41.703806</v>
      </c>
      <c r="AD954" s="22">
        <v>-83.642080500000006</v>
      </c>
      <c r="AE954" s="21">
        <f>IF(OR('[1]Sales Team Input Sheet'!D$12="", '[1]Sales Team Input Sheet'!D$14="", AC954="", AD954=""), "",
     IFERROR(3959 * ACOS(MIN(1,
       SIN(RADIANS('[1]Sales Team Input Sheet'!D$12)) * SIN(RADIANS(AC954)) +
       COS(RADIANS('[1]Sales Team Input Sheet'!D$12)) * COS(RADIANS(AC954)) *
       COS(RADIANS(AD954) - RADIANS('[1]Sales Team Input Sheet'!D$14)))), ""))</f>
        <v>205.53424176971504</v>
      </c>
      <c r="AF954" s="21">
        <f t="shared" si="14"/>
        <v>77</v>
      </c>
    </row>
    <row r="955" spans="1:32" ht="15" thickBot="1" x14ac:dyDescent="0.4">
      <c r="A955" s="11" t="s">
        <v>2402</v>
      </c>
      <c r="B955" s="12" t="s">
        <v>2403</v>
      </c>
      <c r="C955" s="12" t="s">
        <v>45</v>
      </c>
      <c r="D955" s="13" t="s">
        <v>132</v>
      </c>
      <c r="E955" s="14">
        <v>44805</v>
      </c>
      <c r="F955" s="15">
        <v>1484.9499999999998</v>
      </c>
      <c r="G955" s="15">
        <v>5214</v>
      </c>
      <c r="H955" s="15">
        <v>56122.974600000001</v>
      </c>
      <c r="I955" s="15">
        <v>29351.014682628298</v>
      </c>
      <c r="J955" s="16">
        <v>0.52297681817150687</v>
      </c>
      <c r="K955" s="16">
        <v>5.4229692379588343E-2</v>
      </c>
      <c r="L955" s="16">
        <v>0.208517289945749</v>
      </c>
      <c r="M955" s="15">
        <v>6120.1940387795403</v>
      </c>
      <c r="N955" s="15">
        <v>438.80070646414691</v>
      </c>
      <c r="O955" s="15">
        <v>344.33421327317421</v>
      </c>
      <c r="P955" s="15">
        <v>65925.84</v>
      </c>
      <c r="Q955" s="15">
        <v>538036</v>
      </c>
      <c r="R955" s="17">
        <v>717381.33333333337</v>
      </c>
      <c r="S955" s="15">
        <v>362.32600424256714</v>
      </c>
      <c r="T955" s="15">
        <v>86790.62</v>
      </c>
      <c r="U955" s="15">
        <v>793848.76</v>
      </c>
      <c r="V955" s="15">
        <v>1058465.0133333334</v>
      </c>
      <c r="W955" s="15">
        <v>534.59628943735493</v>
      </c>
      <c r="X955" s="18">
        <v>2.0625</v>
      </c>
      <c r="Y955" s="18">
        <v>100259.36</v>
      </c>
      <c r="Z955" s="17">
        <v>133679.14666666667</v>
      </c>
      <c r="AA955" s="17">
        <v>64814.131717171716</v>
      </c>
      <c r="AB955" s="19">
        <f>Table1[[#This Row],[YTD-23 Annualized]]/Table1[[#This Row],[Column6]]</f>
        <v>117.21545571721613</v>
      </c>
      <c r="AC955" s="22">
        <v>33.730364000000002</v>
      </c>
      <c r="AD955" s="22">
        <v>-84.390936999999994</v>
      </c>
      <c r="AE955" s="21">
        <f>IF(OR('[1]Sales Team Input Sheet'!D$12="", '[1]Sales Team Input Sheet'!D$14="", AC955="", AD955=""), "",
     IFERROR(3959 * ACOS(MIN(1,
       SIN(RADIANS('[1]Sales Team Input Sheet'!D$12)) * SIN(RADIANS(AC955)) +
       COS(RADIANS('[1]Sales Team Input Sheet'!D$12)) * COS(RADIANS(AC955)) *
       COS(RADIANS(AD955) - RADIANS('[1]Sales Team Input Sheet'!D$14)))), ""))</f>
        <v>590.37375970612629</v>
      </c>
      <c r="AF955" s="21">
        <f t="shared" si="14"/>
        <v>264</v>
      </c>
    </row>
    <row r="956" spans="1:32" ht="15" thickBot="1" x14ac:dyDescent="0.4">
      <c r="A956" s="11" t="s">
        <v>2404</v>
      </c>
      <c r="B956" s="12" t="s">
        <v>2405</v>
      </c>
      <c r="C956" s="12" t="s">
        <v>181</v>
      </c>
      <c r="D956" s="13" t="s">
        <v>34</v>
      </c>
      <c r="E956" s="14">
        <v>44866</v>
      </c>
      <c r="F956" s="15">
        <v>812.15</v>
      </c>
      <c r="G956" s="15">
        <v>2380.29184674</v>
      </c>
      <c r="H956" s="15">
        <v>25621.223409124686</v>
      </c>
      <c r="I956" s="15">
        <v>12942.109732088495</v>
      </c>
      <c r="J956" s="16">
        <v>0.50513238674931193</v>
      </c>
      <c r="K956" s="16">
        <v>0.14358497167034931</v>
      </c>
      <c r="L956" s="16">
        <v>0.30624646517599841</v>
      </c>
      <c r="M956" s="15">
        <v>3963.475357371989</v>
      </c>
      <c r="N956" s="15">
        <v>335.45173484541647</v>
      </c>
      <c r="O956" s="15">
        <v>286.91284861170971</v>
      </c>
      <c r="P956" s="15">
        <v>26429.690000000002</v>
      </c>
      <c r="Q956" s="15">
        <v>247915.15999999997</v>
      </c>
      <c r="R956" s="17">
        <v>330553.54666666663</v>
      </c>
      <c r="S956" s="15">
        <v>305.25784645693528</v>
      </c>
      <c r="T956" s="15">
        <v>28992.19</v>
      </c>
      <c r="U956" s="15">
        <v>291737.89</v>
      </c>
      <c r="V956" s="15">
        <v>388983.85333333333</v>
      </c>
      <c r="W956" s="15">
        <v>359.21675798805643</v>
      </c>
      <c r="X956" s="18">
        <v>2.6703999999999999</v>
      </c>
      <c r="Y956" s="18">
        <v>120203.41</v>
      </c>
      <c r="Z956" s="17">
        <v>160271.21333333335</v>
      </c>
      <c r="AA956" s="17">
        <v>60017.68024765329</v>
      </c>
      <c r="AB956" s="19">
        <f>Table1[[#This Row],[YTD-23 Annualized]]/Table1[[#This Row],[Column6]]</f>
        <v>83.399924778602013</v>
      </c>
      <c r="AC956" s="22">
        <v>32.730187999999998</v>
      </c>
      <c r="AD956" s="22">
        <v>-97.226935999999995</v>
      </c>
      <c r="AE956" s="21">
        <f>IF(OR('[1]Sales Team Input Sheet'!D$12="", '[1]Sales Team Input Sheet'!D$14="", AC956="", AD956=""), "",
     IFERROR(3959 * ACOS(MIN(1,
       SIN(RADIANS('[1]Sales Team Input Sheet'!D$12)) * SIN(RADIANS(AC956)) +
       COS(RADIANS('[1]Sales Team Input Sheet'!D$12)) * COS(RADIANS(AC956)) *
       COS(RADIANS(AD956) - RADIANS('[1]Sales Team Input Sheet'!D$14)))), ""))</f>
        <v>822.68934031755919</v>
      </c>
      <c r="AF956" s="21">
        <f t="shared" si="14"/>
        <v>567</v>
      </c>
    </row>
    <row r="957" spans="1:32" ht="15" thickBot="1" x14ac:dyDescent="0.4">
      <c r="A957" s="11" t="s">
        <v>2406</v>
      </c>
      <c r="B957" s="12" t="s">
        <v>2407</v>
      </c>
      <c r="C957" s="12" t="s">
        <v>2408</v>
      </c>
      <c r="D957" s="13" t="s">
        <v>397</v>
      </c>
      <c r="E957" s="14">
        <v>44866</v>
      </c>
      <c r="F957" s="15">
        <v>600.73</v>
      </c>
      <c r="G957" s="15">
        <v>836.13545999999997</v>
      </c>
      <c r="H957" s="15">
        <v>9000.0784778939997</v>
      </c>
      <c r="I957" s="15">
        <v>4586.3422618584855</v>
      </c>
      <c r="J957" s="16">
        <v>0.5095891411528759</v>
      </c>
      <c r="K957" s="16">
        <v>0.20803896010445674</v>
      </c>
      <c r="L957" s="16">
        <v>0.58430667864177999</v>
      </c>
      <c r="M957" s="15">
        <v>2679.8304141409603</v>
      </c>
      <c r="N957" s="15">
        <v>178.14550374687758</v>
      </c>
      <c r="O957" s="15">
        <v>163.57108850898072</v>
      </c>
      <c r="P957" s="15">
        <v>9721.6899999999987</v>
      </c>
      <c r="Q957" s="15">
        <v>110923.93000000002</v>
      </c>
      <c r="R957" s="17">
        <v>147898.57333333336</v>
      </c>
      <c r="S957" s="15">
        <v>184.64856091755036</v>
      </c>
      <c r="T957" s="15">
        <v>12729.91</v>
      </c>
      <c r="U957" s="15">
        <v>175764.54000000004</v>
      </c>
      <c r="V957" s="15">
        <v>234352.72000000003</v>
      </c>
      <c r="W957" s="15">
        <v>292.58492167862437</v>
      </c>
      <c r="X957" s="18">
        <v>1.0588</v>
      </c>
      <c r="Y957" s="18">
        <v>42246.020000000004</v>
      </c>
      <c r="Z957" s="17">
        <v>56328.026666666672</v>
      </c>
      <c r="AA957" s="17">
        <v>53199.874071275663</v>
      </c>
      <c r="AB957" s="19">
        <f>Table1[[#This Row],[YTD-23 Annualized]]/Table1[[#This Row],[Column6]]</f>
        <v>55.189527125634683</v>
      </c>
      <c r="AC957" s="22">
        <v>42.755364800000002</v>
      </c>
      <c r="AD957" s="22">
        <v>-84.434929199999999</v>
      </c>
      <c r="AE957" s="21">
        <f>IF(OR('[1]Sales Team Input Sheet'!D$12="", '[1]Sales Team Input Sheet'!D$14="", AC957="", AD957=""), "",
     IFERROR(3959 * ACOS(MIN(1,
       SIN(RADIANS('[1]Sales Team Input Sheet'!D$12)) * SIN(RADIANS(AC957)) +
       COS(RADIANS('[1]Sales Team Input Sheet'!D$12)) * COS(RADIANS(AC957)) *
       COS(RADIANS(AD957) - RADIANS('[1]Sales Team Input Sheet'!D$14)))), ""))</f>
        <v>173.68991243467673</v>
      </c>
      <c r="AF957" s="21">
        <f t="shared" si="14"/>
        <v>71</v>
      </c>
    </row>
    <row r="958" spans="1:32" ht="15" thickBot="1" x14ac:dyDescent="0.4">
      <c r="A958" s="11" t="s">
        <v>2409</v>
      </c>
      <c r="B958" s="12" t="s">
        <v>2410</v>
      </c>
      <c r="C958" s="12" t="s">
        <v>2277</v>
      </c>
      <c r="D958" s="13" t="s">
        <v>1560</v>
      </c>
      <c r="E958" s="14">
        <v>44866</v>
      </c>
      <c r="F958" s="15">
        <v>555.33999999999992</v>
      </c>
      <c r="G958" s="15">
        <v>1556.69841864</v>
      </c>
      <c r="H958" s="15">
        <v>16756.146108399094</v>
      </c>
      <c r="I958" s="15">
        <v>8270.2190356163719</v>
      </c>
      <c r="J958" s="16">
        <v>0.49356331593879377</v>
      </c>
      <c r="K958" s="16">
        <v>0.17492085913003161</v>
      </c>
      <c r="L958" s="16">
        <v>0.32296688083742742</v>
      </c>
      <c r="M958" s="15">
        <v>2671.0068457753364</v>
      </c>
      <c r="N958" s="15">
        <v>459.48074626865673</v>
      </c>
      <c r="O958" s="15">
        <v>420.23576547700509</v>
      </c>
      <c r="P958" s="15">
        <v>32738.639999999999</v>
      </c>
      <c r="Q958" s="15">
        <v>248424.66999999998</v>
      </c>
      <c r="R958" s="17">
        <v>331232.89333333331</v>
      </c>
      <c r="S958" s="15">
        <v>447.33797313357587</v>
      </c>
      <c r="T958" s="15">
        <v>37996.97</v>
      </c>
      <c r="U958" s="15">
        <v>292458.40000000002</v>
      </c>
      <c r="V958" s="15">
        <v>389944.53333333333</v>
      </c>
      <c r="W958" s="15">
        <v>526.62945222746441</v>
      </c>
      <c r="X958" s="18">
        <v>1.5526</v>
      </c>
      <c r="Y958" s="18">
        <v>90514.37999999999</v>
      </c>
      <c r="Z958" s="17">
        <v>120685.83999999998</v>
      </c>
      <c r="AA958" s="17">
        <v>77731.444029370075</v>
      </c>
      <c r="AB958" s="19">
        <f>Table1[[#This Row],[YTD-23 Annualized]]/Table1[[#This Row],[Column6]]</f>
        <v>124.01049958267085</v>
      </c>
      <c r="AC958" s="22">
        <v>38.802670599999999</v>
      </c>
      <c r="AD958" s="22">
        <v>-77.041122000000001</v>
      </c>
      <c r="AE958" s="21">
        <f>IF(OR('[1]Sales Team Input Sheet'!D$12="", '[1]Sales Team Input Sheet'!D$14="", AC958="", AD958=""), "",
     IFERROR(3959 * ACOS(MIN(1,
       SIN(RADIANS('[1]Sales Team Input Sheet'!D$12)) * SIN(RADIANS(AC958)) +
       COS(RADIANS('[1]Sales Team Input Sheet'!D$12)) * COS(RADIANS(AC958)) *
       COS(RADIANS(AD958) - RADIANS('[1]Sales Team Input Sheet'!D$14)))), ""))</f>
        <v>596.18632650052905</v>
      </c>
      <c r="AF958" s="21">
        <f t="shared" si="14"/>
        <v>298</v>
      </c>
    </row>
    <row r="959" spans="1:32" ht="15" thickBot="1" x14ac:dyDescent="0.4">
      <c r="A959" s="11" t="s">
        <v>2411</v>
      </c>
      <c r="B959" s="12" t="s">
        <v>2412</v>
      </c>
      <c r="C959" s="12" t="s">
        <v>2413</v>
      </c>
      <c r="D959" s="13" t="s">
        <v>397</v>
      </c>
      <c r="E959" s="14">
        <v>44896</v>
      </c>
      <c r="F959" s="15">
        <v>496.13</v>
      </c>
      <c r="G959" s="15">
        <v>440</v>
      </c>
      <c r="H959" s="15">
        <v>4736.116</v>
      </c>
      <c r="I959" s="15">
        <v>2898.6226376481923</v>
      </c>
      <c r="J959" s="16">
        <v>0.61202526239817445</v>
      </c>
      <c r="K959" s="16">
        <v>6.3542192906590023E-2</v>
      </c>
      <c r="L959" s="16">
        <v>0.83064396730980372</v>
      </c>
      <c r="M959" s="15">
        <v>2407.7234074701018</v>
      </c>
      <c r="N959" s="15">
        <v>1118.9375</v>
      </c>
      <c r="O959" s="15">
        <v>351.04768911374032</v>
      </c>
      <c r="P959" s="15">
        <v>2073.14</v>
      </c>
      <c r="Q959" s="15">
        <v>184629.62</v>
      </c>
      <c r="R959" s="17">
        <v>246172.82666666666</v>
      </c>
      <c r="S959" s="15">
        <v>372.13960050793139</v>
      </c>
      <c r="T959" s="15">
        <v>2552.2199999999998</v>
      </c>
      <c r="U959" s="15">
        <v>276685.22000000003</v>
      </c>
      <c r="V959" s="15">
        <v>368913.62666666671</v>
      </c>
      <c r="W959" s="15">
        <v>557.68693689154054</v>
      </c>
      <c r="X959" s="18">
        <v>1.2454000000000001</v>
      </c>
      <c r="Y959" s="18">
        <v>110207.40999999996</v>
      </c>
      <c r="Z959" s="17">
        <v>146943.21333333329</v>
      </c>
      <c r="AA959" s="17">
        <v>117988.76933782984</v>
      </c>
      <c r="AB959" s="19">
        <f>Table1[[#This Row],[YTD-23 Annualized]]/Table1[[#This Row],[Column6]]</f>
        <v>102.24298434899173</v>
      </c>
      <c r="AC959" s="22">
        <v>37.387622399999998</v>
      </c>
      <c r="AD959" s="22">
        <v>-121.9882099</v>
      </c>
      <c r="AE959" s="21">
        <f>IF(OR('[1]Sales Team Input Sheet'!D$12="", '[1]Sales Team Input Sheet'!D$14="", AC959="", AD959=""), "",
     IFERROR(3959 * ACOS(MIN(1,
       SIN(RADIANS('[1]Sales Team Input Sheet'!D$12)) * SIN(RADIANS(AC959)) +
       COS(RADIANS('[1]Sales Team Input Sheet'!D$12)) * COS(RADIANS(AC959)) *
       COS(RADIANS(AD959) - RADIANS('[1]Sales Team Input Sheet'!D$14)))), ""))</f>
        <v>1842.149228910607</v>
      </c>
      <c r="AF959" s="21">
        <f t="shared" si="14"/>
        <v>985</v>
      </c>
    </row>
    <row r="960" spans="1:32" ht="15" thickBot="1" x14ac:dyDescent="0.4">
      <c r="A960" s="11" t="s">
        <v>2414</v>
      </c>
      <c r="B960" s="12" t="s">
        <v>2415</v>
      </c>
      <c r="C960" s="12" t="s">
        <v>40</v>
      </c>
      <c r="D960" s="13" t="s">
        <v>1560</v>
      </c>
      <c r="E960" s="14">
        <v>44896</v>
      </c>
      <c r="F960" s="15">
        <v>999.12000000000012</v>
      </c>
      <c r="G960" s="15">
        <v>4631</v>
      </c>
      <c r="H960" s="15">
        <v>49847.620899999994</v>
      </c>
      <c r="I960" s="15">
        <v>24017.723025950338</v>
      </c>
      <c r="J960" s="16">
        <v>0.48182285517964091</v>
      </c>
      <c r="K960" s="16">
        <v>9.9902701464058587E-3</v>
      </c>
      <c r="L960" s="16">
        <v>0.17074241796808365</v>
      </c>
      <c r="M960" s="15">
        <v>4100.8441035384794</v>
      </c>
      <c r="N960" s="15">
        <v>453.25727069351234</v>
      </c>
      <c r="O960" s="15">
        <v>234.28665225398345</v>
      </c>
      <c r="P960" s="15">
        <v>2130</v>
      </c>
      <c r="Q960" s="15">
        <v>250208.8</v>
      </c>
      <c r="R960" s="17">
        <v>333611.73333333334</v>
      </c>
      <c r="S960" s="15">
        <v>250.42917767635515</v>
      </c>
      <c r="T960" s="15">
        <v>2487.23</v>
      </c>
      <c r="U960" s="15">
        <v>493222.68</v>
      </c>
      <c r="V960" s="15">
        <v>657630.24</v>
      </c>
      <c r="W960" s="15">
        <v>493.65709824645677</v>
      </c>
      <c r="X960" s="18">
        <v>3.3624999999999998</v>
      </c>
      <c r="Y960" s="18">
        <v>146059.82999999999</v>
      </c>
      <c r="Z960" s="17">
        <v>194746.44</v>
      </c>
      <c r="AA960" s="17">
        <v>57917.156877323425</v>
      </c>
      <c r="AB960" s="19">
        <f>Table1[[#This Row],[YTD-23 Annualized]]/Table1[[#This Row],[Column6]]</f>
        <v>81.351966792756414</v>
      </c>
      <c r="AC960" s="22">
        <v>41.877464699999997</v>
      </c>
      <c r="AD960" s="22">
        <v>-87.624776100000005</v>
      </c>
      <c r="AE960" s="21">
        <f>IF(OR('[1]Sales Team Input Sheet'!D$12="", '[1]Sales Team Input Sheet'!D$14="", AC960="", AD960=""), "",
     IFERROR(3959 * ACOS(MIN(1,
       SIN(RADIANS('[1]Sales Team Input Sheet'!D$12)) * SIN(RADIANS(AC960)) +
       COS(RADIANS('[1]Sales Team Input Sheet'!D$12)) * COS(RADIANS(AC960)) *
       COS(RADIANS(AD960) - RADIANS('[1]Sales Team Input Sheet'!D$14)))), ""))</f>
        <v>0.54831144985067937</v>
      </c>
      <c r="AF960" s="21">
        <f t="shared" si="14"/>
        <v>2</v>
      </c>
    </row>
    <row r="961" spans="1:32" ht="15" thickBot="1" x14ac:dyDescent="0.4">
      <c r="A961" s="11" t="s">
        <v>2416</v>
      </c>
      <c r="B961" s="12" t="s">
        <v>2417</v>
      </c>
      <c r="C961" s="12" t="s">
        <v>1611</v>
      </c>
      <c r="D961" s="13" t="s">
        <v>397</v>
      </c>
      <c r="E961" s="14">
        <v>44896</v>
      </c>
      <c r="F961" s="15">
        <v>269.76</v>
      </c>
      <c r="G961" s="15">
        <v>707.92802280000001</v>
      </c>
      <c r="H961" s="15">
        <v>7620.0664446169194</v>
      </c>
      <c r="I961" s="15">
        <v>3635.3652805247734</v>
      </c>
      <c r="J961" s="16">
        <v>0.47707789780401749</v>
      </c>
      <c r="K961" s="16">
        <v>5.1182760613987209E-2</v>
      </c>
      <c r="L961" s="16">
        <v>0.35861994832135102</v>
      </c>
      <c r="M961" s="15">
        <v>1303.714509031028</v>
      </c>
      <c r="N961" s="15">
        <v>312.43703703703704</v>
      </c>
      <c r="O961" s="15">
        <v>187.64397983392647</v>
      </c>
      <c r="P961" s="15">
        <v>1392.71</v>
      </c>
      <c r="Q961" s="15">
        <v>55829.479999999996</v>
      </c>
      <c r="R961" s="17">
        <v>74439.306666666656</v>
      </c>
      <c r="S961" s="15">
        <v>206.95981613285883</v>
      </c>
      <c r="T961" s="15">
        <v>1826.6000000000001</v>
      </c>
      <c r="U961" s="15">
        <v>86626.38</v>
      </c>
      <c r="V961" s="15">
        <v>115501.84</v>
      </c>
      <c r="W961" s="15">
        <v>321.12388790035584</v>
      </c>
      <c r="X961" s="18">
        <v>1.0769</v>
      </c>
      <c r="Y961" s="18">
        <v>34463.379999999997</v>
      </c>
      <c r="Z961" s="17">
        <v>45951.173333333325</v>
      </c>
      <c r="AA961" s="17">
        <v>42669.861020831391</v>
      </c>
      <c r="AB961" s="19">
        <f>Table1[[#This Row],[YTD-23 Annualized]]/Table1[[#This Row],[Column6]]</f>
        <v>57.097858581011636</v>
      </c>
      <c r="AC961" s="22">
        <v>46.83276</v>
      </c>
      <c r="AD961" s="22">
        <v>-96.799356000000003</v>
      </c>
      <c r="AE961" s="21">
        <f>IF(OR('[1]Sales Team Input Sheet'!D$12="", '[1]Sales Team Input Sheet'!D$14="", AC961="", AD961=""), "",
     IFERROR(3959 * ACOS(MIN(1,
       SIN(RADIANS('[1]Sales Team Input Sheet'!D$12)) * SIN(RADIANS(AC961)) +
       COS(RADIANS('[1]Sales Team Input Sheet'!D$12)) * COS(RADIANS(AC961)) *
       COS(RADIANS(AD961) - RADIANS('[1]Sales Team Input Sheet'!D$14)))), ""))</f>
        <v>567.08728801782013</v>
      </c>
      <c r="AF961" s="21">
        <f t="shared" si="14"/>
        <v>207</v>
      </c>
    </row>
    <row r="962" spans="1:32" ht="15" thickBot="1" x14ac:dyDescent="0.4">
      <c r="A962" s="11" t="s">
        <v>2418</v>
      </c>
      <c r="B962" s="12" t="s">
        <v>2419</v>
      </c>
      <c r="C962" s="12" t="s">
        <v>2420</v>
      </c>
      <c r="D962" s="13" t="s">
        <v>52</v>
      </c>
      <c r="E962" s="14">
        <v>44927</v>
      </c>
      <c r="F962" s="15">
        <v>704.05000000000007</v>
      </c>
      <c r="G962" s="15">
        <v>3527.84</v>
      </c>
      <c r="H962" s="15">
        <v>37973.316976000002</v>
      </c>
      <c r="I962" s="15">
        <v>21970.438814633057</v>
      </c>
      <c r="J962" s="16">
        <v>0.57857570958362348</v>
      </c>
      <c r="K962" s="16">
        <v>0</v>
      </c>
      <c r="L962" s="16">
        <v>0.15568480596359663</v>
      </c>
      <c r="M962" s="15">
        <v>3420.4635037912194</v>
      </c>
      <c r="N962" s="15">
        <v>0</v>
      </c>
      <c r="O962" s="15">
        <v>387.91367090405504</v>
      </c>
      <c r="P962" s="15">
        <v>0</v>
      </c>
      <c r="Q962" s="15">
        <v>290941.10000000003</v>
      </c>
      <c r="R962" s="17">
        <v>387921.46666666667</v>
      </c>
      <c r="S962" s="15">
        <v>413.23925857538529</v>
      </c>
      <c r="T962" s="15">
        <v>12</v>
      </c>
      <c r="U962" s="15">
        <v>362142.82999999996</v>
      </c>
      <c r="V962" s="15">
        <v>482857.10666666657</v>
      </c>
      <c r="W962" s="15">
        <v>514.37089695334123</v>
      </c>
      <c r="X962" s="18">
        <v>1.24285</v>
      </c>
      <c r="Y962" s="18">
        <v>104681.26</v>
      </c>
      <c r="Z962" s="17">
        <v>139575.01333333334</v>
      </c>
      <c r="AA962" s="17">
        <v>112302.38028187901</v>
      </c>
      <c r="AB962" s="19">
        <f>Table1[[#This Row],[YTD-23 Annualized]]/Table1[[#This Row],[Column6]]</f>
        <v>113.41195900400547</v>
      </c>
      <c r="AC962" s="22">
        <v>37.837785400000001</v>
      </c>
      <c r="AD962" s="22">
        <v>-122.2983878</v>
      </c>
      <c r="AE962" s="21">
        <f>IF(OR('[1]Sales Team Input Sheet'!D$12="", '[1]Sales Team Input Sheet'!D$14="", AC962="", AD962=""), "",
     IFERROR(3959 * ACOS(MIN(1,
       SIN(RADIANS('[1]Sales Team Input Sheet'!D$12)) * SIN(RADIANS(AC962)) +
       COS(RADIANS('[1]Sales Team Input Sheet'!D$12)) * COS(RADIANS(AC962)) *
       COS(RADIANS(AD962) - RADIANS('[1]Sales Team Input Sheet'!D$14)))), ""))</f>
        <v>1847.3947885211412</v>
      </c>
      <c r="AF962" s="21">
        <f t="shared" ref="AF962:AF1025" si="15">IF(ISNUMBER(AE962), _xlfn.RANK.EQ(AE962, AE$3:AE$1029, 1) + COUNTIF(AE$2:AE$1029, AE962) - 1, "")</f>
        <v>995</v>
      </c>
    </row>
    <row r="963" spans="1:32" ht="15" thickBot="1" x14ac:dyDescent="0.4">
      <c r="A963" s="11" t="s">
        <v>2421</v>
      </c>
      <c r="B963" s="12" t="s">
        <v>2422</v>
      </c>
      <c r="C963" s="12" t="s">
        <v>2423</v>
      </c>
      <c r="D963" s="13" t="s">
        <v>397</v>
      </c>
      <c r="E963" s="14">
        <v>44927</v>
      </c>
      <c r="F963" s="15">
        <v>249.34000000000003</v>
      </c>
      <c r="G963" s="15">
        <v>1365.6879180000001</v>
      </c>
      <c r="H963" s="15">
        <v>14700.128180560201</v>
      </c>
      <c r="I963" s="15">
        <v>6701.1752350902152</v>
      </c>
      <c r="J963" s="16">
        <v>0.4558582859129085</v>
      </c>
      <c r="K963" s="16">
        <v>0</v>
      </c>
      <c r="L963" s="16">
        <v>0.22568613885702152</v>
      </c>
      <c r="M963" s="15">
        <v>1512.3623646118042</v>
      </c>
      <c r="N963" s="15">
        <v>0</v>
      </c>
      <c r="O963" s="15">
        <v>203.83544557632146</v>
      </c>
      <c r="P963" s="15">
        <v>0</v>
      </c>
      <c r="Q963" s="15">
        <v>54393.22</v>
      </c>
      <c r="R963" s="17">
        <v>72524.293333333335</v>
      </c>
      <c r="S963" s="15">
        <v>218.14879281302638</v>
      </c>
      <c r="T963" s="15">
        <v>0</v>
      </c>
      <c r="U963" s="15">
        <v>89091.75</v>
      </c>
      <c r="V963" s="15">
        <v>118789</v>
      </c>
      <c r="W963" s="15">
        <v>357.31029918986121</v>
      </c>
      <c r="X963" s="18">
        <v>1.0836999999999999</v>
      </c>
      <c r="Y963" s="18">
        <v>75968.2</v>
      </c>
      <c r="Z963" s="17">
        <v>101290.93333333332</v>
      </c>
      <c r="AA963" s="17">
        <v>93467.687859493701</v>
      </c>
      <c r="AB963" s="19">
        <f>Table1[[#This Row],[YTD-23 Annualized]]/Table1[[#This Row],[Column6]]</f>
        <v>47.954309780744246</v>
      </c>
      <c r="AC963" s="22">
        <v>34.000430000000001</v>
      </c>
      <c r="AD963" s="22">
        <v>-81.00009</v>
      </c>
      <c r="AE963" s="21">
        <f>IF(OR('[1]Sales Team Input Sheet'!D$12="", '[1]Sales Team Input Sheet'!D$14="", AC963="", AD963=""), "",
     IFERROR(3959 * ACOS(MIN(1,
       SIN(RADIANS('[1]Sales Team Input Sheet'!D$12)) * SIN(RADIANS(AC963)) +
       COS(RADIANS('[1]Sales Team Input Sheet'!D$12)) * COS(RADIANS(AC963)) *
       COS(RADIANS(AD963) - RADIANS('[1]Sales Team Input Sheet'!D$14)))), ""))</f>
        <v>653.08681150135919</v>
      </c>
      <c r="AF963" s="21">
        <f t="shared" si="15"/>
        <v>352</v>
      </c>
    </row>
    <row r="964" spans="1:32" ht="15" thickBot="1" x14ac:dyDescent="0.4">
      <c r="A964" s="11" t="s">
        <v>2424</v>
      </c>
      <c r="B964" s="12" t="s">
        <v>2425</v>
      </c>
      <c r="C964" s="12" t="s">
        <v>131</v>
      </c>
      <c r="D964" s="13" t="s">
        <v>132</v>
      </c>
      <c r="E964" s="14">
        <v>44927</v>
      </c>
      <c r="F964" s="15">
        <v>186.89</v>
      </c>
      <c r="G964" s="15">
        <v>2741.5</v>
      </c>
      <c r="H964" s="15">
        <v>29509.23185</v>
      </c>
      <c r="I964" s="15">
        <v>12089.941000836701</v>
      </c>
      <c r="J964" s="16">
        <v>0.40970029522597351</v>
      </c>
      <c r="K964" s="16">
        <v>0</v>
      </c>
      <c r="L964" s="16">
        <v>6.2951286125273356E-2</v>
      </c>
      <c r="M964" s="15">
        <v>761.07733518134501</v>
      </c>
      <c r="N964" s="15">
        <v>0</v>
      </c>
      <c r="O964" s="15">
        <v>365.93504200331751</v>
      </c>
      <c r="P964" s="15">
        <v>0</v>
      </c>
      <c r="Q964" s="15">
        <v>72761.709999999992</v>
      </c>
      <c r="R964" s="17">
        <v>97015.613333333327</v>
      </c>
      <c r="S964" s="15">
        <v>389.32907057627477</v>
      </c>
      <c r="T964" s="15">
        <v>0</v>
      </c>
      <c r="U964" s="15">
        <v>116386.51</v>
      </c>
      <c r="V964" s="15">
        <v>155182.01333333334</v>
      </c>
      <c r="W964" s="15">
        <v>622.75407994007173</v>
      </c>
      <c r="X964" s="18">
        <v>1.0526</v>
      </c>
      <c r="Y964" s="18">
        <v>37170.910000000003</v>
      </c>
      <c r="Z964" s="17">
        <v>49561.213333333333</v>
      </c>
      <c r="AA964" s="17">
        <v>47084.565203622777</v>
      </c>
      <c r="AB964" s="19">
        <f>Table1[[#This Row],[YTD-23 Annualized]]/Table1[[#This Row],[Column6]]</f>
        <v>127.47142615962545</v>
      </c>
      <c r="AC964" s="22">
        <v>38.902127200000002</v>
      </c>
      <c r="AD964" s="22">
        <v>-77.035037000000003</v>
      </c>
      <c r="AE964" s="21">
        <f>IF(OR('[1]Sales Team Input Sheet'!D$12="", '[1]Sales Team Input Sheet'!D$14="", AC964="", AD964=""), "",
     IFERROR(3959 * ACOS(MIN(1,
       SIN(RADIANS('[1]Sales Team Input Sheet'!D$12)) * SIN(RADIANS(AC964)) +
       COS(RADIANS('[1]Sales Team Input Sheet'!D$12)) * COS(RADIANS(AC964)) *
       COS(RADIANS(AD964) - RADIANS('[1]Sales Team Input Sheet'!D$14)))), ""))</f>
        <v>593.69175877863916</v>
      </c>
      <c r="AF964" s="21">
        <f t="shared" si="15"/>
        <v>285</v>
      </c>
    </row>
    <row r="965" spans="1:32" ht="15" thickBot="1" x14ac:dyDescent="0.4">
      <c r="A965" s="11" t="s">
        <v>2426</v>
      </c>
      <c r="B965" s="12" t="s">
        <v>2427</v>
      </c>
      <c r="C965" s="12" t="s">
        <v>155</v>
      </c>
      <c r="D965" s="13" t="s">
        <v>34</v>
      </c>
      <c r="E965" s="14">
        <v>44958</v>
      </c>
      <c r="F965" s="15">
        <v>1226.24</v>
      </c>
      <c r="G965" s="15">
        <v>2095.2600000000002</v>
      </c>
      <c r="H965" s="15">
        <v>22553.169114</v>
      </c>
      <c r="I965" s="15">
        <v>7796.4057478944023</v>
      </c>
      <c r="J965" s="16">
        <v>0.34569003178603142</v>
      </c>
      <c r="K965" s="16">
        <v>0</v>
      </c>
      <c r="L965" s="16">
        <v>0.66603480549406402</v>
      </c>
      <c r="M965" s="15">
        <v>5192.6775858516512</v>
      </c>
      <c r="N965" s="15">
        <v>0</v>
      </c>
      <c r="O965" s="15">
        <v>390.82070394050101</v>
      </c>
      <c r="P965" s="15">
        <v>0</v>
      </c>
      <c r="Q965" s="15">
        <v>508659.9499999999</v>
      </c>
      <c r="R965" s="17">
        <v>678213.26666666649</v>
      </c>
      <c r="S965" s="15">
        <v>414.81272018528176</v>
      </c>
      <c r="T965" s="15">
        <v>0</v>
      </c>
      <c r="U965" s="15">
        <v>611253.64</v>
      </c>
      <c r="V965" s="15">
        <v>815004.85333333339</v>
      </c>
      <c r="W965" s="15">
        <v>498.47798147181629</v>
      </c>
      <c r="X965" s="18">
        <v>2.0587999999999997</v>
      </c>
      <c r="Y965" s="18">
        <v>27243.989999999998</v>
      </c>
      <c r="Z965" s="17">
        <v>36325.319999999992</v>
      </c>
      <c r="AA965" s="17">
        <v>17643.92850204002</v>
      </c>
      <c r="AB965" s="19">
        <f>Table1[[#This Row],[YTD-23 Annualized]]/Table1[[#This Row],[Column6]]</f>
        <v>130.60954689630179</v>
      </c>
      <c r="AC965" s="22">
        <v>32.803949699999997</v>
      </c>
      <c r="AD965" s="22">
        <v>-96.799332100000001</v>
      </c>
      <c r="AE965" s="21">
        <f>IF(OR('[1]Sales Team Input Sheet'!D$12="", '[1]Sales Team Input Sheet'!D$14="", AC965="", AD965=""), "",
     IFERROR(3959 * ACOS(MIN(1,
       SIN(RADIANS('[1]Sales Team Input Sheet'!D$12)) * SIN(RADIANS(AC965)) +
       COS(RADIANS('[1]Sales Team Input Sheet'!D$12)) * COS(RADIANS(AC965)) *
       COS(RADIANS(AD965) - RADIANS('[1]Sales Team Input Sheet'!D$14)))), ""))</f>
        <v>803.80237071672627</v>
      </c>
      <c r="AF965" s="21">
        <f t="shared" si="15"/>
        <v>540</v>
      </c>
    </row>
    <row r="966" spans="1:32" ht="15" thickBot="1" x14ac:dyDescent="0.4">
      <c r="A966" s="11" t="s">
        <v>2428</v>
      </c>
      <c r="B966" s="12" t="s">
        <v>2429</v>
      </c>
      <c r="C966" s="12" t="s">
        <v>33</v>
      </c>
      <c r="D966" s="13" t="s">
        <v>1560</v>
      </c>
      <c r="E966" s="14">
        <v>44958</v>
      </c>
      <c r="F966" s="15">
        <v>752.12</v>
      </c>
      <c r="G966" s="15">
        <v>1625.82</v>
      </c>
      <c r="H966" s="15">
        <v>17500.163897999999</v>
      </c>
      <c r="I966" s="15">
        <v>7955.1998192232413</v>
      </c>
      <c r="J966" s="16">
        <v>0.45457858941151968</v>
      </c>
      <c r="K966" s="16">
        <v>0</v>
      </c>
      <c r="L966" s="16">
        <v>0.44648220797394861</v>
      </c>
      <c r="M966" s="15">
        <v>3551.85518016075</v>
      </c>
      <c r="N966" s="15">
        <v>0</v>
      </c>
      <c r="O966" s="15">
        <v>498.17546402169864</v>
      </c>
      <c r="P966" s="15">
        <v>0</v>
      </c>
      <c r="Q966" s="15">
        <v>398867.27999999997</v>
      </c>
      <c r="R966" s="17">
        <v>531823.03999999992</v>
      </c>
      <c r="S966" s="15">
        <v>530.32399085252348</v>
      </c>
      <c r="T966" s="15">
        <v>0</v>
      </c>
      <c r="U966" s="15">
        <v>467884.69</v>
      </c>
      <c r="V966" s="15">
        <v>623846.2533333333</v>
      </c>
      <c r="W966" s="15">
        <v>622.08781843322868</v>
      </c>
      <c r="X966" s="18">
        <v>2.0453999999999999</v>
      </c>
      <c r="Y966" s="18">
        <v>56255.840000000004</v>
      </c>
      <c r="Z966" s="17">
        <v>75007.786666666667</v>
      </c>
      <c r="AA966" s="17">
        <v>36671.451386851797</v>
      </c>
      <c r="AB966" s="19">
        <f>Table1[[#This Row],[YTD-23 Annualized]]/Table1[[#This Row],[Column6]]</f>
        <v>149.73105969256625</v>
      </c>
      <c r="AC966" s="22">
        <v>33.212716</v>
      </c>
      <c r="AD966" s="22">
        <v>-117.381433</v>
      </c>
      <c r="AE966" s="21">
        <f>IF(OR('[1]Sales Team Input Sheet'!D$12="", '[1]Sales Team Input Sheet'!D$14="", AC966="", AD966=""), "",
     IFERROR(3959 * ACOS(MIN(1,
       SIN(RADIANS('[1]Sales Team Input Sheet'!D$12)) * SIN(RADIANS(AC966)) +
       COS(RADIANS('[1]Sales Team Input Sheet'!D$12)) * COS(RADIANS(AC966)) *
       COS(RADIANS(AD966) - RADIANS('[1]Sales Team Input Sheet'!D$14)))), ""))</f>
        <v>1726.2407092957092</v>
      </c>
      <c r="AF966" s="21">
        <f t="shared" si="15"/>
        <v>852</v>
      </c>
    </row>
    <row r="967" spans="1:32" ht="15" thickBot="1" x14ac:dyDescent="0.4">
      <c r="A967" s="11" t="s">
        <v>2430</v>
      </c>
      <c r="B967" s="12" t="s">
        <v>2431</v>
      </c>
      <c r="C967" s="12" t="s">
        <v>250</v>
      </c>
      <c r="D967" s="13" t="s">
        <v>132</v>
      </c>
      <c r="E967" s="14">
        <v>44958</v>
      </c>
      <c r="F967" s="15">
        <v>423.9</v>
      </c>
      <c r="G967" s="15">
        <v>1517.49</v>
      </c>
      <c r="H967" s="15">
        <v>16334.110611</v>
      </c>
      <c r="I967" s="15">
        <v>4322.8070363508295</v>
      </c>
      <c r="J967" s="16">
        <v>0.264649061053847</v>
      </c>
      <c r="K967" s="16">
        <v>0</v>
      </c>
      <c r="L967" s="16">
        <v>0.51929841895901774</v>
      </c>
      <c r="M967" s="15">
        <v>2244.8268594419028</v>
      </c>
      <c r="N967" s="15">
        <v>0</v>
      </c>
      <c r="O967" s="15">
        <v>291.72635055437604</v>
      </c>
      <c r="P967" s="15">
        <v>0</v>
      </c>
      <c r="Q967" s="15">
        <v>132017.01</v>
      </c>
      <c r="R967" s="17">
        <v>176022.68</v>
      </c>
      <c r="S967" s="15">
        <v>311.43432413305027</v>
      </c>
      <c r="T967" s="15">
        <v>0</v>
      </c>
      <c r="U967" s="15">
        <v>159238.09</v>
      </c>
      <c r="V967" s="15">
        <v>212317.45333333334</v>
      </c>
      <c r="W967" s="15">
        <v>375.65012974758201</v>
      </c>
      <c r="X967" s="18">
        <v>1.0832999999999999</v>
      </c>
      <c r="Y967" s="18">
        <v>63636.250000000007</v>
      </c>
      <c r="Z967" s="17">
        <v>84848.333333333343</v>
      </c>
      <c r="AA967" s="17">
        <v>78323.948429182448</v>
      </c>
      <c r="AB967" s="19">
        <f>Table1[[#This Row],[YTD-23 Annualized]]/Table1[[#This Row],[Column6]]</f>
        <v>78.412586369249809</v>
      </c>
      <c r="AC967" s="22">
        <v>35.241756600000002</v>
      </c>
      <c r="AD967" s="22">
        <v>-80.801771299999999</v>
      </c>
      <c r="AE967" s="21">
        <f>IF(OR('[1]Sales Team Input Sheet'!D$12="", '[1]Sales Team Input Sheet'!D$14="", AC967="", AD967=""), "",
     IFERROR(3959 * ACOS(MIN(1,
       SIN(RADIANS('[1]Sales Team Input Sheet'!D$12)) * SIN(RADIANS(AC967)) +
       COS(RADIANS('[1]Sales Team Input Sheet'!D$12)) * COS(RADIANS(AC967)) *
       COS(RADIANS(AD967) - RADIANS('[1]Sales Team Input Sheet'!D$14)))), ""))</f>
        <v>588.32365219229064</v>
      </c>
      <c r="AF967" s="21">
        <f t="shared" si="15"/>
        <v>254</v>
      </c>
    </row>
    <row r="968" spans="1:32" ht="15" thickBot="1" x14ac:dyDescent="0.4">
      <c r="A968" s="11" t="s">
        <v>2432</v>
      </c>
      <c r="B968" s="12" t="s">
        <v>2433</v>
      </c>
      <c r="C968" s="12" t="s">
        <v>200</v>
      </c>
      <c r="D968" s="13" t="s">
        <v>397</v>
      </c>
      <c r="E968" s="14">
        <v>44958</v>
      </c>
      <c r="F968" s="15">
        <v>161.07999999999998</v>
      </c>
      <c r="G968" s="15">
        <v>372</v>
      </c>
      <c r="H968" s="15">
        <v>4004.1707999999999</v>
      </c>
      <c r="I968" s="15">
        <v>1538.2086478666931</v>
      </c>
      <c r="J968" s="16">
        <v>0.38415160708596474</v>
      </c>
      <c r="K968" s="16">
        <v>0</v>
      </c>
      <c r="L968" s="16">
        <v>0.45788356698819277</v>
      </c>
      <c r="M968" s="15">
        <v>704.32046245728634</v>
      </c>
      <c r="N968" s="15">
        <v>0</v>
      </c>
      <c r="O968" s="15">
        <v>426.37558976905882</v>
      </c>
      <c r="P968" s="15">
        <v>99</v>
      </c>
      <c r="Q968" s="15">
        <v>73949.09</v>
      </c>
      <c r="R968" s="17">
        <v>98598.786666666652</v>
      </c>
      <c r="S968" s="15">
        <v>459.08300223491437</v>
      </c>
      <c r="T968" s="15">
        <v>113.13</v>
      </c>
      <c r="U968" s="15">
        <v>139597.63999999998</v>
      </c>
      <c r="V968" s="15">
        <v>186130.18666666665</v>
      </c>
      <c r="W968" s="15">
        <v>866.63546064067543</v>
      </c>
      <c r="X968" s="18">
        <v>1.0625</v>
      </c>
      <c r="Y968" s="18">
        <v>36215.530000000006</v>
      </c>
      <c r="Z968" s="17">
        <v>48287.373333333337</v>
      </c>
      <c r="AA968" s="17">
        <v>45446.939607843138</v>
      </c>
      <c r="AB968" s="19">
        <f>Table1[[#This Row],[YTD-23 Annualized]]/Table1[[#This Row],[Column6]]</f>
        <v>139.99137029565742</v>
      </c>
      <c r="AC968" s="22">
        <v>40.859301600000002</v>
      </c>
      <c r="AD968" s="22">
        <v>-73.842558299999993</v>
      </c>
      <c r="AE968" s="21">
        <f>IF(OR('[1]Sales Team Input Sheet'!D$12="", '[1]Sales Team Input Sheet'!D$14="", AC968="", AD968=""), "",
     IFERROR(3959 * ACOS(MIN(1,
       SIN(RADIANS('[1]Sales Team Input Sheet'!D$12)) * SIN(RADIANS(AC968)) +
       COS(RADIANS('[1]Sales Team Input Sheet'!D$12)) * COS(RADIANS(AC968)) *
       COS(RADIANS(AD968) - RADIANS('[1]Sales Team Input Sheet'!D$14)))), ""))</f>
        <v>717.37490814022226</v>
      </c>
      <c r="AF968" s="21">
        <f t="shared" si="15"/>
        <v>463</v>
      </c>
    </row>
    <row r="969" spans="1:32" ht="15" thickBot="1" x14ac:dyDescent="0.4">
      <c r="A969" s="11" t="s">
        <v>2434</v>
      </c>
      <c r="B969" s="12" t="s">
        <v>2435</v>
      </c>
      <c r="C969" s="12" t="s">
        <v>2436</v>
      </c>
      <c r="D969" s="13" t="s">
        <v>397</v>
      </c>
      <c r="E969" s="14">
        <v>44958</v>
      </c>
      <c r="F969" s="15">
        <v>316.64999999999998</v>
      </c>
      <c r="G969" s="15">
        <v>1061.8920341999999</v>
      </c>
      <c r="H969" s="15">
        <v>11430.099666925378</v>
      </c>
      <c r="I969" s="15">
        <v>4485.0356253112668</v>
      </c>
      <c r="J969" s="16">
        <v>0.39238814673588163</v>
      </c>
      <c r="K969" s="16">
        <v>0</v>
      </c>
      <c r="L969" s="16">
        <v>0.34187814017160756</v>
      </c>
      <c r="M969" s="15">
        <v>1533.3356381848187</v>
      </c>
      <c r="N969" s="15">
        <v>0</v>
      </c>
      <c r="O969" s="15">
        <v>222.03751776409288</v>
      </c>
      <c r="P969" s="15">
        <v>0</v>
      </c>
      <c r="Q969" s="15">
        <v>75140.600000000006</v>
      </c>
      <c r="R969" s="17">
        <v>100187.46666666667</v>
      </c>
      <c r="S969" s="15">
        <v>237.29859466287704</v>
      </c>
      <c r="T969" s="15">
        <v>0</v>
      </c>
      <c r="U969" s="15">
        <v>103188.77</v>
      </c>
      <c r="V969" s="15">
        <v>137585.02666666667</v>
      </c>
      <c r="W969" s="15">
        <v>325.87642507500402</v>
      </c>
      <c r="X969" s="18">
        <v>2.0526</v>
      </c>
      <c r="Y969" s="18">
        <v>55614.81</v>
      </c>
      <c r="Z969" s="17">
        <v>74153.08</v>
      </c>
      <c r="AA969" s="17">
        <v>36126.415278183769</v>
      </c>
      <c r="AB969" s="19">
        <f>Table1[[#This Row],[YTD-23 Annualized]]/Table1[[#This Row],[Column6]]</f>
        <v>65.339553957846974</v>
      </c>
      <c r="AC969" s="22">
        <v>43.008935100000002</v>
      </c>
      <c r="AD969" s="22">
        <v>-88.018270900000005</v>
      </c>
      <c r="AE969" s="21">
        <f>IF(OR('[1]Sales Team Input Sheet'!D$12="", '[1]Sales Team Input Sheet'!D$14="", AC969="", AD969=""), "",
     IFERROR(3959 * ACOS(MIN(1,
       SIN(RADIANS('[1]Sales Team Input Sheet'!D$12)) * SIN(RADIANS(AC969)) +
       COS(RADIANS('[1]Sales Team Input Sheet'!D$12)) * COS(RADIANS(AC969)) *
       COS(RADIANS(AD969) - RADIANS('[1]Sales Team Input Sheet'!D$14)))), ""))</f>
        <v>80.1835740103364</v>
      </c>
      <c r="AF969" s="21">
        <f t="shared" si="15"/>
        <v>36</v>
      </c>
    </row>
    <row r="970" spans="1:32" ht="15" thickBot="1" x14ac:dyDescent="0.4">
      <c r="A970" s="11" t="s">
        <v>2437</v>
      </c>
      <c r="B970" s="12" t="s">
        <v>2438</v>
      </c>
      <c r="C970" s="12" t="s">
        <v>40</v>
      </c>
      <c r="D970" s="13" t="s">
        <v>397</v>
      </c>
      <c r="E970" s="14">
        <v>44986</v>
      </c>
      <c r="F970" s="15">
        <v>300.11</v>
      </c>
      <c r="G970" s="15">
        <v>880.7293512</v>
      </c>
      <c r="H970" s="15">
        <v>9480.0826633816796</v>
      </c>
      <c r="I970" s="15">
        <v>3207.5711269752433</v>
      </c>
      <c r="J970" s="16">
        <v>0.33834843438285561</v>
      </c>
      <c r="K970" s="16">
        <v>0</v>
      </c>
      <c r="L970" s="16">
        <v>0.42126619057881187</v>
      </c>
      <c r="M970" s="15">
        <v>1351.2412696714473</v>
      </c>
      <c r="N970" s="15">
        <v>0</v>
      </c>
      <c r="O970" s="15">
        <v>312.95664922861613</v>
      </c>
      <c r="P970" s="15">
        <v>0</v>
      </c>
      <c r="Q970" s="15">
        <v>99914.930000000008</v>
      </c>
      <c r="R970" s="17">
        <v>133219.90666666668</v>
      </c>
      <c r="S970" s="15">
        <v>332.92769317916765</v>
      </c>
      <c r="T970" s="15">
        <v>0</v>
      </c>
      <c r="U970" s="15">
        <v>124388.31</v>
      </c>
      <c r="V970" s="15">
        <v>165851.07999999999</v>
      </c>
      <c r="W970" s="15">
        <v>414.47572556729199</v>
      </c>
      <c r="X970" s="18">
        <v>1</v>
      </c>
      <c r="Y970" s="18">
        <v>36014.65</v>
      </c>
      <c r="Z970" s="17">
        <v>48019.533333333333</v>
      </c>
      <c r="AA970" s="17">
        <v>48019.533333333333</v>
      </c>
      <c r="AB970" s="19">
        <f>Table1[[#This Row],[YTD-23 Annualized]]/Table1[[#This Row],[Column6]]</f>
        <v>98.590762180508989</v>
      </c>
      <c r="AC970" s="22">
        <v>41.911059100000003</v>
      </c>
      <c r="AD970" s="22">
        <v>-87.678747000000001</v>
      </c>
      <c r="AE970" s="21">
        <f>IF(OR('[1]Sales Team Input Sheet'!D$12="", '[1]Sales Team Input Sheet'!D$14="", AC970="", AD970=""), "",
     IFERROR(3959 * ACOS(MIN(1,
       SIN(RADIANS('[1]Sales Team Input Sheet'!D$12)) * SIN(RADIANS(AC970)) +
       COS(RADIANS('[1]Sales Team Input Sheet'!D$12)) * COS(RADIANS(AC970)) *
       COS(RADIANS(AD970) - RADIANS('[1]Sales Team Input Sheet'!D$14)))), ""))</f>
        <v>3.2926809642778783</v>
      </c>
      <c r="AF970" s="21">
        <f t="shared" si="15"/>
        <v>10</v>
      </c>
    </row>
    <row r="971" spans="1:32" ht="15" thickBot="1" x14ac:dyDescent="0.4">
      <c r="A971" s="11" t="s">
        <v>2439</v>
      </c>
      <c r="B971" s="12" t="s">
        <v>2440</v>
      </c>
      <c r="C971" s="12" t="s">
        <v>2441</v>
      </c>
      <c r="D971" s="13" t="s">
        <v>397</v>
      </c>
      <c r="E971" s="14">
        <v>44986</v>
      </c>
      <c r="F971" s="15">
        <v>318.40999999999997</v>
      </c>
      <c r="G971" s="15">
        <v>1218</v>
      </c>
      <c r="H971" s="15">
        <v>13110.430199999999</v>
      </c>
      <c r="I971" s="15">
        <v>4984.7841141238123</v>
      </c>
      <c r="J971" s="16">
        <v>0.38021514458952022</v>
      </c>
      <c r="K971" s="16">
        <v>0</v>
      </c>
      <c r="L971" s="16">
        <v>0.33970449306202655</v>
      </c>
      <c r="M971" s="15">
        <v>1693.3535605120728</v>
      </c>
      <c r="N971" s="15">
        <v>0</v>
      </c>
      <c r="O971" s="15">
        <v>187.7185075845608</v>
      </c>
      <c r="P971" s="15">
        <v>0</v>
      </c>
      <c r="Q971" s="15">
        <v>63274.06</v>
      </c>
      <c r="R971" s="17">
        <v>84365.41333333333</v>
      </c>
      <c r="S971" s="15">
        <v>198.71882164504885</v>
      </c>
      <c r="T971" s="15">
        <v>0</v>
      </c>
      <c r="U971" s="15">
        <v>97705.099999999991</v>
      </c>
      <c r="V971" s="15">
        <v>130273.46666666665</v>
      </c>
      <c r="W971" s="15">
        <v>306.85311390973902</v>
      </c>
      <c r="X971" s="18">
        <v>0.66339999999999999</v>
      </c>
      <c r="Y971" s="18">
        <v>55897.120000000003</v>
      </c>
      <c r="Z971" s="17">
        <v>74529.493333333347</v>
      </c>
      <c r="AA971" s="17">
        <v>112344.72917294747</v>
      </c>
      <c r="AB971" s="19">
        <f>Table1[[#This Row],[YTD-23 Annualized]]/Table1[[#This Row],[Column6]]</f>
        <v>49.821499361197255</v>
      </c>
      <c r="AC971" s="22">
        <v>39.351492</v>
      </c>
      <c r="AD971" s="22">
        <v>-84.462464999999995</v>
      </c>
      <c r="AE971" s="21">
        <f>IF(OR('[1]Sales Team Input Sheet'!D$12="", '[1]Sales Team Input Sheet'!D$14="", AC971="", AD971=""), "",
     IFERROR(3959 * ACOS(MIN(1,
       SIN(RADIANS('[1]Sales Team Input Sheet'!D$12)) * SIN(RADIANS(AC971)) +
       COS(RADIANS('[1]Sales Team Input Sheet'!D$12)) * COS(RADIANS(AC971)) *
       COS(RADIANS(AD971) - RADIANS('[1]Sales Team Input Sheet'!D$14)))), ""))</f>
        <v>241.13982341187568</v>
      </c>
      <c r="AF971" s="21">
        <f t="shared" si="15"/>
        <v>88</v>
      </c>
    </row>
    <row r="972" spans="1:32" ht="15" thickBot="1" x14ac:dyDescent="0.4">
      <c r="A972" s="11" t="s">
        <v>2442</v>
      </c>
      <c r="B972" s="12" t="s">
        <v>2443</v>
      </c>
      <c r="C972" s="12" t="s">
        <v>347</v>
      </c>
      <c r="D972" s="13" t="s">
        <v>397</v>
      </c>
      <c r="E972" s="14">
        <v>44986</v>
      </c>
      <c r="F972" s="15">
        <v>106.46000000000001</v>
      </c>
      <c r="G972" s="15">
        <v>2415.5024400000002</v>
      </c>
      <c r="H972" s="15">
        <v>26000.226713915999</v>
      </c>
      <c r="I972" s="15">
        <v>2790.5646508461086</v>
      </c>
      <c r="J972" s="16">
        <v>0.10732847376875086</v>
      </c>
      <c r="K972" s="16">
        <v>0</v>
      </c>
      <c r="L972" s="16">
        <v>0.17096883977986985</v>
      </c>
      <c r="M972" s="15">
        <v>477.09960068587674</v>
      </c>
      <c r="N972" s="15">
        <v>0</v>
      </c>
      <c r="O972" s="15">
        <v>275.81119669359379</v>
      </c>
      <c r="P972" s="15">
        <v>0</v>
      </c>
      <c r="Q972" s="15">
        <v>31160.769999999997</v>
      </c>
      <c r="R972" s="17">
        <v>41547.693333333329</v>
      </c>
      <c r="S972" s="15">
        <v>292.69932368964862</v>
      </c>
      <c r="T972" s="15">
        <v>0</v>
      </c>
      <c r="U972" s="15">
        <v>47224.76</v>
      </c>
      <c r="V972" s="15">
        <v>62966.346666666672</v>
      </c>
      <c r="W972" s="15">
        <v>443.59158369340594</v>
      </c>
      <c r="X972" s="18">
        <v>1.0526</v>
      </c>
      <c r="Y972" s="18">
        <v>45622.89</v>
      </c>
      <c r="Z972" s="17">
        <v>60830.520000000004</v>
      </c>
      <c r="AA972" s="17">
        <v>57790.727721831659</v>
      </c>
      <c r="AB972" s="19">
        <f>Table1[[#This Row],[YTD-23 Annualized]]/Table1[[#This Row],[Column6]]</f>
        <v>87.083898778377744</v>
      </c>
      <c r="AC972" s="22">
        <v>45.531295499999999</v>
      </c>
      <c r="AD972" s="22">
        <v>-122.68594520000001</v>
      </c>
      <c r="AE972" s="21">
        <f>IF(OR('[1]Sales Team Input Sheet'!D$12="", '[1]Sales Team Input Sheet'!D$14="", AC972="", AD972=""), "",
     IFERROR(3959 * ACOS(MIN(1,
       SIN(RADIANS('[1]Sales Team Input Sheet'!D$12)) * SIN(RADIANS(AC972)) +
       COS(RADIANS('[1]Sales Team Input Sheet'!D$12)) * COS(RADIANS(AC972)) *
       COS(RADIANS(AD972) - RADIANS('[1]Sales Team Input Sheet'!D$14)))), ""))</f>
        <v>1755.034410765581</v>
      </c>
      <c r="AF972" s="21">
        <f t="shared" si="15"/>
        <v>939</v>
      </c>
    </row>
    <row r="973" spans="1:32" ht="15" thickBot="1" x14ac:dyDescent="0.4">
      <c r="A973" s="11" t="s">
        <v>2444</v>
      </c>
      <c r="B973" s="12" t="s">
        <v>2445</v>
      </c>
      <c r="C973" s="12" t="s">
        <v>2446</v>
      </c>
      <c r="D973" s="13" t="s">
        <v>397</v>
      </c>
      <c r="E973" s="14">
        <v>44986</v>
      </c>
      <c r="F973" s="15">
        <v>338.54999999999995</v>
      </c>
      <c r="G973" s="15">
        <v>1254.2031899999999</v>
      </c>
      <c r="H973" s="15">
        <v>13500.117716840999</v>
      </c>
      <c r="I973" s="15">
        <v>5124.8642324197826</v>
      </c>
      <c r="J973" s="16">
        <v>0.37961626260685605</v>
      </c>
      <c r="K973" s="16">
        <v>0</v>
      </c>
      <c r="L973" s="16">
        <v>0.33860992956797642</v>
      </c>
      <c r="M973" s="15">
        <v>1735.3299167851044</v>
      </c>
      <c r="N973" s="15">
        <v>0</v>
      </c>
      <c r="O973" s="15">
        <v>26.601713188598435</v>
      </c>
      <c r="P973" s="15">
        <v>0</v>
      </c>
      <c r="Q973" s="15">
        <v>9545.89</v>
      </c>
      <c r="R973" s="17">
        <v>12727.853333333333</v>
      </c>
      <c r="S973" s="15">
        <v>28.196396396396398</v>
      </c>
      <c r="T973" s="15">
        <v>0</v>
      </c>
      <c r="U973" s="15">
        <v>15210.359999999999</v>
      </c>
      <c r="V973" s="15">
        <v>20280.48</v>
      </c>
      <c r="W973" s="15">
        <v>44.927957465662388</v>
      </c>
      <c r="X973" s="18">
        <v>1.7086999999999999</v>
      </c>
      <c r="Y973" s="18">
        <v>57121.17</v>
      </c>
      <c r="Z973" s="17">
        <v>76161.56</v>
      </c>
      <c r="AA973" s="17">
        <v>44572.809738397613</v>
      </c>
      <c r="AB973" s="19">
        <f>Table1[[#This Row],[YTD-23 Annualized]]/Table1[[#This Row],[Column6]]</f>
        <v>7.334543829517516</v>
      </c>
      <c r="AC973" s="22">
        <v>38.078544600000001</v>
      </c>
      <c r="AD973" s="22">
        <v>-97.896072099999998</v>
      </c>
      <c r="AE973" s="21">
        <f>IF(OR('[1]Sales Team Input Sheet'!D$12="", '[1]Sales Team Input Sheet'!D$14="", AC973="", AD973=""), "",
     IFERROR(3959 * ACOS(MIN(1,
       SIN(RADIANS('[1]Sales Team Input Sheet'!D$12)) * SIN(RADIANS(AC973)) +
       COS(RADIANS('[1]Sales Team Input Sheet'!D$12)) * COS(RADIANS(AC973)) *
       COS(RADIANS(AD973) - RADIANS('[1]Sales Team Input Sheet'!D$14)))), ""))</f>
        <v>603.54570900702083</v>
      </c>
      <c r="AF973" s="21">
        <f t="shared" si="15"/>
        <v>315</v>
      </c>
    </row>
    <row r="974" spans="1:32" ht="15" thickBot="1" x14ac:dyDescent="0.4">
      <c r="A974" s="11" t="s">
        <v>2447</v>
      </c>
      <c r="B974" s="12" t="s">
        <v>2448</v>
      </c>
      <c r="C974" s="12" t="s">
        <v>2449</v>
      </c>
      <c r="D974" s="13" t="s">
        <v>397</v>
      </c>
      <c r="E974" s="14">
        <v>44986</v>
      </c>
      <c r="F974" s="15">
        <v>156.09</v>
      </c>
      <c r="G974" s="15">
        <v>836</v>
      </c>
      <c r="H974" s="15">
        <v>8998.6203999999998</v>
      </c>
      <c r="I974" s="15">
        <v>3517.3245709449434</v>
      </c>
      <c r="J974" s="16">
        <v>0.39087375782013689</v>
      </c>
      <c r="K974" s="16">
        <v>0</v>
      </c>
      <c r="L974" s="16">
        <v>0.25312835433610698</v>
      </c>
      <c r="M974" s="15">
        <v>890.33458030924703</v>
      </c>
      <c r="N974" s="15">
        <v>0</v>
      </c>
      <c r="O974" s="15">
        <v>202.38042155166892</v>
      </c>
      <c r="P974" s="15">
        <v>0</v>
      </c>
      <c r="Q974" s="15">
        <v>33575.58</v>
      </c>
      <c r="R974" s="17">
        <v>44767.44</v>
      </c>
      <c r="S974" s="15">
        <v>215.10397847395734</v>
      </c>
      <c r="T974" s="15">
        <v>0</v>
      </c>
      <c r="U974" s="15">
        <v>49946.740000000005</v>
      </c>
      <c r="V974" s="15">
        <v>66595.653333333335</v>
      </c>
      <c r="W974" s="15">
        <v>319.98680248574539</v>
      </c>
      <c r="X974" s="18">
        <v>1.7250000000000001</v>
      </c>
      <c r="Y974" s="18">
        <v>59885.29</v>
      </c>
      <c r="Z974" s="17">
        <v>79847.05333333333</v>
      </c>
      <c r="AA974" s="17">
        <v>46288.146859903376</v>
      </c>
      <c r="AB974" s="19">
        <f>Table1[[#This Row],[YTD-23 Annualized]]/Table1[[#This Row],[Column6]]</f>
        <v>50.281591875776151</v>
      </c>
      <c r="AC974" s="22">
        <v>39.053719999999998</v>
      </c>
      <c r="AD974" s="22">
        <v>-77.095811999999995</v>
      </c>
      <c r="AE974" s="21">
        <f>IF(OR('[1]Sales Team Input Sheet'!D$12="", '[1]Sales Team Input Sheet'!D$14="", AC974="", AD974=""), "",
     IFERROR(3959 * ACOS(MIN(1,
       SIN(RADIANS('[1]Sales Team Input Sheet'!D$12)) * SIN(RADIANS(AC974)) +
       COS(RADIANS('[1]Sales Team Input Sheet'!D$12)) * COS(RADIANS(AC974)) *
       COS(RADIANS(AD974) - RADIANS('[1]Sales Team Input Sheet'!D$14)))), ""))</f>
        <v>586.55566857965198</v>
      </c>
      <c r="AF974" s="21">
        <f t="shared" si="15"/>
        <v>251</v>
      </c>
    </row>
    <row r="975" spans="1:32" ht="15" thickBot="1" x14ac:dyDescent="0.4">
      <c r="A975" s="11" t="s">
        <v>2450</v>
      </c>
      <c r="B975" s="12" t="s">
        <v>2451</v>
      </c>
      <c r="C975" s="12" t="s">
        <v>2452</v>
      </c>
      <c r="D975" s="13" t="s">
        <v>397</v>
      </c>
      <c r="E975" s="14">
        <v>45017</v>
      </c>
      <c r="F975" s="15">
        <v>60.52</v>
      </c>
      <c r="G975" s="15">
        <v>758</v>
      </c>
      <c r="H975" s="15">
        <v>8159.0361999999996</v>
      </c>
      <c r="I975" s="15">
        <v>2273.7934672318033</v>
      </c>
      <c r="J975" s="16">
        <v>0.2786840763412477</v>
      </c>
      <c r="K975" s="16">
        <v>0</v>
      </c>
      <c r="L975" s="16">
        <v>0.1317302739353915</v>
      </c>
      <c r="M975" s="15">
        <v>299.5274363109491</v>
      </c>
      <c r="N975" s="15">
        <v>0</v>
      </c>
      <c r="O975" s="15">
        <v>332.17663582286849</v>
      </c>
      <c r="P975" s="15">
        <v>0</v>
      </c>
      <c r="Q975" s="15">
        <v>21378.38</v>
      </c>
      <c r="R975" s="17">
        <v>28504.506666666668</v>
      </c>
      <c r="S975" s="15">
        <v>353.24487772637144</v>
      </c>
      <c r="T975" s="15">
        <v>0</v>
      </c>
      <c r="U975" s="15">
        <v>35187.69</v>
      </c>
      <c r="V975" s="15">
        <v>46916.920000000006</v>
      </c>
      <c r="W975" s="15">
        <v>581.422504957039</v>
      </c>
      <c r="X975" s="18">
        <v>1.0384</v>
      </c>
      <c r="Y975" s="18">
        <v>36099.68</v>
      </c>
      <c r="Z975" s="17">
        <v>48132.906666666669</v>
      </c>
      <c r="AA975" s="17">
        <v>46352.953261427843</v>
      </c>
      <c r="AB975" s="19">
        <f>Table1[[#This Row],[YTD-23 Annualized]]/Table1[[#This Row],[Column6]]</f>
        <v>95.164927185752759</v>
      </c>
      <c r="AC975" s="22">
        <v>40.244787799999997</v>
      </c>
      <c r="AD975" s="22">
        <v>-75.3426841</v>
      </c>
      <c r="AE975" s="21">
        <f>IF(OR('[1]Sales Team Input Sheet'!D$12="", '[1]Sales Team Input Sheet'!D$14="", AC975="", AD975=""), "",
     IFERROR(3959 * ACOS(MIN(1,
       SIN(RADIANS('[1]Sales Team Input Sheet'!D$12)) * SIN(RADIANS(AC975)) +
       COS(RADIANS('[1]Sales Team Input Sheet'!D$12)) * COS(RADIANS(AC975)) *
       COS(RADIANS(AD975) - RADIANS('[1]Sales Team Input Sheet'!D$14)))), ""))</f>
        <v>649.23432200323305</v>
      </c>
      <c r="AF975" s="21">
        <f t="shared" si="15"/>
        <v>344</v>
      </c>
    </row>
    <row r="976" spans="1:32" ht="15" thickBot="1" x14ac:dyDescent="0.4">
      <c r="A976" s="11" t="s">
        <v>2453</v>
      </c>
      <c r="B976" s="12" t="s">
        <v>2454</v>
      </c>
      <c r="C976" s="12" t="s">
        <v>1971</v>
      </c>
      <c r="D976" s="13" t="s">
        <v>397</v>
      </c>
      <c r="E976" s="14">
        <v>45017</v>
      </c>
      <c r="F976" s="15">
        <v>160.30000000000001</v>
      </c>
      <c r="G976" s="15">
        <v>857</v>
      </c>
      <c r="H976" s="15">
        <v>9224.6623</v>
      </c>
      <c r="I976" s="15">
        <v>2570.3195980478035</v>
      </c>
      <c r="J976" s="16">
        <v>0.27863563071005898</v>
      </c>
      <c r="K976" s="16">
        <v>0</v>
      </c>
      <c r="L976" s="16">
        <v>0.28349098894663932</v>
      </c>
      <c r="M976" s="15">
        <v>728.66244475950032</v>
      </c>
      <c r="N976" s="15">
        <v>0</v>
      </c>
      <c r="O976" s="15">
        <v>164.81740486587645</v>
      </c>
      <c r="P976" s="15">
        <v>0</v>
      </c>
      <c r="Q976" s="15">
        <v>28606.489999999998</v>
      </c>
      <c r="R976" s="17">
        <v>38141.986666666664</v>
      </c>
      <c r="S976" s="15">
        <v>178.45595757953834</v>
      </c>
      <c r="T976" s="15">
        <v>0</v>
      </c>
      <c r="U976" s="15">
        <v>54701.95</v>
      </c>
      <c r="V976" s="15">
        <v>72935.933333333334</v>
      </c>
      <c r="W976" s="15">
        <v>341.24734872114783</v>
      </c>
      <c r="X976" s="18">
        <v>1.0832999999999999</v>
      </c>
      <c r="Y976" s="18">
        <v>27612.39</v>
      </c>
      <c r="Z976" s="17">
        <v>36816.519999999997</v>
      </c>
      <c r="AA976" s="17">
        <v>33985.525708483336</v>
      </c>
      <c r="AB976" s="19">
        <f>Table1[[#This Row],[YTD-23 Annualized]]/Table1[[#This Row],[Column6]]</f>
        <v>52.345207223154844</v>
      </c>
      <c r="AC976" s="22">
        <v>35.472529600000001</v>
      </c>
      <c r="AD976" s="22">
        <v>-97.500674599999996</v>
      </c>
      <c r="AE976" s="21">
        <f>IF(OR('[1]Sales Team Input Sheet'!D$12="", '[1]Sales Team Input Sheet'!D$14="", AC976="", AD976=""), "",
     IFERROR(3959 * ACOS(MIN(1,
       SIN(RADIANS('[1]Sales Team Input Sheet'!D$12)) * SIN(RADIANS(AC976)) +
       COS(RADIANS('[1]Sales Team Input Sheet'!D$12)) * COS(RADIANS(AC976)) *
       COS(RADIANS(AD976) - RADIANS('[1]Sales Team Input Sheet'!D$14)))), ""))</f>
        <v>692.09879685838303</v>
      </c>
      <c r="AF976" s="21">
        <f t="shared" si="15"/>
        <v>387</v>
      </c>
    </row>
    <row r="977" spans="1:32" ht="15" thickBot="1" x14ac:dyDescent="0.4">
      <c r="A977" s="11" t="s">
        <v>2455</v>
      </c>
      <c r="B977" s="12" t="s">
        <v>2456</v>
      </c>
      <c r="C977" s="12" t="s">
        <v>2457</v>
      </c>
      <c r="D977" s="13" t="s">
        <v>397</v>
      </c>
      <c r="E977" s="14">
        <v>45017</v>
      </c>
      <c r="F977" s="15">
        <v>139.07999999999998</v>
      </c>
      <c r="G977" s="15">
        <v>1488.5</v>
      </c>
      <c r="H977" s="15">
        <v>16022.065149999999</v>
      </c>
      <c r="I977" s="15">
        <v>4420.7285937639836</v>
      </c>
      <c r="J977" s="16">
        <v>0.27591503045186305</v>
      </c>
      <c r="K977" s="16">
        <v>0</v>
      </c>
      <c r="L977" s="16">
        <v>0.16287368138453423</v>
      </c>
      <c r="M977" s="15">
        <v>720.02034046821507</v>
      </c>
      <c r="N977" s="15">
        <v>0</v>
      </c>
      <c r="O977" s="15">
        <v>354.05097785447231</v>
      </c>
      <c r="P977" s="15">
        <v>0</v>
      </c>
      <c r="Q977" s="15">
        <v>52145.62</v>
      </c>
      <c r="R977" s="17">
        <v>69527.493333333332</v>
      </c>
      <c r="S977" s="15">
        <v>374.93255680184075</v>
      </c>
      <c r="T977" s="15">
        <v>0</v>
      </c>
      <c r="U977" s="15">
        <v>75637.070000000007</v>
      </c>
      <c r="V977" s="15">
        <v>100849.42666666668</v>
      </c>
      <c r="W977" s="15">
        <v>543.8385821110154</v>
      </c>
      <c r="X977" s="18">
        <v>1.0476000000000001</v>
      </c>
      <c r="Y977" s="18">
        <v>47203.159999999996</v>
      </c>
      <c r="Z977" s="17">
        <v>62937.546666666662</v>
      </c>
      <c r="AA977" s="17">
        <v>60077.841415298448</v>
      </c>
      <c r="AB977" s="19">
        <f>Table1[[#This Row],[YTD-23 Annualized]]/Table1[[#This Row],[Column6]]</f>
        <v>96.563234988779584</v>
      </c>
      <c r="AC977" s="22">
        <v>42.341195999999997</v>
      </c>
      <c r="AD977" s="22">
        <v>-71.640786000000006</v>
      </c>
      <c r="AE977" s="21">
        <f>IF(OR('[1]Sales Team Input Sheet'!D$12="", '[1]Sales Team Input Sheet'!D$14="", AC977="", AD977=""), "",
     IFERROR(3959 * ACOS(MIN(1,
       SIN(RADIANS('[1]Sales Team Input Sheet'!D$12)) * SIN(RADIANS(AC977)) +
       COS(RADIANS('[1]Sales Team Input Sheet'!D$12)) * COS(RADIANS(AC977)) *
       COS(RADIANS(AD977) - RADIANS('[1]Sales Team Input Sheet'!D$14)))), ""))</f>
        <v>818.70750401507348</v>
      </c>
      <c r="AF977" s="21">
        <f t="shared" si="15"/>
        <v>562</v>
      </c>
    </row>
    <row r="978" spans="1:32" ht="15" thickBot="1" x14ac:dyDescent="0.4">
      <c r="A978" s="11" t="s">
        <v>2458</v>
      </c>
      <c r="B978" s="12" t="s">
        <v>2459</v>
      </c>
      <c r="C978" s="12" t="s">
        <v>1808</v>
      </c>
      <c r="D978" s="13" t="s">
        <v>1123</v>
      </c>
      <c r="E978" s="14">
        <v>45017</v>
      </c>
      <c r="F978" s="15">
        <v>379.96000000000004</v>
      </c>
      <c r="G978" s="15">
        <v>1727.83</v>
      </c>
      <c r="H978" s="15">
        <v>18598.189337</v>
      </c>
      <c r="I978" s="15">
        <v>5437.6025659379766</v>
      </c>
      <c r="J978" s="16">
        <v>0.29237268571732344</v>
      </c>
      <c r="K978" s="16">
        <v>0</v>
      </c>
      <c r="L978" s="16">
        <v>0.35316007457748966</v>
      </c>
      <c r="M978" s="15">
        <v>1920.344127709405</v>
      </c>
      <c r="N978" s="15">
        <v>0</v>
      </c>
      <c r="O978" s="15">
        <v>240.14548899884196</v>
      </c>
      <c r="P978" s="15">
        <v>0</v>
      </c>
      <c r="Q978" s="15">
        <v>96889.91</v>
      </c>
      <c r="R978" s="17">
        <v>129186.54666666668</v>
      </c>
      <c r="S978" s="15">
        <v>255.0002895041583</v>
      </c>
      <c r="T978" s="15">
        <v>0</v>
      </c>
      <c r="U978" s="15">
        <v>120704.12</v>
      </c>
      <c r="V978" s="15">
        <v>160938.82666666666</v>
      </c>
      <c r="W978" s="15">
        <v>317.67586061690702</v>
      </c>
      <c r="X978" s="18">
        <v>1.0526</v>
      </c>
      <c r="Y978" s="18">
        <v>35838.409999999996</v>
      </c>
      <c r="Z978" s="17">
        <v>47784.546666666662</v>
      </c>
      <c r="AA978" s="17">
        <v>45396.681233770345</v>
      </c>
      <c r="AB978" s="19">
        <f>Table1[[#This Row],[YTD-23 Annualized]]/Table1[[#This Row],[Column6]]</f>
        <v>67.272602239662618</v>
      </c>
      <c r="AC978" s="22">
        <v>37.286152000000001</v>
      </c>
      <c r="AD978" s="22">
        <v>-77.296565000000001</v>
      </c>
      <c r="AE978" s="21">
        <f>IF(OR('[1]Sales Team Input Sheet'!D$12="", '[1]Sales Team Input Sheet'!D$14="", AC978="", AD978=""), "",
     IFERROR(3959 * ACOS(MIN(1,
       SIN(RADIANS('[1]Sales Team Input Sheet'!D$12)) * SIN(RADIANS(AC978)) +
       COS(RADIANS('[1]Sales Team Input Sheet'!D$12)) * COS(RADIANS(AC978)) *
       COS(RADIANS(AD978) - RADIANS('[1]Sales Team Input Sheet'!D$14)))), ""))</f>
        <v>634.5547955421182</v>
      </c>
      <c r="AF978" s="21">
        <f t="shared" si="15"/>
        <v>336</v>
      </c>
    </row>
    <row r="979" spans="1:32" ht="15" thickBot="1" x14ac:dyDescent="0.4">
      <c r="A979" s="11" t="s">
        <v>2460</v>
      </c>
      <c r="B979" s="12" t="s">
        <v>2461</v>
      </c>
      <c r="C979" s="12" t="s">
        <v>116</v>
      </c>
      <c r="D979" s="13" t="s">
        <v>132</v>
      </c>
      <c r="E979" s="14">
        <v>45017</v>
      </c>
      <c r="F979" s="15">
        <v>577.19000000000005</v>
      </c>
      <c r="G979" s="15">
        <v>2907.5217062400002</v>
      </c>
      <c r="H979" s="15">
        <v>31296.272893796737</v>
      </c>
      <c r="I979" s="15">
        <v>11364.339357128974</v>
      </c>
      <c r="J979" s="16">
        <v>0.36312117406739225</v>
      </c>
      <c r="K979" s="16">
        <v>0</v>
      </c>
      <c r="L979" s="16">
        <v>0.24230410973762989</v>
      </c>
      <c r="M979" s="15">
        <v>2753.6261306854453</v>
      </c>
      <c r="N979" s="15">
        <v>0</v>
      </c>
      <c r="O979" s="15">
        <v>199.7614996794816</v>
      </c>
      <c r="P979" s="15">
        <v>0</v>
      </c>
      <c r="Q979" s="15">
        <v>123507.97</v>
      </c>
      <c r="R979" s="17">
        <v>164677.29333333333</v>
      </c>
      <c r="S979" s="15">
        <v>213.98147923560697</v>
      </c>
      <c r="T979" s="15">
        <v>0</v>
      </c>
      <c r="U979" s="15">
        <v>146945.43000000002</v>
      </c>
      <c r="V979" s="15">
        <v>195927.24000000002</v>
      </c>
      <c r="W979" s="15">
        <v>254.58762279318771</v>
      </c>
      <c r="X979" s="18">
        <v>1.0454000000000001</v>
      </c>
      <c r="Y979" s="18">
        <v>44558.900000000009</v>
      </c>
      <c r="Z979" s="17">
        <v>59411.866666666683</v>
      </c>
      <c r="AA979" s="17">
        <v>56831.707161533079</v>
      </c>
      <c r="AB979" s="19">
        <f>Table1[[#This Row],[YTD-23 Annualized]]/Table1[[#This Row],[Column6]]</f>
        <v>59.803795256816912</v>
      </c>
      <c r="AC979" s="20"/>
      <c r="AD979" s="20"/>
      <c r="AE979" s="21" t="str">
        <f>IF(OR('[1]Sales Team Input Sheet'!D$12="", '[1]Sales Team Input Sheet'!D$14="", AC979="", AD979=""), "",
     IFERROR(3959 * ACOS(MIN(1,
       SIN(RADIANS('[1]Sales Team Input Sheet'!D$12)) * SIN(RADIANS(AC979)) +
       COS(RADIANS('[1]Sales Team Input Sheet'!D$12)) * COS(RADIANS(AC979)) *
       COS(RADIANS(AD979) - RADIANS('[1]Sales Team Input Sheet'!D$14)))), ""))</f>
        <v/>
      </c>
      <c r="AF979" s="21" t="str">
        <f t="shared" si="15"/>
        <v/>
      </c>
    </row>
    <row r="980" spans="1:32" ht="15" thickBot="1" x14ac:dyDescent="0.4">
      <c r="A980" s="11" t="s">
        <v>2462</v>
      </c>
      <c r="B980" s="12" t="s">
        <v>2463</v>
      </c>
      <c r="C980" s="12" t="s">
        <v>2464</v>
      </c>
      <c r="D980" s="13" t="s">
        <v>397</v>
      </c>
      <c r="E980" s="14">
        <v>45017</v>
      </c>
      <c r="F980" s="15">
        <v>145.06</v>
      </c>
      <c r="G980" s="15">
        <v>1411</v>
      </c>
      <c r="H980" s="15">
        <v>15187.8629</v>
      </c>
      <c r="I980" s="15">
        <v>4382.3683161994968</v>
      </c>
      <c r="J980" s="16">
        <v>0.28854410558311644</v>
      </c>
      <c r="K980" s="16">
        <v>0</v>
      </c>
      <c r="L980" s="16">
        <v>0.15675023889755235</v>
      </c>
      <c r="M980" s="15">
        <v>686.93728050133541</v>
      </c>
      <c r="N980" s="15">
        <v>0</v>
      </c>
      <c r="O980" s="15">
        <v>295.59795946504897</v>
      </c>
      <c r="P980" s="15">
        <v>0</v>
      </c>
      <c r="Q980" s="15">
        <v>47559.49</v>
      </c>
      <c r="R980" s="17">
        <v>63412.653333333335</v>
      </c>
      <c r="S980" s="15">
        <v>327.8608162139804</v>
      </c>
      <c r="T980" s="15">
        <v>0</v>
      </c>
      <c r="U980" s="15">
        <v>77196.47</v>
      </c>
      <c r="V980" s="15">
        <v>102928.62666666668</v>
      </c>
      <c r="W980" s="15">
        <v>532.16924031435269</v>
      </c>
      <c r="X980" s="18">
        <v>4.5400000000000003E-2</v>
      </c>
      <c r="Y980" s="18">
        <v>35793.480000000003</v>
      </c>
      <c r="Z980" s="17">
        <v>47724.640000000007</v>
      </c>
      <c r="AA980" s="17">
        <v>1051203.5242290751</v>
      </c>
      <c r="AB980" s="19">
        <f>Table1[[#This Row],[YTD-23 Annualized]]/Table1[[#This Row],[Column6]]</f>
        <v>92.312144257266098</v>
      </c>
      <c r="AC980" s="22">
        <v>40.517381</v>
      </c>
      <c r="AD980" s="22">
        <v>-74.344543000000002</v>
      </c>
      <c r="AE980" s="21">
        <f>IF(OR('[1]Sales Team Input Sheet'!D$12="", '[1]Sales Team Input Sheet'!D$14="", AC980="", AD980=""), "",
     IFERROR(3959 * ACOS(MIN(1,
       SIN(RADIANS('[1]Sales Team Input Sheet'!D$12)) * SIN(RADIANS(AC980)) +
       COS(RADIANS('[1]Sales Team Input Sheet'!D$12)) * COS(RADIANS(AC980)) *
       COS(RADIANS(AD980) - RADIANS('[1]Sales Team Input Sheet'!D$14)))), ""))</f>
        <v>696.14753983322919</v>
      </c>
      <c r="AF980" s="21">
        <f t="shared" si="15"/>
        <v>395</v>
      </c>
    </row>
    <row r="981" spans="1:32" ht="15" thickBot="1" x14ac:dyDescent="0.4">
      <c r="A981" s="11" t="s">
        <v>2465</v>
      </c>
      <c r="B981" s="12" t="s">
        <v>2466</v>
      </c>
      <c r="C981" s="12" t="s">
        <v>2467</v>
      </c>
      <c r="D981" s="13" t="s">
        <v>397</v>
      </c>
      <c r="E981" s="14">
        <v>45017</v>
      </c>
      <c r="F981" s="15">
        <v>342.92</v>
      </c>
      <c r="G981" s="15">
        <v>737.9</v>
      </c>
      <c r="H981" s="15">
        <v>7942.6818099999991</v>
      </c>
      <c r="I981" s="15">
        <v>2290.6437125885577</v>
      </c>
      <c r="J981" s="16">
        <v>0.28839676162081557</v>
      </c>
      <c r="K981" s="16">
        <v>0</v>
      </c>
      <c r="L981" s="16">
        <v>0.72664576582873464</v>
      </c>
      <c r="M981" s="15">
        <v>1664.4865547746886</v>
      </c>
      <c r="N981" s="15">
        <v>0</v>
      </c>
      <c r="O981" s="15">
        <v>179.20593724483845</v>
      </c>
      <c r="P981" s="15">
        <v>0</v>
      </c>
      <c r="Q981" s="15">
        <v>65881.459999999992</v>
      </c>
      <c r="R981" s="17">
        <v>87841.946666666656</v>
      </c>
      <c r="S981" s="15">
        <v>192.11903650997314</v>
      </c>
      <c r="T981" s="15">
        <v>0</v>
      </c>
      <c r="U981" s="15">
        <v>95547.51</v>
      </c>
      <c r="V981" s="15">
        <v>127396.68</v>
      </c>
      <c r="W981" s="15">
        <v>278.62915548816045</v>
      </c>
      <c r="X981" s="18">
        <v>1.04</v>
      </c>
      <c r="Y981" s="18">
        <v>24733.67</v>
      </c>
      <c r="Z981" s="17">
        <v>32978.226666666662</v>
      </c>
      <c r="AA981" s="17">
        <v>31709.833333333328</v>
      </c>
      <c r="AB981" s="19">
        <f>Table1[[#This Row],[YTD-23 Annualized]]/Table1[[#This Row],[Column6]]</f>
        <v>52.774200196863283</v>
      </c>
      <c r="AC981" s="22">
        <v>41.0807395</v>
      </c>
      <c r="AD981" s="22">
        <v>-81.520628200000004</v>
      </c>
      <c r="AE981" s="21">
        <f>IF(OR('[1]Sales Team Input Sheet'!D$12="", '[1]Sales Team Input Sheet'!D$14="", AC981="", AD981=""), "",
     IFERROR(3959 * ACOS(MIN(1,
       SIN(RADIANS('[1]Sales Team Input Sheet'!D$12)) * SIN(RADIANS(AC981)) +
       COS(RADIANS('[1]Sales Team Input Sheet'!D$12)) * COS(RADIANS(AC981)) *
       COS(RADIANS(AD981) - RADIANS('[1]Sales Team Input Sheet'!D$14)))), ""))</f>
        <v>320.76102036072336</v>
      </c>
      <c r="AF981" s="21">
        <f t="shared" si="15"/>
        <v>120</v>
      </c>
    </row>
    <row r="982" spans="1:32" ht="15" thickBot="1" x14ac:dyDescent="0.4">
      <c r="A982" s="11" t="s">
        <v>2468</v>
      </c>
      <c r="B982" s="12" t="s">
        <v>2469</v>
      </c>
      <c r="C982" s="12" t="s">
        <v>2470</v>
      </c>
      <c r="D982" s="13" t="s">
        <v>397</v>
      </c>
      <c r="E982" s="14">
        <v>45017</v>
      </c>
      <c r="F982" s="15">
        <v>74.61</v>
      </c>
      <c r="G982" s="15">
        <v>789.68349000000001</v>
      </c>
      <c r="H982" s="15">
        <v>8500.0741180109999</v>
      </c>
      <c r="I982" s="15">
        <v>5135.2504113379964</v>
      </c>
      <c r="J982" s="16">
        <v>0.60414183924076592</v>
      </c>
      <c r="K982" s="16">
        <v>0</v>
      </c>
      <c r="L982" s="16">
        <v>8.1213054266957241E-2</v>
      </c>
      <c r="M982" s="15">
        <v>417.04937033040721</v>
      </c>
      <c r="N982" s="15">
        <v>0</v>
      </c>
      <c r="O982" s="15">
        <v>136.51869722557299</v>
      </c>
      <c r="P982" s="15">
        <v>0</v>
      </c>
      <c r="Q982" s="15">
        <v>10754.59</v>
      </c>
      <c r="R982" s="17">
        <v>14339.453333333335</v>
      </c>
      <c r="S982" s="15">
        <v>144.14408256265915</v>
      </c>
      <c r="T982" s="15">
        <v>0</v>
      </c>
      <c r="U982" s="15">
        <v>20338.62</v>
      </c>
      <c r="V982" s="15">
        <v>27118.159999999996</v>
      </c>
      <c r="W982" s="15">
        <v>272.59911540008039</v>
      </c>
      <c r="X982" s="18">
        <v>1.0384</v>
      </c>
      <c r="Y982" s="18">
        <v>24892.539999999997</v>
      </c>
      <c r="Z982" s="17">
        <v>33190.05333333333</v>
      </c>
      <c r="AA982" s="17">
        <v>31962.686183872622</v>
      </c>
      <c r="AB982" s="19">
        <f>Table1[[#This Row],[YTD-23 Annualized]]/Table1[[#This Row],[Column6]]</f>
        <v>34.383107501092518</v>
      </c>
      <c r="AC982" s="22">
        <v>40.823194999999998</v>
      </c>
      <c r="AD982" s="22">
        <v>-81.316890999999998</v>
      </c>
      <c r="AE982" s="21">
        <f>IF(OR('[1]Sales Team Input Sheet'!D$12="", '[1]Sales Team Input Sheet'!D$14="", AC982="", AD982=""), "",
     IFERROR(3959 * ACOS(MIN(1,
       SIN(RADIANS('[1]Sales Team Input Sheet'!D$12)) * SIN(RADIANS(AC982)) +
       COS(RADIANS('[1]Sales Team Input Sheet'!D$12)) * COS(RADIANS(AC982)) *
       COS(RADIANS(AD982) - RADIANS('[1]Sales Team Input Sheet'!D$14)))), ""))</f>
        <v>335.22004063296163</v>
      </c>
      <c r="AF982" s="21">
        <f t="shared" si="15"/>
        <v>122</v>
      </c>
    </row>
    <row r="983" spans="1:32" ht="15" thickBot="1" x14ac:dyDescent="0.4">
      <c r="A983" s="11" t="s">
        <v>2471</v>
      </c>
      <c r="B983" s="12" t="s">
        <v>2472</v>
      </c>
      <c r="C983" s="12" t="s">
        <v>245</v>
      </c>
      <c r="D983" s="13" t="s">
        <v>397</v>
      </c>
      <c r="E983" s="14">
        <v>45017</v>
      </c>
      <c r="F983" s="15">
        <v>394.93</v>
      </c>
      <c r="G983" s="15">
        <v>1350</v>
      </c>
      <c r="H983" s="15">
        <v>14531.264999999999</v>
      </c>
      <c r="I983" s="15">
        <v>4050.8512506052061</v>
      </c>
      <c r="J983" s="16">
        <v>0.27876797034567924</v>
      </c>
      <c r="K983" s="16">
        <v>0</v>
      </c>
      <c r="L983" s="16">
        <v>0.47086850793169466</v>
      </c>
      <c r="M983" s="15">
        <v>1907.418284225713</v>
      </c>
      <c r="N983" s="15">
        <v>0</v>
      </c>
      <c r="O983" s="15">
        <v>207.56177044033117</v>
      </c>
      <c r="P983" s="15">
        <v>0</v>
      </c>
      <c r="Q983" s="15">
        <v>87067.93</v>
      </c>
      <c r="R983" s="17">
        <v>116090.57333333333</v>
      </c>
      <c r="S983" s="15">
        <v>220.46420884713746</v>
      </c>
      <c r="T983" s="15">
        <v>0</v>
      </c>
      <c r="U983" s="15">
        <v>119350.43</v>
      </c>
      <c r="V983" s="15">
        <v>159133.90666666665</v>
      </c>
      <c r="W983" s="15">
        <v>302.20654293165876</v>
      </c>
      <c r="X983" s="18">
        <v>0.16250000000000001</v>
      </c>
      <c r="Y983" s="18">
        <v>23979.82</v>
      </c>
      <c r="Z983" s="17">
        <v>31973.093333333331</v>
      </c>
      <c r="AA983" s="17">
        <v>196757.49743589741</v>
      </c>
      <c r="AB983" s="19">
        <f>Table1[[#This Row],[YTD-23 Annualized]]/Table1[[#This Row],[Column6]]</f>
        <v>60.862671965241496</v>
      </c>
      <c r="AC983" s="22">
        <v>29.453094</v>
      </c>
      <c r="AD983" s="22">
        <v>-98.528407000000001</v>
      </c>
      <c r="AE983" s="21">
        <f>IF(OR('[1]Sales Team Input Sheet'!D$12="", '[1]Sales Team Input Sheet'!D$14="", AC983="", AD983=""), "",
     IFERROR(3959 * ACOS(MIN(1,
       SIN(RADIANS('[1]Sales Team Input Sheet'!D$12)) * SIN(RADIANS(AC983)) +
       COS(RADIANS('[1]Sales Team Input Sheet'!D$12)) * COS(RADIANS(AC983)) *
       COS(RADIANS(AD983) - RADIANS('[1]Sales Team Input Sheet'!D$14)))), ""))</f>
        <v>1052.8273281802508</v>
      </c>
      <c r="AF983" s="21">
        <f t="shared" si="15"/>
        <v>728</v>
      </c>
    </row>
    <row r="984" spans="1:32" ht="15" thickBot="1" x14ac:dyDescent="0.4">
      <c r="A984" s="11" t="s">
        <v>2473</v>
      </c>
      <c r="B984" s="12" t="s">
        <v>2474</v>
      </c>
      <c r="C984" s="12" t="s">
        <v>131</v>
      </c>
      <c r="D984" s="13" t="s">
        <v>1123</v>
      </c>
      <c r="E984" s="14">
        <v>45017</v>
      </c>
      <c r="F984" s="15">
        <v>216.88</v>
      </c>
      <c r="G984" s="15">
        <v>2810.06547318</v>
      </c>
      <c r="H984" s="15">
        <v>30247.263746762201</v>
      </c>
      <c r="I984" s="15">
        <v>7150.8991430754641</v>
      </c>
      <c r="J984" s="16">
        <v>0.23641474491526288</v>
      </c>
      <c r="K984" s="16">
        <v>0</v>
      </c>
      <c r="L984" s="16">
        <v>0.12463943556867253</v>
      </c>
      <c r="M984" s="15">
        <v>891.28403300142986</v>
      </c>
      <c r="N984" s="15">
        <v>0</v>
      </c>
      <c r="O984" s="15">
        <v>394.01397085946144</v>
      </c>
      <c r="P984" s="15">
        <v>0</v>
      </c>
      <c r="Q984" s="15">
        <v>91410.760000000009</v>
      </c>
      <c r="R984" s="17">
        <v>121881.01333333335</v>
      </c>
      <c r="S984" s="15">
        <v>421.48081888601996</v>
      </c>
      <c r="T984" s="15">
        <v>0</v>
      </c>
      <c r="U984" s="15">
        <v>116924.44</v>
      </c>
      <c r="V984" s="15">
        <v>155899.25333333336</v>
      </c>
      <c r="W984" s="15">
        <v>539.12043526374032</v>
      </c>
      <c r="X984" s="18">
        <v>5.2600000000000001E-2</v>
      </c>
      <c r="Y984" s="18">
        <v>814.27</v>
      </c>
      <c r="Z984" s="17">
        <v>1085.6933333333334</v>
      </c>
      <c r="AA984" s="17">
        <v>20640.557667934096</v>
      </c>
      <c r="AB984" s="19">
        <f>Table1[[#This Row],[YTD-23 Annualized]]/Table1[[#This Row],[Column6]]</f>
        <v>136.74766833070578</v>
      </c>
      <c r="AC984" s="22">
        <v>38.917059999999999</v>
      </c>
      <c r="AD984" s="22">
        <v>-77.000249999999994</v>
      </c>
      <c r="AE984" s="21">
        <f>IF(OR('[1]Sales Team Input Sheet'!D$12="", '[1]Sales Team Input Sheet'!D$14="", AC984="", AD984=""), "",
     IFERROR(3959 * ACOS(MIN(1,
       SIN(RADIANS('[1]Sales Team Input Sheet'!D$12)) * SIN(RADIANS(AC984)) +
       COS(RADIANS('[1]Sales Team Input Sheet'!D$12)) * COS(RADIANS(AC984)) *
       COS(RADIANS(AD984) - RADIANS('[1]Sales Team Input Sheet'!D$14)))), ""))</f>
        <v>594.99229621816539</v>
      </c>
      <c r="AF984" s="21">
        <f t="shared" si="15"/>
        <v>291</v>
      </c>
    </row>
    <row r="985" spans="1:32" ht="15" thickBot="1" x14ac:dyDescent="0.4">
      <c r="A985" s="11" t="s">
        <v>2475</v>
      </c>
      <c r="B985" s="12" t="s">
        <v>2476</v>
      </c>
      <c r="C985" s="12" t="s">
        <v>2477</v>
      </c>
      <c r="D985" s="13" t="s">
        <v>397</v>
      </c>
      <c r="E985" s="14">
        <v>45017</v>
      </c>
      <c r="F985" s="15">
        <v>66</v>
      </c>
      <c r="G985" s="15">
        <v>205</v>
      </c>
      <c r="H985" s="15">
        <v>2206.5994999999998</v>
      </c>
      <c r="I985" s="15">
        <v>831.53917502879995</v>
      </c>
      <c r="J985" s="16">
        <v>0.37684191219512198</v>
      </c>
      <c r="K985" s="16">
        <v>0</v>
      </c>
      <c r="L985" s="16">
        <v>0.39433579603860486</v>
      </c>
      <c r="M985" s="15">
        <v>327.9056625222666</v>
      </c>
      <c r="N985" s="15">
        <v>0</v>
      </c>
      <c r="O985" s="15">
        <v>194.34696969696969</v>
      </c>
      <c r="P985" s="15">
        <v>0</v>
      </c>
      <c r="Q985" s="15">
        <v>13593.779999999999</v>
      </c>
      <c r="R985" s="17">
        <v>18125.039999999997</v>
      </c>
      <c r="S985" s="15">
        <v>205.96636363636361</v>
      </c>
      <c r="T985" s="15">
        <v>0</v>
      </c>
      <c r="U985" s="15">
        <v>22109.79</v>
      </c>
      <c r="V985" s="15">
        <v>29479.72</v>
      </c>
      <c r="W985" s="15">
        <v>334.99681818181818</v>
      </c>
      <c r="X985" s="18">
        <v>1.0526</v>
      </c>
      <c r="Y985" s="18">
        <v>5991.1699999999983</v>
      </c>
      <c r="Z985" s="17">
        <v>7988.2266666666637</v>
      </c>
      <c r="AA985" s="17">
        <v>7589.0430046234696</v>
      </c>
      <c r="AB985" s="19">
        <f>Table1[[#This Row],[YTD-23 Annualized]]/Table1[[#This Row],[Column6]]</f>
        <v>55.275166218787717</v>
      </c>
      <c r="AC985" s="22">
        <v>44.386631000000001</v>
      </c>
      <c r="AD985" s="22">
        <v>-89.811931999999999</v>
      </c>
      <c r="AE985" s="21">
        <f>IF(OR('[1]Sales Team Input Sheet'!D$12="", '[1]Sales Team Input Sheet'!D$14="", AC985="", AD985=""), "",
     IFERROR(3959 * ACOS(MIN(1,
       SIN(RADIANS('[1]Sales Team Input Sheet'!D$12)) * SIN(RADIANS(AC985)) +
       COS(RADIANS('[1]Sales Team Input Sheet'!D$12)) * COS(RADIANS(AC985)) *
       COS(RADIANS(AD985) - RADIANS('[1]Sales Team Input Sheet'!D$14)))), ""))</f>
        <v>204.99783573555041</v>
      </c>
      <c r="AF985" s="21">
        <f t="shared" si="15"/>
        <v>75</v>
      </c>
    </row>
    <row r="986" spans="1:32" ht="15" thickBot="1" x14ac:dyDescent="0.4">
      <c r="A986" s="11" t="s">
        <v>2478</v>
      </c>
      <c r="B986" s="12" t="s">
        <v>2479</v>
      </c>
      <c r="C986" s="12" t="s">
        <v>2480</v>
      </c>
      <c r="D986" s="13" t="s">
        <v>397</v>
      </c>
      <c r="E986" s="14">
        <v>45047</v>
      </c>
      <c r="F986" s="15">
        <v>122.72</v>
      </c>
      <c r="G986" s="15">
        <v>1193</v>
      </c>
      <c r="H986" s="15">
        <v>12841.332699999999</v>
      </c>
      <c r="I986" s="15">
        <v>3276.3944953527553</v>
      </c>
      <c r="J986" s="16">
        <v>0.25514442868945802</v>
      </c>
      <c r="K986" s="16">
        <v>0</v>
      </c>
      <c r="L986" s="16">
        <v>0.19857213500588827</v>
      </c>
      <c r="M986" s="15">
        <v>650.60065006373657</v>
      </c>
      <c r="N986" s="15">
        <v>0</v>
      </c>
      <c r="O986" s="15">
        <v>324.30752933507176</v>
      </c>
      <c r="P986" s="15">
        <v>0</v>
      </c>
      <c r="Q986" s="15">
        <v>42397.079999999994</v>
      </c>
      <c r="R986" s="17">
        <v>56529.439999999988</v>
      </c>
      <c r="S986" s="15">
        <v>345.47816166883962</v>
      </c>
      <c r="T986" s="15">
        <v>0</v>
      </c>
      <c r="U986" s="15">
        <v>58628.700000000004</v>
      </c>
      <c r="V986" s="15">
        <v>78171.600000000006</v>
      </c>
      <c r="W986" s="15">
        <v>477.74364406779665</v>
      </c>
      <c r="X986" s="18">
        <v>1.7019</v>
      </c>
      <c r="Y986" s="18">
        <v>38298.71</v>
      </c>
      <c r="Z986" s="17">
        <v>51064.94666666667</v>
      </c>
      <c r="AA986" s="17">
        <v>30004.669291184364</v>
      </c>
      <c r="AB986" s="19">
        <f>Table1[[#This Row],[YTD-23 Annualized]]/Table1[[#This Row],[Column6]]</f>
        <v>86.888077954521009</v>
      </c>
      <c r="AC986" s="22">
        <v>46.885623799999998</v>
      </c>
      <c r="AD986" s="22">
        <v>-114.0341244</v>
      </c>
      <c r="AE986" s="21">
        <f>IF(OR('[1]Sales Team Input Sheet'!D$12="", '[1]Sales Team Input Sheet'!D$14="", AC986="", AD986=""), "",
     IFERROR(3959 * ACOS(MIN(1,
       SIN(RADIANS('[1]Sales Team Input Sheet'!D$12)) * SIN(RADIANS(AC986)) +
       COS(RADIANS('[1]Sales Team Input Sheet'!D$12)) * COS(RADIANS(AC986)) *
       COS(RADIANS(AD986) - RADIANS('[1]Sales Team Input Sheet'!D$14)))), ""))</f>
        <v>1342.0321287377744</v>
      </c>
      <c r="AF986" s="21">
        <f t="shared" si="15"/>
        <v>781</v>
      </c>
    </row>
    <row r="987" spans="1:32" ht="15" thickBot="1" x14ac:dyDescent="0.4">
      <c r="A987" s="11" t="s">
        <v>2481</v>
      </c>
      <c r="B987" s="12" t="s">
        <v>2482</v>
      </c>
      <c r="C987" s="12" t="s">
        <v>236</v>
      </c>
      <c r="D987" s="13" t="s">
        <v>397</v>
      </c>
      <c r="E987" s="14">
        <v>45047</v>
      </c>
      <c r="F987" s="15">
        <v>104.84</v>
      </c>
      <c r="G987" s="15">
        <v>504</v>
      </c>
      <c r="H987" s="15">
        <v>5425.0055999999995</v>
      </c>
      <c r="I987" s="15">
        <v>1273.0367561535809</v>
      </c>
      <c r="J987" s="16">
        <v>0.23466091097741559</v>
      </c>
      <c r="K987" s="16">
        <v>0</v>
      </c>
      <c r="L987" s="16">
        <v>0.40685539701309836</v>
      </c>
      <c r="M987" s="15">
        <v>517.94187483713199</v>
      </c>
      <c r="N987" s="15">
        <v>0</v>
      </c>
      <c r="O987" s="15">
        <v>353.10072491415491</v>
      </c>
      <c r="P987" s="15">
        <v>0</v>
      </c>
      <c r="Q987" s="15">
        <v>39296.81</v>
      </c>
      <c r="R987" s="17">
        <v>52395.746666666659</v>
      </c>
      <c r="S987" s="15">
        <v>374.8264975200305</v>
      </c>
      <c r="T987" s="15">
        <v>0</v>
      </c>
      <c r="U987" s="15">
        <v>52564.260000000009</v>
      </c>
      <c r="V987" s="15">
        <v>70085.680000000008</v>
      </c>
      <c r="W987" s="15">
        <v>501.37600152613516</v>
      </c>
      <c r="X987" s="18">
        <v>2.0769000000000002</v>
      </c>
      <c r="Y987" s="18">
        <v>26962.400000000001</v>
      </c>
      <c r="Z987" s="17">
        <v>35949.866666666669</v>
      </c>
      <c r="AA987" s="17">
        <v>17309.387388254931</v>
      </c>
      <c r="AB987" s="19">
        <f>Table1[[#This Row],[YTD-23 Annualized]]/Table1[[#This Row],[Column6]]</f>
        <v>101.16144149021089</v>
      </c>
      <c r="AC987" s="22">
        <v>40.788182300000003</v>
      </c>
      <c r="AD987" s="22">
        <v>-73.416240599999995</v>
      </c>
      <c r="AE987" s="21">
        <f>IF(OR('[1]Sales Team Input Sheet'!D$12="", '[1]Sales Team Input Sheet'!D$14="", AC987="", AD987=""), "",
     IFERROR(3959 * ACOS(MIN(1,
       SIN(RADIANS('[1]Sales Team Input Sheet'!D$12)) * SIN(RADIANS(AC987)) +
       COS(RADIANS('[1]Sales Team Input Sheet'!D$12)) * COS(RADIANS(AC987)) *
       COS(RADIANS(AD987) - RADIANS('[1]Sales Team Input Sheet'!D$14)))), ""))</f>
        <v>740.18667169515902</v>
      </c>
      <c r="AF987" s="21">
        <f t="shared" si="15"/>
        <v>486</v>
      </c>
    </row>
    <row r="988" spans="1:32" ht="15" thickBot="1" x14ac:dyDescent="0.4">
      <c r="A988" s="11" t="s">
        <v>2483</v>
      </c>
      <c r="B988" s="12" t="s">
        <v>2484</v>
      </c>
      <c r="C988" s="12" t="s">
        <v>332</v>
      </c>
      <c r="D988" s="13" t="s">
        <v>1560</v>
      </c>
      <c r="E988" s="14">
        <v>45047</v>
      </c>
      <c r="F988" s="15">
        <v>130.75</v>
      </c>
      <c r="G988" s="15">
        <v>2056</v>
      </c>
      <c r="H988" s="15">
        <v>22130.578399999999</v>
      </c>
      <c r="I988" s="15">
        <v>4899.4952222758884</v>
      </c>
      <c r="J988" s="16">
        <v>0.22139029236921745</v>
      </c>
      <c r="K988" s="16">
        <v>0</v>
      </c>
      <c r="L988" s="16">
        <v>0.12670168616344521</v>
      </c>
      <c r="M988" s="15">
        <v>620.7743060120988</v>
      </c>
      <c r="N988" s="15">
        <v>0</v>
      </c>
      <c r="O988" s="15">
        <v>481.36267686424475</v>
      </c>
      <c r="P988" s="15">
        <v>0</v>
      </c>
      <c r="Q988" s="15">
        <v>70803.649999999994</v>
      </c>
      <c r="R988" s="17">
        <v>94404.866666666654</v>
      </c>
      <c r="S988" s="15">
        <v>541.51931166347993</v>
      </c>
      <c r="T988" s="15">
        <v>0</v>
      </c>
      <c r="U988" s="15">
        <v>86462.86</v>
      </c>
      <c r="V988" s="15">
        <v>115283.81333333332</v>
      </c>
      <c r="W988" s="15">
        <v>661.28382409177811</v>
      </c>
      <c r="X988" s="18">
        <v>1.0344</v>
      </c>
      <c r="Y988" s="18">
        <v>60717.290000000008</v>
      </c>
      <c r="Z988" s="17">
        <v>80956.386666666673</v>
      </c>
      <c r="AA988" s="17">
        <v>78264.10157257026</v>
      </c>
      <c r="AB988" s="19">
        <f>Table1[[#This Row],[YTD-23 Annualized]]/Table1[[#This Row],[Column6]]</f>
        <v>152.07598921600135</v>
      </c>
      <c r="AC988" s="22">
        <v>38.558034499999998</v>
      </c>
      <c r="AD988" s="22">
        <v>-121.3723665</v>
      </c>
      <c r="AE988" s="21">
        <f>IF(OR('[1]Sales Team Input Sheet'!D$12="", '[1]Sales Team Input Sheet'!D$14="", AC988="", AD988=""), "",
     IFERROR(3959 * ACOS(MIN(1,
       SIN(RADIANS('[1]Sales Team Input Sheet'!D$12)) * SIN(RADIANS(AC988)) +
       COS(RADIANS('[1]Sales Team Input Sheet'!D$12)) * COS(RADIANS(AC988)) *
       COS(RADIANS(AD988) - RADIANS('[1]Sales Team Input Sheet'!D$14)))), ""))</f>
        <v>1783.6614592658077</v>
      </c>
      <c r="AF988" s="21">
        <f t="shared" si="15"/>
        <v>961</v>
      </c>
    </row>
    <row r="989" spans="1:32" ht="15" thickBot="1" x14ac:dyDescent="0.4">
      <c r="A989" s="11" t="s">
        <v>2485</v>
      </c>
      <c r="B989" s="12" t="s">
        <v>2486</v>
      </c>
      <c r="C989" s="12" t="s">
        <v>2487</v>
      </c>
      <c r="D989" s="13" t="s">
        <v>397</v>
      </c>
      <c r="E989" s="14">
        <v>45047</v>
      </c>
      <c r="F989" s="15">
        <v>69.72999999999999</v>
      </c>
      <c r="G989" s="15">
        <v>468</v>
      </c>
      <c r="H989" s="15">
        <v>5037.5051999999996</v>
      </c>
      <c r="I989" s="15">
        <v>1228.3321419899444</v>
      </c>
      <c r="J989" s="16">
        <v>0.24383739434947768</v>
      </c>
      <c r="K989" s="16">
        <v>0</v>
      </c>
      <c r="L989" s="16">
        <v>0.31490450703933409</v>
      </c>
      <c r="M989" s="15">
        <v>386.80732765391275</v>
      </c>
      <c r="N989" s="15">
        <v>0</v>
      </c>
      <c r="O989" s="15">
        <v>235.04646493618247</v>
      </c>
      <c r="P989" s="15">
        <v>0</v>
      </c>
      <c r="Q989" s="15">
        <v>17372.980000000003</v>
      </c>
      <c r="R989" s="17">
        <v>23163.973333333339</v>
      </c>
      <c r="S989" s="15">
        <v>249.14642191309343</v>
      </c>
      <c r="T989" s="15">
        <v>0</v>
      </c>
      <c r="U989" s="15">
        <v>25310.12</v>
      </c>
      <c r="V989" s="15">
        <v>33746.826666666668</v>
      </c>
      <c r="W989" s="15">
        <v>362.97318227448739</v>
      </c>
      <c r="X989" s="18">
        <v>1.0466</v>
      </c>
      <c r="Y989" s="18">
        <v>33994.639999999999</v>
      </c>
      <c r="Z989" s="17">
        <v>45326.186666666668</v>
      </c>
      <c r="AA989" s="17">
        <v>43308.032358748969</v>
      </c>
      <c r="AB989" s="19">
        <f>Table1[[#This Row],[YTD-23 Annualized]]/Table1[[#This Row],[Column6]]</f>
        <v>59.885042700273736</v>
      </c>
      <c r="AC989" s="22">
        <v>32.4008404</v>
      </c>
      <c r="AD989" s="22">
        <v>-99.762345699999997</v>
      </c>
      <c r="AE989" s="21">
        <f>IF(OR('[1]Sales Team Input Sheet'!D$12="", '[1]Sales Team Input Sheet'!D$14="", AC989="", AD989=""), "",
     IFERROR(3959 * ACOS(MIN(1,
       SIN(RADIANS('[1]Sales Team Input Sheet'!D$12)) * SIN(RADIANS(AC989)) +
       COS(RADIANS('[1]Sales Team Input Sheet'!D$12)) * COS(RADIANS(AC989)) *
       COS(RADIANS(AD989) - RADIANS('[1]Sales Team Input Sheet'!D$14)))), ""))</f>
        <v>934.36591044489614</v>
      </c>
      <c r="AF989" s="21">
        <f t="shared" si="15"/>
        <v>648</v>
      </c>
    </row>
    <row r="990" spans="1:32" ht="15" thickBot="1" x14ac:dyDescent="0.4">
      <c r="A990" s="11" t="s">
        <v>2488</v>
      </c>
      <c r="B990" s="12" t="s">
        <v>2489</v>
      </c>
      <c r="C990" s="12" t="s">
        <v>208</v>
      </c>
      <c r="D990" s="13" t="s">
        <v>397</v>
      </c>
      <c r="E990" s="14">
        <v>45047</v>
      </c>
      <c r="F990" s="15">
        <v>195.64999999999998</v>
      </c>
      <c r="G990" s="15">
        <v>622</v>
      </c>
      <c r="H990" s="15">
        <v>6695.1457999999993</v>
      </c>
      <c r="I990" s="15">
        <v>1821.8871175384436</v>
      </c>
      <c r="J990" s="16">
        <v>0.27212060378706671</v>
      </c>
      <c r="K990" s="16">
        <v>0</v>
      </c>
      <c r="L990" s="16">
        <v>0.52378009375353696</v>
      </c>
      <c r="M990" s="15">
        <v>954.26820523264735</v>
      </c>
      <c r="N990" s="15">
        <v>0</v>
      </c>
      <c r="O990" s="15">
        <v>255.62356248402762</v>
      </c>
      <c r="P990" s="15">
        <v>0</v>
      </c>
      <c r="Q990" s="15">
        <v>53120.270000000004</v>
      </c>
      <c r="R990" s="17">
        <v>70827.026666666672</v>
      </c>
      <c r="S990" s="15">
        <v>271.50661896243298</v>
      </c>
      <c r="T990" s="15">
        <v>0</v>
      </c>
      <c r="U990" s="15">
        <v>74653.56</v>
      </c>
      <c r="V990" s="15">
        <v>99538.08</v>
      </c>
      <c r="W990" s="15">
        <v>381.5668796319959</v>
      </c>
      <c r="X990" s="18">
        <v>1.0588</v>
      </c>
      <c r="Y990" s="18">
        <v>28643.62</v>
      </c>
      <c r="Z990" s="17">
        <v>38191.493333333332</v>
      </c>
      <c r="AA990" s="17">
        <v>36070.545271376403</v>
      </c>
      <c r="AB990" s="19">
        <f>Table1[[#This Row],[YTD-23 Annualized]]/Table1[[#This Row],[Column6]]</f>
        <v>74.221299922068852</v>
      </c>
      <c r="AC990" s="22">
        <v>38.938091300000004</v>
      </c>
      <c r="AD990" s="22">
        <v>-104.8468747</v>
      </c>
      <c r="AE990" s="21">
        <f>IF(OR('[1]Sales Team Input Sheet'!D$12="", '[1]Sales Team Input Sheet'!D$14="", AC990="", AD990=""), "",
     IFERROR(3959 * ACOS(MIN(1,
       SIN(RADIANS('[1]Sales Team Input Sheet'!D$12)) * SIN(RADIANS(AC990)) +
       COS(RADIANS('[1]Sales Team Input Sheet'!D$12)) * COS(RADIANS(AC990)) *
       COS(RADIANS(AD990) - RADIANS('[1]Sales Team Input Sheet'!D$14)))), ""))</f>
        <v>926.96476401788345</v>
      </c>
      <c r="AF990" s="21">
        <f t="shared" si="15"/>
        <v>644</v>
      </c>
    </row>
    <row r="991" spans="1:32" ht="15" thickBot="1" x14ac:dyDescent="0.4">
      <c r="A991" s="11" t="s">
        <v>2490</v>
      </c>
      <c r="B991" s="12" t="s">
        <v>2491</v>
      </c>
      <c r="C991" s="12" t="s">
        <v>45</v>
      </c>
      <c r="D991" s="13" t="s">
        <v>34</v>
      </c>
      <c r="E991" s="14">
        <v>45047</v>
      </c>
      <c r="F991" s="15">
        <v>232.4</v>
      </c>
      <c r="G991" s="15">
        <v>3572</v>
      </c>
      <c r="H991" s="15">
        <v>38448.650799999996</v>
      </c>
      <c r="I991" s="15">
        <v>8248.7175372886904</v>
      </c>
      <c r="J991" s="16">
        <v>0.21453854337298855</v>
      </c>
      <c r="K991" s="16">
        <v>0</v>
      </c>
      <c r="L991" s="16">
        <v>0.12063772754953442</v>
      </c>
      <c r="M991" s="15">
        <v>995.10653889649973</v>
      </c>
      <c r="N991" s="15">
        <v>0</v>
      </c>
      <c r="O991" s="15">
        <v>280.16140275387261</v>
      </c>
      <c r="P991" s="15">
        <v>0</v>
      </c>
      <c r="Q991" s="15">
        <v>69583.13</v>
      </c>
      <c r="R991" s="17">
        <v>92777.506666666668</v>
      </c>
      <c r="S991" s="15">
        <v>299.41105851979347</v>
      </c>
      <c r="T991" s="15">
        <v>0</v>
      </c>
      <c r="U991" s="15">
        <v>83121.679999999993</v>
      </c>
      <c r="V991" s="15">
        <v>110828.90666666665</v>
      </c>
      <c r="W991" s="15">
        <v>357.6664371772805</v>
      </c>
      <c r="X991" s="18">
        <v>2.0625</v>
      </c>
      <c r="Y991" s="18">
        <v>11700.41</v>
      </c>
      <c r="Z991" s="17">
        <v>15600.546666666665</v>
      </c>
      <c r="AA991" s="17">
        <v>7563.9014141414136</v>
      </c>
      <c r="AB991" s="19">
        <f>Table1[[#This Row],[YTD-23 Annualized]]/Table1[[#This Row],[Column6]]</f>
        <v>93.233742358431414</v>
      </c>
      <c r="AC991" s="22">
        <v>33.791520300000002</v>
      </c>
      <c r="AD991" s="22">
        <v>-84.387671100000006</v>
      </c>
      <c r="AE991" s="21">
        <f>IF(OR('[1]Sales Team Input Sheet'!D$12="", '[1]Sales Team Input Sheet'!D$14="", AC991="", AD991=""), "",
     IFERROR(3959 * ACOS(MIN(1,
       SIN(RADIANS('[1]Sales Team Input Sheet'!D$12)) * SIN(RADIANS(AC991)) +
       COS(RADIANS('[1]Sales Team Input Sheet'!D$12)) * COS(RADIANS(AC991)) *
       COS(RADIANS(AD991) - RADIANS('[1]Sales Team Input Sheet'!D$14)))), ""))</f>
        <v>586.37496499521421</v>
      </c>
      <c r="AF991" s="21">
        <f t="shared" si="15"/>
        <v>248</v>
      </c>
    </row>
    <row r="992" spans="1:32" ht="15" thickBot="1" x14ac:dyDescent="0.4">
      <c r="A992" s="11" t="s">
        <v>2492</v>
      </c>
      <c r="B992" s="12" t="s">
        <v>2493</v>
      </c>
      <c r="C992" s="12" t="s">
        <v>203</v>
      </c>
      <c r="D992" s="13" t="s">
        <v>397</v>
      </c>
      <c r="E992" s="14">
        <v>45078</v>
      </c>
      <c r="F992" s="15">
        <v>70.650000000000006</v>
      </c>
      <c r="G992" s="15">
        <v>1026</v>
      </c>
      <c r="H992" s="15">
        <v>11043.761399999999</v>
      </c>
      <c r="I992" s="15">
        <v>2257.2729915724649</v>
      </c>
      <c r="J992" s="16">
        <v>0.20439349509782645</v>
      </c>
      <c r="K992" s="16">
        <v>0</v>
      </c>
      <c r="L992" s="16">
        <v>0.1786677428557896</v>
      </c>
      <c r="M992" s="15">
        <v>403.30187041358806</v>
      </c>
      <c r="N992" s="15">
        <v>0</v>
      </c>
      <c r="O992" s="15">
        <v>265.79009200283082</v>
      </c>
      <c r="P992" s="15">
        <v>0</v>
      </c>
      <c r="Q992" s="15">
        <v>19935.64</v>
      </c>
      <c r="R992" s="17">
        <v>26580.853333333333</v>
      </c>
      <c r="S992" s="15">
        <v>282.17466383581029</v>
      </c>
      <c r="T992" s="15">
        <v>0</v>
      </c>
      <c r="U992" s="15">
        <v>25477.379999999997</v>
      </c>
      <c r="V992" s="15">
        <v>33969.839999999997</v>
      </c>
      <c r="W992" s="15">
        <v>360.61401273885343</v>
      </c>
      <c r="X992" s="18">
        <v>1.0526</v>
      </c>
      <c r="Y992" s="18">
        <v>16503.29</v>
      </c>
      <c r="Z992" s="17">
        <v>22004.386666666669</v>
      </c>
      <c r="AA992" s="17">
        <v>20904.794477167652</v>
      </c>
      <c r="AB992" s="19">
        <f>Table1[[#This Row],[YTD-23 Annualized]]/Table1[[#This Row],[Column6]]</f>
        <v>65.908083456381036</v>
      </c>
      <c r="AC992" s="22">
        <v>43.042043999999997</v>
      </c>
      <c r="AD992" s="22">
        <v>-87.989384999999999</v>
      </c>
      <c r="AE992" s="21">
        <f>IF(OR('[1]Sales Team Input Sheet'!D$12="", '[1]Sales Team Input Sheet'!D$14="", AC992="", AD992=""), "",
     IFERROR(3959 * ACOS(MIN(1,
       SIN(RADIANS('[1]Sales Team Input Sheet'!D$12)) * SIN(RADIANS(AC992)) +
       COS(RADIANS('[1]Sales Team Input Sheet'!D$12)) * COS(RADIANS(AC992)) *
       COS(RADIANS(AD992) - RADIANS('[1]Sales Team Input Sheet'!D$14)))), ""))</f>
        <v>82.053317362237209</v>
      </c>
      <c r="AF992" s="21">
        <f t="shared" si="15"/>
        <v>40</v>
      </c>
    </row>
    <row r="993" spans="1:32" ht="15" thickBot="1" x14ac:dyDescent="0.4">
      <c r="A993" s="11" t="s">
        <v>2494</v>
      </c>
      <c r="B993" s="12" t="s">
        <v>2495</v>
      </c>
      <c r="C993" s="12" t="s">
        <v>1396</v>
      </c>
      <c r="D993" s="13" t="s">
        <v>1560</v>
      </c>
      <c r="E993" s="14">
        <v>45078</v>
      </c>
      <c r="F993" s="15">
        <v>83.37</v>
      </c>
      <c r="G993" s="15">
        <v>1517</v>
      </c>
      <c r="H993" s="15">
        <v>16328.836299999999</v>
      </c>
      <c r="I993" s="15">
        <v>3642.9220486622403</v>
      </c>
      <c r="J993" s="16">
        <v>0.22309746890304979</v>
      </c>
      <c r="K993" s="16">
        <v>0</v>
      </c>
      <c r="L993" s="16">
        <v>0.1221455319692126</v>
      </c>
      <c r="M993" s="15">
        <v>444.9666515562231</v>
      </c>
      <c r="N993" s="15">
        <v>0</v>
      </c>
      <c r="O993" s="15">
        <v>297.40985966174884</v>
      </c>
      <c r="P993" s="15">
        <v>0</v>
      </c>
      <c r="Q993" s="15">
        <v>27362.639999999999</v>
      </c>
      <c r="R993" s="17">
        <v>36483.519999999997</v>
      </c>
      <c r="S993" s="15">
        <v>328.2072688017272</v>
      </c>
      <c r="T993" s="15">
        <v>0</v>
      </c>
      <c r="U993" s="15">
        <v>35490.420000000006</v>
      </c>
      <c r="V993" s="15">
        <v>47320.560000000005</v>
      </c>
      <c r="W993" s="15">
        <v>425.69773299748118</v>
      </c>
      <c r="X993" s="18">
        <v>1.0555000000000001</v>
      </c>
      <c r="Y993" s="18">
        <v>29858.559999999998</v>
      </c>
      <c r="Z993" s="17">
        <v>39811.41333333333</v>
      </c>
      <c r="AA993" s="17">
        <v>37718.060950576342</v>
      </c>
      <c r="AB993" s="19">
        <f>Table1[[#This Row],[YTD-23 Annualized]]/Table1[[#This Row],[Column6]]</f>
        <v>81.991582677944066</v>
      </c>
      <c r="AC993" s="22">
        <v>35.255102000000001</v>
      </c>
      <c r="AD993" s="22">
        <v>-81.201695000000001</v>
      </c>
      <c r="AE993" s="21">
        <f>IF(OR('[1]Sales Team Input Sheet'!D$12="", '[1]Sales Team Input Sheet'!D$14="", AC993="", AD993=""), "",
     IFERROR(3959 * ACOS(MIN(1,
       SIN(RADIANS('[1]Sales Team Input Sheet'!D$12)) * SIN(RADIANS(AC993)) +
       COS(RADIANS('[1]Sales Team Input Sheet'!D$12)) * COS(RADIANS(AC993)) *
       COS(RADIANS(AD993) - RADIANS('[1]Sales Team Input Sheet'!D$14)))), ""))</f>
        <v>574.3328505769008</v>
      </c>
      <c r="AF993" s="21">
        <f t="shared" si="15"/>
        <v>219</v>
      </c>
    </row>
    <row r="994" spans="1:32" ht="15" thickBot="1" x14ac:dyDescent="0.4">
      <c r="A994" s="11" t="s">
        <v>2496</v>
      </c>
      <c r="B994" s="12" t="s">
        <v>2497</v>
      </c>
      <c r="C994" s="12" t="s">
        <v>2498</v>
      </c>
      <c r="D994" s="13" t="s">
        <v>397</v>
      </c>
      <c r="E994" s="14">
        <v>45078</v>
      </c>
      <c r="F994" s="15">
        <v>170.93</v>
      </c>
      <c r="G994" s="15">
        <v>1674.2219027399999</v>
      </c>
      <c r="H994" s="15">
        <v>18021.157138903083</v>
      </c>
      <c r="I994" s="15">
        <v>3620.7013001151431</v>
      </c>
      <c r="J994" s="16">
        <v>0.20091391869054692</v>
      </c>
      <c r="K994" s="16">
        <v>0</v>
      </c>
      <c r="L994" s="16">
        <v>0.24212886206790257</v>
      </c>
      <c r="M994" s="15">
        <v>876.676285684655</v>
      </c>
      <c r="N994" s="15">
        <v>0</v>
      </c>
      <c r="O994" s="15">
        <v>196.59913414848185</v>
      </c>
      <c r="P994" s="15">
        <v>0</v>
      </c>
      <c r="Q994" s="15">
        <v>35619.31</v>
      </c>
      <c r="R994" s="17">
        <v>47492.41333333333</v>
      </c>
      <c r="S994" s="15">
        <v>208.38536242906451</v>
      </c>
      <c r="T994" s="15">
        <v>0</v>
      </c>
      <c r="U994" s="15">
        <v>52689.770000000004</v>
      </c>
      <c r="V994" s="15">
        <v>70253.026666666672</v>
      </c>
      <c r="W994" s="15">
        <v>308.25349558298717</v>
      </c>
      <c r="X994" s="18">
        <v>2.0526</v>
      </c>
      <c r="Y994" s="18">
        <v>46707.61</v>
      </c>
      <c r="Z994" s="17">
        <v>62276.813333333332</v>
      </c>
      <c r="AA994" s="17">
        <v>30340.452759102278</v>
      </c>
      <c r="AB994" s="19">
        <f>Table1[[#This Row],[YTD-23 Annualized]]/Table1[[#This Row],[Column6]]</f>
        <v>54.173261109992652</v>
      </c>
      <c r="AC994" s="22">
        <v>43.794640999999999</v>
      </c>
      <c r="AD994" s="22">
        <v>-90.363676999999996</v>
      </c>
      <c r="AE994" s="21">
        <f>IF(OR('[1]Sales Team Input Sheet'!D$12="", '[1]Sales Team Input Sheet'!D$14="", AC994="", AD994=""), "",
     IFERROR(3959 * ACOS(MIN(1,
       SIN(RADIANS('[1]Sales Team Input Sheet'!D$12)) * SIN(RADIANS(AC994)) +
       COS(RADIANS('[1]Sales Team Input Sheet'!D$12)) * COS(RADIANS(AC994)) *
       COS(RADIANS(AD994) - RADIANS('[1]Sales Team Input Sheet'!D$14)))), ""))</f>
        <v>191.44846073593024</v>
      </c>
      <c r="AF994" s="21">
        <f t="shared" si="15"/>
        <v>73</v>
      </c>
    </row>
    <row r="995" spans="1:32" ht="15" thickBot="1" x14ac:dyDescent="0.4">
      <c r="A995" s="11" t="s">
        <v>2499</v>
      </c>
      <c r="B995" s="12" t="s">
        <v>2500</v>
      </c>
      <c r="C995" s="12" t="s">
        <v>79</v>
      </c>
      <c r="D995" s="13" t="s">
        <v>397</v>
      </c>
      <c r="E995" s="14">
        <v>45078</v>
      </c>
      <c r="F995" s="15">
        <v>270.84000000000003</v>
      </c>
      <c r="G995" s="15">
        <v>929</v>
      </c>
      <c r="H995" s="15">
        <v>9999.6630999999998</v>
      </c>
      <c r="I995" s="15">
        <v>2366.2665743686384</v>
      </c>
      <c r="J995" s="16">
        <v>0.23663462965753701</v>
      </c>
      <c r="K995" s="16">
        <v>0</v>
      </c>
      <c r="L995" s="16">
        <v>0.60243866692256154</v>
      </c>
      <c r="M995" s="15">
        <v>1425.5304806460592</v>
      </c>
      <c r="N995" s="15">
        <v>0</v>
      </c>
      <c r="O995" s="15">
        <v>316.20070890562687</v>
      </c>
      <c r="P995" s="15">
        <v>0</v>
      </c>
      <c r="Q995" s="15">
        <v>91656.98</v>
      </c>
      <c r="R995" s="17">
        <v>122209.30666666666</v>
      </c>
      <c r="S995" s="15">
        <v>338.41744203219605</v>
      </c>
      <c r="T995" s="15">
        <v>0</v>
      </c>
      <c r="U995" s="15">
        <v>128731.85</v>
      </c>
      <c r="V995" s="15">
        <v>171642.46666666667</v>
      </c>
      <c r="W995" s="15">
        <v>475.30590016245748</v>
      </c>
      <c r="X995" s="18">
        <v>1.1000000000000001</v>
      </c>
      <c r="Y995" s="18">
        <v>17048.769999999997</v>
      </c>
      <c r="Z995" s="17">
        <v>22731.693333333329</v>
      </c>
      <c r="AA995" s="17">
        <v>20665.175757575751</v>
      </c>
      <c r="AB995" s="19">
        <f>Table1[[#This Row],[YTD-23 Annualized]]/Table1[[#This Row],[Column6]]</f>
        <v>85.729002870061848</v>
      </c>
      <c r="AC995" s="22">
        <v>47.442817599999998</v>
      </c>
      <c r="AD995" s="22">
        <v>-122.2541884</v>
      </c>
      <c r="AE995" s="21">
        <f>IF(OR('[1]Sales Team Input Sheet'!D$12="", '[1]Sales Team Input Sheet'!D$14="", AC995="", AD995=""), "",
     IFERROR(3959 * ACOS(MIN(1,
       SIN(RADIANS('[1]Sales Team Input Sheet'!D$12)) * SIN(RADIANS(AC995)) +
       COS(RADIANS('[1]Sales Team Input Sheet'!D$12)) * COS(RADIANS(AC995)) *
       COS(RADIANS(AD995) - RADIANS('[1]Sales Team Input Sheet'!D$14)))), ""))</f>
        <v>1729.3854534133277</v>
      </c>
      <c r="AF995" s="21">
        <f t="shared" si="15"/>
        <v>861</v>
      </c>
    </row>
    <row r="996" spans="1:32" ht="15" thickBot="1" x14ac:dyDescent="0.4">
      <c r="A996" s="11" t="s">
        <v>2501</v>
      </c>
      <c r="B996" s="12" t="s">
        <v>2502</v>
      </c>
      <c r="C996" s="12" t="s">
        <v>1388</v>
      </c>
      <c r="D996" s="13" t="s">
        <v>397</v>
      </c>
      <c r="E996" s="14">
        <v>45078</v>
      </c>
      <c r="F996" s="15">
        <v>193.79999999999998</v>
      </c>
      <c r="G996" s="15">
        <v>1022</v>
      </c>
      <c r="H996" s="15">
        <v>11000.7058</v>
      </c>
      <c r="I996" s="15">
        <v>2619.0463596091836</v>
      </c>
      <c r="J996" s="16">
        <v>0.23807984753207231</v>
      </c>
      <c r="K996" s="16">
        <v>0</v>
      </c>
      <c r="L996" s="16">
        <v>0.38922178729795787</v>
      </c>
      <c r="M996" s="15">
        <v>1019.3899051032967</v>
      </c>
      <c r="N996" s="15">
        <v>0</v>
      </c>
      <c r="O996" s="15">
        <v>210.76666666666671</v>
      </c>
      <c r="P996" s="15">
        <v>0</v>
      </c>
      <c r="Q996" s="15">
        <v>43313.16</v>
      </c>
      <c r="R996" s="17">
        <v>57750.880000000005</v>
      </c>
      <c r="S996" s="15">
        <v>223.49411764705886</v>
      </c>
      <c r="T996" s="15">
        <v>0</v>
      </c>
      <c r="U996" s="15">
        <v>60006.770000000004</v>
      </c>
      <c r="V996" s="15">
        <v>80009.026666666672</v>
      </c>
      <c r="W996" s="15">
        <v>309.63245614035094</v>
      </c>
      <c r="X996" s="18">
        <v>1.1100000000000001</v>
      </c>
      <c r="Y996" s="18">
        <v>28586.880000000005</v>
      </c>
      <c r="Z996" s="17">
        <v>38115.840000000011</v>
      </c>
      <c r="AA996" s="17">
        <v>34338.5945945946</v>
      </c>
      <c r="AB996" s="19">
        <f>Table1[[#This Row],[YTD-23 Annualized]]/Table1[[#This Row],[Column6]]</f>
        <v>56.652395428761878</v>
      </c>
      <c r="AC996" s="22">
        <v>37.783925000000004</v>
      </c>
      <c r="AD996" s="22">
        <v>-84.012808000000007</v>
      </c>
      <c r="AE996" s="21">
        <f>IF(OR('[1]Sales Team Input Sheet'!D$12="", '[1]Sales Team Input Sheet'!D$14="", AC996="", AD996=""), "",
     IFERROR(3959 * ACOS(MIN(1,
       SIN(RADIANS('[1]Sales Team Input Sheet'!D$12)) * SIN(RADIANS(AC996)) +
       COS(RADIANS('[1]Sales Team Input Sheet'!D$12)) * COS(RADIANS(AC996)) *
       COS(RADIANS(AD996) - RADIANS('[1]Sales Team Input Sheet'!D$14)))), ""))</f>
        <v>342.04319663909592</v>
      </c>
      <c r="AF996" s="21">
        <f t="shared" si="15"/>
        <v>124</v>
      </c>
    </row>
    <row r="997" spans="1:32" ht="15" thickBot="1" x14ac:dyDescent="0.4">
      <c r="A997" s="11" t="s">
        <v>2503</v>
      </c>
      <c r="B997" s="12" t="s">
        <v>2504</v>
      </c>
      <c r="C997" s="12" t="s">
        <v>2505</v>
      </c>
      <c r="D997" s="13" t="s">
        <v>397</v>
      </c>
      <c r="E997" s="14">
        <v>45078</v>
      </c>
      <c r="F997" s="15">
        <v>277.77</v>
      </c>
      <c r="G997" s="15">
        <v>1485</v>
      </c>
      <c r="H997" s="15">
        <v>15984.3915</v>
      </c>
      <c r="I997" s="15">
        <v>3329.3942236937842</v>
      </c>
      <c r="J997" s="16">
        <v>0.20829033270949251</v>
      </c>
      <c r="K997" s="16">
        <v>0</v>
      </c>
      <c r="L997" s="16">
        <v>0.40369391391651149</v>
      </c>
      <c r="M997" s="15">
        <v>1344.0561851339692</v>
      </c>
      <c r="N997" s="15">
        <v>0</v>
      </c>
      <c r="O997" s="15">
        <v>197.38384274759693</v>
      </c>
      <c r="P997" s="15">
        <v>0</v>
      </c>
      <c r="Q997" s="15">
        <v>58100.840000000004</v>
      </c>
      <c r="R997" s="17">
        <v>77467.786666666667</v>
      </c>
      <c r="S997" s="15">
        <v>209.16888072866044</v>
      </c>
      <c r="T997" s="15">
        <v>0</v>
      </c>
      <c r="U997" s="15">
        <v>85658.610000000015</v>
      </c>
      <c r="V997" s="15">
        <v>114211.48000000001</v>
      </c>
      <c r="W997" s="15">
        <v>308.3796306296577</v>
      </c>
      <c r="X997" s="18">
        <v>1.0476000000000001</v>
      </c>
      <c r="Y997" s="18">
        <v>40447.89</v>
      </c>
      <c r="Z997" s="17">
        <v>53930.520000000004</v>
      </c>
      <c r="AA997" s="17">
        <v>51480.068728522339</v>
      </c>
      <c r="AB997" s="19">
        <f>Table1[[#This Row],[YTD-23 Annualized]]/Table1[[#This Row],[Column6]]</f>
        <v>57.63731272807248</v>
      </c>
      <c r="AC997" s="22">
        <v>42.973174299999997</v>
      </c>
      <c r="AD997" s="22">
        <v>-71.463052500000003</v>
      </c>
      <c r="AE997" s="21">
        <f>IF(OR('[1]Sales Team Input Sheet'!D$12="", '[1]Sales Team Input Sheet'!D$14="", AC997="", AD997=""), "",
     IFERROR(3959 * ACOS(MIN(1,
       SIN(RADIANS('[1]Sales Team Input Sheet'!D$12)) * SIN(RADIANS(AC997)) +
       COS(RADIANS('[1]Sales Team Input Sheet'!D$12)) * COS(RADIANS(AC997)) *
       COS(RADIANS(AD997) - RADIANS('[1]Sales Team Input Sheet'!D$14)))), ""))</f>
        <v>826.40885142192519</v>
      </c>
      <c r="AF997" s="21">
        <f t="shared" si="15"/>
        <v>570</v>
      </c>
    </row>
    <row r="998" spans="1:32" ht="15" thickBot="1" x14ac:dyDescent="0.4">
      <c r="A998" s="11" t="s">
        <v>2506</v>
      </c>
      <c r="B998" s="12" t="s">
        <v>2507</v>
      </c>
      <c r="C998" s="12" t="s">
        <v>230</v>
      </c>
      <c r="D998" s="13" t="s">
        <v>132</v>
      </c>
      <c r="E998" s="14">
        <v>45078</v>
      </c>
      <c r="F998" s="15">
        <v>55.650000000000006</v>
      </c>
      <c r="G998" s="15">
        <v>2263.6799999999998</v>
      </c>
      <c r="H998" s="15">
        <v>24366.025151999998</v>
      </c>
      <c r="I998" s="15">
        <v>5692.8233904537019</v>
      </c>
      <c r="J998" s="16">
        <v>0.23363775400135081</v>
      </c>
      <c r="K998" s="16">
        <v>0</v>
      </c>
      <c r="L998" s="16">
        <v>5.2480675049376521E-2</v>
      </c>
      <c r="M998" s="15">
        <v>298.76321446789069</v>
      </c>
      <c r="N998" s="15">
        <v>0</v>
      </c>
      <c r="O998" s="15">
        <v>288.14968553459113</v>
      </c>
      <c r="P998" s="15">
        <v>0</v>
      </c>
      <c r="Q998" s="15">
        <v>16959.129999999997</v>
      </c>
      <c r="R998" s="17">
        <v>22612.173333333332</v>
      </c>
      <c r="S998" s="15">
        <v>304.74627133872411</v>
      </c>
      <c r="T998" s="15">
        <v>0</v>
      </c>
      <c r="U998" s="15">
        <v>31899.249999999996</v>
      </c>
      <c r="V998" s="15">
        <v>42532.333333333328</v>
      </c>
      <c r="W998" s="15">
        <v>573.21203953279417</v>
      </c>
      <c r="X998" s="18">
        <v>3.8399999999999997E-2</v>
      </c>
      <c r="Y998" s="18">
        <v>7890.65</v>
      </c>
      <c r="Z998" s="17">
        <v>10520.866666666665</v>
      </c>
      <c r="AA998" s="17">
        <v>273980.90277777775</v>
      </c>
      <c r="AB998" s="19">
        <f>Table1[[#This Row],[YTD-23 Annualized]]/Table1[[#This Row],[Column6]]</f>
        <v>75.685935343835837</v>
      </c>
      <c r="AC998" s="22">
        <v>39.949855100000001</v>
      </c>
      <c r="AD998" s="22">
        <v>-75.163530300000005</v>
      </c>
      <c r="AE998" s="21">
        <f>IF(OR('[1]Sales Team Input Sheet'!D$12="", '[1]Sales Team Input Sheet'!D$14="", AC998="", AD998=""), "",
     IFERROR(3959 * ACOS(MIN(1,
       SIN(RADIANS('[1]Sales Team Input Sheet'!D$12)) * SIN(RADIANS(AC998)) +
       COS(RADIANS('[1]Sales Team Input Sheet'!D$12)) * COS(RADIANS(AC998)) *
       COS(RADIANS(AD998) - RADIANS('[1]Sales Team Input Sheet'!D$14)))), ""))</f>
        <v>663.61360658114086</v>
      </c>
      <c r="AF998" s="21">
        <f t="shared" si="15"/>
        <v>362</v>
      </c>
    </row>
    <row r="999" spans="1:32" ht="15" thickBot="1" x14ac:dyDescent="0.4">
      <c r="A999" s="11" t="s">
        <v>2508</v>
      </c>
      <c r="B999" s="12" t="s">
        <v>2509</v>
      </c>
      <c r="C999" s="12" t="s">
        <v>1353</v>
      </c>
      <c r="D999" s="13" t="s">
        <v>397</v>
      </c>
      <c r="E999" s="14">
        <v>45078</v>
      </c>
      <c r="F999" s="15">
        <v>194.01</v>
      </c>
      <c r="G999" s="15">
        <v>1669</v>
      </c>
      <c r="H999" s="15">
        <v>17964.949099999998</v>
      </c>
      <c r="I999" s="15">
        <v>2286.681491656962</v>
      </c>
      <c r="J999" s="16">
        <v>0.12728572059561039</v>
      </c>
      <c r="K999" s="16">
        <v>0</v>
      </c>
      <c r="L999" s="16">
        <v>0.42433893510479709</v>
      </c>
      <c r="M999" s="15">
        <v>970.32798909356404</v>
      </c>
      <c r="N999" s="15">
        <v>0</v>
      </c>
      <c r="O999" s="15">
        <v>269.10009793309627</v>
      </c>
      <c r="P999" s="15">
        <v>0</v>
      </c>
      <c r="Q999" s="15">
        <v>55436.789999999994</v>
      </c>
      <c r="R999" s="17">
        <v>73915.719999999987</v>
      </c>
      <c r="S999" s="15">
        <v>285.74192051956084</v>
      </c>
      <c r="T999" s="15">
        <v>0</v>
      </c>
      <c r="U999" s="15">
        <v>69020.42</v>
      </c>
      <c r="V999" s="15">
        <v>92027.226666666669</v>
      </c>
      <c r="W999" s="15">
        <v>355.7570228338746</v>
      </c>
      <c r="X999" s="18">
        <v>1.0526</v>
      </c>
      <c r="Y999" s="18">
        <v>27749.309999999998</v>
      </c>
      <c r="Z999" s="17">
        <v>36999.079999999994</v>
      </c>
      <c r="AA999" s="17">
        <v>35150.180505415155</v>
      </c>
      <c r="AB999" s="19">
        <f>Table1[[#This Row],[YTD-23 Annualized]]/Table1[[#This Row],[Column6]]</f>
        <v>76.17601556464291</v>
      </c>
      <c r="AC999" s="22">
        <v>45.623813699999999</v>
      </c>
      <c r="AD999" s="22">
        <v>-122.5336571</v>
      </c>
      <c r="AE999" s="21">
        <f>IF(OR('[1]Sales Team Input Sheet'!D$12="", '[1]Sales Team Input Sheet'!D$14="", AC999="", AD999=""), "",
     IFERROR(3959 * ACOS(MIN(1,
       SIN(RADIANS('[1]Sales Team Input Sheet'!D$12)) * SIN(RADIANS(AC999)) +
       COS(RADIANS('[1]Sales Team Input Sheet'!D$12)) * COS(RADIANS(AC999)) *
       COS(RADIANS(AD999) - RADIANS('[1]Sales Team Input Sheet'!D$14)))), ""))</f>
        <v>1747.2161226422595</v>
      </c>
      <c r="AF999" s="21">
        <f t="shared" si="15"/>
        <v>922</v>
      </c>
    </row>
    <row r="1000" spans="1:32" ht="15" thickBot="1" x14ac:dyDescent="0.4">
      <c r="A1000" s="11" t="s">
        <v>2510</v>
      </c>
      <c r="B1000" s="12" t="s">
        <v>2511</v>
      </c>
      <c r="C1000" s="12" t="s">
        <v>158</v>
      </c>
      <c r="D1000" s="13" t="s">
        <v>34</v>
      </c>
      <c r="E1000" s="14">
        <v>45078</v>
      </c>
      <c r="F1000" s="15">
        <v>126.59</v>
      </c>
      <c r="G1000" s="15">
        <v>1318.48</v>
      </c>
      <c r="H1000" s="15">
        <v>14191.986871999999</v>
      </c>
      <c r="I1000" s="15">
        <v>2259.1933505866668</v>
      </c>
      <c r="J1000" s="16">
        <v>0.15918795380539208</v>
      </c>
      <c r="K1000" s="16">
        <v>0</v>
      </c>
      <c r="L1000" s="16">
        <v>0.28148531747659733</v>
      </c>
      <c r="M1000" s="15">
        <v>635.92975753090559</v>
      </c>
      <c r="N1000" s="15">
        <v>0</v>
      </c>
      <c r="O1000" s="15">
        <v>383.05237380519787</v>
      </c>
      <c r="P1000" s="15">
        <v>0</v>
      </c>
      <c r="Q1000" s="15">
        <v>51373.29</v>
      </c>
      <c r="R1000" s="17">
        <v>68497.72</v>
      </c>
      <c r="S1000" s="15">
        <v>405.82423572162099</v>
      </c>
      <c r="T1000" s="15">
        <v>0</v>
      </c>
      <c r="U1000" s="15">
        <v>82592.36</v>
      </c>
      <c r="V1000" s="15">
        <v>110123.14666666667</v>
      </c>
      <c r="W1000" s="15">
        <v>652.43984516944465</v>
      </c>
      <c r="X1000" s="18">
        <v>1.0384</v>
      </c>
      <c r="Y1000" s="18">
        <v>44825.27</v>
      </c>
      <c r="Z1000" s="17">
        <v>59767.026666666665</v>
      </c>
      <c r="AA1000" s="17">
        <v>57556.843862352333</v>
      </c>
      <c r="AB1000" s="19">
        <f>Table1[[#This Row],[YTD-23 Annualized]]/Table1[[#This Row],[Column6]]</f>
        <v>107.71271384744261</v>
      </c>
      <c r="AC1000" s="20"/>
      <c r="AD1000" s="20"/>
      <c r="AE1000" s="21" t="str">
        <f>IF(OR('[1]Sales Team Input Sheet'!D$12="", '[1]Sales Team Input Sheet'!D$14="", AC1000="", AD1000=""), "",
     IFERROR(3959 * ACOS(MIN(1,
       SIN(RADIANS('[1]Sales Team Input Sheet'!D$12)) * SIN(RADIANS(AC1000)) +
       COS(RADIANS('[1]Sales Team Input Sheet'!D$12)) * COS(RADIANS(AC1000)) *
       COS(RADIANS(AD1000) - RADIANS('[1]Sales Team Input Sheet'!D$14)))), ""))</f>
        <v/>
      </c>
      <c r="AF1000" s="21" t="str">
        <f t="shared" si="15"/>
        <v/>
      </c>
    </row>
    <row r="1001" spans="1:32" ht="15" thickBot="1" x14ac:dyDescent="0.4">
      <c r="A1001" s="11" t="s">
        <v>2512</v>
      </c>
      <c r="B1001" s="12" t="s">
        <v>2513</v>
      </c>
      <c r="C1001" s="12" t="s">
        <v>832</v>
      </c>
      <c r="D1001" s="13" t="s">
        <v>397</v>
      </c>
      <c r="E1001" s="14">
        <v>45078</v>
      </c>
      <c r="F1001" s="15">
        <v>212.82999999999998</v>
      </c>
      <c r="G1001" s="15">
        <v>929.0394</v>
      </c>
      <c r="H1001" s="15">
        <v>10000.087197659999</v>
      </c>
      <c r="I1001" s="15">
        <v>1491.7985471725774</v>
      </c>
      <c r="J1001" s="16">
        <v>0.1491785539151754</v>
      </c>
      <c r="K1001" s="16">
        <v>0</v>
      </c>
      <c r="L1001" s="16">
        <v>0.74302270191649067</v>
      </c>
      <c r="M1001" s="15">
        <v>1108.4401872352637</v>
      </c>
      <c r="N1001" s="15">
        <v>0</v>
      </c>
      <c r="O1001" s="15">
        <v>289.10101959310254</v>
      </c>
      <c r="P1001" s="15">
        <v>0</v>
      </c>
      <c r="Q1001" s="15">
        <v>65514.02</v>
      </c>
      <c r="R1001" s="17">
        <v>87352.026666666672</v>
      </c>
      <c r="S1001" s="15">
        <v>307.82323920499931</v>
      </c>
      <c r="T1001" s="15">
        <v>0</v>
      </c>
      <c r="U1001" s="15">
        <v>96887.560000000012</v>
      </c>
      <c r="V1001" s="15">
        <v>129183.41333333334</v>
      </c>
      <c r="W1001" s="15">
        <v>455.23450641356959</v>
      </c>
      <c r="X1001" s="18">
        <v>1.0832999999999999</v>
      </c>
      <c r="Y1001" s="18">
        <v>20604.79</v>
      </c>
      <c r="Z1001" s="17">
        <v>27473.053333333337</v>
      </c>
      <c r="AA1001" s="17">
        <v>25360.52186221115</v>
      </c>
      <c r="AB1001" s="19">
        <f>Table1[[#This Row],[YTD-23 Annualized]]/Table1[[#This Row],[Column6]]</f>
        <v>78.806260971595776</v>
      </c>
      <c r="AC1001" s="22">
        <v>34.015979100000003</v>
      </c>
      <c r="AD1001" s="22">
        <v>-81.079775900000001</v>
      </c>
      <c r="AE1001" s="21">
        <f>IF(OR('[1]Sales Team Input Sheet'!D$12="", '[1]Sales Team Input Sheet'!D$14="", AC1001="", AD1001=""), "",
     IFERROR(3959 * ACOS(MIN(1,
       SIN(RADIANS('[1]Sales Team Input Sheet'!D$12)) * SIN(RADIANS(AC1001)) +
       COS(RADIANS('[1]Sales Team Input Sheet'!D$12)) * COS(RADIANS(AC1001)) *
       COS(RADIANS(AD1001) - RADIANS('[1]Sales Team Input Sheet'!D$14)))), ""))</f>
        <v>649.79099614862378</v>
      </c>
      <c r="AF1001" s="21">
        <f t="shared" si="15"/>
        <v>348</v>
      </c>
    </row>
    <row r="1002" spans="1:32" ht="15" thickBot="1" x14ac:dyDescent="0.4">
      <c r="A1002" s="11" t="s">
        <v>2514</v>
      </c>
      <c r="B1002" s="12" t="s">
        <v>2515</v>
      </c>
      <c r="C1002" s="12" t="s">
        <v>2408</v>
      </c>
      <c r="D1002" s="13" t="s">
        <v>397</v>
      </c>
      <c r="E1002" s="14">
        <v>45078</v>
      </c>
      <c r="F1002" s="15">
        <v>14.71</v>
      </c>
      <c r="G1002" s="15">
        <v>640</v>
      </c>
      <c r="H1002" s="15">
        <v>6888.8959999999997</v>
      </c>
      <c r="I1002" s="15">
        <v>1564.7196857175386</v>
      </c>
      <c r="J1002" s="16">
        <v>0.22713649410842299</v>
      </c>
      <c r="K1002" s="16">
        <v>0</v>
      </c>
      <c r="L1002" s="16">
        <v>4.6452560774132762E-2</v>
      </c>
      <c r="M1002" s="15">
        <v>72.685236295275871</v>
      </c>
      <c r="N1002" s="15">
        <v>0</v>
      </c>
      <c r="O1002" s="15">
        <v>151.52685248130524</v>
      </c>
      <c r="P1002" s="15">
        <v>0</v>
      </c>
      <c r="Q1002" s="15">
        <v>2360.39</v>
      </c>
      <c r="R1002" s="17">
        <v>3147.1866666666665</v>
      </c>
      <c r="S1002" s="15">
        <v>160.46159075458868</v>
      </c>
      <c r="T1002" s="15">
        <v>0</v>
      </c>
      <c r="U1002" s="15">
        <v>3904.3500000000004</v>
      </c>
      <c r="V1002" s="15">
        <v>5205.8000000000011</v>
      </c>
      <c r="W1002" s="15">
        <v>265.42148198504418</v>
      </c>
      <c r="X1002" s="18">
        <v>1.0588</v>
      </c>
      <c r="Y1002" s="18">
        <v>31973.460000000003</v>
      </c>
      <c r="Z1002" s="17">
        <v>42631.280000000006</v>
      </c>
      <c r="AA1002" s="17">
        <v>40263.770306006809</v>
      </c>
      <c r="AB1002" s="19">
        <f>Table1[[#This Row],[YTD-23 Annualized]]/Table1[[#This Row],[Column6]]</f>
        <v>43.298843438873376</v>
      </c>
      <c r="AC1002" s="22">
        <v>42.733661400000003</v>
      </c>
      <c r="AD1002" s="22">
        <v>-84.477229500000007</v>
      </c>
      <c r="AE1002" s="21">
        <f>IF(OR('[1]Sales Team Input Sheet'!D$12="", '[1]Sales Team Input Sheet'!D$14="", AC1002="", AD1002=""), "",
     IFERROR(3959 * ACOS(MIN(1,
       SIN(RADIANS('[1]Sales Team Input Sheet'!D$12)) * SIN(RADIANS(AC1002)) +
       COS(RADIANS('[1]Sales Team Input Sheet'!D$12)) * COS(RADIANS(AC1002)) *
       COS(RADIANS(AD1002) - RADIANS('[1]Sales Team Input Sheet'!D$14)))), ""))</f>
        <v>171.17131860329008</v>
      </c>
      <c r="AF1002" s="21">
        <f t="shared" si="15"/>
        <v>69</v>
      </c>
    </row>
    <row r="1003" spans="1:32" ht="15" thickBot="1" x14ac:dyDescent="0.4">
      <c r="A1003" s="11" t="s">
        <v>2516</v>
      </c>
      <c r="B1003" s="12" t="s">
        <v>2517</v>
      </c>
      <c r="C1003" s="12" t="s">
        <v>131</v>
      </c>
      <c r="D1003" s="13" t="s">
        <v>132</v>
      </c>
      <c r="E1003" s="14">
        <v>45078</v>
      </c>
      <c r="F1003" s="15">
        <v>109.38999999999999</v>
      </c>
      <c r="G1003" s="15">
        <v>3127.51823616</v>
      </c>
      <c r="H1003" s="15">
        <v>33664.29354220262</v>
      </c>
      <c r="I1003" s="15">
        <v>7039.6651237343358</v>
      </c>
      <c r="J1003" s="16">
        <v>0.20911370425490111</v>
      </c>
      <c r="K1003" s="16">
        <v>0</v>
      </c>
      <c r="L1003" s="16">
        <v>6.2728623534906575E-2</v>
      </c>
      <c r="M1003" s="15">
        <v>441.58850335854271</v>
      </c>
      <c r="N1003" s="15">
        <v>0</v>
      </c>
      <c r="O1003" s="15">
        <v>312.51522076972304</v>
      </c>
      <c r="P1003" s="15">
        <v>0</v>
      </c>
      <c r="Q1003" s="15">
        <v>36510.959999999999</v>
      </c>
      <c r="R1003" s="17">
        <v>48681.279999999999</v>
      </c>
      <c r="S1003" s="15">
        <v>333.76871743303781</v>
      </c>
      <c r="T1003" s="15">
        <v>0</v>
      </c>
      <c r="U1003" s="15">
        <v>40207.539999999994</v>
      </c>
      <c r="V1003" s="15">
        <v>53610.05333333333</v>
      </c>
      <c r="W1003" s="15">
        <v>367.56138586708107</v>
      </c>
      <c r="X1003" s="18">
        <v>1.0526</v>
      </c>
      <c r="Y1003" s="18">
        <v>18934.739999999998</v>
      </c>
      <c r="Z1003" s="17">
        <v>25246.319999999996</v>
      </c>
      <c r="AA1003" s="17">
        <v>23984.723541706247</v>
      </c>
      <c r="AB1003" s="19">
        <f>Table1[[#This Row],[YTD-23 Annualized]]/Table1[[#This Row],[Column6]]</f>
        <v>110.24127582523087</v>
      </c>
      <c r="AC1003" s="22">
        <v>38.900054599999997</v>
      </c>
      <c r="AD1003" s="22">
        <v>-76.997987699999996</v>
      </c>
      <c r="AE1003" s="21">
        <f>IF(OR('[1]Sales Team Input Sheet'!D$12="", '[1]Sales Team Input Sheet'!D$14="", AC1003="", AD1003=""), "",
     IFERROR(3959 * ACOS(MIN(1,
       SIN(RADIANS('[1]Sales Team Input Sheet'!D$12)) * SIN(RADIANS(AC1003)) +
       COS(RADIANS('[1]Sales Team Input Sheet'!D$12)) * COS(RADIANS(AC1003)) *
       COS(RADIANS(AD1003) - RADIANS('[1]Sales Team Input Sheet'!D$14)))), ""))</f>
        <v>595.57403220233664</v>
      </c>
      <c r="AF1003" s="21">
        <f t="shared" si="15"/>
        <v>293</v>
      </c>
    </row>
    <row r="1004" spans="1:32" ht="15" thickBot="1" x14ac:dyDescent="0.4">
      <c r="A1004" s="11" t="s">
        <v>2518</v>
      </c>
      <c r="B1004" s="12" t="s">
        <v>2519</v>
      </c>
      <c r="C1004" s="12" t="s">
        <v>2520</v>
      </c>
      <c r="D1004" s="13" t="s">
        <v>397</v>
      </c>
      <c r="E1004" s="14">
        <v>45078</v>
      </c>
      <c r="F1004" s="15">
        <v>22.36</v>
      </c>
      <c r="G1004" s="15">
        <v>743</v>
      </c>
      <c r="H1004" s="15">
        <v>7997.5776999999998</v>
      </c>
      <c r="I1004" s="15">
        <v>1675.7539808890231</v>
      </c>
      <c r="J1004" s="16">
        <v>0.20953269149095272</v>
      </c>
      <c r="K1004" s="16">
        <v>0</v>
      </c>
      <c r="L1004" s="16">
        <v>7.1609275369191774E-2</v>
      </c>
      <c r="M1004" s="15">
        <v>119.99952826850136</v>
      </c>
      <c r="N1004" s="15">
        <v>0</v>
      </c>
      <c r="O1004" s="15">
        <v>250.63014311270126</v>
      </c>
      <c r="P1004" s="15">
        <v>0</v>
      </c>
      <c r="Q1004" s="15">
        <v>5825.59</v>
      </c>
      <c r="R1004" s="17">
        <v>7767.4533333333338</v>
      </c>
      <c r="S1004" s="15">
        <v>260.5362254025045</v>
      </c>
      <c r="T1004" s="15">
        <v>0</v>
      </c>
      <c r="U1004" s="15">
        <v>13705.58</v>
      </c>
      <c r="V1004" s="15">
        <v>18274.106666666667</v>
      </c>
      <c r="W1004" s="15">
        <v>612.9508050089446</v>
      </c>
      <c r="X1004" s="18">
        <v>1.0384</v>
      </c>
      <c r="Y1004" s="18">
        <v>36481.1</v>
      </c>
      <c r="Z1004" s="17">
        <v>48641.46666666666</v>
      </c>
      <c r="AA1004" s="17">
        <v>46842.706728299941</v>
      </c>
      <c r="AB1004" s="19">
        <f>Table1[[#This Row],[YTD-23 Annualized]]/Table1[[#This Row],[Column6]]</f>
        <v>64.729032233805953</v>
      </c>
      <c r="AC1004" s="22">
        <v>39.520533</v>
      </c>
      <c r="AD1004" s="22">
        <v>-84.413674</v>
      </c>
      <c r="AE1004" s="21">
        <f>IF(OR('[1]Sales Team Input Sheet'!D$12="", '[1]Sales Team Input Sheet'!D$14="", AC1004="", AD1004=""), "",
     IFERROR(3959 * ACOS(MIN(1,
       SIN(RADIANS('[1]Sales Team Input Sheet'!D$12)) * SIN(RADIANS(AC1004)) +
       COS(RADIANS('[1]Sales Team Input Sheet'!D$12)) * COS(RADIANS(AC1004)) *
       COS(RADIANS(AD1004) - RADIANS('[1]Sales Team Input Sheet'!D$14)))), ""))</f>
        <v>234.47732014712042</v>
      </c>
      <c r="AF1004" s="21">
        <f t="shared" si="15"/>
        <v>85</v>
      </c>
    </row>
    <row r="1005" spans="1:32" ht="15" thickBot="1" x14ac:dyDescent="0.4">
      <c r="A1005" s="11" t="s">
        <v>2521</v>
      </c>
      <c r="B1005" s="12" t="s">
        <v>2522</v>
      </c>
      <c r="C1005" s="12" t="s">
        <v>801</v>
      </c>
      <c r="D1005" s="13" t="s">
        <v>397</v>
      </c>
      <c r="E1005" s="14">
        <v>45078</v>
      </c>
      <c r="F1005" s="15">
        <v>238.06</v>
      </c>
      <c r="G1005" s="15">
        <v>705</v>
      </c>
      <c r="H1005" s="15">
        <v>7588.5495000000001</v>
      </c>
      <c r="I1005" s="15">
        <v>1329.7670957027985</v>
      </c>
      <c r="J1005" s="16">
        <v>0.17523336913105705</v>
      </c>
      <c r="K1005" s="16">
        <v>0</v>
      </c>
      <c r="L1005" s="16">
        <v>0.83711156159711408</v>
      </c>
      <c r="M1005" s="15">
        <v>1113.1634100442286</v>
      </c>
      <c r="N1005" s="15">
        <v>0</v>
      </c>
      <c r="O1005" s="15">
        <v>237.10988826346301</v>
      </c>
      <c r="P1005" s="15">
        <v>0</v>
      </c>
      <c r="Q1005" s="15">
        <v>60892.329999999994</v>
      </c>
      <c r="R1005" s="17">
        <v>81189.773333333331</v>
      </c>
      <c r="S1005" s="15">
        <v>255.78564227505669</v>
      </c>
      <c r="T1005" s="15">
        <v>0</v>
      </c>
      <c r="U1005" s="15">
        <v>79224.42</v>
      </c>
      <c r="V1005" s="15">
        <v>105632.56</v>
      </c>
      <c r="W1005" s="15">
        <v>332.79181718894398</v>
      </c>
      <c r="X1005" s="18">
        <v>1.2844</v>
      </c>
      <c r="Y1005" s="18">
        <v>20862.460000000003</v>
      </c>
      <c r="Z1005" s="17">
        <v>27816.613333333335</v>
      </c>
      <c r="AA1005" s="17">
        <v>21657.282258901694</v>
      </c>
      <c r="AB1005" s="19">
        <f>Table1[[#This Row],[YTD-23 Annualized]]/Table1[[#This Row],[Column6]]</f>
        <v>72.936078028388906</v>
      </c>
      <c r="AC1005" s="22">
        <v>35.372194999999998</v>
      </c>
      <c r="AD1005" s="22">
        <v>-119.007864</v>
      </c>
      <c r="AE1005" s="21">
        <f>IF(OR('[1]Sales Team Input Sheet'!D$12="", '[1]Sales Team Input Sheet'!D$14="", AC1005="", AD1005=""), "",
     IFERROR(3959 * ACOS(MIN(1,
       SIN(RADIANS('[1]Sales Team Input Sheet'!D$12)) * SIN(RADIANS(AC1005)) +
       COS(RADIANS('[1]Sales Team Input Sheet'!D$12)) * COS(RADIANS(AC1005)) *
       COS(RADIANS(AD1005) - RADIANS('[1]Sales Team Input Sheet'!D$14)))), ""))</f>
        <v>1742.1037105791352</v>
      </c>
      <c r="AF1005" s="21">
        <f t="shared" si="15"/>
        <v>903</v>
      </c>
    </row>
    <row r="1006" spans="1:32" ht="15" thickBot="1" x14ac:dyDescent="0.4">
      <c r="A1006" s="11" t="s">
        <v>2523</v>
      </c>
      <c r="B1006" s="12" t="s">
        <v>2524</v>
      </c>
      <c r="C1006" s="12" t="s">
        <v>2525</v>
      </c>
      <c r="D1006" s="13" t="s">
        <v>397</v>
      </c>
      <c r="E1006" s="14">
        <v>45108</v>
      </c>
      <c r="F1006" s="15">
        <v>28.57</v>
      </c>
      <c r="G1006" s="15">
        <v>662</v>
      </c>
      <c r="H1006" s="15">
        <v>7125.7017999999998</v>
      </c>
      <c r="I1006" s="15">
        <v>921.54033243929632</v>
      </c>
      <c r="J1006" s="16">
        <v>0.12932625561727779</v>
      </c>
      <c r="K1006" s="16">
        <v>0</v>
      </c>
      <c r="L1006" s="16">
        <v>0.15578752514209032</v>
      </c>
      <c r="M1006" s="15">
        <v>143.56448770933719</v>
      </c>
      <c r="N1006" s="15">
        <v>0</v>
      </c>
      <c r="O1006" s="15">
        <v>170.36156807840391</v>
      </c>
      <c r="P1006" s="15">
        <v>0</v>
      </c>
      <c r="Q1006" s="15">
        <v>5114.47</v>
      </c>
      <c r="R1006" s="17">
        <v>6819.293333333334</v>
      </c>
      <c r="S1006" s="15">
        <v>179.0154007700385</v>
      </c>
      <c r="T1006" s="15">
        <v>0</v>
      </c>
      <c r="U1006" s="15">
        <v>9620.5099999999984</v>
      </c>
      <c r="V1006" s="15">
        <v>12827.346666666665</v>
      </c>
      <c r="W1006" s="15">
        <v>336.73468673433666</v>
      </c>
      <c r="X1006" s="18">
        <v>1.0454000000000001</v>
      </c>
      <c r="Y1006" s="18">
        <v>16643.080000000002</v>
      </c>
      <c r="Z1006" s="17">
        <v>22190.773333333334</v>
      </c>
      <c r="AA1006" s="17">
        <v>21227.064600471909</v>
      </c>
      <c r="AB1006" s="19">
        <f>Table1[[#This Row],[YTD-23 Annualized]]/Table1[[#This Row],[Column6]]</f>
        <v>47.499861853996777</v>
      </c>
      <c r="AC1006" s="22">
        <v>33.218260000000001</v>
      </c>
      <c r="AD1006" s="22">
        <v>-97.139139999999998</v>
      </c>
      <c r="AE1006" s="21">
        <f>IF(OR('[1]Sales Team Input Sheet'!D$12="", '[1]Sales Team Input Sheet'!D$14="", AC1006="", AD1006=""), "",
     IFERROR(3959 * ACOS(MIN(1,
       SIN(RADIANS('[1]Sales Team Input Sheet'!D$12)) * SIN(RADIANS(AC1006)) +
       COS(RADIANS('[1]Sales Team Input Sheet'!D$12)) * COS(RADIANS(AC1006)) *
       COS(RADIANS(AD1006) - RADIANS('[1]Sales Team Input Sheet'!D$14)))), ""))</f>
        <v>792.86603557321121</v>
      </c>
      <c r="AF1006" s="21">
        <f t="shared" si="15"/>
        <v>526</v>
      </c>
    </row>
    <row r="1007" spans="1:32" ht="15" thickBot="1" x14ac:dyDescent="0.4">
      <c r="A1007" s="11" t="s">
        <v>2526</v>
      </c>
      <c r="B1007" s="12" t="s">
        <v>2527</v>
      </c>
      <c r="C1007" s="12" t="s">
        <v>2528</v>
      </c>
      <c r="D1007" s="13" t="s">
        <v>397</v>
      </c>
      <c r="E1007" s="14">
        <v>45108</v>
      </c>
      <c r="F1007" s="15">
        <v>50.17</v>
      </c>
      <c r="G1007" s="15">
        <v>858</v>
      </c>
      <c r="H1007" s="15">
        <v>9235.4261999999999</v>
      </c>
      <c r="I1007" s="15">
        <v>1080.9964519772627</v>
      </c>
      <c r="J1007" s="16">
        <v>0.11704889721031637</v>
      </c>
      <c r="K1007" s="16">
        <v>0</v>
      </c>
      <c r="L1007" s="16">
        <v>0.23429612474936354</v>
      </c>
      <c r="M1007" s="15">
        <v>253.27327956608408</v>
      </c>
      <c r="N1007" s="15">
        <v>0</v>
      </c>
      <c r="O1007" s="15">
        <v>307.36794897349012</v>
      </c>
      <c r="P1007" s="15">
        <v>0</v>
      </c>
      <c r="Q1007" s="15">
        <v>16751.879999999997</v>
      </c>
      <c r="R1007" s="17">
        <v>22335.839999999997</v>
      </c>
      <c r="S1007" s="15">
        <v>333.90233207095866</v>
      </c>
      <c r="T1007" s="15">
        <v>0</v>
      </c>
      <c r="U1007" s="15">
        <v>27024.129999999997</v>
      </c>
      <c r="V1007" s="15">
        <v>36032.173333333332</v>
      </c>
      <c r="W1007" s="15">
        <v>538.65118596770981</v>
      </c>
      <c r="X1007" s="18">
        <v>1</v>
      </c>
      <c r="Y1007" s="18">
        <v>16027.94</v>
      </c>
      <c r="Z1007" s="17">
        <v>21370.586666666666</v>
      </c>
      <c r="AA1007" s="17">
        <v>21370.586666666666</v>
      </c>
      <c r="AB1007" s="19">
        <f>Table1[[#This Row],[YTD-23 Annualized]]/Table1[[#This Row],[Column6]]</f>
        <v>88.188694986958254</v>
      </c>
      <c r="AC1007" s="22">
        <v>44.785470400000001</v>
      </c>
      <c r="AD1007" s="22">
        <v>-68.779624100000007</v>
      </c>
      <c r="AE1007" s="21">
        <f>IF(OR('[1]Sales Team Input Sheet'!D$12="", '[1]Sales Team Input Sheet'!D$14="", AC1007="", AD1007=""), "",
     IFERROR(3959 * ACOS(MIN(1,
       SIN(RADIANS('[1]Sales Team Input Sheet'!D$12)) * SIN(RADIANS(AC1007)) +
       COS(RADIANS('[1]Sales Team Input Sheet'!D$12)) * COS(RADIANS(AC1007)) *
       COS(RADIANS(AD1007) - RADIANS('[1]Sales Team Input Sheet'!D$14)))), ""))</f>
        <v>965.74700235012574</v>
      </c>
      <c r="AF1007" s="21">
        <f t="shared" si="15"/>
        <v>686</v>
      </c>
    </row>
    <row r="1008" spans="1:32" ht="15" thickBot="1" x14ac:dyDescent="0.4">
      <c r="A1008" s="11" t="s">
        <v>2529</v>
      </c>
      <c r="B1008" s="12" t="s">
        <v>2530</v>
      </c>
      <c r="C1008" s="12" t="s">
        <v>2531</v>
      </c>
      <c r="D1008" s="13" t="s">
        <v>397</v>
      </c>
      <c r="E1008" s="14">
        <v>45108</v>
      </c>
      <c r="F1008" s="15">
        <v>45.3</v>
      </c>
      <c r="G1008" s="15">
        <v>625</v>
      </c>
      <c r="H1008" s="15">
        <v>6727.4375</v>
      </c>
      <c r="I1008" s="15">
        <v>659.49975075780083</v>
      </c>
      <c r="J1008" s="16">
        <v>9.8031345628673744E-2</v>
      </c>
      <c r="K1008" s="16">
        <v>0</v>
      </c>
      <c r="L1008" s="16">
        <v>0.35228403521685764</v>
      </c>
      <c r="M1008" s="15">
        <v>232.33123342146993</v>
      </c>
      <c r="N1008" s="15">
        <v>0</v>
      </c>
      <c r="O1008" s="15">
        <v>283.22273730684327</v>
      </c>
      <c r="P1008" s="15">
        <v>0</v>
      </c>
      <c r="Q1008" s="15">
        <v>13629.07</v>
      </c>
      <c r="R1008" s="17">
        <v>18172.093333333334</v>
      </c>
      <c r="S1008" s="15">
        <v>300.86247240618104</v>
      </c>
      <c r="T1008" s="15">
        <v>0</v>
      </c>
      <c r="U1008" s="15">
        <v>22631.089999999997</v>
      </c>
      <c r="V1008" s="15">
        <v>30174.78666666666</v>
      </c>
      <c r="W1008" s="15">
        <v>499.58256070640164</v>
      </c>
      <c r="X1008" s="18">
        <v>4.3400000000000001E-2</v>
      </c>
      <c r="Y1008" s="18">
        <v>7792.7699999999995</v>
      </c>
      <c r="Z1008" s="17">
        <v>10390.359999999999</v>
      </c>
      <c r="AA1008" s="17">
        <v>239409.21658986172</v>
      </c>
      <c r="AB1008" s="19">
        <f>Table1[[#This Row],[YTD-23 Annualized]]/Table1[[#This Row],[Column6]]</f>
        <v>78.216316703176574</v>
      </c>
      <c r="AC1008" s="22">
        <v>40.894722199999997</v>
      </c>
      <c r="AD1008" s="22">
        <v>-73.975555600000007</v>
      </c>
      <c r="AE1008" s="21">
        <f>IF(OR('[1]Sales Team Input Sheet'!D$12="", '[1]Sales Team Input Sheet'!D$14="", AC1008="", AD1008=""), "",
     IFERROR(3959 * ACOS(MIN(1,
       SIN(RADIANS('[1]Sales Team Input Sheet'!D$12)) * SIN(RADIANS(AC1008)) +
       COS(RADIANS('[1]Sales Team Input Sheet'!D$12)) * COS(RADIANS(AC1008)) *
       COS(RADIANS(AD1008) - RADIANS('[1]Sales Team Input Sheet'!D$14)))), ""))</f>
        <v>710.10451698507927</v>
      </c>
      <c r="AF1008" s="21">
        <f t="shared" si="15"/>
        <v>418</v>
      </c>
    </row>
    <row r="1009" spans="1:32" ht="15" thickBot="1" x14ac:dyDescent="0.4">
      <c r="A1009" s="11" t="s">
        <v>2532</v>
      </c>
      <c r="B1009" s="12" t="s">
        <v>2533</v>
      </c>
      <c r="C1009" s="12" t="s">
        <v>1762</v>
      </c>
      <c r="D1009" s="13" t="s">
        <v>397</v>
      </c>
      <c r="E1009" s="14">
        <v>45108</v>
      </c>
      <c r="F1009" s="15">
        <v>63.69</v>
      </c>
      <c r="G1009" s="15">
        <v>654</v>
      </c>
      <c r="H1009" s="15">
        <v>7039.5905999999995</v>
      </c>
      <c r="I1009" s="15">
        <v>1055.4848342846876</v>
      </c>
      <c r="J1009" s="16">
        <v>0.14993554231473172</v>
      </c>
      <c r="K1009" s="16">
        <v>0</v>
      </c>
      <c r="L1009" s="16">
        <v>0.30798273700512063</v>
      </c>
      <c r="M1009" s="15">
        <v>325.07110813039429</v>
      </c>
      <c r="N1009" s="15">
        <v>0</v>
      </c>
      <c r="O1009" s="15">
        <v>173.54466949285603</v>
      </c>
      <c r="P1009" s="15">
        <v>0</v>
      </c>
      <c r="Q1009" s="15">
        <v>11689.84</v>
      </c>
      <c r="R1009" s="17">
        <v>15586.453333333333</v>
      </c>
      <c r="S1009" s="15">
        <v>183.54278536661957</v>
      </c>
      <c r="T1009" s="15">
        <v>0</v>
      </c>
      <c r="U1009" s="15">
        <v>17231</v>
      </c>
      <c r="V1009" s="15">
        <v>22974.666666666668</v>
      </c>
      <c r="W1009" s="15">
        <v>270.54482650337576</v>
      </c>
      <c r="X1009" s="18">
        <v>1.0666</v>
      </c>
      <c r="Y1009" s="18">
        <v>5030.8999999999996</v>
      </c>
      <c r="Z1009" s="17">
        <v>6707.8666666666659</v>
      </c>
      <c r="AA1009" s="17">
        <v>6289.0180636289761</v>
      </c>
      <c r="AB1009" s="19">
        <f>Table1[[#This Row],[YTD-23 Annualized]]/Table1[[#This Row],[Column6]]</f>
        <v>47.947827239944097</v>
      </c>
      <c r="AC1009" s="22">
        <v>38.341028000000001</v>
      </c>
      <c r="AD1009" s="22">
        <v>-77.498823000000002</v>
      </c>
      <c r="AE1009" s="21">
        <f>IF(OR('[1]Sales Team Input Sheet'!D$12="", '[1]Sales Team Input Sheet'!D$14="", AC1009="", AD1009=""), "",
     IFERROR(3959 * ACOS(MIN(1,
       SIN(RADIANS('[1]Sales Team Input Sheet'!D$12)) * SIN(RADIANS(AC1009)) +
       COS(RADIANS('[1]Sales Team Input Sheet'!D$12)) * COS(RADIANS(AC1009)) *
       COS(RADIANS(AD1009) - RADIANS('[1]Sales Team Input Sheet'!D$14)))), ""))</f>
        <v>587.97324506424866</v>
      </c>
      <c r="AF1009" s="21">
        <f t="shared" si="15"/>
        <v>253</v>
      </c>
    </row>
    <row r="1010" spans="1:32" ht="15" thickBot="1" x14ac:dyDescent="0.4">
      <c r="A1010" s="11" t="s">
        <v>2534</v>
      </c>
      <c r="B1010" s="12" t="s">
        <v>2535</v>
      </c>
      <c r="C1010" s="12" t="s">
        <v>1162</v>
      </c>
      <c r="D1010" s="13" t="s">
        <v>397</v>
      </c>
      <c r="E1010" s="14">
        <v>45108</v>
      </c>
      <c r="F1010" s="15">
        <v>74.94</v>
      </c>
      <c r="G1010" s="15">
        <v>2415.5024400000002</v>
      </c>
      <c r="H1010" s="15">
        <v>26000.226713915999</v>
      </c>
      <c r="I1010" s="15">
        <v>4205.0625476496916</v>
      </c>
      <c r="J1010" s="16">
        <v>0.16173176464646105</v>
      </c>
      <c r="K1010" s="16">
        <v>0</v>
      </c>
      <c r="L1010" s="16">
        <v>9.1270697533316722E-2</v>
      </c>
      <c r="M1010" s="15">
        <v>383.79899189521325</v>
      </c>
      <c r="N1010" s="15">
        <v>0</v>
      </c>
      <c r="O1010" s="15">
        <v>243.61155591139578</v>
      </c>
      <c r="P1010" s="15">
        <v>0</v>
      </c>
      <c r="Q1010" s="15">
        <v>19344.099999999999</v>
      </c>
      <c r="R1010" s="17">
        <v>25792.133333333331</v>
      </c>
      <c r="S1010" s="15">
        <v>258.12783560181475</v>
      </c>
      <c r="T1010" s="15">
        <v>0</v>
      </c>
      <c r="U1010" s="15">
        <v>24341.730000000003</v>
      </c>
      <c r="V1010" s="15">
        <v>32455.640000000007</v>
      </c>
      <c r="W1010" s="15">
        <v>324.81625300240205</v>
      </c>
      <c r="X1010" s="18">
        <v>1.0588</v>
      </c>
      <c r="Y1010" s="18">
        <v>30959.93</v>
      </c>
      <c r="Z1010" s="17">
        <v>41279.906666666662</v>
      </c>
      <c r="AA1010" s="17">
        <v>38987.444906183096</v>
      </c>
      <c r="AB1010" s="19">
        <f>Table1[[#This Row],[YTD-23 Annualized]]/Table1[[#This Row],[Column6]]</f>
        <v>67.202191454362207</v>
      </c>
      <c r="AC1010" s="22">
        <v>32.910975000000001</v>
      </c>
      <c r="AD1010" s="22">
        <v>-96.647381999999993</v>
      </c>
      <c r="AE1010" s="21">
        <f>IF(OR('[1]Sales Team Input Sheet'!D$12="", '[1]Sales Team Input Sheet'!D$14="", AC1010="", AD1010=""), "",
     IFERROR(3959 * ACOS(MIN(1,
       SIN(RADIANS('[1]Sales Team Input Sheet'!D$12)) * SIN(RADIANS(AC1010)) +
       COS(RADIANS('[1]Sales Team Input Sheet'!D$12)) * COS(RADIANS(AC1010)) *
       COS(RADIANS(AD1010) - RADIANS('[1]Sales Team Input Sheet'!D$14)))), ""))</f>
        <v>792.63511859791186</v>
      </c>
      <c r="AF1010" s="21">
        <f t="shared" si="15"/>
        <v>522</v>
      </c>
    </row>
    <row r="1011" spans="1:32" ht="15" thickBot="1" x14ac:dyDescent="0.4">
      <c r="A1011" s="11" t="s">
        <v>2536</v>
      </c>
      <c r="B1011" s="12" t="s">
        <v>2537</v>
      </c>
      <c r="C1011" s="12" t="s">
        <v>2538</v>
      </c>
      <c r="D1011" s="13" t="s">
        <v>397</v>
      </c>
      <c r="E1011" s="14">
        <v>45108</v>
      </c>
      <c r="F1011" s="15">
        <v>78.900000000000006</v>
      </c>
      <c r="G1011" s="15">
        <v>680.89297625999995</v>
      </c>
      <c r="H1011" s="15">
        <v>7329.063907165013</v>
      </c>
      <c r="I1011" s="15">
        <v>905.28833009206778</v>
      </c>
      <c r="J1011" s="16">
        <v>0.12352032149795325</v>
      </c>
      <c r="K1011" s="16">
        <v>0</v>
      </c>
      <c r="L1011" s="16">
        <v>0.43078803232099527</v>
      </c>
      <c r="M1011" s="15">
        <v>389.98737840352152</v>
      </c>
      <c r="N1011" s="15">
        <v>0</v>
      </c>
      <c r="O1011" s="15">
        <v>228.62661596958174</v>
      </c>
      <c r="P1011" s="15">
        <v>0</v>
      </c>
      <c r="Q1011" s="15">
        <v>19077.919999999998</v>
      </c>
      <c r="R1011" s="17">
        <v>25437.226666666666</v>
      </c>
      <c r="S1011" s="15">
        <v>241.79873257287701</v>
      </c>
      <c r="T1011" s="15">
        <v>0</v>
      </c>
      <c r="U1011" s="15">
        <v>24932.660000000003</v>
      </c>
      <c r="V1011" s="15">
        <v>33243.546666666669</v>
      </c>
      <c r="W1011" s="15">
        <v>316.0032953105196</v>
      </c>
      <c r="X1011" s="18">
        <v>1.0476000000000001</v>
      </c>
      <c r="Y1011" s="18">
        <v>21631.949999999997</v>
      </c>
      <c r="Z1011" s="17">
        <v>28842.6</v>
      </c>
      <c r="AA1011" s="17">
        <v>27532.073310423821</v>
      </c>
      <c r="AB1011" s="19">
        <f>Table1[[#This Row],[YTD-23 Annualized]]/Table1[[#This Row],[Column6]]</f>
        <v>65.225769025649498</v>
      </c>
      <c r="AC1011" s="22">
        <v>42.149090000000001</v>
      </c>
      <c r="AD1011" s="22">
        <v>-71.123305000000002</v>
      </c>
      <c r="AE1011" s="21">
        <f>IF(OR('[1]Sales Team Input Sheet'!D$12="", '[1]Sales Team Input Sheet'!D$14="", AC1011="", AD1011=""), "",
     IFERROR(3959 * ACOS(MIN(1,
       SIN(RADIANS('[1]Sales Team Input Sheet'!D$12)) * SIN(RADIANS(AC1011)) +
       COS(RADIANS('[1]Sales Team Input Sheet'!D$12)) * COS(RADIANS(AC1011)) *
       COS(RADIANS(AD1011) - RADIANS('[1]Sales Team Input Sheet'!D$14)))), ""))</f>
        <v>845.99057697046487</v>
      </c>
      <c r="AF1011" s="21">
        <f t="shared" si="15"/>
        <v>584</v>
      </c>
    </row>
    <row r="1012" spans="1:32" ht="15" thickBot="1" x14ac:dyDescent="0.4">
      <c r="A1012" s="11" t="s">
        <v>2539</v>
      </c>
      <c r="B1012" s="12" t="s">
        <v>2540</v>
      </c>
      <c r="C1012" s="12" t="s">
        <v>2541</v>
      </c>
      <c r="D1012" s="13" t="s">
        <v>397</v>
      </c>
      <c r="E1012" s="14">
        <v>45108</v>
      </c>
      <c r="F1012" s="15">
        <v>23.88</v>
      </c>
      <c r="G1012" s="15">
        <v>1654</v>
      </c>
      <c r="H1012" s="15">
        <v>17803.490600000001</v>
      </c>
      <c r="I1012" s="15">
        <v>2914.5487940572116</v>
      </c>
      <c r="J1012" s="16">
        <v>0.16370659324847295</v>
      </c>
      <c r="K1012" s="16">
        <v>0</v>
      </c>
      <c r="L1012" s="16">
        <v>5.1637668731286349E-2</v>
      </c>
      <c r="M1012" s="15">
        <v>150.5005051286964</v>
      </c>
      <c r="N1012" s="15">
        <v>0</v>
      </c>
      <c r="O1012" s="15">
        <v>297.88274706867674</v>
      </c>
      <c r="P1012" s="15">
        <v>0</v>
      </c>
      <c r="Q1012" s="15">
        <v>7524.23</v>
      </c>
      <c r="R1012" s="17">
        <v>10032.306666666665</v>
      </c>
      <c r="S1012" s="15">
        <v>315.08500837520938</v>
      </c>
      <c r="T1012" s="15">
        <v>0</v>
      </c>
      <c r="U1012" s="15">
        <v>15691.439999999999</v>
      </c>
      <c r="V1012" s="15">
        <v>20921.919999999998</v>
      </c>
      <c r="W1012" s="15">
        <v>657.09547738693459</v>
      </c>
      <c r="X1012" s="18">
        <v>1.0476000000000001</v>
      </c>
      <c r="Y1012" s="18">
        <v>13371.379999999997</v>
      </c>
      <c r="Z1012" s="17">
        <v>17828.506666666664</v>
      </c>
      <c r="AA1012" s="17">
        <v>17018.429425989561</v>
      </c>
      <c r="AB1012" s="19">
        <f>Table1[[#This Row],[YTD-23 Annualized]]/Table1[[#This Row],[Column6]]</f>
        <v>66.659621229096956</v>
      </c>
      <c r="AC1012" s="22">
        <v>42.523995900000003</v>
      </c>
      <c r="AD1012" s="22">
        <v>-70.955823499999994</v>
      </c>
      <c r="AE1012" s="21">
        <f>IF(OR('[1]Sales Team Input Sheet'!D$12="", '[1]Sales Team Input Sheet'!D$14="", AC1012="", AD1012=""), "",
     IFERROR(3959 * ACOS(MIN(1,
       SIN(RADIANS('[1]Sales Team Input Sheet'!D$12)) * SIN(RADIANS(AC1012)) +
       COS(RADIANS('[1]Sales Team Input Sheet'!D$12)) * COS(RADIANS(AC1012)) *
       COS(RADIANS(AD1012) - RADIANS('[1]Sales Team Input Sheet'!D$14)))), ""))</f>
        <v>852.94818793216166</v>
      </c>
      <c r="AF1012" s="21">
        <f t="shared" si="15"/>
        <v>607</v>
      </c>
    </row>
    <row r="1013" spans="1:32" ht="15" thickBot="1" x14ac:dyDescent="0.4">
      <c r="A1013" s="11" t="s">
        <v>2542</v>
      </c>
      <c r="B1013" s="12" t="s">
        <v>2543</v>
      </c>
      <c r="C1013" s="12" t="s">
        <v>2544</v>
      </c>
      <c r="D1013" s="13" t="s">
        <v>397</v>
      </c>
      <c r="E1013" s="14">
        <v>45108</v>
      </c>
      <c r="F1013" s="15">
        <v>49.25</v>
      </c>
      <c r="G1013" s="15">
        <v>710</v>
      </c>
      <c r="H1013" s="15">
        <v>7642.3689999999997</v>
      </c>
      <c r="I1013" s="15">
        <v>1275.1810259210167</v>
      </c>
      <c r="J1013" s="16">
        <v>0.16685677254278311</v>
      </c>
      <c r="K1013" s="16">
        <v>0</v>
      </c>
      <c r="L1013" s="16">
        <v>0.21251504534794793</v>
      </c>
      <c r="M1013" s="15">
        <v>270.99515355044764</v>
      </c>
      <c r="N1013" s="15">
        <v>0</v>
      </c>
      <c r="O1013" s="15">
        <v>301.72893401015233</v>
      </c>
      <c r="P1013" s="15">
        <v>0</v>
      </c>
      <c r="Q1013" s="15">
        <v>15752.12</v>
      </c>
      <c r="R1013" s="17">
        <v>21002.826666666668</v>
      </c>
      <c r="S1013" s="15">
        <v>319.84000000000003</v>
      </c>
      <c r="T1013" s="15">
        <v>0</v>
      </c>
      <c r="U1013" s="15">
        <v>24506.310000000005</v>
      </c>
      <c r="V1013" s="15">
        <v>32675.080000000009</v>
      </c>
      <c r="W1013" s="15">
        <v>497.59005076142142</v>
      </c>
      <c r="X1013" s="18">
        <v>1.0832999999999999</v>
      </c>
      <c r="Y1013" s="18">
        <v>14167.779999999999</v>
      </c>
      <c r="Z1013" s="17">
        <v>18890.373333333333</v>
      </c>
      <c r="AA1013" s="17">
        <v>17437.804240130466</v>
      </c>
      <c r="AB1013" s="19">
        <f>Table1[[#This Row],[YTD-23 Annualized]]/Table1[[#This Row],[Column6]]</f>
        <v>77.502591435668776</v>
      </c>
      <c r="AC1013" s="22">
        <v>35.651692300000001</v>
      </c>
      <c r="AD1013" s="22">
        <v>-97.481596199999998</v>
      </c>
      <c r="AE1013" s="21">
        <f>IF(OR('[1]Sales Team Input Sheet'!D$12="", '[1]Sales Team Input Sheet'!D$14="", AC1013="", AD1013=""), "",
     IFERROR(3959 * ACOS(MIN(1,
       SIN(RADIANS('[1]Sales Team Input Sheet'!D$12)) * SIN(RADIANS(AC1013)) +
       COS(RADIANS('[1]Sales Team Input Sheet'!D$12)) * COS(RADIANS(AC1013)) *
       COS(RADIANS(AD1013) - RADIANS('[1]Sales Team Input Sheet'!D$14)))), ""))</f>
        <v>682.95733056132917</v>
      </c>
      <c r="AF1013" s="21">
        <f t="shared" si="15"/>
        <v>378</v>
      </c>
    </row>
    <row r="1014" spans="1:32" ht="15" thickBot="1" x14ac:dyDescent="0.4">
      <c r="A1014" s="11" t="s">
        <v>2545</v>
      </c>
      <c r="B1014" s="12" t="s">
        <v>2546</v>
      </c>
      <c r="C1014" s="12" t="s">
        <v>158</v>
      </c>
      <c r="D1014" s="13" t="s">
        <v>397</v>
      </c>
      <c r="E1014" s="14">
        <v>45108</v>
      </c>
      <c r="F1014" s="15">
        <v>96.28</v>
      </c>
      <c r="G1014" s="15">
        <v>815</v>
      </c>
      <c r="H1014" s="15">
        <v>8772.5784999999996</v>
      </c>
      <c r="I1014" s="15">
        <v>1841.8838588978103</v>
      </c>
      <c r="J1014" s="16">
        <v>0.20995923363898203</v>
      </c>
      <c r="K1014" s="16">
        <v>0</v>
      </c>
      <c r="L1014" s="16">
        <v>0.2839101564574622</v>
      </c>
      <c r="M1014" s="15">
        <v>522.92953455615157</v>
      </c>
      <c r="N1014" s="15">
        <v>0</v>
      </c>
      <c r="O1014" s="15">
        <v>177.5069588699626</v>
      </c>
      <c r="P1014" s="15">
        <v>0</v>
      </c>
      <c r="Q1014" s="15">
        <v>18077.589999999997</v>
      </c>
      <c r="R1014" s="17">
        <v>24103.453333333327</v>
      </c>
      <c r="S1014" s="15">
        <v>187.76059410054006</v>
      </c>
      <c r="T1014" s="15">
        <v>0</v>
      </c>
      <c r="U1014" s="15">
        <v>26150.42</v>
      </c>
      <c r="V1014" s="15">
        <v>34867.226666666662</v>
      </c>
      <c r="W1014" s="15">
        <v>271.60801828001655</v>
      </c>
      <c r="X1014" s="18">
        <v>3.8399999999999997E-2</v>
      </c>
      <c r="Y1014" s="18">
        <v>841.29</v>
      </c>
      <c r="Z1014" s="17">
        <v>1121.7199999999998</v>
      </c>
      <c r="AA1014" s="17">
        <v>29211.458333333332</v>
      </c>
      <c r="AB1014" s="19">
        <f>Table1[[#This Row],[YTD-23 Annualized]]/Table1[[#This Row],[Column6]]</f>
        <v>46.093119130843675</v>
      </c>
      <c r="AC1014" s="22">
        <v>40.068800899999999</v>
      </c>
      <c r="AD1014" s="22">
        <v>-83.013719600000002</v>
      </c>
      <c r="AE1014" s="21">
        <f>IF(OR('[1]Sales Team Input Sheet'!D$12="", '[1]Sales Team Input Sheet'!D$14="", AC1014="", AD1014=""), "",
     IFERROR(3959 * ACOS(MIN(1,
       SIN(RADIANS('[1]Sales Team Input Sheet'!D$12)) * SIN(RADIANS(AC1014)) +
       COS(RADIANS('[1]Sales Team Input Sheet'!D$12)) * COS(RADIANS(AC1014)) *
       COS(RADIANS(AD1014) - RADIANS('[1]Sales Team Input Sheet'!D$14)))), ""))</f>
        <v>271.27209482386081</v>
      </c>
      <c r="AF1014" s="21">
        <f t="shared" si="15"/>
        <v>103</v>
      </c>
    </row>
    <row r="1015" spans="1:32" ht="15" thickBot="1" x14ac:dyDescent="0.4">
      <c r="A1015" s="11" t="s">
        <v>2547</v>
      </c>
      <c r="B1015" s="12" t="s">
        <v>2548</v>
      </c>
      <c r="C1015" s="12" t="s">
        <v>2549</v>
      </c>
      <c r="D1015" s="13" t="s">
        <v>397</v>
      </c>
      <c r="E1015" s="14">
        <v>45108</v>
      </c>
      <c r="F1015" s="15">
        <v>103.22</v>
      </c>
      <c r="G1015" s="15">
        <v>864</v>
      </c>
      <c r="H1015" s="15">
        <v>9300.0095999999994</v>
      </c>
      <c r="I1015" s="15">
        <v>1264.5267303937308</v>
      </c>
      <c r="J1015" s="16">
        <v>0.13597047581474872</v>
      </c>
      <c r="K1015" s="16">
        <v>0</v>
      </c>
      <c r="L1015" s="16">
        <v>0.39162289922489002</v>
      </c>
      <c r="M1015" s="15">
        <v>495.21762430416373</v>
      </c>
      <c r="N1015" s="15">
        <v>0</v>
      </c>
      <c r="O1015" s="15">
        <v>116.21149002131368</v>
      </c>
      <c r="P1015" s="15">
        <v>0</v>
      </c>
      <c r="Q1015" s="15">
        <v>12775.93</v>
      </c>
      <c r="R1015" s="17">
        <v>17034.573333333334</v>
      </c>
      <c r="S1015" s="15">
        <v>123.77378415035847</v>
      </c>
      <c r="T1015" s="15">
        <v>0</v>
      </c>
      <c r="U1015" s="15">
        <v>17395.810000000001</v>
      </c>
      <c r="V1015" s="15">
        <v>23194.413333333338</v>
      </c>
      <c r="W1015" s="15">
        <v>168.53138926564623</v>
      </c>
      <c r="X1015" s="18">
        <v>4.5400000000000003E-2</v>
      </c>
      <c r="Y1015" s="18">
        <v>7325.69</v>
      </c>
      <c r="Z1015" s="17">
        <v>9767.5866666666661</v>
      </c>
      <c r="AA1015" s="17">
        <v>215145.08076358296</v>
      </c>
      <c r="AB1015" s="19">
        <f>Table1[[#This Row],[YTD-23 Annualized]]/Table1[[#This Row],[Column6]]</f>
        <v>34.398156481746419</v>
      </c>
      <c r="AC1015" s="22">
        <v>38.955803299999999</v>
      </c>
      <c r="AD1015" s="22">
        <v>-94.756456299999996</v>
      </c>
      <c r="AE1015" s="21">
        <f>IF(OR('[1]Sales Team Input Sheet'!D$12="", '[1]Sales Team Input Sheet'!D$14="", AC1015="", AD1015=""), "",
     IFERROR(3959 * ACOS(MIN(1,
       SIN(RADIANS('[1]Sales Team Input Sheet'!D$12)) * SIN(RADIANS(AC1015)) +
       COS(RADIANS('[1]Sales Team Input Sheet'!D$12)) * COS(RADIANS(AC1015)) *
       COS(RADIANS(AD1015) - RADIANS('[1]Sales Team Input Sheet'!D$14)))), ""))</f>
        <v>426.08145871157279</v>
      </c>
      <c r="AF1015" s="21">
        <f t="shared" si="15"/>
        <v>169</v>
      </c>
    </row>
    <row r="1016" spans="1:32" ht="15" thickBot="1" x14ac:dyDescent="0.4">
      <c r="A1016" s="11" t="s">
        <v>2550</v>
      </c>
      <c r="B1016" s="12" t="s">
        <v>2551</v>
      </c>
      <c r="C1016" s="12" t="s">
        <v>1388</v>
      </c>
      <c r="D1016" s="13" t="s">
        <v>397</v>
      </c>
      <c r="E1016" s="14">
        <v>45108</v>
      </c>
      <c r="F1016" s="15">
        <v>33.119999999999997</v>
      </c>
      <c r="G1016" s="15">
        <v>705</v>
      </c>
      <c r="H1016" s="15">
        <v>7588.5495000000001</v>
      </c>
      <c r="I1016" s="15">
        <v>898.1442979490713</v>
      </c>
      <c r="J1016" s="16">
        <v>0.11835520054907347</v>
      </c>
      <c r="K1016" s="16">
        <v>0</v>
      </c>
      <c r="L1016" s="16">
        <v>0.17588566252364643</v>
      </c>
      <c r="M1016" s="15">
        <v>157.97070488660768</v>
      </c>
      <c r="N1016" s="15">
        <v>0</v>
      </c>
      <c r="O1016" s="15">
        <v>184.81461352657004</v>
      </c>
      <c r="P1016" s="15">
        <v>0</v>
      </c>
      <c r="Q1016" s="15">
        <v>6465.85</v>
      </c>
      <c r="R1016" s="17">
        <v>8621.1333333333332</v>
      </c>
      <c r="S1016" s="15">
        <v>195.2249396135266</v>
      </c>
      <c r="T1016" s="15">
        <v>0</v>
      </c>
      <c r="U1016" s="15">
        <v>9404.27</v>
      </c>
      <c r="V1016" s="15">
        <v>12539.026666666667</v>
      </c>
      <c r="W1016" s="15">
        <v>283.9453502415459</v>
      </c>
      <c r="X1016" s="18">
        <v>1.1100000000000001</v>
      </c>
      <c r="Y1016" s="18">
        <v>9562.4200000000019</v>
      </c>
      <c r="Z1016" s="17">
        <v>12749.893333333337</v>
      </c>
      <c r="AA1016" s="17">
        <v>11486.390390390392</v>
      </c>
      <c r="AB1016" s="19">
        <f>Table1[[#This Row],[YTD-23 Annualized]]/Table1[[#This Row],[Column6]]</f>
        <v>54.574253748640515</v>
      </c>
      <c r="AC1016" s="22">
        <v>38.200420000000001</v>
      </c>
      <c r="AD1016" s="22">
        <v>-84.877619999999993</v>
      </c>
      <c r="AE1016" s="21">
        <f>IF(OR('[1]Sales Team Input Sheet'!D$12="", '[1]Sales Team Input Sheet'!D$14="", AC1016="", AD1016=""), "",
     IFERROR(3959 * ACOS(MIN(1,
       SIN(RADIANS('[1]Sales Team Input Sheet'!D$12)) * SIN(RADIANS(AC1016)) +
       COS(RADIANS('[1]Sales Team Input Sheet'!D$12)) * COS(RADIANS(AC1016)) *
       COS(RADIANS(AD1016) - RADIANS('[1]Sales Team Input Sheet'!D$14)))), ""))</f>
        <v>293.13312896663598</v>
      </c>
      <c r="AF1016" s="21">
        <f t="shared" si="15"/>
        <v>108</v>
      </c>
    </row>
    <row r="1017" spans="1:32" ht="15" thickBot="1" x14ac:dyDescent="0.4">
      <c r="A1017" s="11" t="s">
        <v>2552</v>
      </c>
      <c r="B1017" s="12" t="s">
        <v>2553</v>
      </c>
      <c r="C1017" s="12" t="s">
        <v>2554</v>
      </c>
      <c r="D1017" s="13" t="s">
        <v>397</v>
      </c>
      <c r="E1017" s="14">
        <v>45108</v>
      </c>
      <c r="F1017" s="15">
        <v>6.27</v>
      </c>
      <c r="G1017" s="15">
        <v>502</v>
      </c>
      <c r="H1017" s="15">
        <v>5403.4777999999997</v>
      </c>
      <c r="I1017" s="15">
        <v>532.29306196323444</v>
      </c>
      <c r="J1017" s="16">
        <v>9.8509345585399546E-2</v>
      </c>
      <c r="K1017" s="16">
        <v>0</v>
      </c>
      <c r="L1017" s="16">
        <v>6.4607271713710307E-2</v>
      </c>
      <c r="M1017" s="15">
        <v>34.390002485581526</v>
      </c>
      <c r="N1017" s="15">
        <v>0</v>
      </c>
      <c r="O1017" s="15">
        <v>280.1180223285487</v>
      </c>
      <c r="P1017" s="15">
        <v>0</v>
      </c>
      <c r="Q1017" s="15">
        <v>1892.0500000000002</v>
      </c>
      <c r="R1017" s="17">
        <v>2522.7333333333336</v>
      </c>
      <c r="S1017" s="15">
        <v>301.76236044657099</v>
      </c>
      <c r="T1017" s="15">
        <v>0</v>
      </c>
      <c r="U1017" s="15">
        <v>2837.91</v>
      </c>
      <c r="V1017" s="15">
        <v>3783.88</v>
      </c>
      <c r="W1017" s="15">
        <v>452.61722488038282</v>
      </c>
      <c r="X1017" s="18">
        <v>1.0836999999999999</v>
      </c>
      <c r="Y1017" s="18">
        <v>23459.949999999997</v>
      </c>
      <c r="Z1017" s="17">
        <v>31279.933333333327</v>
      </c>
      <c r="AA1017" s="17">
        <v>28864.015256374762</v>
      </c>
      <c r="AB1017" s="19">
        <f>Table1[[#This Row],[YTD-23 Annualized]]/Table1[[#This Row],[Column6]]</f>
        <v>73.356590607721643</v>
      </c>
      <c r="AC1017" s="22">
        <v>35.298262800000003</v>
      </c>
      <c r="AD1017" s="22">
        <v>-81.539910699999993</v>
      </c>
      <c r="AE1017" s="21">
        <f>IF(OR('[1]Sales Team Input Sheet'!D$12="", '[1]Sales Team Input Sheet'!D$14="", AC1017="", AD1017=""), "",
     IFERROR(3959 * ACOS(MIN(1,
       SIN(RADIANS('[1]Sales Team Input Sheet'!D$12)) * SIN(RADIANS(AC1017)) +
       COS(RADIANS('[1]Sales Team Input Sheet'!D$12)) * COS(RADIANS(AC1017)) *
       COS(RADIANS(AD1017) - RADIANS('[1]Sales Team Input Sheet'!D$14)))), ""))</f>
        <v>561.04992698305261</v>
      </c>
      <c r="AF1017" s="21">
        <f t="shared" si="15"/>
        <v>203</v>
      </c>
    </row>
    <row r="1018" spans="1:32" ht="15" thickBot="1" x14ac:dyDescent="0.4">
      <c r="A1018" s="11" t="s">
        <v>2555</v>
      </c>
      <c r="B1018" s="12" t="s">
        <v>2556</v>
      </c>
      <c r="C1018" s="12" t="s">
        <v>2557</v>
      </c>
      <c r="D1018" s="13" t="s">
        <v>1560</v>
      </c>
      <c r="E1018" s="14">
        <v>45108</v>
      </c>
      <c r="F1018" s="15">
        <v>138.25</v>
      </c>
      <c r="G1018" s="15">
        <v>1777.3452761399999</v>
      </c>
      <c r="H1018" s="15">
        <v>19131.166817843343</v>
      </c>
      <c r="I1018" s="15">
        <v>2530.5900995650172</v>
      </c>
      <c r="J1018" s="16">
        <v>0.1322757845174804</v>
      </c>
      <c r="K1018" s="16">
        <v>0</v>
      </c>
      <c r="L1018" s="16">
        <v>0.26649760119119659</v>
      </c>
      <c r="M1018" s="15">
        <v>674.39619113226831</v>
      </c>
      <c r="N1018" s="15">
        <v>0</v>
      </c>
      <c r="O1018" s="15">
        <v>120.24108499095843</v>
      </c>
      <c r="P1018" s="15">
        <v>0</v>
      </c>
      <c r="Q1018" s="15">
        <v>17697.98</v>
      </c>
      <c r="R1018" s="17">
        <v>23597.306666666667</v>
      </c>
      <c r="S1018" s="15">
        <v>128.01432188065098</v>
      </c>
      <c r="T1018" s="15">
        <v>0</v>
      </c>
      <c r="U1018" s="15">
        <v>19196.309999999998</v>
      </c>
      <c r="V1018" s="15">
        <v>25595.079999999998</v>
      </c>
      <c r="W1018" s="15">
        <v>138.85215189873418</v>
      </c>
      <c r="X1018" s="18">
        <v>1</v>
      </c>
      <c r="Y1018" s="18">
        <v>7103.74</v>
      </c>
      <c r="Z1018" s="17">
        <v>9471.6533333333336</v>
      </c>
      <c r="AA1018" s="17">
        <v>9471.6533333333336</v>
      </c>
      <c r="AB1018" s="19">
        <f>Table1[[#This Row],[YTD-23 Annualized]]/Table1[[#This Row],[Column6]]</f>
        <v>34.990272746126116</v>
      </c>
      <c r="AC1018" s="22">
        <v>33.6067046</v>
      </c>
      <c r="AD1018" s="22">
        <v>-111.71410729999999</v>
      </c>
      <c r="AE1018" s="21">
        <f>IF(OR('[1]Sales Team Input Sheet'!D$12="", '[1]Sales Team Input Sheet'!D$14="", AC1018="", AD1018=""), "",
     IFERROR(3959 * ACOS(MIN(1,
       SIN(RADIANS('[1]Sales Team Input Sheet'!D$12)) * SIN(RADIANS(AC1018)) +
       COS(RADIANS('[1]Sales Team Input Sheet'!D$12)) * COS(RADIANS(AC1018)) *
       COS(RADIANS(AD1018) - RADIANS('[1]Sales Team Input Sheet'!D$14)))), ""))</f>
        <v>1428.798789218331</v>
      </c>
      <c r="AF1018" s="21">
        <f t="shared" si="15"/>
        <v>786</v>
      </c>
    </row>
    <row r="1019" spans="1:32" ht="15" thickBot="1" x14ac:dyDescent="0.4">
      <c r="A1019" s="11" t="s">
        <v>2558</v>
      </c>
      <c r="B1019" s="12" t="s">
        <v>2559</v>
      </c>
      <c r="C1019" s="12" t="s">
        <v>2560</v>
      </c>
      <c r="D1019" s="13" t="s">
        <v>397</v>
      </c>
      <c r="E1019" s="14">
        <v>45108</v>
      </c>
      <c r="F1019" s="15">
        <v>366</v>
      </c>
      <c r="G1019" s="15">
        <v>3688.6580337599999</v>
      </c>
      <c r="H1019" s="15">
        <v>39704.346209589261</v>
      </c>
      <c r="I1019" s="15">
        <v>3851.1324612380668</v>
      </c>
      <c r="J1019" s="16">
        <v>9.699523676599299E-2</v>
      </c>
      <c r="K1019" s="16">
        <v>0</v>
      </c>
      <c r="L1019" s="16">
        <v>0.46118773290997195</v>
      </c>
      <c r="M1019" s="15">
        <v>1776.0950489343845</v>
      </c>
      <c r="N1019" s="15">
        <v>0</v>
      </c>
      <c r="O1019" s="15">
        <v>152.7892076502732</v>
      </c>
      <c r="P1019" s="15">
        <v>0</v>
      </c>
      <c r="Q1019" s="15">
        <v>59538.569999999992</v>
      </c>
      <c r="R1019" s="17">
        <v>79384.75999999998</v>
      </c>
      <c r="S1019" s="15">
        <v>162.67368852459015</v>
      </c>
      <c r="T1019" s="15">
        <v>0</v>
      </c>
      <c r="U1019" s="15">
        <v>71780.17</v>
      </c>
      <c r="V1019" s="15">
        <v>95706.893333333341</v>
      </c>
      <c r="W1019" s="15">
        <v>196.12068306010931</v>
      </c>
      <c r="X1019" s="18">
        <v>1</v>
      </c>
      <c r="Y1019" s="18">
        <v>1423.17</v>
      </c>
      <c r="Z1019" s="17">
        <v>1897.56</v>
      </c>
      <c r="AA1019" s="17">
        <v>1897.56</v>
      </c>
      <c r="AB1019" s="19">
        <f>Table1[[#This Row],[YTD-23 Annualized]]/Table1[[#This Row],[Column6]]</f>
        <v>44.696234048751492</v>
      </c>
      <c r="AC1019" s="22">
        <v>33.751498499999997</v>
      </c>
      <c r="AD1019" s="22">
        <v>-117.8931207</v>
      </c>
      <c r="AE1019" s="21">
        <f>IF(OR('[1]Sales Team Input Sheet'!D$12="", '[1]Sales Team Input Sheet'!D$14="", AC1019="", AD1019=""), "",
     IFERROR(3959 * ACOS(MIN(1,
       SIN(RADIANS('[1]Sales Team Input Sheet'!D$12)) * SIN(RADIANS(AC1019)) +
       COS(RADIANS('[1]Sales Team Input Sheet'!D$12)) * COS(RADIANS(AC1019)) *
       COS(RADIANS(AD1019) - RADIANS('[1]Sales Team Input Sheet'!D$14)))), ""))</f>
        <v>1734.4862701615855</v>
      </c>
      <c r="AF1019" s="21">
        <f t="shared" si="15"/>
        <v>885</v>
      </c>
    </row>
    <row r="1020" spans="1:32" ht="15" thickBot="1" x14ac:dyDescent="0.4">
      <c r="A1020" s="11" t="s">
        <v>2561</v>
      </c>
      <c r="B1020" s="12" t="s">
        <v>2562</v>
      </c>
      <c r="C1020" s="12" t="s">
        <v>529</v>
      </c>
      <c r="D1020" s="13" t="s">
        <v>34</v>
      </c>
      <c r="E1020" s="14">
        <v>45139</v>
      </c>
      <c r="F1020" s="15">
        <v>448.28999999999996</v>
      </c>
      <c r="G1020" s="15">
        <v>2729</v>
      </c>
      <c r="H1020" s="15">
        <v>29374.683099999998</v>
      </c>
      <c r="I1020" s="15">
        <v>3676.7519997511358</v>
      </c>
      <c r="J1020" s="16">
        <v>0.12516737583974602</v>
      </c>
      <c r="K1020" s="16">
        <v>0</v>
      </c>
      <c r="L1020" s="16">
        <v>0.61267225508665646</v>
      </c>
      <c r="M1020" s="15">
        <v>2252.6439390819019</v>
      </c>
      <c r="N1020" s="15">
        <v>0</v>
      </c>
      <c r="O1020" s="15">
        <v>413.52999174641417</v>
      </c>
      <c r="P1020" s="15">
        <v>0</v>
      </c>
      <c r="Q1020" s="15">
        <v>197779.62</v>
      </c>
      <c r="R1020" s="17">
        <v>263706.15999999997</v>
      </c>
      <c r="S1020" s="15">
        <v>441.18677641705148</v>
      </c>
      <c r="T1020" s="15">
        <v>0</v>
      </c>
      <c r="U1020" s="15">
        <v>267871.45</v>
      </c>
      <c r="V1020" s="15">
        <v>357161.93333333335</v>
      </c>
      <c r="W1020" s="15">
        <v>597.54054295210699</v>
      </c>
      <c r="X1020" s="18">
        <v>2</v>
      </c>
      <c r="Y1020" s="18">
        <v>4099.99</v>
      </c>
      <c r="Z1020" s="17">
        <v>5466.6533333333327</v>
      </c>
      <c r="AA1020" s="17">
        <v>2733.3266666666664</v>
      </c>
      <c r="AB1020" s="19">
        <f>Table1[[#This Row],[YTD-23 Annualized]]/Table1[[#This Row],[Column6]]</f>
        <v>117.06517635782124</v>
      </c>
      <c r="AC1020" s="22">
        <v>28.484769400000001</v>
      </c>
      <c r="AD1020" s="22">
        <v>-81.440135299999994</v>
      </c>
      <c r="AE1020" s="21">
        <f>IF(OR('[1]Sales Team Input Sheet'!D$12="", '[1]Sales Team Input Sheet'!D$14="", AC1020="", AD1020=""), "",
     IFERROR(3959 * ACOS(MIN(1,
       SIN(RADIANS('[1]Sales Team Input Sheet'!D$12)) * SIN(RADIANS(AC1020)) +
       COS(RADIANS('[1]Sales Team Input Sheet'!D$12)) * COS(RADIANS(AC1020)) *
       COS(RADIANS(AD1020) - RADIANS('[1]Sales Team Input Sheet'!D$14)))), ""))</f>
        <v>988.91056256242314</v>
      </c>
      <c r="AF1020" s="21">
        <f t="shared" si="15"/>
        <v>705</v>
      </c>
    </row>
    <row r="1021" spans="1:32" ht="15" thickBot="1" x14ac:dyDescent="0.4">
      <c r="A1021" s="11" t="s">
        <v>2563</v>
      </c>
      <c r="B1021" s="12" t="s">
        <v>2564</v>
      </c>
      <c r="C1021" s="12" t="s">
        <v>616</v>
      </c>
      <c r="D1021" s="13" t="s">
        <v>397</v>
      </c>
      <c r="E1021" s="14">
        <v>45139</v>
      </c>
      <c r="F1021" s="15">
        <v>106.86</v>
      </c>
      <c r="G1021" s="15">
        <v>1745.4623160000001</v>
      </c>
      <c r="H1021" s="15">
        <v>18787.9818231924</v>
      </c>
      <c r="I1021" s="15">
        <v>1351.6980960714193</v>
      </c>
      <c r="J1021" s="16">
        <v>7.1944826687177554E-2</v>
      </c>
      <c r="K1021" s="16">
        <v>0</v>
      </c>
      <c r="L1021" s="16">
        <v>0.38600194269849553</v>
      </c>
      <c r="M1021" s="15">
        <v>521.75809102542553</v>
      </c>
      <c r="N1021" s="15">
        <v>0</v>
      </c>
      <c r="O1021" s="15">
        <v>395.70830993823694</v>
      </c>
      <c r="P1021" s="15">
        <v>0</v>
      </c>
      <c r="Q1021" s="15">
        <v>45028.5</v>
      </c>
      <c r="R1021" s="17">
        <v>60038</v>
      </c>
      <c r="S1021" s="15">
        <v>421.37843907916903</v>
      </c>
      <c r="T1021" s="15">
        <v>0</v>
      </c>
      <c r="U1021" s="15">
        <v>60543.19</v>
      </c>
      <c r="V1021" s="15">
        <v>80724.253333333327</v>
      </c>
      <c r="W1021" s="15">
        <v>566.56550626988587</v>
      </c>
      <c r="X1021" s="18">
        <v>0</v>
      </c>
      <c r="Y1021" s="18">
        <v>0</v>
      </c>
      <c r="Z1021" s="17">
        <v>0</v>
      </c>
      <c r="AA1021" s="17" t="e">
        <v>#DIV/0!</v>
      </c>
      <c r="AB1021" s="19">
        <f>Table1[[#This Row],[YTD-23 Annualized]]/Table1[[#This Row],[Column6]]</f>
        <v>115.06865160826862</v>
      </c>
      <c r="AC1021" s="22">
        <v>40.735657000000003</v>
      </c>
      <c r="AD1021" s="22">
        <v>-74.172366699999998</v>
      </c>
      <c r="AE1021" s="21">
        <f>IF(OR('[1]Sales Team Input Sheet'!D$12="", '[1]Sales Team Input Sheet'!D$14="", AC1021="", AD1021=""), "",
     IFERROR(3959 * ACOS(MIN(1,
       SIN(RADIANS('[1]Sales Team Input Sheet'!D$12)) * SIN(RADIANS(AC1021)) +
       COS(RADIANS('[1]Sales Team Input Sheet'!D$12)) * COS(RADIANS(AC1021)) *
       COS(RADIANS(AD1021) - RADIANS('[1]Sales Team Input Sheet'!D$14)))), ""))</f>
        <v>701.98047759984979</v>
      </c>
      <c r="AF1021" s="21">
        <f t="shared" si="15"/>
        <v>405</v>
      </c>
    </row>
    <row r="1022" spans="1:32" ht="15" thickBot="1" x14ac:dyDescent="0.4">
      <c r="A1022" s="11" t="s">
        <v>2565</v>
      </c>
      <c r="B1022" s="12" t="s">
        <v>2566</v>
      </c>
      <c r="C1022" s="12" t="s">
        <v>411</v>
      </c>
      <c r="D1022" s="13" t="s">
        <v>1560</v>
      </c>
      <c r="E1022" s="14">
        <v>45139</v>
      </c>
      <c r="F1022" s="15">
        <v>107.71000000000001</v>
      </c>
      <c r="G1022" s="15">
        <v>1134</v>
      </c>
      <c r="H1022" s="15">
        <v>12206.2626</v>
      </c>
      <c r="I1022" s="15">
        <v>1224.8036564417744</v>
      </c>
      <c r="J1022" s="16">
        <v>0.10034223386622654</v>
      </c>
      <c r="K1022" s="16">
        <v>0</v>
      </c>
      <c r="L1022" s="16">
        <v>0.43205155503712633</v>
      </c>
      <c r="M1022" s="15">
        <v>529.17832438082678</v>
      </c>
      <c r="N1022" s="15">
        <v>0</v>
      </c>
      <c r="O1022" s="15">
        <v>257.96759818029892</v>
      </c>
      <c r="P1022" s="15">
        <v>0</v>
      </c>
      <c r="Q1022" s="15">
        <v>29561.67</v>
      </c>
      <c r="R1022" s="17">
        <v>39415.56</v>
      </c>
      <c r="S1022" s="15">
        <v>274.45613220685169</v>
      </c>
      <c r="T1022" s="15">
        <v>0</v>
      </c>
      <c r="U1022" s="15">
        <v>32355.550000000003</v>
      </c>
      <c r="V1022" s="15">
        <v>43140.733333333337</v>
      </c>
      <c r="W1022" s="15">
        <v>300.39504224306006</v>
      </c>
      <c r="X1022" s="18">
        <v>1</v>
      </c>
      <c r="Y1022" s="18">
        <v>21742.530000000002</v>
      </c>
      <c r="Z1022" s="17">
        <v>28990.040000000005</v>
      </c>
      <c r="AA1022" s="17">
        <v>28990.040000000005</v>
      </c>
      <c r="AB1022" s="19">
        <f>Table1[[#This Row],[YTD-23 Annualized]]/Table1[[#This Row],[Column6]]</f>
        <v>74.484456720933878</v>
      </c>
      <c r="AC1022" s="22">
        <v>33.130246</v>
      </c>
      <c r="AD1022" s="22">
        <v>-117.2467947</v>
      </c>
      <c r="AE1022" s="21">
        <f>IF(OR('[1]Sales Team Input Sheet'!D$12="", '[1]Sales Team Input Sheet'!D$14="", AC1022="", AD1022=""), "",
     IFERROR(3959 * ACOS(MIN(1,
       SIN(RADIANS('[1]Sales Team Input Sheet'!D$12)) * SIN(RADIANS(AC1022)) +
       COS(RADIANS('[1]Sales Team Input Sheet'!D$12)) * COS(RADIANS(AC1022)) *
       COS(RADIANS(AD1022) - RADIANS('[1]Sales Team Input Sheet'!D$14)))), ""))</f>
        <v>1722.2031701466512</v>
      </c>
      <c r="AF1022" s="21">
        <f t="shared" si="15"/>
        <v>846</v>
      </c>
    </row>
    <row r="1023" spans="1:32" ht="15" thickBot="1" x14ac:dyDescent="0.4">
      <c r="A1023" s="11" t="s">
        <v>2567</v>
      </c>
      <c r="B1023" s="12" t="s">
        <v>2568</v>
      </c>
      <c r="C1023" s="12" t="s">
        <v>2569</v>
      </c>
      <c r="D1023" s="13" t="s">
        <v>397</v>
      </c>
      <c r="E1023" s="14">
        <v>45139</v>
      </c>
      <c r="F1023" s="15">
        <v>61</v>
      </c>
      <c r="G1023" s="15">
        <v>2422</v>
      </c>
      <c r="H1023" s="15">
        <v>26070.165799999999</v>
      </c>
      <c r="I1023" s="15">
        <v>1475.4655969408554</v>
      </c>
      <c r="J1023" s="16">
        <v>5.6595942206890584E-2</v>
      </c>
      <c r="K1023" s="16">
        <v>0</v>
      </c>
      <c r="L1023" s="16">
        <v>0.19315352442506167</v>
      </c>
      <c r="M1023" s="15">
        <v>284.99138021705375</v>
      </c>
      <c r="N1023" s="15">
        <v>0</v>
      </c>
      <c r="O1023" s="15">
        <v>419.68901639344261</v>
      </c>
      <c r="P1023" s="15">
        <v>0</v>
      </c>
      <c r="Q1023" s="15">
        <v>27139.63</v>
      </c>
      <c r="R1023" s="17">
        <v>36186.173333333332</v>
      </c>
      <c r="S1023" s="15">
        <v>444.91196721311479</v>
      </c>
      <c r="T1023" s="15">
        <v>0</v>
      </c>
      <c r="U1023" s="15">
        <v>37139.009999999995</v>
      </c>
      <c r="V1023" s="15">
        <v>49518.679999999993</v>
      </c>
      <c r="W1023" s="15">
        <v>608.83622950819665</v>
      </c>
      <c r="X1023" s="18">
        <v>0.1</v>
      </c>
      <c r="Y1023" s="18">
        <v>6423.81</v>
      </c>
      <c r="Z1023" s="17">
        <v>8565.08</v>
      </c>
      <c r="AA1023" s="17">
        <v>85650.799999999988</v>
      </c>
      <c r="AB1023" s="19">
        <f>Table1[[#This Row],[YTD-23 Annualized]]/Table1[[#This Row],[Column6]]</f>
        <v>126.97286951546884</v>
      </c>
      <c r="AC1023" s="22">
        <v>40.653984000000001</v>
      </c>
      <c r="AD1023" s="22">
        <v>-80.082552000000007</v>
      </c>
      <c r="AE1023" s="21">
        <f>IF(OR('[1]Sales Team Input Sheet'!D$12="", '[1]Sales Team Input Sheet'!D$14="", AC1023="", AD1023=""), "",
     IFERROR(3959 * ACOS(MIN(1,
       SIN(RADIANS('[1]Sales Team Input Sheet'!D$12)) * SIN(RADIANS(AC1023)) +
       COS(RADIANS('[1]Sales Team Input Sheet'!D$12)) * COS(RADIANS(AC1023)) *
       COS(RADIANS(AD1023) - RADIANS('[1]Sales Team Input Sheet'!D$14)))), ""))</f>
        <v>400.69437409943066</v>
      </c>
      <c r="AF1023" s="21">
        <f t="shared" si="15"/>
        <v>143</v>
      </c>
    </row>
    <row r="1024" spans="1:32" ht="15" thickBot="1" x14ac:dyDescent="0.4">
      <c r="A1024" s="11" t="s">
        <v>2570</v>
      </c>
      <c r="B1024" s="12" t="s">
        <v>2571</v>
      </c>
      <c r="C1024" s="12" t="s">
        <v>221</v>
      </c>
      <c r="D1024" s="13" t="s">
        <v>397</v>
      </c>
      <c r="E1024" s="14">
        <v>45139</v>
      </c>
      <c r="F1024" s="15">
        <v>26.52</v>
      </c>
      <c r="G1024" s="15">
        <v>640</v>
      </c>
      <c r="H1024" s="15">
        <v>6888.8959999999997</v>
      </c>
      <c r="I1024" s="15">
        <v>795.90325228657616</v>
      </c>
      <c r="J1024" s="16">
        <v>0.11553422381272357</v>
      </c>
      <c r="K1024" s="16">
        <v>0</v>
      </c>
      <c r="L1024" s="16">
        <v>0.16103155193166463</v>
      </c>
      <c r="M1024" s="15">
        <v>128.16553590316659</v>
      </c>
      <c r="N1024" s="15">
        <v>0</v>
      </c>
      <c r="O1024" s="15">
        <v>218.45663650075412</v>
      </c>
      <c r="P1024" s="15">
        <v>0</v>
      </c>
      <c r="Q1024" s="15">
        <v>6412.45</v>
      </c>
      <c r="R1024" s="17">
        <v>8549.9333333333325</v>
      </c>
      <c r="S1024" s="15">
        <v>241.79675716440423</v>
      </c>
      <c r="T1024" s="15">
        <v>0</v>
      </c>
      <c r="U1024" s="15">
        <v>10789.329999999998</v>
      </c>
      <c r="V1024" s="15">
        <v>14385.773333333331</v>
      </c>
      <c r="W1024" s="15">
        <v>406.83748114630458</v>
      </c>
      <c r="X1024" s="18">
        <v>1.0588</v>
      </c>
      <c r="Y1024" s="18">
        <v>9369.0600000000013</v>
      </c>
      <c r="Z1024" s="17">
        <v>12492.080000000002</v>
      </c>
      <c r="AA1024" s="17">
        <v>11798.337740838688</v>
      </c>
      <c r="AB1024" s="19">
        <f>Table1[[#This Row],[YTD-23 Annualized]]/Table1[[#This Row],[Column6]]</f>
        <v>66.710081404357382</v>
      </c>
      <c r="AC1024" s="22">
        <v>39.909380200000001</v>
      </c>
      <c r="AD1024" s="22">
        <v>-86.267603899999997</v>
      </c>
      <c r="AE1024" s="21">
        <f>IF(OR('[1]Sales Team Input Sheet'!D$12="", '[1]Sales Team Input Sheet'!D$14="", AC1024="", AD1024=""), "",
     IFERROR(3959 * ACOS(MIN(1,
       SIN(RADIANS('[1]Sales Team Input Sheet'!D$12)) * SIN(RADIANS(AC1024)) +
       COS(RADIANS('[1]Sales Team Input Sheet'!D$12)) * COS(RADIANS(AC1024)) *
       COS(RADIANS(AD1024) - RADIANS('[1]Sales Team Input Sheet'!D$14)))), ""))</f>
        <v>153.83685638495146</v>
      </c>
      <c r="AF1024" s="21">
        <f t="shared" si="15"/>
        <v>54</v>
      </c>
    </row>
    <row r="1025" spans="1:32" ht="15" thickBot="1" x14ac:dyDescent="0.4">
      <c r="A1025" s="11" t="s">
        <v>2572</v>
      </c>
      <c r="B1025" s="12" t="s">
        <v>2573</v>
      </c>
      <c r="C1025" s="12" t="s">
        <v>2574</v>
      </c>
      <c r="D1025" s="13" t="s">
        <v>397</v>
      </c>
      <c r="E1025" s="14">
        <v>45139</v>
      </c>
      <c r="F1025" s="15">
        <v>27.16</v>
      </c>
      <c r="G1025" s="15">
        <v>1002.89</v>
      </c>
      <c r="H1025" s="15">
        <v>10795.007670999999</v>
      </c>
      <c r="I1025" s="15">
        <v>532.97244132451476</v>
      </c>
      <c r="J1025" s="16">
        <v>4.9372122518847886E-2</v>
      </c>
      <c r="K1025" s="16">
        <v>0</v>
      </c>
      <c r="L1025" s="16">
        <v>0.2627422652462017</v>
      </c>
      <c r="M1025" s="15">
        <v>140.03438654740134</v>
      </c>
      <c r="N1025" s="15">
        <v>0</v>
      </c>
      <c r="O1025" s="15">
        <v>362.52356406480118</v>
      </c>
      <c r="P1025" s="15">
        <v>0</v>
      </c>
      <c r="Q1025" s="15">
        <v>10466.859999999999</v>
      </c>
      <c r="R1025" s="17">
        <v>13955.813333333332</v>
      </c>
      <c r="S1025" s="15">
        <v>385.37776141384381</v>
      </c>
      <c r="T1025" s="15">
        <v>0</v>
      </c>
      <c r="U1025" s="15">
        <v>14130.599999999999</v>
      </c>
      <c r="V1025" s="15">
        <v>18840.8</v>
      </c>
      <c r="W1025" s="15">
        <v>520.2724594992635</v>
      </c>
      <c r="X1025" s="18">
        <v>0</v>
      </c>
      <c r="Y1025" s="18">
        <v>0</v>
      </c>
      <c r="Z1025" s="17">
        <v>0</v>
      </c>
      <c r="AA1025" s="17" t="e">
        <v>#DIV/0!</v>
      </c>
      <c r="AB1025" s="19">
        <f>Table1[[#This Row],[YTD-23 Annualized]]/Table1[[#This Row],[Column6]]</f>
        <v>99.659902666901885</v>
      </c>
      <c r="AC1025" s="22">
        <v>40.396619999999999</v>
      </c>
      <c r="AD1025" s="22">
        <v>-74.359842</v>
      </c>
      <c r="AE1025" s="21">
        <f>IF(OR('[1]Sales Team Input Sheet'!D$12="", '[1]Sales Team Input Sheet'!D$14="", AC1025="", AD1025=""), "",
     IFERROR(3959 * ACOS(MIN(1,
       SIN(RADIANS('[1]Sales Team Input Sheet'!D$12)) * SIN(RADIANS(AC1025)) +
       COS(RADIANS('[1]Sales Team Input Sheet'!D$12)) * COS(RADIANS(AC1025)) *
       COS(RADIANS(AD1025) - RADIANS('[1]Sales Team Input Sheet'!D$14)))), ""))</f>
        <v>697.16543243482261</v>
      </c>
      <c r="AF1025" s="21">
        <f t="shared" si="15"/>
        <v>399</v>
      </c>
    </row>
    <row r="1026" spans="1:32" ht="15" thickBot="1" x14ac:dyDescent="0.4">
      <c r="A1026" s="11" t="s">
        <v>2575</v>
      </c>
      <c r="B1026" s="12" t="s">
        <v>2576</v>
      </c>
      <c r="C1026" s="12" t="s">
        <v>511</v>
      </c>
      <c r="D1026" s="13" t="s">
        <v>397</v>
      </c>
      <c r="E1026" s="14">
        <v>45139</v>
      </c>
      <c r="F1026" s="15">
        <v>11.1</v>
      </c>
      <c r="G1026" s="15">
        <v>1342</v>
      </c>
      <c r="H1026" s="15">
        <v>14445.1538</v>
      </c>
      <c r="I1026" s="15">
        <v>1389.9205075303846</v>
      </c>
      <c r="J1026" s="16">
        <v>9.6220540589217168E-2</v>
      </c>
      <c r="K1026" s="16">
        <v>0</v>
      </c>
      <c r="L1026" s="16">
        <v>4.0356960725220749E-2</v>
      </c>
      <c r="M1026" s="15">
        <v>56.092967333582614</v>
      </c>
      <c r="N1026" s="15">
        <v>0</v>
      </c>
      <c r="O1026" s="15">
        <v>175.84234234234233</v>
      </c>
      <c r="P1026" s="15">
        <v>0</v>
      </c>
      <c r="Q1026" s="15">
        <v>2053.02</v>
      </c>
      <c r="R1026" s="17">
        <v>2737.36</v>
      </c>
      <c r="S1026" s="15">
        <v>184.95675675675676</v>
      </c>
      <c r="T1026" s="15">
        <v>0</v>
      </c>
      <c r="U1026" s="15">
        <v>5750.36</v>
      </c>
      <c r="V1026" s="15">
        <v>7667.1466666666665</v>
      </c>
      <c r="W1026" s="15">
        <v>518.0504504504504</v>
      </c>
      <c r="X1026" s="18">
        <v>8.3299999999999999E-2</v>
      </c>
      <c r="Y1026" s="18">
        <v>5379.93</v>
      </c>
      <c r="Z1026" s="17">
        <v>7173.24</v>
      </c>
      <c r="AA1026" s="17">
        <v>86113.325330132051</v>
      </c>
      <c r="AB1026" s="19">
        <f>Table1[[#This Row],[YTD-23 Annualized]]/Table1[[#This Row],[Column6]]</f>
        <v>48.800413494280498</v>
      </c>
      <c r="AC1026" s="22">
        <v>36.125456499999999</v>
      </c>
      <c r="AD1026" s="22">
        <v>-95.905126600000003</v>
      </c>
      <c r="AE1026" s="21">
        <f>IF(OR('[1]Sales Team Input Sheet'!D$12="", '[1]Sales Team Input Sheet'!D$14="", AC1026="", AD1026=""), "",
     IFERROR(3959 * ACOS(MIN(1,
       SIN(RADIANS('[1]Sales Team Input Sheet'!D$12)) * SIN(RADIANS(AC1026)) +
       COS(RADIANS('[1]Sales Team Input Sheet'!D$12)) * COS(RADIANS(AC1026)) *
       COS(RADIANS(AD1026) - RADIANS('[1]Sales Team Input Sheet'!D$14)))), ""))</f>
        <v>596.19633028927046</v>
      </c>
      <c r="AF1026" s="21">
        <f t="shared" ref="AF1026:AF1028" si="16">IF(ISNUMBER(AE1026), _xlfn.RANK.EQ(AE1026, AE$3:AE$1029, 1) + COUNTIF(AE$2:AE$1029, AE1026) - 1, "")</f>
        <v>299</v>
      </c>
    </row>
    <row r="1027" spans="1:32" ht="15" thickBot="1" x14ac:dyDescent="0.4">
      <c r="A1027" s="11" t="s">
        <v>2577</v>
      </c>
      <c r="B1027" s="12" t="s">
        <v>2578</v>
      </c>
      <c r="C1027" s="12" t="s">
        <v>769</v>
      </c>
      <c r="D1027" s="13" t="s">
        <v>397</v>
      </c>
      <c r="E1027" s="14">
        <v>45139</v>
      </c>
      <c r="F1027" s="15">
        <v>17.75</v>
      </c>
      <c r="G1027" s="15">
        <v>790</v>
      </c>
      <c r="H1027" s="15">
        <v>8503.4809999999998</v>
      </c>
      <c r="I1027" s="15">
        <v>684.23267945212035</v>
      </c>
      <c r="J1027" s="16">
        <v>8.0465009500476373E-2</v>
      </c>
      <c r="K1027" s="16">
        <v>0</v>
      </c>
      <c r="L1027" s="16">
        <v>0.13675843591162629</v>
      </c>
      <c r="M1027" s="15">
        <v>93.574591041493122</v>
      </c>
      <c r="N1027" s="15">
        <v>0</v>
      </c>
      <c r="O1027" s="15">
        <v>317.92507042253521</v>
      </c>
      <c r="P1027" s="15">
        <v>0</v>
      </c>
      <c r="Q1027" s="15">
        <v>6041.0999999999995</v>
      </c>
      <c r="R1027" s="17">
        <v>8054.7999999999993</v>
      </c>
      <c r="S1027" s="15">
        <v>340.34366197183095</v>
      </c>
      <c r="T1027" s="15">
        <v>0</v>
      </c>
      <c r="U1027" s="15">
        <v>8164.0999999999995</v>
      </c>
      <c r="V1027" s="15">
        <v>10885.466666666665</v>
      </c>
      <c r="W1027" s="15">
        <v>459.94929577464779</v>
      </c>
      <c r="X1027" s="18">
        <v>1.0555000000000001</v>
      </c>
      <c r="Y1027" s="18">
        <v>12711.710000000001</v>
      </c>
      <c r="Z1027" s="17">
        <v>16948.946666666667</v>
      </c>
      <c r="AA1027" s="17">
        <v>16057.741986420337</v>
      </c>
      <c r="AB1027" s="19">
        <f>Table1[[#This Row],[YTD-23 Annualized]]/Table1[[#This Row],[Column6]]</f>
        <v>86.078922818143184</v>
      </c>
      <c r="AC1027" s="22">
        <v>35.936858999999998</v>
      </c>
      <c r="AD1027" s="22">
        <v>-79.128799000000001</v>
      </c>
      <c r="AE1027" s="21">
        <f>IF(OR('[1]Sales Team Input Sheet'!D$12="", '[1]Sales Team Input Sheet'!D$14="", AC1027="", AD1027=""), "",
     IFERROR(3959 * ACOS(MIN(1,
       SIN(RADIANS('[1]Sales Team Input Sheet'!D$12)) * SIN(RADIANS(AC1027)) +
       COS(RADIANS('[1]Sales Team Input Sheet'!D$12)) * COS(RADIANS(AC1027)) *
       COS(RADIANS(AD1027) - RADIANS('[1]Sales Team Input Sheet'!D$14)))), ""))</f>
        <v>613.92599095794469</v>
      </c>
      <c r="AF1027" s="21">
        <f t="shared" si="16"/>
        <v>324</v>
      </c>
    </row>
    <row r="1028" spans="1:32" ht="15" thickBot="1" x14ac:dyDescent="0.4">
      <c r="A1028" s="11" t="s">
        <v>2579</v>
      </c>
      <c r="B1028" s="12" t="s">
        <v>2580</v>
      </c>
      <c r="C1028" s="12" t="s">
        <v>429</v>
      </c>
      <c r="D1028" s="13" t="s">
        <v>397</v>
      </c>
      <c r="E1028" s="14">
        <v>45139</v>
      </c>
      <c r="F1028" s="15">
        <v>14.6</v>
      </c>
      <c r="G1028" s="15">
        <v>1092.9219501600001</v>
      </c>
      <c r="H1028" s="15">
        <v>11764.102579327224</v>
      </c>
      <c r="I1028" s="15">
        <v>657.871769679159</v>
      </c>
      <c r="J1028" s="16">
        <v>5.5921968143598247E-2</v>
      </c>
      <c r="K1028" s="16">
        <v>0</v>
      </c>
      <c r="L1028" s="16">
        <v>0.10240305979003508</v>
      </c>
      <c r="M1028" s="15">
        <v>67.368082164631105</v>
      </c>
      <c r="N1028" s="15">
        <v>0</v>
      </c>
      <c r="O1028" s="15">
        <v>338.2287671232877</v>
      </c>
      <c r="P1028" s="15">
        <v>0</v>
      </c>
      <c r="Q1028" s="15">
        <v>5220.84</v>
      </c>
      <c r="R1028" s="17">
        <v>6961.1200000000008</v>
      </c>
      <c r="S1028" s="15">
        <v>357.59178082191784</v>
      </c>
      <c r="T1028" s="15">
        <v>0</v>
      </c>
      <c r="U1028" s="15">
        <v>8168.1900000000005</v>
      </c>
      <c r="V1028" s="15">
        <v>10890.92</v>
      </c>
      <c r="W1028" s="15">
        <v>559.46506849315062</v>
      </c>
      <c r="X1028" s="18">
        <v>1.05</v>
      </c>
      <c r="Y1028" s="18">
        <v>625.95999999999992</v>
      </c>
      <c r="Z1028" s="17">
        <v>834.61333333333323</v>
      </c>
      <c r="AA1028" s="17">
        <v>794.86984126984112</v>
      </c>
      <c r="AB1028" s="19">
        <f>Table1[[#This Row],[YTD-23 Annualized]]/Table1[[#This Row],[Column6]]</f>
        <v>103.32964478621682</v>
      </c>
      <c r="AC1028" s="22">
        <v>36.099448099999996</v>
      </c>
      <c r="AD1028" s="22">
        <v>-115.1442205</v>
      </c>
      <c r="AE1028" s="21">
        <f>IF(OR('[1]Sales Team Input Sheet'!D$12="", '[1]Sales Team Input Sheet'!D$14="", AC1028="", AD1028=""), "",
     IFERROR(3959 * ACOS(MIN(1,
       SIN(RADIANS('[1]Sales Team Input Sheet'!D$12)) * SIN(RADIANS(AC1028)) +
       COS(RADIANS('[1]Sales Team Input Sheet'!D$12)) * COS(RADIANS(AC1028)) *
       COS(RADIANS(AD1028) - RADIANS('[1]Sales Team Input Sheet'!D$14)))), ""))</f>
        <v>1523.73444769905</v>
      </c>
      <c r="AF1028" s="21">
        <f t="shared" si="16"/>
        <v>819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81A6-A357-40E1-BCDE-E186A590D455}">
  <dimension ref="A1:AD155"/>
  <sheetViews>
    <sheetView workbookViewId="0">
      <selection sqref="A1:AD1"/>
    </sheetView>
  </sheetViews>
  <sheetFormatPr defaultRowHeight="14.5" x14ac:dyDescent="0.35"/>
  <cols>
    <col min="2" max="2" width="20.81640625" customWidth="1"/>
    <col min="25" max="25" width="13.26953125" bestFit="1" customWidth="1"/>
  </cols>
  <sheetData>
    <row r="1" spans="1:30" x14ac:dyDescent="0.35">
      <c r="A1" s="32" t="s">
        <v>0</v>
      </c>
      <c r="B1" s="32" t="s">
        <v>1</v>
      </c>
      <c r="C1" s="32" t="s">
        <v>2</v>
      </c>
      <c r="D1" s="32" t="s">
        <v>2753</v>
      </c>
      <c r="E1" s="32" t="s">
        <v>4</v>
      </c>
      <c r="F1" s="32" t="s">
        <v>2754</v>
      </c>
      <c r="G1" s="33" t="s">
        <v>2755</v>
      </c>
      <c r="H1" s="32" t="s">
        <v>2756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2757</v>
      </c>
    </row>
    <row r="2" spans="1:30" x14ac:dyDescent="0.35">
      <c r="A2">
        <v>428</v>
      </c>
      <c r="B2" t="s">
        <v>2581</v>
      </c>
      <c r="C2" t="s">
        <v>2582</v>
      </c>
      <c r="D2" t="s">
        <v>34</v>
      </c>
      <c r="E2" s="31">
        <v>36951</v>
      </c>
      <c r="F2">
        <v>1944.08</v>
      </c>
      <c r="G2">
        <v>4915.4048270000003</v>
      </c>
      <c r="H2">
        <v>52908.9260173453</v>
      </c>
      <c r="I2">
        <v>30520.392616000001</v>
      </c>
      <c r="J2">
        <v>0.57684770630185167</v>
      </c>
      <c r="K2">
        <v>0.78644834555773635</v>
      </c>
      <c r="L2">
        <v>0.89977715392790303</v>
      </c>
      <c r="M2">
        <v>27461.552004786659</v>
      </c>
      <c r="N2">
        <v>370.80090166194162</v>
      </c>
      <c r="O2">
        <v>433.31943644294472</v>
      </c>
      <c r="P2">
        <v>2807824.92</v>
      </c>
      <c r="Q2">
        <v>940988.67999999993</v>
      </c>
      <c r="R2">
        <v>3763954.72</v>
      </c>
      <c r="S2">
        <v>484.02775605942139</v>
      </c>
      <c r="T2">
        <v>3406879</v>
      </c>
      <c r="U2">
        <v>1118512.27</v>
      </c>
      <c r="V2">
        <v>4474049.08</v>
      </c>
      <c r="W2">
        <v>575.34271737788572</v>
      </c>
      <c r="X2">
        <v>2.6476000000000002</v>
      </c>
      <c r="Y2">
        <v>43778.25</v>
      </c>
      <c r="Z2">
        <v>175113</v>
      </c>
      <c r="AA2">
        <v>66140.277987611422</v>
      </c>
      <c r="AB2">
        <v>43.652379199999999</v>
      </c>
      <c r="AC2">
        <v>-79.601178000000004</v>
      </c>
      <c r="AD2">
        <f>Table13[[#This Row],[YTD-23 Annualized]]/Table13[[#This Row],[Column6]]</f>
        <v>137.06270932334516</v>
      </c>
    </row>
    <row r="3" spans="1:30" x14ac:dyDescent="0.35">
      <c r="A3">
        <v>730</v>
      </c>
      <c r="B3" t="s">
        <v>2583</v>
      </c>
      <c r="C3" t="s">
        <v>2584</v>
      </c>
      <c r="D3" t="s">
        <v>34</v>
      </c>
      <c r="E3" s="31">
        <v>38930</v>
      </c>
      <c r="F3">
        <v>509.67</v>
      </c>
      <c r="G3">
        <v>1403.9501359999999</v>
      </c>
      <c r="H3">
        <v>15111.978868890399</v>
      </c>
      <c r="I3">
        <v>8603.0470750000004</v>
      </c>
      <c r="J3">
        <v>0.56928660036113998</v>
      </c>
      <c r="K3">
        <v>0.87582875189247456</v>
      </c>
      <c r="L3">
        <v>0.85663317693671159</v>
      </c>
      <c r="M3">
        <v>7369.6555471933334</v>
      </c>
      <c r="N3">
        <v>335.62904268926559</v>
      </c>
      <c r="O3">
        <v>430.61979319952133</v>
      </c>
      <c r="P3">
        <v>775846.8</v>
      </c>
      <c r="Q3">
        <v>244031.45</v>
      </c>
      <c r="R3">
        <v>976125.8</v>
      </c>
      <c r="S3">
        <v>478.80285282633861</v>
      </c>
      <c r="T3">
        <v>974809.10000000009</v>
      </c>
      <c r="U3">
        <v>295786.79999999987</v>
      </c>
      <c r="V3">
        <v>1183147.2</v>
      </c>
      <c r="W3">
        <v>580.34963800105947</v>
      </c>
      <c r="X3">
        <v>1.3976</v>
      </c>
      <c r="Y3">
        <v>39455.980000000003</v>
      </c>
      <c r="Z3">
        <v>157823.92000000001</v>
      </c>
      <c r="AA3">
        <v>112924.9570692616</v>
      </c>
      <c r="AB3">
        <v>43.4203513</v>
      </c>
      <c r="AC3">
        <v>-79.748560499999996</v>
      </c>
      <c r="AD3">
        <f>Table13[[#This Row],[YTD-23 Annualized]]/Table13[[#This Row],[Column6]]</f>
        <v>132.45202489439941</v>
      </c>
    </row>
    <row r="4" spans="1:30" x14ac:dyDescent="0.35">
      <c r="A4">
        <v>950</v>
      </c>
      <c r="B4" t="s">
        <v>2585</v>
      </c>
      <c r="C4" t="s">
        <v>2582</v>
      </c>
      <c r="D4" t="s">
        <v>34</v>
      </c>
      <c r="E4" s="31">
        <v>39295</v>
      </c>
      <c r="F4">
        <v>661.16</v>
      </c>
      <c r="G4">
        <v>1731.0615989999999</v>
      </c>
      <c r="H4">
        <v>18632.9739454761</v>
      </c>
      <c r="I4">
        <v>11369.057221900001</v>
      </c>
      <c r="J4">
        <v>0.61015795198169609</v>
      </c>
      <c r="K4">
        <v>0.84815714963514033</v>
      </c>
      <c r="L4">
        <v>0.8307762611549413</v>
      </c>
      <c r="M4">
        <v>9445.1428516666656</v>
      </c>
      <c r="N4">
        <v>359.80315638880342</v>
      </c>
      <c r="O4">
        <v>387.81164922257852</v>
      </c>
      <c r="P4">
        <v>1066332.17</v>
      </c>
      <c r="Q4">
        <v>286095.27</v>
      </c>
      <c r="R4">
        <v>1144381.08</v>
      </c>
      <c r="S4">
        <v>432.71714864783098</v>
      </c>
      <c r="T4">
        <v>1412658.52</v>
      </c>
      <c r="U4">
        <v>387662.01</v>
      </c>
      <c r="V4">
        <v>1550648.04</v>
      </c>
      <c r="W4">
        <v>586.33615161231774</v>
      </c>
      <c r="X4">
        <v>1.4976</v>
      </c>
      <c r="Y4">
        <v>35209.949999999997</v>
      </c>
      <c r="Z4">
        <v>140839.79999999999</v>
      </c>
      <c r="AA4">
        <v>94043.66987179486</v>
      </c>
      <c r="AB4">
        <v>47.281669999999998</v>
      </c>
      <c r="AC4">
        <v>8.4502299999999995</v>
      </c>
      <c r="AD4">
        <f>Table13[[#This Row],[YTD-23 Annualized]]/Table13[[#This Row],[Column6]]</f>
        <v>121.16080169164043</v>
      </c>
    </row>
    <row r="5" spans="1:30" x14ac:dyDescent="0.35">
      <c r="A5">
        <v>951</v>
      </c>
      <c r="B5" t="s">
        <v>2586</v>
      </c>
      <c r="C5" t="s">
        <v>2582</v>
      </c>
      <c r="D5" t="s">
        <v>34</v>
      </c>
      <c r="E5" s="31">
        <v>39295</v>
      </c>
      <c r="F5">
        <v>566.35</v>
      </c>
      <c r="G5">
        <v>1731.1545020000001</v>
      </c>
      <c r="H5">
        <v>18633.973944077799</v>
      </c>
      <c r="I5">
        <v>12151.1944876</v>
      </c>
      <c r="J5">
        <v>0.65209893091333104</v>
      </c>
      <c r="K5">
        <v>0.73447653101425592</v>
      </c>
      <c r="L5">
        <v>0.69009588230500207</v>
      </c>
      <c r="M5">
        <v>8385.4892809799985</v>
      </c>
      <c r="N5">
        <v>361.76610835648739</v>
      </c>
      <c r="O5">
        <v>403.22087048644829</v>
      </c>
      <c r="P5">
        <v>969794.54000000015</v>
      </c>
      <c r="Q5">
        <v>253780.98</v>
      </c>
      <c r="R5">
        <v>1015123.92</v>
      </c>
      <c r="S5">
        <v>448.09919660987009</v>
      </c>
      <c r="T5">
        <v>1232398.42</v>
      </c>
      <c r="U5">
        <v>314016.44</v>
      </c>
      <c r="V5">
        <v>1256065.76</v>
      </c>
      <c r="W5">
        <v>554.45650216297338</v>
      </c>
      <c r="X5">
        <v>2.3475999999999999</v>
      </c>
      <c r="Y5">
        <v>42298.09</v>
      </c>
      <c r="Z5">
        <v>169192.36</v>
      </c>
      <c r="AA5">
        <v>72070.352700630421</v>
      </c>
      <c r="AB5">
        <v>26.58333</v>
      </c>
      <c r="AC5">
        <v>87.916669999999996</v>
      </c>
      <c r="AD5">
        <f>Table13[[#This Row],[YTD-23 Annualized]]/Table13[[#This Row],[Column6]]</f>
        <v>121.05720799172785</v>
      </c>
    </row>
    <row r="6" spans="1:30" x14ac:dyDescent="0.35">
      <c r="A6">
        <v>1640</v>
      </c>
      <c r="B6" t="s">
        <v>2587</v>
      </c>
      <c r="C6" t="s">
        <v>2588</v>
      </c>
      <c r="D6" t="s">
        <v>132</v>
      </c>
      <c r="E6" s="31">
        <v>40634</v>
      </c>
      <c r="F6">
        <v>407.18000000000012</v>
      </c>
      <c r="G6">
        <v>1433.4932899999999</v>
      </c>
      <c r="H6">
        <v>15429.978424231</v>
      </c>
      <c r="I6">
        <v>8028.0610647999993</v>
      </c>
      <c r="J6">
        <v>0.52028984384014798</v>
      </c>
      <c r="K6">
        <v>0.75485345810569104</v>
      </c>
      <c r="L6">
        <v>0.71793290356720185</v>
      </c>
      <c r="M6">
        <v>5763.6091902666658</v>
      </c>
      <c r="N6">
        <v>303.07925906349863</v>
      </c>
      <c r="O6">
        <v>997.38393339554966</v>
      </c>
      <c r="P6">
        <v>563734.53</v>
      </c>
      <c r="Q6">
        <v>422838.68</v>
      </c>
      <c r="R6">
        <v>1691354.72</v>
      </c>
      <c r="S6">
        <v>1038.456407485633</v>
      </c>
      <c r="T6">
        <v>838482.83</v>
      </c>
      <c r="U6">
        <v>494388.93999999989</v>
      </c>
      <c r="V6">
        <v>1977555.76</v>
      </c>
      <c r="W6">
        <v>1214.1778574586169</v>
      </c>
      <c r="X6">
        <v>2.5979999999999999</v>
      </c>
      <c r="Y6">
        <v>22908.59</v>
      </c>
      <c r="Z6">
        <v>91634.36</v>
      </c>
      <c r="AA6">
        <v>35271.116243264049</v>
      </c>
      <c r="AB6">
        <v>43.706424300000002</v>
      </c>
      <c r="AC6">
        <v>-79.563153099999994</v>
      </c>
      <c r="AD6">
        <f>Table13[[#This Row],[YTD-23 Annualized]]/Table13[[#This Row],[Column6]]</f>
        <v>293.45409519720505</v>
      </c>
    </row>
    <row r="7" spans="1:30" x14ac:dyDescent="0.35">
      <c r="A7">
        <v>1698</v>
      </c>
      <c r="B7" t="s">
        <v>2589</v>
      </c>
      <c r="C7" t="s">
        <v>2590</v>
      </c>
      <c r="D7" t="s">
        <v>34</v>
      </c>
      <c r="E7" s="31">
        <v>40787</v>
      </c>
      <c r="F7">
        <v>376.44</v>
      </c>
      <c r="G7">
        <v>1276.7659289999999</v>
      </c>
      <c r="H7">
        <v>13742.980783163101</v>
      </c>
      <c r="I7">
        <v>6553.0407921999986</v>
      </c>
      <c r="J7">
        <v>0.47682820019862859</v>
      </c>
      <c r="K7">
        <v>0.47357695831289282</v>
      </c>
      <c r="L7">
        <v>0.8768240587737367</v>
      </c>
      <c r="M7">
        <v>5745.8638247266672</v>
      </c>
      <c r="N7">
        <v>349.91469487808018</v>
      </c>
      <c r="O7">
        <v>295.06420677930078</v>
      </c>
      <c r="P7">
        <v>299811.49</v>
      </c>
      <c r="Q7">
        <v>125575.03</v>
      </c>
      <c r="R7">
        <v>502300.12</v>
      </c>
      <c r="S7">
        <v>333.58577728190409</v>
      </c>
      <c r="T7">
        <v>542782.60000000009</v>
      </c>
      <c r="U7">
        <v>199952.09</v>
      </c>
      <c r="V7">
        <v>799808.3600000001</v>
      </c>
      <c r="W7">
        <v>531.16589629157374</v>
      </c>
      <c r="X7">
        <v>0.97260999999999997</v>
      </c>
      <c r="Y7">
        <v>30637.26</v>
      </c>
      <c r="Z7">
        <v>122549.04</v>
      </c>
      <c r="AA7">
        <v>126000.18506904109</v>
      </c>
      <c r="AB7">
        <v>43.592697200000003</v>
      </c>
      <c r="AC7">
        <v>-79.6430869</v>
      </c>
      <c r="AD7">
        <f>Table13[[#This Row],[YTD-23 Annualized]]/Table13[[#This Row],[Column6]]</f>
        <v>87.419426446970235</v>
      </c>
    </row>
    <row r="8" spans="1:30" x14ac:dyDescent="0.35">
      <c r="A8">
        <v>1719</v>
      </c>
      <c r="B8" t="s">
        <v>2591</v>
      </c>
      <c r="C8" t="s">
        <v>2582</v>
      </c>
      <c r="D8" t="s">
        <v>34</v>
      </c>
      <c r="E8" s="31">
        <v>40969</v>
      </c>
      <c r="F8">
        <v>306.48</v>
      </c>
      <c r="G8">
        <v>1125.519845</v>
      </c>
      <c r="H8">
        <v>12114.983059595501</v>
      </c>
      <c r="I8">
        <v>6393.0461825999992</v>
      </c>
      <c r="J8">
        <v>0.52769749253066256</v>
      </c>
      <c r="K8">
        <v>0.82294452036782606</v>
      </c>
      <c r="L8">
        <v>0.71057401439666146</v>
      </c>
      <c r="M8">
        <v>4542.7324901933334</v>
      </c>
      <c r="N8">
        <v>393.25919428474788</v>
      </c>
      <c r="O8">
        <v>471.3867462803446</v>
      </c>
      <c r="P8">
        <v>617937.01</v>
      </c>
      <c r="Q8">
        <v>161118.14000000001</v>
      </c>
      <c r="R8">
        <v>644472.55999999994</v>
      </c>
      <c r="S8">
        <v>525.7052336204647</v>
      </c>
      <c r="T8">
        <v>815820.43</v>
      </c>
      <c r="U8">
        <v>224572.32</v>
      </c>
      <c r="V8">
        <v>898289.28</v>
      </c>
      <c r="W8">
        <v>732.74706342991396</v>
      </c>
      <c r="X8">
        <v>2.1476000000000002</v>
      </c>
      <c r="Y8">
        <v>35048.129999999997</v>
      </c>
      <c r="Z8">
        <v>140192.51999999999</v>
      </c>
      <c r="AA8">
        <v>65278.692493946721</v>
      </c>
      <c r="AB8">
        <v>43.597533599999998</v>
      </c>
      <c r="AC8">
        <v>-79.754302199999998</v>
      </c>
      <c r="AD8">
        <f>Table13[[#This Row],[YTD-23 Annualized]]/Table13[[#This Row],[Column6]]</f>
        <v>141.86892170984339</v>
      </c>
    </row>
    <row r="9" spans="1:30" x14ac:dyDescent="0.35">
      <c r="A9">
        <v>1804</v>
      </c>
      <c r="B9" t="s">
        <v>2592</v>
      </c>
      <c r="C9" t="s">
        <v>2593</v>
      </c>
      <c r="D9" t="s">
        <v>52</v>
      </c>
      <c r="E9" s="31">
        <v>41275</v>
      </c>
      <c r="F9">
        <v>355</v>
      </c>
      <c r="G9">
        <v>1131.9301519999999</v>
      </c>
      <c r="H9">
        <v>12183.9829631128</v>
      </c>
      <c r="I9">
        <v>6881.9855761999988</v>
      </c>
      <c r="J9">
        <v>0.56483873927231509</v>
      </c>
      <c r="K9">
        <v>0.8472105913217659</v>
      </c>
      <c r="L9">
        <v>0.81637882584300703</v>
      </c>
      <c r="M9">
        <v>5618.3073041666657</v>
      </c>
      <c r="N9">
        <v>369.1003598642331</v>
      </c>
      <c r="O9">
        <v>759.04360563380271</v>
      </c>
      <c r="P9">
        <v>605028.15</v>
      </c>
      <c r="Q9">
        <v>287437.94</v>
      </c>
      <c r="R9">
        <v>1149751.76</v>
      </c>
      <c r="S9">
        <v>809.68433802816901</v>
      </c>
      <c r="T9">
        <v>809056.99</v>
      </c>
      <c r="U9">
        <v>342238.67</v>
      </c>
      <c r="V9">
        <v>1368954.68</v>
      </c>
      <c r="W9">
        <v>964.05259154929593</v>
      </c>
      <c r="X9">
        <v>1.1476</v>
      </c>
      <c r="Y9">
        <v>37973.129999999997</v>
      </c>
      <c r="Z9">
        <v>151892.51999999999</v>
      </c>
      <c r="AA9">
        <v>132356.6747995817</v>
      </c>
      <c r="AB9">
        <v>43.788714499999998</v>
      </c>
      <c r="AC9">
        <v>-79.235726999999997</v>
      </c>
      <c r="AD9">
        <f>Table13[[#This Row],[YTD-23 Annualized]]/Table13[[#This Row],[Column6]]</f>
        <v>204.64380065991008</v>
      </c>
    </row>
    <row r="10" spans="1:30" x14ac:dyDescent="0.35">
      <c r="A10">
        <v>2011</v>
      </c>
      <c r="B10" t="s">
        <v>2594</v>
      </c>
      <c r="C10" t="s">
        <v>2588</v>
      </c>
      <c r="D10" t="s">
        <v>34</v>
      </c>
      <c r="E10" s="31">
        <v>41395</v>
      </c>
      <c r="F10">
        <v>460.66</v>
      </c>
      <c r="G10">
        <v>1724.2796800000001</v>
      </c>
      <c r="H10">
        <v>18559.974047552001</v>
      </c>
      <c r="I10">
        <v>10602.9581672</v>
      </c>
      <c r="J10">
        <v>0.57128087248583703</v>
      </c>
      <c r="K10">
        <v>0.65521464043972122</v>
      </c>
      <c r="L10">
        <v>0.62865955093897286</v>
      </c>
      <c r="M10">
        <v>6665.6509200166674</v>
      </c>
      <c r="N10">
        <v>413.87922320181752</v>
      </c>
      <c r="O10">
        <v>560.93313940867461</v>
      </c>
      <c r="P10">
        <v>880350.37000000011</v>
      </c>
      <c r="Q10">
        <v>282166.43000000011</v>
      </c>
      <c r="R10">
        <v>1128665.72</v>
      </c>
      <c r="S10">
        <v>612.52644032475155</v>
      </c>
      <c r="T10">
        <v>1120625.5</v>
      </c>
      <c r="U10">
        <v>355149.35</v>
      </c>
      <c r="V10">
        <v>1420597.4</v>
      </c>
      <c r="W10">
        <v>770.95764772283246</v>
      </c>
      <c r="X10">
        <v>1.1476</v>
      </c>
      <c r="Y10">
        <v>26856.46</v>
      </c>
      <c r="Z10">
        <v>107425.84</v>
      </c>
      <c r="AA10">
        <v>93609.132101777606</v>
      </c>
      <c r="AB10">
        <v>43.645982099999998</v>
      </c>
      <c r="AC10">
        <v>-79.524626799999993</v>
      </c>
      <c r="AD10">
        <f>Table13[[#This Row],[YTD-23 Annualized]]/Table13[[#This Row],[Column6]]</f>
        <v>169.32565679529731</v>
      </c>
    </row>
    <row r="11" spans="1:30" x14ac:dyDescent="0.35">
      <c r="A11">
        <v>2288</v>
      </c>
      <c r="B11" t="s">
        <v>2595</v>
      </c>
      <c r="C11" t="s">
        <v>2596</v>
      </c>
      <c r="D11" t="s">
        <v>34</v>
      </c>
      <c r="E11" s="31">
        <v>41548</v>
      </c>
      <c r="F11">
        <v>532.37</v>
      </c>
      <c r="G11">
        <v>1683.2165540000001</v>
      </c>
      <c r="H11">
        <v>18117.974665600599</v>
      </c>
      <c r="I11">
        <v>10316.9182886</v>
      </c>
      <c r="J11">
        <v>0.56942999860729748</v>
      </c>
      <c r="K11">
        <v>0.87583243536039501</v>
      </c>
      <c r="L11">
        <v>0.77986681607082375</v>
      </c>
      <c r="M11">
        <v>8045.8222173933354</v>
      </c>
      <c r="N11">
        <v>425.18860607475858</v>
      </c>
      <c r="O11">
        <v>537.99845971786533</v>
      </c>
      <c r="P11">
        <v>1134510.04</v>
      </c>
      <c r="Q11">
        <v>317403.83</v>
      </c>
      <c r="R11">
        <v>1269615.32</v>
      </c>
      <c r="S11">
        <v>596.20908390780835</v>
      </c>
      <c r="T11">
        <v>1455875.22</v>
      </c>
      <c r="U11">
        <v>410261.61</v>
      </c>
      <c r="V11">
        <v>1641046.44</v>
      </c>
      <c r="W11">
        <v>770.63247365554025</v>
      </c>
      <c r="X11">
        <v>1.3976</v>
      </c>
      <c r="Y11">
        <v>34117.440000000002</v>
      </c>
      <c r="Z11">
        <v>136469.76000000001</v>
      </c>
      <c r="AA11">
        <v>97645.792787635946</v>
      </c>
      <c r="AB11">
        <v>47.239559999999997</v>
      </c>
      <c r="AC11">
        <v>7.3365499999999999</v>
      </c>
      <c r="AD11">
        <f>Table13[[#This Row],[YTD-23 Annualized]]/Table13[[#This Row],[Column6]]</f>
        <v>157.79808274353428</v>
      </c>
    </row>
    <row r="12" spans="1:30" x14ac:dyDescent="0.35">
      <c r="A12">
        <v>2573</v>
      </c>
      <c r="B12" t="s">
        <v>2597</v>
      </c>
      <c r="C12" t="s">
        <v>2598</v>
      </c>
      <c r="D12" t="s">
        <v>34</v>
      </c>
      <c r="E12" s="31">
        <v>41548</v>
      </c>
      <c r="F12">
        <v>460.52</v>
      </c>
      <c r="G12">
        <v>1505.1215030000001</v>
      </c>
      <c r="H12">
        <v>16200.977346141701</v>
      </c>
      <c r="I12">
        <v>8820.9299387999981</v>
      </c>
      <c r="J12">
        <v>0.54446900025452616</v>
      </c>
      <c r="K12">
        <v>0.73598835434757726</v>
      </c>
      <c r="L12">
        <v>0.7902522945109085</v>
      </c>
      <c r="M12">
        <v>6970.7601238566658</v>
      </c>
      <c r="N12">
        <v>350.96781792358058</v>
      </c>
      <c r="O12">
        <v>364.82838964648658</v>
      </c>
      <c r="P12">
        <v>684197.08000000007</v>
      </c>
      <c r="Q12">
        <v>190648.6</v>
      </c>
      <c r="R12">
        <v>762594.39999999991</v>
      </c>
      <c r="S12">
        <v>413.98549465821242</v>
      </c>
      <c r="T12">
        <v>967865.95000000007</v>
      </c>
      <c r="U12">
        <v>287496.98</v>
      </c>
      <c r="V12">
        <v>1149987.92</v>
      </c>
      <c r="W12">
        <v>624.2877182315641</v>
      </c>
      <c r="X12">
        <v>1.6476</v>
      </c>
      <c r="Y12">
        <v>25686.68</v>
      </c>
      <c r="Z12">
        <v>102746.72</v>
      </c>
      <c r="AA12">
        <v>62361.446953143961</v>
      </c>
      <c r="AB12">
        <v>43.383856399999999</v>
      </c>
      <c r="AC12">
        <v>-79.769664899999995</v>
      </c>
      <c r="AD12">
        <f>Table13[[#This Row],[YTD-23 Annualized]]/Table13[[#This Row],[Column6]]</f>
        <v>109.39903058636372</v>
      </c>
    </row>
    <row r="13" spans="1:30" x14ac:dyDescent="0.35">
      <c r="A13">
        <v>3532</v>
      </c>
      <c r="B13" t="s">
        <v>2599</v>
      </c>
      <c r="C13" t="s">
        <v>2584</v>
      </c>
      <c r="D13" t="s">
        <v>34</v>
      </c>
      <c r="E13" s="31">
        <v>42217</v>
      </c>
      <c r="F13">
        <v>591.23</v>
      </c>
      <c r="G13">
        <v>1483.3822009999999</v>
      </c>
      <c r="H13">
        <v>15966.977673343899</v>
      </c>
      <c r="I13">
        <v>9225.1359116000003</v>
      </c>
      <c r="J13">
        <v>0.57776343778578221</v>
      </c>
      <c r="K13">
        <v>0.71533110412613454</v>
      </c>
      <c r="L13">
        <v>0.90370397163583971</v>
      </c>
      <c r="M13">
        <v>8336.7919621933324</v>
      </c>
      <c r="N13">
        <v>361.23097530672459</v>
      </c>
      <c r="O13">
        <v>365.36194036161902</v>
      </c>
      <c r="P13">
        <v>727981.0199999999</v>
      </c>
      <c r="Q13">
        <v>241695.35</v>
      </c>
      <c r="R13">
        <v>966781.39999999991</v>
      </c>
      <c r="S13">
        <v>408.8008896706865</v>
      </c>
      <c r="T13">
        <v>988433.93000000017</v>
      </c>
      <c r="U13">
        <v>322355.88</v>
      </c>
      <c r="V13">
        <v>1289423.52</v>
      </c>
      <c r="W13">
        <v>545.22923396985948</v>
      </c>
      <c r="X13">
        <v>2.2475999999999998</v>
      </c>
      <c r="Y13">
        <v>31804.59</v>
      </c>
      <c r="Z13">
        <v>127218.36</v>
      </c>
      <c r="AA13">
        <v>56601.868659903877</v>
      </c>
      <c r="AB13">
        <v>43.510818</v>
      </c>
      <c r="AC13">
        <v>-79.677196800000004</v>
      </c>
      <c r="AD13">
        <f>Table13[[#This Row],[YTD-23 Annualized]]/Table13[[#This Row],[Column6]]</f>
        <v>115.96563814765611</v>
      </c>
    </row>
    <row r="14" spans="1:30" x14ac:dyDescent="0.35">
      <c r="A14">
        <v>3608</v>
      </c>
      <c r="B14" t="s">
        <v>2600</v>
      </c>
      <c r="C14" t="s">
        <v>2601</v>
      </c>
      <c r="D14" t="s">
        <v>34</v>
      </c>
      <c r="E14" s="31">
        <v>42339</v>
      </c>
      <c r="F14">
        <v>683.55</v>
      </c>
      <c r="G14">
        <v>1968.428764</v>
      </c>
      <c r="H14">
        <v>21187.9703728196</v>
      </c>
      <c r="I14">
        <v>12390.8419572</v>
      </c>
      <c r="J14">
        <v>0.58480551648756529</v>
      </c>
      <c r="K14">
        <v>0.59656464174816926</v>
      </c>
      <c r="L14">
        <v>0.75879090554240936</v>
      </c>
      <c r="M14">
        <v>9402.0581891366655</v>
      </c>
      <c r="N14">
        <v>278.28588065471092</v>
      </c>
      <c r="O14">
        <v>311.0123326750055</v>
      </c>
      <c r="P14">
        <v>633997.81999999995</v>
      </c>
      <c r="Q14">
        <v>235540.47</v>
      </c>
      <c r="R14">
        <v>942161.87999999989</v>
      </c>
      <c r="S14">
        <v>344.58411235461932</v>
      </c>
      <c r="T14">
        <v>806386.9</v>
      </c>
      <c r="U14">
        <v>325426.86</v>
      </c>
      <c r="V14">
        <v>1301707.44</v>
      </c>
      <c r="W14">
        <v>476.08347597103358</v>
      </c>
      <c r="X14">
        <v>2.1976</v>
      </c>
      <c r="Y14">
        <v>43858.27</v>
      </c>
      <c r="Z14">
        <v>175433.08</v>
      </c>
      <c r="AA14">
        <v>79829.3957044048</v>
      </c>
      <c r="AB14">
        <v>43.465269900000003</v>
      </c>
      <c r="AC14">
        <v>-80.522296100000005</v>
      </c>
      <c r="AD14">
        <f>Table13[[#This Row],[YTD-23 Annualized]]/Table13[[#This Row],[Column6]]</f>
        <v>100.20804605193716</v>
      </c>
    </row>
    <row r="15" spans="1:30" x14ac:dyDescent="0.35">
      <c r="A15">
        <v>3681</v>
      </c>
      <c r="B15" t="s">
        <v>2602</v>
      </c>
      <c r="C15" t="s">
        <v>2603</v>
      </c>
      <c r="D15" t="s">
        <v>34</v>
      </c>
      <c r="E15" s="31">
        <v>42248</v>
      </c>
      <c r="F15">
        <v>287.43</v>
      </c>
      <c r="G15">
        <v>887.40945599999998</v>
      </c>
      <c r="H15">
        <v>9551.9866434384003</v>
      </c>
      <c r="I15">
        <v>5070.7627806266664</v>
      </c>
      <c r="J15">
        <v>0.53085949236643393</v>
      </c>
      <c r="K15">
        <v>0.75823872495694766</v>
      </c>
      <c r="L15">
        <v>0.8614965216817857</v>
      </c>
      <c r="M15">
        <v>4368.4444977833327</v>
      </c>
      <c r="N15">
        <v>443.90196843305529</v>
      </c>
      <c r="O15">
        <v>496.3559823261316</v>
      </c>
      <c r="P15">
        <v>498681.48</v>
      </c>
      <c r="Q15">
        <v>159028.54999999999</v>
      </c>
      <c r="R15">
        <v>636114.19999999995</v>
      </c>
      <c r="S15">
        <v>553.27749365062789</v>
      </c>
      <c r="T15">
        <v>696257.33999999985</v>
      </c>
      <c r="U15">
        <v>217175.67</v>
      </c>
      <c r="V15">
        <v>868702.67999999993</v>
      </c>
      <c r="W15">
        <v>755.57760150297452</v>
      </c>
      <c r="X15">
        <v>2.2475999999999998</v>
      </c>
      <c r="Y15">
        <v>26774.35</v>
      </c>
      <c r="Z15">
        <v>107097.4</v>
      </c>
      <c r="AA15">
        <v>47649.670759921682</v>
      </c>
      <c r="AB15">
        <v>18.16667</v>
      </c>
      <c r="AC15">
        <v>-7.0833300000000001</v>
      </c>
      <c r="AD15">
        <f>Table13[[#This Row],[YTD-23 Annualized]]/Table13[[#This Row],[Column6]]</f>
        <v>145.61572210034524</v>
      </c>
    </row>
    <row r="16" spans="1:30" x14ac:dyDescent="0.35">
      <c r="A16">
        <v>3682</v>
      </c>
      <c r="B16" t="s">
        <v>2604</v>
      </c>
      <c r="C16" t="s">
        <v>2582</v>
      </c>
      <c r="D16" t="s">
        <v>34</v>
      </c>
      <c r="E16" s="31">
        <v>42248</v>
      </c>
      <c r="F16">
        <v>352.78</v>
      </c>
      <c r="G16">
        <v>1191.4809749999999</v>
      </c>
      <c r="H16">
        <v>12824.9820668025</v>
      </c>
      <c r="I16">
        <v>6640.1099792999994</v>
      </c>
      <c r="J16">
        <v>0.51774809077417283</v>
      </c>
      <c r="K16">
        <v>0.81235198220794502</v>
      </c>
      <c r="L16">
        <v>0.78711730565457438</v>
      </c>
      <c r="M16">
        <v>5226.5454761566662</v>
      </c>
      <c r="N16">
        <v>413.14028851178517</v>
      </c>
      <c r="O16">
        <v>476.87011735359152</v>
      </c>
      <c r="P16">
        <v>668344.0199999999</v>
      </c>
      <c r="Q16">
        <v>185151.47</v>
      </c>
      <c r="R16">
        <v>740605.88</v>
      </c>
      <c r="S16">
        <v>524.83550654799035</v>
      </c>
      <c r="T16">
        <v>887589.24999999988</v>
      </c>
      <c r="U16">
        <v>231168.98</v>
      </c>
      <c r="V16">
        <v>924675.92000000016</v>
      </c>
      <c r="W16">
        <v>655.27802029593533</v>
      </c>
      <c r="X16">
        <v>1.6476</v>
      </c>
      <c r="Y16">
        <v>21257.95</v>
      </c>
      <c r="Z16">
        <v>85031.8</v>
      </c>
      <c r="AA16">
        <v>51609.492595290118</v>
      </c>
      <c r="AB16">
        <v>43.591575599999999</v>
      </c>
      <c r="AC16">
        <v>-79.636298400000001</v>
      </c>
      <c r="AD16">
        <f>Table13[[#This Row],[YTD-23 Annualized]]/Table13[[#This Row],[Column6]]</f>
        <v>141.70083918309339</v>
      </c>
    </row>
    <row r="17" spans="1:30" x14ac:dyDescent="0.35">
      <c r="A17">
        <v>3972</v>
      </c>
      <c r="B17" t="s">
        <v>2605</v>
      </c>
      <c r="C17" t="s">
        <v>2582</v>
      </c>
      <c r="D17" t="s">
        <v>34</v>
      </c>
      <c r="E17" s="31">
        <v>42491</v>
      </c>
      <c r="F17">
        <v>332</v>
      </c>
      <c r="G17">
        <v>1289.5865429999999</v>
      </c>
      <c r="H17">
        <v>13880.9805901977</v>
      </c>
      <c r="I17">
        <v>7463.0316621000002</v>
      </c>
      <c r="J17">
        <v>0.53764441305898469</v>
      </c>
      <c r="K17">
        <v>0.79799448460270195</v>
      </c>
      <c r="L17">
        <v>0.73639109680353565</v>
      </c>
      <c r="M17">
        <v>5495.7100711333342</v>
      </c>
      <c r="N17">
        <v>400.55397273093581</v>
      </c>
      <c r="O17">
        <v>491.06045180722901</v>
      </c>
      <c r="P17">
        <v>685712.64000000013</v>
      </c>
      <c r="Q17">
        <v>180596.77</v>
      </c>
      <c r="R17">
        <v>722387.08</v>
      </c>
      <c r="S17">
        <v>543.96617469879516</v>
      </c>
      <c r="T17">
        <v>876243.30999999994</v>
      </c>
      <c r="U17">
        <v>258286.7</v>
      </c>
      <c r="V17">
        <v>1033146.8</v>
      </c>
      <c r="W17">
        <v>777.97198795180725</v>
      </c>
      <c r="X17">
        <v>1.1476</v>
      </c>
      <c r="Y17">
        <v>36463.69</v>
      </c>
      <c r="Z17">
        <v>145854.76</v>
      </c>
      <c r="AA17">
        <v>127095.4688044615</v>
      </c>
      <c r="AB17">
        <v>43.587343300000001</v>
      </c>
      <c r="AC17">
        <v>-79.798084900000006</v>
      </c>
      <c r="AD17">
        <f>Table13[[#This Row],[YTD-23 Annualized]]/Table13[[#This Row],[Column6]]</f>
        <v>131.44563134696588</v>
      </c>
    </row>
    <row r="18" spans="1:30" x14ac:dyDescent="0.35">
      <c r="A18">
        <v>4084</v>
      </c>
      <c r="F18">
        <v>0</v>
      </c>
      <c r="G18">
        <v>0</v>
      </c>
      <c r="H18">
        <v>0</v>
      </c>
      <c r="I18">
        <v>0</v>
      </c>
      <c r="K18">
        <v>0.66763769652582206</v>
      </c>
      <c r="L18">
        <v>0</v>
      </c>
      <c r="M18">
        <v>0</v>
      </c>
      <c r="N18">
        <v>283.54398439466411</v>
      </c>
      <c r="O18">
        <v>0</v>
      </c>
      <c r="P18">
        <v>198591.19</v>
      </c>
      <c r="Q18">
        <v>22.97</v>
      </c>
      <c r="R18">
        <v>91.88</v>
      </c>
      <c r="S18" t="s">
        <v>2401</v>
      </c>
      <c r="T18">
        <v>319092.11</v>
      </c>
      <c r="U18">
        <v>22.97</v>
      </c>
      <c r="V18">
        <v>91.88</v>
      </c>
      <c r="W18" t="s">
        <v>2401</v>
      </c>
      <c r="X18">
        <v>0</v>
      </c>
      <c r="Y18">
        <v>37.909999999999997</v>
      </c>
      <c r="Z18">
        <v>151.63999999999999</v>
      </c>
    </row>
    <row r="19" spans="1:30" x14ac:dyDescent="0.35">
      <c r="A19">
        <v>4194</v>
      </c>
      <c r="B19" t="s">
        <v>2606</v>
      </c>
      <c r="C19" t="s">
        <v>2607</v>
      </c>
      <c r="D19" t="s">
        <v>34</v>
      </c>
      <c r="E19" s="31">
        <v>43132</v>
      </c>
      <c r="F19">
        <v>323.70999999999998</v>
      </c>
      <c r="G19">
        <v>1154</v>
      </c>
      <c r="H19">
        <v>12421.5406</v>
      </c>
      <c r="I19">
        <v>6054.0371520999997</v>
      </c>
      <c r="J19">
        <v>0.48738214904679372</v>
      </c>
      <c r="K19">
        <v>0.5992383143738349</v>
      </c>
      <c r="L19">
        <v>0.76355124733526658</v>
      </c>
      <c r="M19">
        <v>4622.5676188999996</v>
      </c>
      <c r="N19">
        <v>279.73840593456413</v>
      </c>
      <c r="O19">
        <v>282.01210960427551</v>
      </c>
      <c r="P19">
        <v>312868.56000000011</v>
      </c>
      <c r="Q19">
        <v>102216.7</v>
      </c>
      <c r="R19">
        <v>408866.79999999987</v>
      </c>
      <c r="S19">
        <v>315.76627228074511</v>
      </c>
      <c r="T19">
        <v>502015.96</v>
      </c>
      <c r="U19">
        <v>164792.20000000001</v>
      </c>
      <c r="V19">
        <v>659168.80000000005</v>
      </c>
      <c r="W19">
        <v>509.07355348923431</v>
      </c>
      <c r="X19">
        <v>2.1476000000000002</v>
      </c>
      <c r="Y19">
        <v>32380.880000000001</v>
      </c>
      <c r="Z19">
        <v>129523.52</v>
      </c>
      <c r="AA19">
        <v>60310.821382007824</v>
      </c>
      <c r="AB19">
        <v>-33.869149999999998</v>
      </c>
      <c r="AC19">
        <v>151.20405</v>
      </c>
      <c r="AD19">
        <f>Table13[[#This Row],[YTD-23 Annualized]]/Table13[[#This Row],[Column6]]</f>
        <v>88.450150156439477</v>
      </c>
    </row>
    <row r="20" spans="1:30" x14ac:dyDescent="0.35">
      <c r="A20">
        <v>4814</v>
      </c>
      <c r="B20" t="s">
        <v>2608</v>
      </c>
      <c r="C20" t="s">
        <v>2609</v>
      </c>
      <c r="D20" t="s">
        <v>34</v>
      </c>
      <c r="E20" s="31">
        <v>43374</v>
      </c>
      <c r="F20">
        <v>0</v>
      </c>
      <c r="G20">
        <v>0</v>
      </c>
      <c r="H20">
        <v>0</v>
      </c>
      <c r="I20">
        <v>0</v>
      </c>
      <c r="K20">
        <v>0.61574802075288415</v>
      </c>
      <c r="L20">
        <v>0</v>
      </c>
      <c r="M20">
        <v>0</v>
      </c>
      <c r="N20">
        <v>335.97646373245709</v>
      </c>
      <c r="O20">
        <v>0</v>
      </c>
      <c r="P20">
        <v>232523.76</v>
      </c>
      <c r="Q20">
        <v>-115.38</v>
      </c>
      <c r="R20">
        <v>-461.52</v>
      </c>
      <c r="S20" t="s">
        <v>2401</v>
      </c>
      <c r="T20">
        <v>409260.43000000011</v>
      </c>
      <c r="U20">
        <v>-115.38</v>
      </c>
      <c r="V20">
        <v>-461.52</v>
      </c>
      <c r="W20" t="s">
        <v>2401</v>
      </c>
      <c r="X20">
        <v>0</v>
      </c>
      <c r="Y20">
        <v>3.54</v>
      </c>
      <c r="Z20">
        <v>14.16</v>
      </c>
      <c r="AB20">
        <v>43.451290999999998</v>
      </c>
      <c r="AC20">
        <v>-80.492781500000007</v>
      </c>
    </row>
    <row r="21" spans="1:30" x14ac:dyDescent="0.35">
      <c r="A21">
        <v>4953</v>
      </c>
      <c r="B21" t="s">
        <v>2610</v>
      </c>
      <c r="C21" t="s">
        <v>2611</v>
      </c>
      <c r="D21" t="s">
        <v>1560</v>
      </c>
      <c r="E21" s="31">
        <v>43709</v>
      </c>
      <c r="F21">
        <v>232.52</v>
      </c>
      <c r="G21">
        <v>780.39309600000001</v>
      </c>
      <c r="H21">
        <v>8400.0732460344007</v>
      </c>
      <c r="I21">
        <v>4956.9374084999999</v>
      </c>
      <c r="J21">
        <v>0.59010645065983514</v>
      </c>
      <c r="K21">
        <v>0.6809672344723926</v>
      </c>
      <c r="L21">
        <v>0.65972132648592685</v>
      </c>
      <c r="M21">
        <v>3270.1973224433332</v>
      </c>
      <c r="N21">
        <v>263.50776942889371</v>
      </c>
      <c r="O21">
        <v>648.4189747118528</v>
      </c>
      <c r="P21">
        <v>278484.11</v>
      </c>
      <c r="Q21">
        <v>159589.74</v>
      </c>
      <c r="R21">
        <v>638358.96</v>
      </c>
      <c r="S21">
        <v>686.34844314467568</v>
      </c>
      <c r="T21">
        <v>387378.01</v>
      </c>
      <c r="U21">
        <v>197235.47</v>
      </c>
      <c r="V21">
        <v>788941.87999999989</v>
      </c>
      <c r="W21">
        <v>848.25163426801987</v>
      </c>
      <c r="X21">
        <v>1.7025999999999999</v>
      </c>
      <c r="Y21">
        <v>28137.45</v>
      </c>
      <c r="Z21">
        <v>112549.8</v>
      </c>
      <c r="AA21">
        <v>66104.663455890986</v>
      </c>
      <c r="AB21">
        <v>44.388830599999999</v>
      </c>
      <c r="AC21">
        <v>-79.689144200000001</v>
      </c>
      <c r="AD21">
        <f>Table13[[#This Row],[YTD-23 Annualized]]/Table13[[#This Row],[Column6]]</f>
        <v>195.20502803269653</v>
      </c>
    </row>
    <row r="22" spans="1:30" x14ac:dyDescent="0.35">
      <c r="A22">
        <v>6172</v>
      </c>
      <c r="B22" t="s">
        <v>2612</v>
      </c>
      <c r="C22" t="s">
        <v>2613</v>
      </c>
      <c r="D22" t="s">
        <v>397</v>
      </c>
      <c r="E22" s="31">
        <v>44986</v>
      </c>
      <c r="F22">
        <v>439.4</v>
      </c>
      <c r="G22">
        <v>1604.06</v>
      </c>
      <c r="H22">
        <v>17265.941434</v>
      </c>
      <c r="I22">
        <v>7982.1099756999993</v>
      </c>
      <c r="J22">
        <v>0.46230377916038051</v>
      </c>
      <c r="K22">
        <v>0</v>
      </c>
      <c r="L22">
        <v>0.7735171073350029</v>
      </c>
      <c r="M22">
        <v>6174.2986188333334</v>
      </c>
      <c r="N22">
        <v>0</v>
      </c>
      <c r="O22">
        <v>292.66522530723722</v>
      </c>
      <c r="P22">
        <v>0</v>
      </c>
      <c r="Q22">
        <v>141115.15</v>
      </c>
      <c r="R22">
        <v>564460.6</v>
      </c>
      <c r="S22">
        <v>321.15418752844789</v>
      </c>
      <c r="T22">
        <v>0</v>
      </c>
      <c r="U22">
        <v>167480.26999999999</v>
      </c>
      <c r="V22">
        <v>669921.08000000007</v>
      </c>
      <c r="W22">
        <v>381.15673645880747</v>
      </c>
      <c r="X22">
        <v>2.1476000000000002</v>
      </c>
      <c r="Y22">
        <v>25257.919999999998</v>
      </c>
      <c r="Z22">
        <v>101031.67999999999</v>
      </c>
      <c r="AA22">
        <v>47043.993294840737</v>
      </c>
      <c r="AB22">
        <v>43.370730700000003</v>
      </c>
      <c r="AC22">
        <v>-80.317678099999995</v>
      </c>
      <c r="AD22">
        <f>Table13[[#This Row],[YTD-23 Annualized]]/Table13[[#This Row],[Column6]]</f>
        <v>91.4210074449975</v>
      </c>
    </row>
    <row r="23" spans="1:30" x14ac:dyDescent="0.35">
      <c r="A23">
        <v>6450</v>
      </c>
      <c r="F23">
        <v>0</v>
      </c>
      <c r="G23">
        <v>0</v>
      </c>
      <c r="H23">
        <v>0</v>
      </c>
      <c r="I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2401</v>
      </c>
      <c r="T23">
        <v>0</v>
      </c>
      <c r="U23">
        <v>0</v>
      </c>
      <c r="V23">
        <v>0</v>
      </c>
      <c r="W23" t="s">
        <v>2401</v>
      </c>
      <c r="X23">
        <v>0</v>
      </c>
      <c r="Y23">
        <v>0</v>
      </c>
      <c r="Z23">
        <v>0</v>
      </c>
    </row>
    <row r="24" spans="1:30" x14ac:dyDescent="0.35">
      <c r="A24">
        <v>6512</v>
      </c>
      <c r="F24">
        <v>161.19</v>
      </c>
      <c r="G24">
        <v>1865</v>
      </c>
      <c r="H24">
        <v>20074.673500000001</v>
      </c>
      <c r="I24">
        <v>5913.6468335700001</v>
      </c>
      <c r="J24">
        <v>0.29458246648793568</v>
      </c>
      <c r="K24">
        <v>0</v>
      </c>
      <c r="L24">
        <v>0.40106306989447632</v>
      </c>
      <c r="M24">
        <v>2371.745353343334</v>
      </c>
      <c r="N24">
        <v>0</v>
      </c>
      <c r="O24">
        <v>300.1003784353868</v>
      </c>
      <c r="P24">
        <v>0</v>
      </c>
      <c r="Q24">
        <v>54456.94</v>
      </c>
      <c r="R24">
        <v>217827.76</v>
      </c>
      <c r="S24">
        <v>337.84316644953162</v>
      </c>
      <c r="T24">
        <v>0</v>
      </c>
      <c r="U24">
        <v>65407.03</v>
      </c>
      <c r="V24">
        <v>261628.12</v>
      </c>
      <c r="W24">
        <v>405.77597865872571</v>
      </c>
      <c r="X24">
        <v>1.1476</v>
      </c>
      <c r="Y24">
        <v>11022.04</v>
      </c>
      <c r="Z24">
        <v>44088.160000000003</v>
      </c>
      <c r="AA24">
        <v>38417.706517950501</v>
      </c>
      <c r="AD24">
        <f>Table13[[#This Row],[YTD-23 Annualized]]/Table13[[#This Row],[Column6]]</f>
        <v>91.842810904188681</v>
      </c>
    </row>
    <row r="25" spans="1:30" x14ac:dyDescent="0.35">
      <c r="A25">
        <v>6664</v>
      </c>
      <c r="F25">
        <v>0</v>
      </c>
      <c r="G25">
        <v>0</v>
      </c>
      <c r="H25">
        <v>0</v>
      </c>
      <c r="I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2401</v>
      </c>
      <c r="T25">
        <v>0</v>
      </c>
      <c r="U25">
        <v>0</v>
      </c>
      <c r="V25">
        <v>0</v>
      </c>
      <c r="W25" t="s">
        <v>2401</v>
      </c>
      <c r="X25">
        <v>0</v>
      </c>
      <c r="Y25">
        <v>0</v>
      </c>
      <c r="Z25">
        <v>0</v>
      </c>
    </row>
    <row r="26" spans="1:30" x14ac:dyDescent="0.35">
      <c r="A26">
        <v>7629</v>
      </c>
      <c r="F26">
        <v>0</v>
      </c>
      <c r="G26">
        <v>0</v>
      </c>
      <c r="H26">
        <v>0</v>
      </c>
      <c r="I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2401</v>
      </c>
      <c r="T26">
        <v>0</v>
      </c>
      <c r="U26">
        <v>0</v>
      </c>
      <c r="V26">
        <v>0</v>
      </c>
      <c r="W26" t="s">
        <v>2401</v>
      </c>
      <c r="X26">
        <v>0</v>
      </c>
      <c r="Y26">
        <v>0</v>
      </c>
      <c r="Z26">
        <v>0</v>
      </c>
    </row>
    <row r="27" spans="1:30" x14ac:dyDescent="0.35">
      <c r="A27">
        <v>7989</v>
      </c>
      <c r="F27">
        <v>40.72</v>
      </c>
      <c r="G27">
        <v>465</v>
      </c>
      <c r="H27">
        <v>5005.2134999999998</v>
      </c>
      <c r="I27">
        <v>3049.3698144</v>
      </c>
      <c r="J27">
        <v>0.60923870967741933</v>
      </c>
      <c r="K27">
        <v>0</v>
      </c>
      <c r="L27">
        <v>0.19473083512180431</v>
      </c>
      <c r="M27">
        <v>593.8063305533334</v>
      </c>
      <c r="N27">
        <v>0</v>
      </c>
      <c r="O27">
        <v>277.6927799607073</v>
      </c>
      <c r="P27">
        <v>0</v>
      </c>
      <c r="Q27">
        <v>12712.07</v>
      </c>
      <c r="R27">
        <v>50848.28</v>
      </c>
      <c r="S27">
        <v>312.18246561886048</v>
      </c>
      <c r="T27">
        <v>0</v>
      </c>
      <c r="U27">
        <v>17157.740000000002</v>
      </c>
      <c r="V27">
        <v>68630.959999999992</v>
      </c>
      <c r="W27">
        <v>421.35903732809419</v>
      </c>
      <c r="X27">
        <v>1.1976</v>
      </c>
      <c r="Y27">
        <v>14264.13</v>
      </c>
      <c r="Z27">
        <v>57056.52</v>
      </c>
      <c r="AA27">
        <v>47642.38476953908</v>
      </c>
      <c r="AD27">
        <f>Table13[[#This Row],[YTD-23 Annualized]]/Table13[[#This Row],[Column6]]</f>
        <v>85.631084385067879</v>
      </c>
    </row>
    <row r="28" spans="1:30" x14ac:dyDescent="0.35">
      <c r="A28">
        <v>8021</v>
      </c>
      <c r="F28">
        <v>40.479999999999997</v>
      </c>
      <c r="G28">
        <v>846</v>
      </c>
      <c r="H28">
        <v>9106.259399999999</v>
      </c>
      <c r="I28">
        <v>4013.8260183000002</v>
      </c>
      <c r="J28">
        <v>0.44077659574468092</v>
      </c>
      <c r="K28">
        <v>0</v>
      </c>
      <c r="L28">
        <v>0.15523723709228021</v>
      </c>
      <c r="M28">
        <v>623.09526124999991</v>
      </c>
      <c r="N28">
        <v>0</v>
      </c>
      <c r="O28">
        <v>318.16007905138332</v>
      </c>
      <c r="P28">
        <v>0</v>
      </c>
      <c r="Q28">
        <v>14414.23</v>
      </c>
      <c r="R28">
        <v>57656.92</v>
      </c>
      <c r="S28">
        <v>356.082756916996</v>
      </c>
      <c r="T28">
        <v>0</v>
      </c>
      <c r="U28">
        <v>20888.54</v>
      </c>
      <c r="V28">
        <v>83554.16</v>
      </c>
      <c r="W28">
        <v>516.0212450592885</v>
      </c>
      <c r="X28">
        <v>1.2976000000000001</v>
      </c>
      <c r="Y28">
        <v>24275.4</v>
      </c>
      <c r="Z28">
        <v>97101.6</v>
      </c>
      <c r="AA28">
        <v>74831.689272503078</v>
      </c>
      <c r="AD28">
        <f>Table13[[#This Row],[YTD-23 Annualized]]/Table13[[#This Row],[Column6]]</f>
        <v>92.533074131126696</v>
      </c>
    </row>
    <row r="29" spans="1:30" x14ac:dyDescent="0.35">
      <c r="A29">
        <v>415</v>
      </c>
      <c r="B29" t="s">
        <v>2614</v>
      </c>
      <c r="C29" t="s">
        <v>2588</v>
      </c>
      <c r="D29" t="s">
        <v>34</v>
      </c>
      <c r="E29" s="31">
        <v>36951</v>
      </c>
      <c r="F29">
        <v>1444.64</v>
      </c>
      <c r="G29">
        <v>4239.7213080000001</v>
      </c>
      <c r="H29">
        <v>45635.9361871812</v>
      </c>
      <c r="I29">
        <v>26525.96099272</v>
      </c>
      <c r="J29">
        <v>0.58125160145549837</v>
      </c>
      <c r="K29">
        <v>0.737629757854535</v>
      </c>
      <c r="L29">
        <v>0.82898779694573044</v>
      </c>
      <c r="M29">
        <v>21989.697965223331</v>
      </c>
      <c r="N29">
        <v>803.73495970335614</v>
      </c>
      <c r="O29">
        <v>810.80058007531295</v>
      </c>
      <c r="P29">
        <v>4731066</v>
      </c>
      <c r="Q29">
        <v>1313608.8</v>
      </c>
      <c r="R29">
        <v>5254435.2</v>
      </c>
      <c r="S29">
        <v>909.29837191272566</v>
      </c>
      <c r="T29">
        <v>5488501.6799999997</v>
      </c>
      <c r="U29">
        <v>1514354.01</v>
      </c>
      <c r="V29">
        <v>6057416.0399999991</v>
      </c>
      <c r="W29">
        <v>1048.257012127589</v>
      </c>
      <c r="X29">
        <v>2.35</v>
      </c>
      <c r="Y29">
        <v>58861.11</v>
      </c>
      <c r="Z29">
        <v>235444.44</v>
      </c>
      <c r="AA29">
        <v>100189.1234042553</v>
      </c>
      <c r="AB29">
        <v>43.646963800000002</v>
      </c>
      <c r="AC29">
        <v>-79.378221400000001</v>
      </c>
      <c r="AD29">
        <f>Table13[[#This Row],[YTD-23 Annualized]]/Table13[[#This Row],[Column6]]</f>
        <v>238.94985771563941</v>
      </c>
    </row>
    <row r="30" spans="1:30" x14ac:dyDescent="0.35">
      <c r="A30">
        <v>451</v>
      </c>
      <c r="B30" t="s">
        <v>2615</v>
      </c>
      <c r="C30" t="s">
        <v>2616</v>
      </c>
      <c r="D30" t="s">
        <v>132</v>
      </c>
      <c r="E30" s="31">
        <v>37165</v>
      </c>
      <c r="F30">
        <v>489.45</v>
      </c>
      <c r="G30">
        <v>1712.12671026</v>
      </c>
      <c r="H30">
        <v>18429.160696567611</v>
      </c>
      <c r="I30">
        <v>8763.9996716999995</v>
      </c>
      <c r="J30">
        <v>0.47555066755331249</v>
      </c>
      <c r="K30">
        <v>0.7283196888467508</v>
      </c>
      <c r="L30">
        <v>0.78682982008172409</v>
      </c>
      <c r="M30">
        <v>6895.7762848799994</v>
      </c>
      <c r="N30">
        <v>416.11895084501998</v>
      </c>
      <c r="O30">
        <v>1562.977423638778</v>
      </c>
      <c r="P30">
        <v>818559.54999999993</v>
      </c>
      <c r="Q30">
        <v>792479.19</v>
      </c>
      <c r="R30">
        <v>3169916.76</v>
      </c>
      <c r="S30">
        <v>1619.121851057309</v>
      </c>
      <c r="T30">
        <v>1039478.88</v>
      </c>
      <c r="U30">
        <v>856947.39</v>
      </c>
      <c r="V30">
        <v>3427789.56</v>
      </c>
      <c r="W30">
        <v>1750.837450199203</v>
      </c>
      <c r="X30">
        <v>2.2726000000000002</v>
      </c>
      <c r="Y30">
        <v>43241.25</v>
      </c>
      <c r="Z30">
        <v>172965</v>
      </c>
      <c r="AA30">
        <v>76108.862096277386</v>
      </c>
      <c r="AB30">
        <v>4.75</v>
      </c>
      <c r="AC30">
        <v>11.83333</v>
      </c>
      <c r="AD30">
        <f>Table13[[#This Row],[YTD-23 Annualized]]/Table13[[#This Row],[Column6]]</f>
        <v>459.68961709945654</v>
      </c>
    </row>
    <row r="31" spans="1:30" x14ac:dyDescent="0.35">
      <c r="A31">
        <v>920</v>
      </c>
      <c r="B31" t="s">
        <v>2617</v>
      </c>
      <c r="C31" t="s">
        <v>2588</v>
      </c>
      <c r="D31" t="s">
        <v>34</v>
      </c>
      <c r="E31" s="31">
        <v>39326</v>
      </c>
      <c r="F31">
        <v>363.6</v>
      </c>
      <c r="G31">
        <v>1842.7310050000001</v>
      </c>
      <c r="H31">
        <v>19834.972264719501</v>
      </c>
      <c r="I31">
        <v>10778.8833488</v>
      </c>
      <c r="J31">
        <v>0.5434282037274345</v>
      </c>
      <c r="K31">
        <v>0.65981445756835888</v>
      </c>
      <c r="L31">
        <v>0.53925242728788181</v>
      </c>
      <c r="M31">
        <v>5812.539009293333</v>
      </c>
      <c r="N31">
        <v>454.05183398895218</v>
      </c>
      <c r="O31">
        <v>429.09029152915292</v>
      </c>
      <c r="P31">
        <v>972057.00000000012</v>
      </c>
      <c r="Q31">
        <v>177477.81</v>
      </c>
      <c r="R31">
        <v>709911.24</v>
      </c>
      <c r="S31">
        <v>488.11278877887793</v>
      </c>
      <c r="T31">
        <v>1187502.3799999999</v>
      </c>
      <c r="U31">
        <v>223625.06</v>
      </c>
      <c r="V31">
        <v>894500.24</v>
      </c>
      <c r="W31">
        <v>615.03041804180418</v>
      </c>
      <c r="X31">
        <v>2.1526000000000001</v>
      </c>
      <c r="Y31">
        <v>40423.61</v>
      </c>
      <c r="Z31">
        <v>161694.44</v>
      </c>
      <c r="AA31">
        <v>75115.878472544835</v>
      </c>
      <c r="AB31">
        <v>43.698670900000003</v>
      </c>
      <c r="AC31">
        <v>-79.397182900000004</v>
      </c>
      <c r="AD31">
        <f>Table13[[#This Row],[YTD-23 Annualized]]/Table13[[#This Row],[Column6]]</f>
        <v>122.13444741875519</v>
      </c>
    </row>
    <row r="32" spans="1:30" x14ac:dyDescent="0.35">
      <c r="A32">
        <v>943</v>
      </c>
      <c r="B32" t="s">
        <v>2618</v>
      </c>
      <c r="C32" t="s">
        <v>2588</v>
      </c>
      <c r="D32" t="s">
        <v>34</v>
      </c>
      <c r="E32" s="31">
        <v>42309</v>
      </c>
      <c r="F32">
        <v>510.52</v>
      </c>
      <c r="G32">
        <v>1726.509352</v>
      </c>
      <c r="H32">
        <v>18583.9740139928</v>
      </c>
      <c r="I32">
        <v>9039.0065527999996</v>
      </c>
      <c r="J32">
        <v>0.4863871713334339</v>
      </c>
      <c r="K32">
        <v>0.49676372593068568</v>
      </c>
      <c r="L32">
        <v>0.84641485422680351</v>
      </c>
      <c r="M32">
        <v>7650.7494137433341</v>
      </c>
      <c r="N32">
        <v>541.50108794424386</v>
      </c>
      <c r="O32">
        <v>368.79434694037462</v>
      </c>
      <c r="P32">
        <v>735451.61</v>
      </c>
      <c r="Q32">
        <v>209648.71</v>
      </c>
      <c r="R32">
        <v>838594.84000000008</v>
      </c>
      <c r="S32">
        <v>410.657192666301</v>
      </c>
      <c r="T32">
        <v>913124.32000000007</v>
      </c>
      <c r="U32">
        <v>275467.08</v>
      </c>
      <c r="V32">
        <v>1101868.32</v>
      </c>
      <c r="W32">
        <v>539.58136801692399</v>
      </c>
      <c r="X32">
        <v>2.2526000000000002</v>
      </c>
      <c r="Y32">
        <v>31237.82</v>
      </c>
      <c r="Z32">
        <v>124951.28</v>
      </c>
      <c r="AA32">
        <v>55469.80378229601</v>
      </c>
      <c r="AB32">
        <v>43.671386099999999</v>
      </c>
      <c r="AC32">
        <v>-79.390167700000006</v>
      </c>
      <c r="AD32">
        <f>Table13[[#This Row],[YTD-23 Annualized]]/Table13[[#This Row],[Column6]]</f>
        <v>109.60950289308914</v>
      </c>
    </row>
    <row r="33" spans="1:30" x14ac:dyDescent="0.35">
      <c r="A33">
        <v>946</v>
      </c>
      <c r="B33" t="s">
        <v>2619</v>
      </c>
      <c r="C33" t="s">
        <v>2588</v>
      </c>
      <c r="D33" t="s">
        <v>34</v>
      </c>
      <c r="E33" s="31">
        <v>39295</v>
      </c>
      <c r="F33">
        <v>783.58999999999992</v>
      </c>
      <c r="G33">
        <v>2930.6251349999998</v>
      </c>
      <c r="H33">
        <v>31544.955890626501</v>
      </c>
      <c r="I33">
        <v>16266.23704556667</v>
      </c>
      <c r="J33">
        <v>0.51565255319948433</v>
      </c>
      <c r="K33">
        <v>0.56926181916619567</v>
      </c>
      <c r="L33">
        <v>0.74589137923390336</v>
      </c>
      <c r="M33">
        <v>12132.84598486333</v>
      </c>
      <c r="N33">
        <v>673.28386921351375</v>
      </c>
      <c r="O33">
        <v>780.99224084023535</v>
      </c>
      <c r="P33">
        <v>1779300.9</v>
      </c>
      <c r="Q33">
        <v>677679.07000000007</v>
      </c>
      <c r="R33">
        <v>2710716.28</v>
      </c>
      <c r="S33">
        <v>864.83884429357204</v>
      </c>
      <c r="T33">
        <v>2607599.9139999999</v>
      </c>
      <c r="U33">
        <v>903793.83000000007</v>
      </c>
      <c r="V33">
        <v>3615175.32</v>
      </c>
      <c r="W33">
        <v>1153.401434423615</v>
      </c>
      <c r="X33">
        <v>2.25</v>
      </c>
      <c r="Y33">
        <v>47895.16</v>
      </c>
      <c r="Z33">
        <v>191580.64</v>
      </c>
      <c r="AA33">
        <v>85146.951111111106</v>
      </c>
      <c r="AB33">
        <v>43.648768099999998</v>
      </c>
      <c r="AC33">
        <v>-79.381691799999999</v>
      </c>
      <c r="AD33">
        <f>Table13[[#This Row],[YTD-23 Annualized]]/Table13[[#This Row],[Column6]]</f>
        <v>223.41965630997288</v>
      </c>
    </row>
    <row r="34" spans="1:30" x14ac:dyDescent="0.35">
      <c r="A34">
        <v>947</v>
      </c>
      <c r="B34" t="s">
        <v>2620</v>
      </c>
      <c r="C34" t="s">
        <v>2588</v>
      </c>
      <c r="D34" t="s">
        <v>34</v>
      </c>
      <c r="E34" s="31">
        <v>39295</v>
      </c>
      <c r="F34">
        <v>561.93999999999994</v>
      </c>
      <c r="G34">
        <v>1506.0505330000001</v>
      </c>
      <c r="H34">
        <v>16210.9773321587</v>
      </c>
      <c r="I34">
        <v>9147.1191643999991</v>
      </c>
      <c r="J34">
        <v>0.5642546391237192</v>
      </c>
      <c r="K34">
        <v>0.61056446550813481</v>
      </c>
      <c r="L34">
        <v>0.88663981316300222</v>
      </c>
      <c r="M34">
        <v>8110.2000269033324</v>
      </c>
      <c r="N34">
        <v>295.92987132721368</v>
      </c>
      <c r="O34">
        <v>347.27319642666481</v>
      </c>
      <c r="P34">
        <v>493815.13000000012</v>
      </c>
      <c r="Q34">
        <v>214641.66</v>
      </c>
      <c r="R34">
        <v>858566.64</v>
      </c>
      <c r="S34">
        <v>381.96544115030082</v>
      </c>
      <c r="T34">
        <v>691545.64999999991</v>
      </c>
      <c r="U34">
        <v>276940.53999999998</v>
      </c>
      <c r="V34">
        <v>1107762.1599999999</v>
      </c>
      <c r="W34">
        <v>492.82937680179379</v>
      </c>
      <c r="X34">
        <v>1.8275999999999999</v>
      </c>
      <c r="Y34">
        <v>31217.83</v>
      </c>
      <c r="Z34">
        <v>124871.32</v>
      </c>
      <c r="AA34">
        <v>68325.30094112498</v>
      </c>
      <c r="AB34">
        <v>34.750929999999997</v>
      </c>
      <c r="AC34">
        <v>-92.429320000000004</v>
      </c>
      <c r="AD34">
        <f>Table13[[#This Row],[YTD-23 Annualized]]/Table13[[#This Row],[Column6]]</f>
        <v>105.86257270498187</v>
      </c>
    </row>
    <row r="35" spans="1:30" x14ac:dyDescent="0.35">
      <c r="A35">
        <v>948</v>
      </c>
      <c r="B35" t="s">
        <v>2621</v>
      </c>
      <c r="C35" t="s">
        <v>2588</v>
      </c>
      <c r="D35" t="s">
        <v>34</v>
      </c>
      <c r="E35" s="31">
        <v>40909</v>
      </c>
      <c r="F35">
        <v>553.4</v>
      </c>
      <c r="G35">
        <v>1642.9895550000001</v>
      </c>
      <c r="H35">
        <v>17684.975271064501</v>
      </c>
      <c r="I35">
        <v>10392.459338799999</v>
      </c>
      <c r="J35">
        <v>0.58764341931559017</v>
      </c>
      <c r="K35">
        <v>0.61371368624120393</v>
      </c>
      <c r="L35">
        <v>0.81209839128651518</v>
      </c>
      <c r="M35">
        <v>8439.6995105500009</v>
      </c>
      <c r="N35">
        <v>493.3746909634703</v>
      </c>
      <c r="O35">
        <v>486.60775207806279</v>
      </c>
      <c r="P35">
        <v>902269.58000000019</v>
      </c>
      <c r="Q35">
        <v>301295.28999999998</v>
      </c>
      <c r="R35">
        <v>1205181.1599999999</v>
      </c>
      <c r="S35">
        <v>544.44396458258041</v>
      </c>
      <c r="T35">
        <v>1162031.71</v>
      </c>
      <c r="U35">
        <v>404116.61</v>
      </c>
      <c r="V35">
        <v>1616466.44</v>
      </c>
      <c r="W35">
        <v>730.24324177809899</v>
      </c>
      <c r="X35">
        <v>2.5099999999999998</v>
      </c>
      <c r="Y35">
        <v>33167.18</v>
      </c>
      <c r="Z35">
        <v>132668.72</v>
      </c>
      <c r="AA35">
        <v>52856.063745019928</v>
      </c>
      <c r="AB35">
        <v>43.654145700000001</v>
      </c>
      <c r="AC35">
        <v>-79.380792799999995</v>
      </c>
      <c r="AD35">
        <f>Table13[[#This Row],[YTD-23 Annualized]]/Table13[[#This Row],[Column6]]</f>
        <v>142.79906038046374</v>
      </c>
    </row>
    <row r="36" spans="1:30" x14ac:dyDescent="0.35">
      <c r="A36">
        <v>949</v>
      </c>
      <c r="B36" t="s">
        <v>2622</v>
      </c>
      <c r="C36" t="s">
        <v>2588</v>
      </c>
      <c r="D36" t="s">
        <v>34</v>
      </c>
      <c r="E36" s="31">
        <v>41518</v>
      </c>
      <c r="F36">
        <v>420</v>
      </c>
      <c r="G36">
        <v>1243.70504478</v>
      </c>
      <c r="H36">
        <v>13387.11673150744</v>
      </c>
      <c r="I36">
        <v>6872.9869558</v>
      </c>
      <c r="J36">
        <v>0.51340307951629216</v>
      </c>
      <c r="K36">
        <v>0.54396520924660363</v>
      </c>
      <c r="L36">
        <v>0.90513717616620881</v>
      </c>
      <c r="M36">
        <v>6220.996005</v>
      </c>
      <c r="N36">
        <v>557.49326534923682</v>
      </c>
      <c r="O36">
        <v>507.29149999999998</v>
      </c>
      <c r="P36">
        <v>1074157.26</v>
      </c>
      <c r="Q36">
        <v>236802.29</v>
      </c>
      <c r="R36">
        <v>947209.15999999992</v>
      </c>
      <c r="S36">
        <v>563.81497619047616</v>
      </c>
      <c r="T36">
        <v>1370093.02</v>
      </c>
      <c r="U36">
        <v>305018.57</v>
      </c>
      <c r="V36">
        <v>1220074.28</v>
      </c>
      <c r="W36">
        <v>726.23469047619051</v>
      </c>
      <c r="X36">
        <v>1.2525999999999999</v>
      </c>
      <c r="Y36">
        <v>90762.46</v>
      </c>
      <c r="Z36">
        <v>363049.84</v>
      </c>
      <c r="AA36">
        <v>289837.01101708447</v>
      </c>
      <c r="AD36">
        <f>Table13[[#This Row],[YTD-23 Annualized]]/Table13[[#This Row],[Column6]]</f>
        <v>152.26004955455682</v>
      </c>
    </row>
    <row r="37" spans="1:30" x14ac:dyDescent="0.35">
      <c r="A37">
        <v>952</v>
      </c>
      <c r="B37" t="s">
        <v>2623</v>
      </c>
      <c r="C37" t="s">
        <v>2616</v>
      </c>
      <c r="D37" t="s">
        <v>34</v>
      </c>
      <c r="E37" s="31">
        <v>39326</v>
      </c>
      <c r="F37">
        <v>655.99</v>
      </c>
      <c r="G37">
        <v>2240.0771359999999</v>
      </c>
      <c r="H37">
        <v>24111.966284190399</v>
      </c>
      <c r="I37">
        <v>12698.097482699999</v>
      </c>
      <c r="J37">
        <v>0.52663052581596459</v>
      </c>
      <c r="K37">
        <v>0.71806169708106127</v>
      </c>
      <c r="L37">
        <v>0.73848204575258147</v>
      </c>
      <c r="M37">
        <v>9377.31700619</v>
      </c>
      <c r="N37">
        <v>362.78839628607119</v>
      </c>
      <c r="O37">
        <v>399.23690909922402</v>
      </c>
      <c r="P37">
        <v>1049342.98</v>
      </c>
      <c r="Q37">
        <v>292912.96999999997</v>
      </c>
      <c r="R37">
        <v>1171651.8799999999</v>
      </c>
      <c r="S37">
        <v>446.52048049512939</v>
      </c>
      <c r="T37">
        <v>1345523.78</v>
      </c>
      <c r="U37">
        <v>372673.28000000003</v>
      </c>
      <c r="V37">
        <v>1490693.1200000001</v>
      </c>
      <c r="W37">
        <v>568.10817238067648</v>
      </c>
      <c r="X37">
        <v>1.1726000000000001</v>
      </c>
      <c r="Y37">
        <v>35652.9</v>
      </c>
      <c r="Z37">
        <v>142611.6</v>
      </c>
      <c r="AA37">
        <v>121619.9897663312</v>
      </c>
      <c r="AB37">
        <v>43.867625500000003</v>
      </c>
      <c r="AC37">
        <v>-79.230813400000002</v>
      </c>
      <c r="AD37">
        <f>Table13[[#This Row],[YTD-23 Annualized]]/Table13[[#This Row],[Column6]]</f>
        <v>124.94532063132647</v>
      </c>
    </row>
    <row r="38" spans="1:30" x14ac:dyDescent="0.35">
      <c r="A38">
        <v>1514</v>
      </c>
      <c r="B38" t="s">
        <v>2624</v>
      </c>
      <c r="C38" t="s">
        <v>2588</v>
      </c>
      <c r="D38" t="s">
        <v>34</v>
      </c>
      <c r="E38" s="31">
        <v>40360</v>
      </c>
      <c r="F38">
        <v>0</v>
      </c>
      <c r="G38">
        <v>0</v>
      </c>
      <c r="H38">
        <v>0</v>
      </c>
      <c r="I38">
        <v>0</v>
      </c>
      <c r="K38">
        <v>0.6000077781355968</v>
      </c>
      <c r="L38">
        <v>0</v>
      </c>
      <c r="M38">
        <v>0</v>
      </c>
      <c r="N38">
        <v>450.419289772409</v>
      </c>
      <c r="O38">
        <v>0</v>
      </c>
      <c r="P38">
        <v>451958.38</v>
      </c>
      <c r="Q38">
        <v>471.6400000000005</v>
      </c>
      <c r="R38">
        <v>1886.560000000002</v>
      </c>
      <c r="S38" t="s">
        <v>2401</v>
      </c>
      <c r="T38">
        <v>654057.18000000017</v>
      </c>
      <c r="U38">
        <v>471.43999999999983</v>
      </c>
      <c r="V38">
        <v>1885.7599999999991</v>
      </c>
      <c r="W38" t="s">
        <v>2401</v>
      </c>
      <c r="X38">
        <v>0</v>
      </c>
      <c r="Y38">
        <v>0</v>
      </c>
      <c r="Z38">
        <v>0</v>
      </c>
      <c r="AB38">
        <v>43.780159900000001</v>
      </c>
      <c r="AC38">
        <v>-79.416198699999995</v>
      </c>
    </row>
    <row r="39" spans="1:30" x14ac:dyDescent="0.35">
      <c r="A39">
        <v>1920</v>
      </c>
      <c r="B39" t="s">
        <v>2625</v>
      </c>
      <c r="C39" t="s">
        <v>2588</v>
      </c>
      <c r="D39" t="s">
        <v>132</v>
      </c>
      <c r="E39" s="31">
        <v>41275</v>
      </c>
      <c r="F39">
        <v>408.3</v>
      </c>
      <c r="G39">
        <v>1553.245257</v>
      </c>
      <c r="H39">
        <v>16718.976621822301</v>
      </c>
      <c r="I39">
        <v>8530.9720005999989</v>
      </c>
      <c r="J39">
        <v>0.51025682932441097</v>
      </c>
      <c r="K39">
        <v>0.58103320914195566</v>
      </c>
      <c r="L39">
        <v>0.71873474867327658</v>
      </c>
      <c r="M39">
        <v>6131.5060167900001</v>
      </c>
      <c r="N39">
        <v>469.33074584989481</v>
      </c>
      <c r="O39">
        <v>198.79049718344359</v>
      </c>
      <c r="P39">
        <v>670662.92999999993</v>
      </c>
      <c r="Q39">
        <v>102496.04</v>
      </c>
      <c r="R39">
        <v>409984.16</v>
      </c>
      <c r="S39">
        <v>251.03120254714679</v>
      </c>
      <c r="T39">
        <v>857089.52999999991</v>
      </c>
      <c r="U39">
        <v>169605.88</v>
      </c>
      <c r="V39">
        <v>678423.5199999999</v>
      </c>
      <c r="W39">
        <v>415.39524859172178</v>
      </c>
      <c r="X39">
        <v>2.44</v>
      </c>
      <c r="Y39">
        <v>27402.18</v>
      </c>
      <c r="Z39">
        <v>109608.72</v>
      </c>
      <c r="AA39">
        <v>44921.606557377047</v>
      </c>
      <c r="AB39">
        <v>4.75</v>
      </c>
      <c r="AC39">
        <v>11.83333</v>
      </c>
      <c r="AD39">
        <f>Table13[[#This Row],[YTD-23 Annualized]]/Table13[[#This Row],[Column6]]</f>
        <v>66.865164753542416</v>
      </c>
    </row>
    <row r="40" spans="1:30" x14ac:dyDescent="0.35">
      <c r="A40">
        <v>1995</v>
      </c>
      <c r="B40" t="s">
        <v>2626</v>
      </c>
      <c r="C40" t="s">
        <v>2588</v>
      </c>
      <c r="D40" t="s">
        <v>34</v>
      </c>
      <c r="E40" s="31">
        <v>41487</v>
      </c>
      <c r="F40">
        <v>0</v>
      </c>
      <c r="G40">
        <v>0</v>
      </c>
      <c r="H40">
        <v>0</v>
      </c>
      <c r="I40">
        <v>0</v>
      </c>
      <c r="K40">
        <v>0.68172059207042379</v>
      </c>
      <c r="L40">
        <v>0</v>
      </c>
      <c r="M40">
        <v>0</v>
      </c>
      <c r="N40">
        <v>397.20603888636299</v>
      </c>
      <c r="O40">
        <v>0</v>
      </c>
      <c r="P40">
        <v>497397.83</v>
      </c>
      <c r="Q40">
        <v>108.39</v>
      </c>
      <c r="R40">
        <v>433.56000000000012</v>
      </c>
      <c r="S40" t="s">
        <v>2401</v>
      </c>
      <c r="T40">
        <v>718145.46000000008</v>
      </c>
      <c r="U40">
        <v>108.39</v>
      </c>
      <c r="V40">
        <v>433.56000000000012</v>
      </c>
      <c r="W40" t="s">
        <v>2401</v>
      </c>
      <c r="X40">
        <v>0</v>
      </c>
      <c r="Y40">
        <v>0</v>
      </c>
      <c r="Z40">
        <v>0</v>
      </c>
      <c r="AB40">
        <v>43.654956499999997</v>
      </c>
      <c r="AC40">
        <v>-79.388095800000002</v>
      </c>
    </row>
    <row r="41" spans="1:30" x14ac:dyDescent="0.35">
      <c r="A41">
        <v>2284</v>
      </c>
      <c r="B41" t="s">
        <v>2627</v>
      </c>
      <c r="C41" t="s">
        <v>2588</v>
      </c>
      <c r="D41" t="s">
        <v>132</v>
      </c>
      <c r="E41" s="31">
        <v>41518</v>
      </c>
      <c r="F41">
        <v>0</v>
      </c>
      <c r="G41">
        <v>0</v>
      </c>
      <c r="H41">
        <v>0</v>
      </c>
      <c r="I41">
        <v>0</v>
      </c>
      <c r="K41">
        <v>0.54752149776331915</v>
      </c>
      <c r="L41">
        <v>0</v>
      </c>
      <c r="M41">
        <v>0</v>
      </c>
      <c r="N41">
        <v>502.78859270601322</v>
      </c>
      <c r="O41">
        <v>0</v>
      </c>
      <c r="P41">
        <v>640585.5199999999</v>
      </c>
      <c r="Q41">
        <v>5253.72</v>
      </c>
      <c r="R41">
        <v>21014.880000000001</v>
      </c>
      <c r="S41" t="s">
        <v>2401</v>
      </c>
      <c r="T41">
        <v>823771.96999999986</v>
      </c>
      <c r="U41">
        <v>5256.37</v>
      </c>
      <c r="V41">
        <v>21025.48</v>
      </c>
      <c r="W41" t="s">
        <v>2401</v>
      </c>
      <c r="X41">
        <v>0</v>
      </c>
      <c r="Y41">
        <v>0</v>
      </c>
      <c r="Z41">
        <v>0</v>
      </c>
      <c r="AB41">
        <v>43.643909499999999</v>
      </c>
      <c r="AC41">
        <v>-79.402671900000001</v>
      </c>
    </row>
    <row r="42" spans="1:30" x14ac:dyDescent="0.35">
      <c r="A42">
        <v>2441</v>
      </c>
      <c r="B42" t="s">
        <v>2628</v>
      </c>
      <c r="C42" t="s">
        <v>2588</v>
      </c>
      <c r="D42" t="s">
        <v>132</v>
      </c>
      <c r="E42" s="31">
        <v>41609</v>
      </c>
      <c r="F42">
        <v>610.05999999999995</v>
      </c>
      <c r="G42">
        <v>2167.4269899999999</v>
      </c>
      <c r="H42">
        <v>23329.967377661</v>
      </c>
      <c r="I42">
        <v>11181.0226528</v>
      </c>
      <c r="J42">
        <v>0.47925582028486219</v>
      </c>
      <c r="K42">
        <v>0.53310456128198591</v>
      </c>
      <c r="L42">
        <v>0.80272564256595091</v>
      </c>
      <c r="M42">
        <v>8975.2935935133319</v>
      </c>
      <c r="N42">
        <v>427.8990723469247</v>
      </c>
      <c r="O42">
        <v>807.23637019309581</v>
      </c>
      <c r="P42">
        <v>772873.61999999976</v>
      </c>
      <c r="Q42">
        <v>523546.89</v>
      </c>
      <c r="R42">
        <v>2094187.56</v>
      </c>
      <c r="S42">
        <v>858.18917811362815</v>
      </c>
      <c r="T42">
        <v>1224686.79</v>
      </c>
      <c r="U42">
        <v>652352.39</v>
      </c>
      <c r="V42">
        <v>2609409.56</v>
      </c>
      <c r="W42">
        <v>1069.3249680359311</v>
      </c>
      <c r="X42">
        <v>2.1532</v>
      </c>
      <c r="Y42">
        <v>37601.019999999997</v>
      </c>
      <c r="Z42">
        <v>150404.07999999999</v>
      </c>
      <c r="AA42">
        <v>69851.421140627906</v>
      </c>
      <c r="AD42">
        <f>Table13[[#This Row],[YTD-23 Annualized]]/Table13[[#This Row],[Column6]]</f>
        <v>233.328028568728</v>
      </c>
    </row>
    <row r="43" spans="1:30" x14ac:dyDescent="0.35">
      <c r="A43">
        <v>3220</v>
      </c>
      <c r="B43" t="s">
        <v>2629</v>
      </c>
      <c r="C43" t="s">
        <v>2588</v>
      </c>
      <c r="D43" t="s">
        <v>132</v>
      </c>
      <c r="E43" s="31">
        <v>41974</v>
      </c>
      <c r="F43">
        <v>228.08</v>
      </c>
      <c r="G43">
        <v>896.32814399999995</v>
      </c>
      <c r="H43">
        <v>9647.9865092015989</v>
      </c>
      <c r="I43">
        <v>4432.9938120999996</v>
      </c>
      <c r="J43">
        <v>0.45947346711897957</v>
      </c>
      <c r="K43">
        <v>0.48873649224605192</v>
      </c>
      <c r="L43">
        <v>0.77436668212578208</v>
      </c>
      <c r="M43">
        <v>3432.7627101600001</v>
      </c>
      <c r="N43">
        <v>571.67908154356553</v>
      </c>
      <c r="O43">
        <v>587.52806032970886</v>
      </c>
      <c r="P43">
        <v>366758.99</v>
      </c>
      <c r="Q43">
        <v>142199.76</v>
      </c>
      <c r="R43">
        <v>568799.04</v>
      </c>
      <c r="S43">
        <v>623.46439845668192</v>
      </c>
      <c r="T43">
        <v>442489.07</v>
      </c>
      <c r="U43">
        <v>162991.24</v>
      </c>
      <c r="V43">
        <v>651964.96</v>
      </c>
      <c r="W43">
        <v>714.62311469659767</v>
      </c>
      <c r="X43">
        <v>1.06</v>
      </c>
      <c r="Y43">
        <v>26064.33</v>
      </c>
      <c r="Z43">
        <v>104257.32</v>
      </c>
      <c r="AA43">
        <v>98355.96226415092</v>
      </c>
      <c r="AB43">
        <v>43.653288400000001</v>
      </c>
      <c r="AC43">
        <v>-79.374193199999993</v>
      </c>
      <c r="AD43">
        <f>Table13[[#This Row],[YTD-23 Annualized]]/Table13[[#This Row],[Column6]]</f>
        <v>165.69716232249809</v>
      </c>
    </row>
    <row r="44" spans="1:30" x14ac:dyDescent="0.35">
      <c r="A44">
        <v>3221</v>
      </c>
      <c r="B44" t="s">
        <v>2630</v>
      </c>
      <c r="C44" t="s">
        <v>2588</v>
      </c>
      <c r="D44" t="s">
        <v>34</v>
      </c>
      <c r="E44" s="31">
        <v>41974</v>
      </c>
      <c r="F44">
        <v>242.54</v>
      </c>
      <c r="G44">
        <v>1035.4144113</v>
      </c>
      <c r="H44">
        <v>11145.097181792071</v>
      </c>
      <c r="I44">
        <v>5470.0202298000004</v>
      </c>
      <c r="J44">
        <v>0.49080058617492028</v>
      </c>
      <c r="K44">
        <v>0.74470997634238367</v>
      </c>
      <c r="L44">
        <v>0.71790526491165241</v>
      </c>
      <c r="M44">
        <v>3926.9563221466669</v>
      </c>
      <c r="N44">
        <v>481.47955149787168</v>
      </c>
      <c r="O44">
        <v>476.12179434320097</v>
      </c>
      <c r="P44">
        <v>528186.91</v>
      </c>
      <c r="Q44">
        <v>127909.7</v>
      </c>
      <c r="R44">
        <v>511638.8</v>
      </c>
      <c r="S44">
        <v>527.37569060773478</v>
      </c>
      <c r="T44">
        <v>840423.42999999993</v>
      </c>
      <c r="U44">
        <v>197712.68</v>
      </c>
      <c r="V44">
        <v>790850.72</v>
      </c>
      <c r="W44">
        <v>815.17555867073463</v>
      </c>
      <c r="X44">
        <v>2.42</v>
      </c>
      <c r="Y44">
        <v>22458.57</v>
      </c>
      <c r="Z44">
        <v>89834.28</v>
      </c>
      <c r="AA44">
        <v>37121.603305785116</v>
      </c>
      <c r="AB44">
        <v>43.638895099999999</v>
      </c>
      <c r="AC44">
        <v>-79.417953100000005</v>
      </c>
      <c r="AD44">
        <f>Table13[[#This Row],[YTD-23 Annualized]]/Table13[[#This Row],[Column6]]</f>
        <v>130.28889501890694</v>
      </c>
    </row>
    <row r="45" spans="1:30" x14ac:dyDescent="0.35">
      <c r="A45">
        <v>3282</v>
      </c>
      <c r="B45" t="s">
        <v>2631</v>
      </c>
      <c r="C45" t="s">
        <v>2588</v>
      </c>
      <c r="D45" t="s">
        <v>34</v>
      </c>
      <c r="E45" s="31">
        <v>43831</v>
      </c>
      <c r="F45">
        <v>0</v>
      </c>
      <c r="G45">
        <v>0</v>
      </c>
      <c r="H45">
        <v>0</v>
      </c>
      <c r="I45">
        <v>0</v>
      </c>
      <c r="K45">
        <v>0.91666666666666663</v>
      </c>
      <c r="L45">
        <v>0</v>
      </c>
      <c r="M45">
        <v>0</v>
      </c>
      <c r="N45">
        <v>1368.782073732719</v>
      </c>
      <c r="O45">
        <v>0</v>
      </c>
      <c r="P45">
        <v>3479905</v>
      </c>
      <c r="Q45">
        <v>0</v>
      </c>
      <c r="R45">
        <v>0</v>
      </c>
      <c r="S45" t="s">
        <v>2401</v>
      </c>
      <c r="T45">
        <v>3541249</v>
      </c>
      <c r="U45">
        <v>0</v>
      </c>
      <c r="V45">
        <v>0</v>
      </c>
      <c r="W45" t="s">
        <v>2401</v>
      </c>
      <c r="X45">
        <v>0</v>
      </c>
      <c r="Y45">
        <v>0</v>
      </c>
      <c r="Z45">
        <v>0</v>
      </c>
      <c r="AB45">
        <v>42.820869999999999</v>
      </c>
      <c r="AC45">
        <v>-82.486019999999996</v>
      </c>
    </row>
    <row r="46" spans="1:30" x14ac:dyDescent="0.35">
      <c r="A46">
        <v>3327</v>
      </c>
      <c r="B46" t="s">
        <v>2632</v>
      </c>
      <c r="C46" t="s">
        <v>2588</v>
      </c>
      <c r="D46" t="s">
        <v>34</v>
      </c>
      <c r="E46" s="31">
        <v>42095</v>
      </c>
      <c r="F46">
        <v>123.68</v>
      </c>
      <c r="G46">
        <v>0</v>
      </c>
      <c r="H46">
        <v>0</v>
      </c>
      <c r="I46">
        <v>3072.7059496000002</v>
      </c>
      <c r="K46">
        <v>0.75256077831846835</v>
      </c>
      <c r="L46">
        <v>0.64572181898009318</v>
      </c>
      <c r="M46">
        <v>1984.113274966666</v>
      </c>
      <c r="N46">
        <v>492.38156418183883</v>
      </c>
      <c r="O46">
        <v>431.2166882276843</v>
      </c>
      <c r="P46">
        <v>476155.47999999992</v>
      </c>
      <c r="Q46">
        <v>59790.06</v>
      </c>
      <c r="R46">
        <v>239160.24</v>
      </c>
      <c r="S46">
        <v>483.42545278137129</v>
      </c>
      <c r="T46">
        <v>606132.23999999987</v>
      </c>
      <c r="U46">
        <v>80806.640000000014</v>
      </c>
      <c r="V46">
        <v>323226.56000000011</v>
      </c>
      <c r="W46">
        <v>653.35252263906864</v>
      </c>
      <c r="X46">
        <v>0</v>
      </c>
      <c r="Y46">
        <v>21419.06</v>
      </c>
      <c r="Z46">
        <v>85676.239999999991</v>
      </c>
      <c r="AB46">
        <v>43.654329799999999</v>
      </c>
      <c r="AC46">
        <v>-79.378779399999999</v>
      </c>
      <c r="AD46">
        <f>Table13[[#This Row],[YTD-23 Annualized]]/Table13[[#This Row],[Column6]]</f>
        <v>120.53759380447569</v>
      </c>
    </row>
    <row r="47" spans="1:30" x14ac:dyDescent="0.35">
      <c r="A47">
        <v>3329</v>
      </c>
      <c r="B47" t="s">
        <v>2633</v>
      </c>
      <c r="C47" t="s">
        <v>2588</v>
      </c>
      <c r="D47" t="s">
        <v>34</v>
      </c>
      <c r="E47" s="31">
        <v>41974</v>
      </c>
      <c r="F47">
        <v>305.48</v>
      </c>
      <c r="G47">
        <v>1111.6772980000001</v>
      </c>
      <c r="H47">
        <v>11965.9832679422</v>
      </c>
      <c r="I47">
        <v>6018.6203331333327</v>
      </c>
      <c r="J47">
        <v>0.50297749866136654</v>
      </c>
      <c r="K47">
        <v>0.83019752557981419</v>
      </c>
      <c r="L47">
        <v>0.80681375138156464</v>
      </c>
      <c r="M47">
        <v>4855.9056491166666</v>
      </c>
      <c r="N47">
        <v>511.75192672565782</v>
      </c>
      <c r="O47">
        <v>542.58350792195881</v>
      </c>
      <c r="P47">
        <v>679076.39</v>
      </c>
      <c r="Q47">
        <v>184596.3</v>
      </c>
      <c r="R47">
        <v>738385.2</v>
      </c>
      <c r="S47">
        <v>604.282768102658</v>
      </c>
      <c r="T47">
        <v>886981.33000000019</v>
      </c>
      <c r="U47">
        <v>239477.37</v>
      </c>
      <c r="V47">
        <v>957909.48</v>
      </c>
      <c r="W47">
        <v>783.93796647898387</v>
      </c>
      <c r="X47">
        <v>2.2025999999999999</v>
      </c>
      <c r="Y47">
        <v>26599.84</v>
      </c>
      <c r="Z47">
        <v>106399.36</v>
      </c>
      <c r="AA47">
        <v>48306.256242622352</v>
      </c>
      <c r="AB47">
        <v>43.688187800000001</v>
      </c>
      <c r="AC47">
        <v>-79.398138399999993</v>
      </c>
      <c r="AD47">
        <f>Table13[[#This Row],[YTD-23 Annualized]]/Table13[[#This Row],[Column6]]</f>
        <v>152.05921476961129</v>
      </c>
    </row>
    <row r="48" spans="1:30" x14ac:dyDescent="0.35">
      <c r="A48">
        <v>3381</v>
      </c>
      <c r="B48" t="s">
        <v>2634</v>
      </c>
      <c r="C48" t="s">
        <v>2635</v>
      </c>
      <c r="D48" t="s">
        <v>34</v>
      </c>
      <c r="E48" s="31">
        <v>42156</v>
      </c>
      <c r="F48">
        <v>267.74</v>
      </c>
      <c r="G48">
        <v>941.29319599999997</v>
      </c>
      <c r="H48">
        <v>10131.9858324244</v>
      </c>
      <c r="I48">
        <v>5301.9204034999993</v>
      </c>
      <c r="J48">
        <v>0.5232854142504606</v>
      </c>
      <c r="K48">
        <v>0.90196336643540975</v>
      </c>
      <c r="L48">
        <v>0.81536243947499321</v>
      </c>
      <c r="M48">
        <v>4322.9867540999994</v>
      </c>
      <c r="N48">
        <v>354.71096601845079</v>
      </c>
      <c r="O48">
        <v>477.63094793456338</v>
      </c>
      <c r="P48">
        <v>476711.22</v>
      </c>
      <c r="Q48">
        <v>142344.35</v>
      </c>
      <c r="R48">
        <v>569377.4</v>
      </c>
      <c r="S48">
        <v>531.65141555240155</v>
      </c>
      <c r="T48">
        <v>647406.1</v>
      </c>
      <c r="U48">
        <v>193888.39</v>
      </c>
      <c r="V48">
        <v>775553.56</v>
      </c>
      <c r="W48">
        <v>724.16669156644514</v>
      </c>
      <c r="X48">
        <v>2.2126000000000001</v>
      </c>
      <c r="Y48">
        <v>32127.39</v>
      </c>
      <c r="Z48">
        <v>128509.56</v>
      </c>
      <c r="AA48">
        <v>58080.791828617912</v>
      </c>
      <c r="AB48">
        <v>43.874797800000003</v>
      </c>
      <c r="AC48">
        <v>-79.426612199999994</v>
      </c>
      <c r="AD48">
        <f>Table13[[#This Row],[YTD-23 Annualized]]/Table13[[#This Row],[Column6]]</f>
        <v>131.70926315237773</v>
      </c>
    </row>
    <row r="49" spans="1:30" x14ac:dyDescent="0.35">
      <c r="A49">
        <v>3502</v>
      </c>
      <c r="B49" t="s">
        <v>2636</v>
      </c>
      <c r="C49" t="s">
        <v>2588</v>
      </c>
      <c r="D49" t="s">
        <v>34</v>
      </c>
      <c r="E49" s="31">
        <v>42156</v>
      </c>
      <c r="F49">
        <v>332.68</v>
      </c>
      <c r="G49">
        <v>1170.9819280500001</v>
      </c>
      <c r="H49">
        <v>12604.332375337401</v>
      </c>
      <c r="I49">
        <v>6078.1159963999999</v>
      </c>
      <c r="J49">
        <v>0.48222435075521403</v>
      </c>
      <c r="K49">
        <v>0.80325475886542264</v>
      </c>
      <c r="L49">
        <v>0.78662525058617672</v>
      </c>
      <c r="M49">
        <v>4781.1995187599996</v>
      </c>
      <c r="N49">
        <v>420.72267266160532</v>
      </c>
      <c r="O49">
        <v>465.80470722616332</v>
      </c>
      <c r="P49">
        <v>638472.16999999993</v>
      </c>
      <c r="Q49">
        <v>171993.58</v>
      </c>
      <c r="R49">
        <v>687974.32</v>
      </c>
      <c r="S49">
        <v>516.99404833473602</v>
      </c>
      <c r="T49">
        <v>939691.69</v>
      </c>
      <c r="U49">
        <v>282820.17</v>
      </c>
      <c r="V49">
        <v>1131280.68</v>
      </c>
      <c r="W49">
        <v>850.12675844655519</v>
      </c>
      <c r="X49">
        <v>1.6026</v>
      </c>
      <c r="Y49">
        <v>24028.94</v>
      </c>
      <c r="Z49">
        <v>96115.760000000009</v>
      </c>
      <c r="AA49">
        <v>59974.890802446032</v>
      </c>
      <c r="AB49">
        <v>38.971670000000003</v>
      </c>
      <c r="AC49">
        <v>-95.235249999999994</v>
      </c>
      <c r="AD49">
        <f>Table13[[#This Row],[YTD-23 Annualized]]/Table13[[#This Row],[Column6]]</f>
        <v>143.89157308758902</v>
      </c>
    </row>
    <row r="50" spans="1:30" x14ac:dyDescent="0.35">
      <c r="A50">
        <v>3620</v>
      </c>
      <c r="B50" t="s">
        <v>2637</v>
      </c>
      <c r="C50" t="s">
        <v>2588</v>
      </c>
      <c r="D50" t="s">
        <v>34</v>
      </c>
      <c r="E50" s="31">
        <v>42036</v>
      </c>
      <c r="F50">
        <v>456</v>
      </c>
      <c r="G50">
        <v>1146.15590778</v>
      </c>
      <c r="H50">
        <v>12337.10757575314</v>
      </c>
      <c r="I50">
        <v>6724.9833308000007</v>
      </c>
      <c r="J50">
        <v>0.54510210675450499</v>
      </c>
      <c r="K50">
        <v>0.62970722440078575</v>
      </c>
      <c r="L50">
        <v>1</v>
      </c>
      <c r="M50">
        <v>6724.9833308000007</v>
      </c>
      <c r="N50">
        <v>559.28976622819562</v>
      </c>
      <c r="O50">
        <v>525.53712719298244</v>
      </c>
      <c r="P50">
        <v>685991.66999999993</v>
      </c>
      <c r="Q50">
        <v>271686.99</v>
      </c>
      <c r="R50">
        <v>1086747.96</v>
      </c>
      <c r="S50">
        <v>595.80480263157892</v>
      </c>
      <c r="T50">
        <v>968122.66999999981</v>
      </c>
      <c r="U50">
        <v>350592.39</v>
      </c>
      <c r="V50">
        <v>1402369.56</v>
      </c>
      <c r="W50">
        <v>768.84296052631578</v>
      </c>
      <c r="X50">
        <v>2.15</v>
      </c>
      <c r="Y50">
        <v>30941.56</v>
      </c>
      <c r="Z50">
        <v>123766.24</v>
      </c>
      <c r="AA50">
        <v>57565.693023255822</v>
      </c>
      <c r="AB50">
        <v>-43.24</v>
      </c>
      <c r="AC50">
        <v>147.06</v>
      </c>
      <c r="AD50">
        <f>Table13[[#This Row],[YTD-23 Annualized]]/Table13[[#This Row],[Column6]]</f>
        <v>161.59861021852095</v>
      </c>
    </row>
    <row r="51" spans="1:30" x14ac:dyDescent="0.35">
      <c r="A51">
        <v>3704</v>
      </c>
      <c r="B51" t="s">
        <v>2638</v>
      </c>
      <c r="C51" t="s">
        <v>2588</v>
      </c>
      <c r="D51" t="s">
        <v>132</v>
      </c>
      <c r="E51" s="31">
        <v>42217</v>
      </c>
      <c r="F51">
        <v>839.31</v>
      </c>
      <c r="G51">
        <v>2555.0183059999999</v>
      </c>
      <c r="H51">
        <v>27501.961543953399</v>
      </c>
      <c r="I51">
        <v>14733.841598000001</v>
      </c>
      <c r="J51">
        <v>0.53573784453347084</v>
      </c>
      <c r="K51">
        <v>0.76776564228823008</v>
      </c>
      <c r="L51">
        <v>0.83916024994764349</v>
      </c>
      <c r="M51">
        <v>12364.054198066669</v>
      </c>
      <c r="N51">
        <v>593.02192423117685</v>
      </c>
      <c r="O51">
        <v>1065.64830634688</v>
      </c>
      <c r="P51">
        <v>2121719.38</v>
      </c>
      <c r="Q51">
        <v>957852.42</v>
      </c>
      <c r="R51">
        <v>3831409.68</v>
      </c>
      <c r="S51">
        <v>1141.2379454551949</v>
      </c>
      <c r="T51">
        <v>2413115.0699999998</v>
      </c>
      <c r="U51">
        <v>1004705.91</v>
      </c>
      <c r="V51">
        <v>4018823.64</v>
      </c>
      <c r="W51">
        <v>1197.061765021268</v>
      </c>
      <c r="X51">
        <v>1.06</v>
      </c>
      <c r="Y51">
        <v>55388.639999999999</v>
      </c>
      <c r="Z51">
        <v>221554.56</v>
      </c>
      <c r="AA51">
        <v>209013.7358490566</v>
      </c>
      <c r="AB51">
        <v>43.6416282</v>
      </c>
      <c r="AC51">
        <v>-79.377901300000005</v>
      </c>
      <c r="AD51">
        <f>Table13[[#This Row],[YTD-23 Annualized]]/Table13[[#This Row],[Column6]]</f>
        <v>309.88295737162866</v>
      </c>
    </row>
    <row r="52" spans="1:30" x14ac:dyDescent="0.35">
      <c r="A52">
        <v>4152</v>
      </c>
      <c r="B52" t="s">
        <v>2639</v>
      </c>
      <c r="C52" t="s">
        <v>2588</v>
      </c>
      <c r="D52" t="s">
        <v>34</v>
      </c>
      <c r="E52" s="31">
        <v>42339</v>
      </c>
      <c r="F52">
        <v>793.65000000000009</v>
      </c>
      <c r="G52">
        <v>2345</v>
      </c>
      <c r="H52">
        <v>25241.345499999999</v>
      </c>
      <c r="I52">
        <v>14192.9663869</v>
      </c>
      <c r="J52">
        <v>0.56229040511727069</v>
      </c>
      <c r="K52">
        <v>0.66831849034903268</v>
      </c>
      <c r="L52">
        <v>0.79889870675653163</v>
      </c>
      <c r="M52">
        <v>11338.74249153333</v>
      </c>
      <c r="N52">
        <v>559.16004422961953</v>
      </c>
      <c r="O52">
        <v>769.35826875826865</v>
      </c>
      <c r="P52">
        <v>3513777.6</v>
      </c>
      <c r="Q52">
        <v>683972.32000000007</v>
      </c>
      <c r="R52">
        <v>2735889.28</v>
      </c>
      <c r="S52">
        <v>861.80598500598501</v>
      </c>
      <c r="T52">
        <v>4278401.49</v>
      </c>
      <c r="U52">
        <v>857246.91</v>
      </c>
      <c r="V52">
        <v>3428987.6400000011</v>
      </c>
      <c r="W52">
        <v>1080.1321867321869</v>
      </c>
      <c r="X52">
        <v>2.4500000000000002</v>
      </c>
      <c r="Y52">
        <v>95681.05</v>
      </c>
      <c r="Z52">
        <v>382724.2</v>
      </c>
      <c r="AA52">
        <v>156213.95918367349</v>
      </c>
      <c r="AB52">
        <v>43.648417899999998</v>
      </c>
      <c r="AC52">
        <v>-79.383242499999994</v>
      </c>
      <c r="AD52">
        <f>Table13[[#This Row],[YTD-23 Annualized]]/Table13[[#This Row],[Column6]]</f>
        <v>241.28683423606239</v>
      </c>
    </row>
    <row r="53" spans="1:30" x14ac:dyDescent="0.35">
      <c r="A53">
        <v>4199</v>
      </c>
      <c r="B53" t="s">
        <v>2640</v>
      </c>
      <c r="C53" t="s">
        <v>2641</v>
      </c>
      <c r="D53" t="s">
        <v>34</v>
      </c>
      <c r="E53" s="31">
        <v>42614</v>
      </c>
      <c r="F53">
        <v>451.41</v>
      </c>
      <c r="G53">
        <v>1322.381302</v>
      </c>
      <c r="H53">
        <v>14233.980096597799</v>
      </c>
      <c r="I53">
        <v>8032.9371114999994</v>
      </c>
      <c r="J53">
        <v>0.56434932864772158</v>
      </c>
      <c r="K53">
        <v>0.83180437119316208</v>
      </c>
      <c r="L53">
        <v>0.80392222810320446</v>
      </c>
      <c r="M53">
        <v>6457.85670089</v>
      </c>
      <c r="N53">
        <v>456.78704353162959</v>
      </c>
      <c r="O53">
        <v>385.42540041204228</v>
      </c>
      <c r="P53">
        <v>929075.67999999993</v>
      </c>
      <c r="Q53">
        <v>194677.52</v>
      </c>
      <c r="R53">
        <v>778710.08</v>
      </c>
      <c r="S53">
        <v>431.26541281761592</v>
      </c>
      <c r="T53">
        <v>1321109.47</v>
      </c>
      <c r="U53">
        <v>304409.38</v>
      </c>
      <c r="V53">
        <v>1217637.52</v>
      </c>
      <c r="W53">
        <v>674.35231829157533</v>
      </c>
      <c r="X53">
        <v>2.4026000000000001</v>
      </c>
      <c r="Y53">
        <v>40026.160000000003</v>
      </c>
      <c r="Z53">
        <v>160104.64000000001</v>
      </c>
      <c r="AA53">
        <v>66638.075418296838</v>
      </c>
      <c r="AB53">
        <v>43.781501800000001</v>
      </c>
      <c r="AC53">
        <v>-79.494564299999993</v>
      </c>
      <c r="AD53">
        <f>Table13[[#This Row],[YTD-23 Annualized]]/Table13[[#This Row],[Column6]]</f>
        <v>120.58336319117777</v>
      </c>
    </row>
    <row r="54" spans="1:30" x14ac:dyDescent="0.35">
      <c r="A54">
        <v>4285</v>
      </c>
      <c r="B54" t="s">
        <v>2642</v>
      </c>
      <c r="C54" t="s">
        <v>2588</v>
      </c>
      <c r="D54" t="s">
        <v>34</v>
      </c>
      <c r="E54" s="31">
        <v>42583</v>
      </c>
      <c r="F54">
        <v>294.05</v>
      </c>
      <c r="G54">
        <v>922.80549899999994</v>
      </c>
      <c r="H54">
        <v>9932.986110686099</v>
      </c>
      <c r="I54">
        <v>4631.0811462066658</v>
      </c>
      <c r="J54">
        <v>0.46623252007011862</v>
      </c>
      <c r="K54">
        <v>0.73793479260673966</v>
      </c>
      <c r="L54">
        <v>0.92722830828980096</v>
      </c>
      <c r="M54">
        <v>4294.0695367499993</v>
      </c>
      <c r="N54">
        <v>395.68381653454128</v>
      </c>
      <c r="O54">
        <v>391.69916680836587</v>
      </c>
      <c r="P54">
        <v>389483.79</v>
      </c>
      <c r="Q54">
        <v>128879.35</v>
      </c>
      <c r="R54">
        <v>515517.4</v>
      </c>
      <c r="S54">
        <v>438.29059683727257</v>
      </c>
      <c r="T54">
        <v>604581.01</v>
      </c>
      <c r="U54">
        <v>196502.39</v>
      </c>
      <c r="V54">
        <v>786009.56</v>
      </c>
      <c r="W54">
        <v>668.26182622003068</v>
      </c>
      <c r="X54">
        <v>1.2025999999999999</v>
      </c>
      <c r="Y54">
        <v>28837.51</v>
      </c>
      <c r="Z54">
        <v>115350.04</v>
      </c>
      <c r="AA54">
        <v>95917.212705804079</v>
      </c>
      <c r="AB54">
        <v>43.775346999999996</v>
      </c>
      <c r="AC54">
        <v>-79.345943899999995</v>
      </c>
      <c r="AD54">
        <f>Table13[[#This Row],[YTD-23 Annualized]]/Table13[[#This Row],[Column6]]</f>
        <v>120.05334231037476</v>
      </c>
    </row>
    <row r="55" spans="1:30" x14ac:dyDescent="0.35">
      <c r="A55">
        <v>4286</v>
      </c>
      <c r="B55" t="s">
        <v>2643</v>
      </c>
      <c r="C55" t="s">
        <v>2588</v>
      </c>
      <c r="D55" t="s">
        <v>132</v>
      </c>
      <c r="E55" s="31">
        <v>43040</v>
      </c>
      <c r="F55">
        <v>885.63999999999987</v>
      </c>
      <c r="G55">
        <v>4239.1698176311565</v>
      </c>
      <c r="H55">
        <v>45630.000000000007</v>
      </c>
      <c r="I55">
        <v>17695.539446899998</v>
      </c>
      <c r="J55">
        <v>0.38780494076046462</v>
      </c>
      <c r="K55">
        <v>0.7610214830476304</v>
      </c>
      <c r="L55">
        <v>0.72095752702855864</v>
      </c>
      <c r="M55">
        <v>12757.73235907333</v>
      </c>
      <c r="N55">
        <v>740.37365757567215</v>
      </c>
      <c r="O55">
        <v>928.39226999683865</v>
      </c>
      <c r="P55">
        <v>3087599</v>
      </c>
      <c r="Q55">
        <v>861879.42</v>
      </c>
      <c r="R55">
        <v>3447517.68</v>
      </c>
      <c r="S55">
        <v>973.17128855968588</v>
      </c>
      <c r="T55">
        <v>3462827.8</v>
      </c>
      <c r="U55">
        <v>985240.11999999988</v>
      </c>
      <c r="V55">
        <v>3940960.48</v>
      </c>
      <c r="W55">
        <v>1112.4611806151479</v>
      </c>
      <c r="X55">
        <v>3.23</v>
      </c>
      <c r="Y55">
        <v>54061.939999999988</v>
      </c>
      <c r="Z55">
        <v>216247.76</v>
      </c>
      <c r="AA55">
        <v>66949.770897832801</v>
      </c>
      <c r="AB55">
        <v>5.5</v>
      </c>
      <c r="AC55">
        <v>10.66667</v>
      </c>
      <c r="AD55">
        <f>Table13[[#This Row],[YTD-23 Annualized]]/Table13[[#This Row],[Column6]]</f>
        <v>270.22966017531456</v>
      </c>
    </row>
    <row r="56" spans="1:30" x14ac:dyDescent="0.35">
      <c r="A56">
        <v>4290</v>
      </c>
      <c r="B56" t="s">
        <v>2644</v>
      </c>
      <c r="C56" t="s">
        <v>2588</v>
      </c>
      <c r="D56" t="s">
        <v>34</v>
      </c>
      <c r="E56" s="31">
        <v>42522</v>
      </c>
      <c r="F56">
        <v>295</v>
      </c>
      <c r="G56">
        <v>868.36434099999997</v>
      </c>
      <c r="H56">
        <v>9346.986930089899</v>
      </c>
      <c r="I56">
        <v>4569.9967312999997</v>
      </c>
      <c r="J56">
        <v>0.48892726238743611</v>
      </c>
      <c r="K56">
        <v>0.45391474749516342</v>
      </c>
      <c r="L56">
        <v>0.93275109307443427</v>
      </c>
      <c r="M56">
        <v>4262.6694464666662</v>
      </c>
      <c r="N56">
        <v>414.51148673399967</v>
      </c>
      <c r="O56">
        <v>806.19037288135598</v>
      </c>
      <c r="P56">
        <v>261293.43</v>
      </c>
      <c r="Q56">
        <v>251343.58</v>
      </c>
      <c r="R56">
        <v>1005374.32</v>
      </c>
      <c r="S56">
        <v>852.01213559322025</v>
      </c>
      <c r="T56">
        <v>363584.43999999989</v>
      </c>
      <c r="U56">
        <v>301347.43999999989</v>
      </c>
      <c r="V56">
        <v>1205389.76</v>
      </c>
      <c r="W56">
        <v>1021.516745762712</v>
      </c>
      <c r="X56">
        <v>1.35</v>
      </c>
      <c r="Y56">
        <v>35481.53</v>
      </c>
      <c r="Z56">
        <v>141926.12</v>
      </c>
      <c r="AA56">
        <v>105130.4592592593</v>
      </c>
      <c r="AB56">
        <v>43.650497600000001</v>
      </c>
      <c r="AC56">
        <v>-79.376304200000007</v>
      </c>
      <c r="AD56">
        <f>Table13[[#This Row],[YTD-23 Annualized]]/Table13[[#This Row],[Column6]]</f>
        <v>235.85556718064461</v>
      </c>
    </row>
    <row r="57" spans="1:30" x14ac:dyDescent="0.35">
      <c r="A57">
        <v>4676</v>
      </c>
      <c r="B57" t="s">
        <v>2645</v>
      </c>
      <c r="C57" t="s">
        <v>2588</v>
      </c>
      <c r="D57" t="s">
        <v>132</v>
      </c>
      <c r="E57" s="31">
        <v>43313</v>
      </c>
      <c r="F57">
        <v>344.95</v>
      </c>
      <c r="G57">
        <v>1659</v>
      </c>
      <c r="H57">
        <v>17857.310099999999</v>
      </c>
      <c r="I57">
        <v>8145.0861856000001</v>
      </c>
      <c r="J57">
        <v>0.45612055455093431</v>
      </c>
      <c r="K57">
        <v>0.90172997182294023</v>
      </c>
      <c r="L57">
        <v>0.60379029757122116</v>
      </c>
      <c r="M57">
        <v>4917.924011746667</v>
      </c>
      <c r="N57">
        <v>712.80587258507103</v>
      </c>
      <c r="O57">
        <v>840.96750253659945</v>
      </c>
      <c r="P57">
        <v>1529838.63</v>
      </c>
      <c r="Q57">
        <v>305618.24</v>
      </c>
      <c r="R57">
        <v>1222472.96</v>
      </c>
      <c r="S57">
        <v>885.97837367734451</v>
      </c>
      <c r="T57">
        <v>1736639.8</v>
      </c>
      <c r="U57">
        <v>388764.58</v>
      </c>
      <c r="V57">
        <v>1555058.32</v>
      </c>
      <c r="W57">
        <v>1127.0171908972311</v>
      </c>
      <c r="X57">
        <v>2.2526000000000002</v>
      </c>
      <c r="Y57">
        <v>37948.730000000003</v>
      </c>
      <c r="Z57">
        <v>151794.92000000001</v>
      </c>
      <c r="AA57">
        <v>67386.539998224282</v>
      </c>
      <c r="AB57">
        <v>41.64114</v>
      </c>
      <c r="AC57">
        <v>-88.447289999999995</v>
      </c>
      <c r="AD57">
        <f>Table13[[#This Row],[YTD-23 Annualized]]/Table13[[#This Row],[Column6]]</f>
        <v>248.57499975194253</v>
      </c>
    </row>
    <row r="58" spans="1:30" x14ac:dyDescent="0.35">
      <c r="A58">
        <v>4764</v>
      </c>
      <c r="B58" t="s">
        <v>2646</v>
      </c>
      <c r="C58" t="s">
        <v>2616</v>
      </c>
      <c r="D58" t="s">
        <v>34</v>
      </c>
      <c r="E58" s="31">
        <v>43160</v>
      </c>
      <c r="F58">
        <v>404.74</v>
      </c>
      <c r="G58">
        <v>1292.3867093399999</v>
      </c>
      <c r="H58">
        <v>13911.12130066482</v>
      </c>
      <c r="I58">
        <v>7657.9874189000002</v>
      </c>
      <c r="J58">
        <v>0.55049390005204091</v>
      </c>
      <c r="K58">
        <v>0.8220584628655272</v>
      </c>
      <c r="L58">
        <v>0.75593699823787353</v>
      </c>
      <c r="M58">
        <v>5788.9560219866662</v>
      </c>
      <c r="N58">
        <v>305.84754239884148</v>
      </c>
      <c r="O58">
        <v>361.6873301378663</v>
      </c>
      <c r="P58">
        <v>611862.85</v>
      </c>
      <c r="Q58">
        <v>162944.64000000001</v>
      </c>
      <c r="R58">
        <v>651778.56000000006</v>
      </c>
      <c r="S58">
        <v>402.5908978603548</v>
      </c>
      <c r="T58">
        <v>1012399.095</v>
      </c>
      <c r="U58">
        <v>311177.32000000012</v>
      </c>
      <c r="V58">
        <v>1244709.28</v>
      </c>
      <c r="W58">
        <v>768.83263329544911</v>
      </c>
      <c r="X58">
        <v>2.3026</v>
      </c>
      <c r="Y58">
        <v>55890.6</v>
      </c>
      <c r="Z58">
        <v>223562.4</v>
      </c>
      <c r="AA58">
        <v>97091.288109094079</v>
      </c>
      <c r="AB58">
        <v>4.75</v>
      </c>
      <c r="AC58">
        <v>11.83333</v>
      </c>
      <c r="AD58">
        <f>Table13[[#This Row],[YTD-23 Annualized]]/Table13[[#This Row],[Column6]]</f>
        <v>112.59000025644025</v>
      </c>
    </row>
    <row r="59" spans="1:30" x14ac:dyDescent="0.35">
      <c r="A59">
        <v>4813</v>
      </c>
      <c r="B59" t="s">
        <v>2647</v>
      </c>
      <c r="C59" t="s">
        <v>2588</v>
      </c>
      <c r="D59" t="s">
        <v>132</v>
      </c>
      <c r="E59" s="31">
        <v>43800</v>
      </c>
      <c r="F59">
        <v>974.37</v>
      </c>
      <c r="G59">
        <v>3930</v>
      </c>
      <c r="H59">
        <v>42302.127</v>
      </c>
      <c r="I59">
        <v>18616.810883999999</v>
      </c>
      <c r="J59">
        <v>0.44009160305343509</v>
      </c>
      <c r="K59">
        <v>0.57743575379520573</v>
      </c>
      <c r="L59">
        <v>0.76663110849002059</v>
      </c>
      <c r="M59">
        <v>14272.226364550001</v>
      </c>
      <c r="N59">
        <v>488.86431984450508</v>
      </c>
      <c r="O59">
        <v>595.21642702464158</v>
      </c>
      <c r="P59">
        <v>1543651.3</v>
      </c>
      <c r="Q59">
        <v>622584.59000000008</v>
      </c>
      <c r="R59">
        <v>2490338.36</v>
      </c>
      <c r="S59">
        <v>638.96116464997908</v>
      </c>
      <c r="T59">
        <v>1717085.7</v>
      </c>
      <c r="U59">
        <v>701243.20000000007</v>
      </c>
      <c r="V59">
        <v>2804972.8</v>
      </c>
      <c r="W59">
        <v>719.68882457382722</v>
      </c>
      <c r="X59">
        <v>1.2025999999999999</v>
      </c>
      <c r="Y59">
        <v>41271.919999999998</v>
      </c>
      <c r="Z59">
        <v>165087.67999999999</v>
      </c>
      <c r="AA59">
        <v>137275.63612173629</v>
      </c>
      <c r="AB59">
        <v>53.959381700000002</v>
      </c>
      <c r="AC59">
        <v>-1.0814174999999999</v>
      </c>
      <c r="AD59">
        <f>Table13[[#This Row],[YTD-23 Annualized]]/Table13[[#This Row],[Column6]]</f>
        <v>174.48842923242967</v>
      </c>
    </row>
    <row r="60" spans="1:30" x14ac:dyDescent="0.35">
      <c r="A60">
        <v>4832</v>
      </c>
      <c r="B60" t="s">
        <v>2648</v>
      </c>
      <c r="C60" t="s">
        <v>2588</v>
      </c>
      <c r="D60" t="s">
        <v>132</v>
      </c>
      <c r="E60" s="31">
        <v>43983</v>
      </c>
      <c r="F60">
        <v>334.14</v>
      </c>
      <c r="G60">
        <v>1925.52706044</v>
      </c>
      <c r="H60">
        <v>20726.180725870119</v>
      </c>
      <c r="I60">
        <v>8173.9729052333323</v>
      </c>
      <c r="J60">
        <v>0.39437911949839838</v>
      </c>
      <c r="K60">
        <v>0.44467337259898793</v>
      </c>
      <c r="L60">
        <v>0.6058684562957084</v>
      </c>
      <c r="M60">
        <v>4952.3523458966674</v>
      </c>
      <c r="N60">
        <v>599.27833487071155</v>
      </c>
      <c r="O60">
        <v>925.80340575806554</v>
      </c>
      <c r="P60">
        <v>643349.56000000006</v>
      </c>
      <c r="Q60">
        <v>325935.58</v>
      </c>
      <c r="R60">
        <v>1303742.32</v>
      </c>
      <c r="S60">
        <v>975.44616029209305</v>
      </c>
      <c r="T60">
        <v>754487.75</v>
      </c>
      <c r="U60">
        <v>375529.46</v>
      </c>
      <c r="V60">
        <v>1502117.84</v>
      </c>
      <c r="W60">
        <v>1123.868617944574</v>
      </c>
      <c r="X60">
        <v>1.42</v>
      </c>
      <c r="Y60">
        <v>19775.11</v>
      </c>
      <c r="Z60">
        <v>79100.44</v>
      </c>
      <c r="AA60">
        <v>55704.535211267612</v>
      </c>
      <c r="AB60">
        <v>33.496429999999997</v>
      </c>
      <c r="AC60">
        <v>-112.27682</v>
      </c>
      <c r="AD60">
        <f>Table13[[#This Row],[YTD-23 Annualized]]/Table13[[#This Row],[Column6]]</f>
        <v>263.2571814241432</v>
      </c>
    </row>
    <row r="61" spans="1:30" x14ac:dyDescent="0.35">
      <c r="A61">
        <v>5129</v>
      </c>
      <c r="B61" t="s">
        <v>2649</v>
      </c>
      <c r="C61" t="s">
        <v>2588</v>
      </c>
      <c r="D61" t="s">
        <v>34</v>
      </c>
      <c r="E61" s="31">
        <v>43831</v>
      </c>
      <c r="F61">
        <v>331.84</v>
      </c>
      <c r="G61">
        <v>1682</v>
      </c>
      <c r="H61">
        <v>18104.879799999999</v>
      </c>
      <c r="I61">
        <v>7756.6493262999984</v>
      </c>
      <c r="J61">
        <v>0.42842865636147442</v>
      </c>
      <c r="K61">
        <v>0.5799464573715255</v>
      </c>
      <c r="L61">
        <v>0.61824122013959337</v>
      </c>
      <c r="M61">
        <v>4795.4803436866659</v>
      </c>
      <c r="N61">
        <v>391.60506039850168</v>
      </c>
      <c r="O61">
        <v>376.8310330279653</v>
      </c>
      <c r="P61">
        <v>683078.41</v>
      </c>
      <c r="Q61">
        <v>132867.10999999999</v>
      </c>
      <c r="R61">
        <v>531468.44000000006</v>
      </c>
      <c r="S61">
        <v>400.39510004821602</v>
      </c>
      <c r="T61">
        <v>792215.32999999984</v>
      </c>
      <c r="U61">
        <v>183003.66</v>
      </c>
      <c r="V61">
        <v>732014.64</v>
      </c>
      <c r="W61">
        <v>551.48161764705878</v>
      </c>
      <c r="X61">
        <v>1.08</v>
      </c>
      <c r="Y61">
        <v>20633.759999999998</v>
      </c>
      <c r="Z61">
        <v>82535.039999999994</v>
      </c>
      <c r="AA61">
        <v>76421.333333333328</v>
      </c>
      <c r="AB61">
        <v>45.380679999999998</v>
      </c>
      <c r="AC61">
        <v>-122.59481</v>
      </c>
      <c r="AD61">
        <f>Table13[[#This Row],[YTD-23 Annualized]]/Table13[[#This Row],[Column6]]</f>
        <v>110.82694577190533</v>
      </c>
    </row>
    <row r="62" spans="1:30" x14ac:dyDescent="0.35">
      <c r="A62">
        <v>5261</v>
      </c>
      <c r="B62" t="s">
        <v>2650</v>
      </c>
      <c r="C62" t="s">
        <v>2588</v>
      </c>
      <c r="D62" t="s">
        <v>132</v>
      </c>
      <c r="E62" s="31">
        <v>43891</v>
      </c>
      <c r="F62">
        <v>632.25</v>
      </c>
      <c r="G62">
        <v>3446.8290779399999</v>
      </c>
      <c r="H62">
        <v>37101.323512038362</v>
      </c>
      <c r="I62">
        <v>16158.933161653331</v>
      </c>
      <c r="J62">
        <v>0.43553522171278342</v>
      </c>
      <c r="K62">
        <v>0.49367569038911052</v>
      </c>
      <c r="L62">
        <v>0.58855169002610874</v>
      </c>
      <c r="M62">
        <v>9510.3674213100003</v>
      </c>
      <c r="N62">
        <v>455.75471033195669</v>
      </c>
      <c r="O62">
        <v>459.47403716884139</v>
      </c>
      <c r="P62">
        <v>980333.15</v>
      </c>
      <c r="Q62">
        <v>310129.28999999998</v>
      </c>
      <c r="R62">
        <v>1240517.1599999999</v>
      </c>
      <c r="S62">
        <v>490.51686832740211</v>
      </c>
      <c r="T62">
        <v>1131817.25</v>
      </c>
      <c r="U62">
        <v>345957.77</v>
      </c>
      <c r="V62">
        <v>1383831.08</v>
      </c>
      <c r="W62">
        <v>547.18508501383951</v>
      </c>
      <c r="X62">
        <v>2.08</v>
      </c>
      <c r="Y62">
        <v>39300.93</v>
      </c>
      <c r="Z62">
        <v>157203.72</v>
      </c>
      <c r="AA62">
        <v>75578.711538461546</v>
      </c>
      <c r="AB62">
        <v>43.66328</v>
      </c>
      <c r="AC62">
        <v>-79.466170000000005</v>
      </c>
      <c r="AD62">
        <f>Table13[[#This Row],[YTD-23 Annualized]]/Table13[[#This Row],[Column6]]</f>
        <v>130.43840527342377</v>
      </c>
    </row>
    <row r="63" spans="1:30" x14ac:dyDescent="0.35">
      <c r="A63">
        <v>5262</v>
      </c>
      <c r="B63" t="s">
        <v>2651</v>
      </c>
      <c r="C63" t="s">
        <v>2588</v>
      </c>
      <c r="D63" t="s">
        <v>34</v>
      </c>
      <c r="E63" s="31">
        <v>43862</v>
      </c>
      <c r="F63">
        <v>1113.6099999999999</v>
      </c>
      <c r="G63">
        <v>4368.8077784289599</v>
      </c>
      <c r="H63">
        <v>47025.410046231482</v>
      </c>
      <c r="I63">
        <v>25260.042394299999</v>
      </c>
      <c r="J63">
        <v>0.5371573021791074</v>
      </c>
      <c r="K63">
        <v>0.76984598378146907</v>
      </c>
      <c r="L63">
        <v>0.7205001952356257</v>
      </c>
      <c r="M63">
        <v>18199.86547675333</v>
      </c>
      <c r="N63">
        <v>967.44285803253649</v>
      </c>
      <c r="O63">
        <v>999.52769820673302</v>
      </c>
      <c r="P63">
        <v>4472748.6900000004</v>
      </c>
      <c r="Q63">
        <v>1171436.8500000001</v>
      </c>
      <c r="R63">
        <v>4685747.4000000004</v>
      </c>
      <c r="S63">
        <v>1051.927380321657</v>
      </c>
      <c r="T63">
        <v>4642942.3600000003</v>
      </c>
      <c r="U63">
        <v>1180335.3</v>
      </c>
      <c r="V63">
        <v>4721341.2</v>
      </c>
      <c r="W63">
        <v>1059.918014385647</v>
      </c>
      <c r="X63">
        <v>2.06</v>
      </c>
      <c r="Y63">
        <v>62315.09</v>
      </c>
      <c r="Z63">
        <v>249260.36</v>
      </c>
      <c r="AA63">
        <v>121000.17475728159</v>
      </c>
      <c r="AB63">
        <v>-33.853679999999997</v>
      </c>
      <c r="AC63">
        <v>151.18216000000001</v>
      </c>
      <c r="AD63">
        <f>Table13[[#This Row],[YTD-23 Annualized]]/Table13[[#This Row],[Column6]]</f>
        <v>257.46055134226685</v>
      </c>
    </row>
    <row r="64" spans="1:30" x14ac:dyDescent="0.35">
      <c r="A64">
        <v>5263</v>
      </c>
      <c r="F64">
        <v>0</v>
      </c>
      <c r="G64">
        <v>0</v>
      </c>
      <c r="H64">
        <v>0</v>
      </c>
      <c r="I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">
        <v>2401</v>
      </c>
      <c r="T64">
        <v>0</v>
      </c>
      <c r="U64">
        <v>0</v>
      </c>
      <c r="V64">
        <v>0</v>
      </c>
      <c r="W64" t="s">
        <v>2401</v>
      </c>
      <c r="X64">
        <v>0</v>
      </c>
      <c r="Y64">
        <v>0</v>
      </c>
      <c r="Z64">
        <v>0</v>
      </c>
    </row>
    <row r="65" spans="1:30" x14ac:dyDescent="0.35">
      <c r="A65">
        <v>5643</v>
      </c>
      <c r="B65" t="s">
        <v>2652</v>
      </c>
      <c r="C65" t="s">
        <v>2588</v>
      </c>
      <c r="D65" t="s">
        <v>132</v>
      </c>
      <c r="E65" s="31">
        <v>44652</v>
      </c>
      <c r="F65">
        <v>932.08999999999992</v>
      </c>
      <c r="G65">
        <v>3872.9794507199999</v>
      </c>
      <c r="H65">
        <v>41688.363509605013</v>
      </c>
      <c r="I65">
        <v>18313.451890299999</v>
      </c>
      <c r="J65">
        <v>0.43929409428797972</v>
      </c>
      <c r="K65">
        <v>0.22391478108238819</v>
      </c>
      <c r="L65">
        <v>0.7447281231614159</v>
      </c>
      <c r="M65">
        <v>13638.54265487</v>
      </c>
      <c r="N65">
        <v>1016.089685531053</v>
      </c>
      <c r="O65">
        <v>737.33965604179855</v>
      </c>
      <c r="P65">
        <v>770699.74</v>
      </c>
      <c r="Q65">
        <v>731813.19</v>
      </c>
      <c r="R65">
        <v>2927252.76</v>
      </c>
      <c r="S65">
        <v>785.13146799128845</v>
      </c>
      <c r="T65">
        <v>1130686.3500000001</v>
      </c>
      <c r="U65">
        <v>832172.7699999999</v>
      </c>
      <c r="V65">
        <v>3328691.0799999991</v>
      </c>
      <c r="W65">
        <v>892.80302331319922</v>
      </c>
      <c r="X65">
        <v>2.06</v>
      </c>
      <c r="Y65">
        <v>23092.86</v>
      </c>
      <c r="Z65">
        <v>92371.44</v>
      </c>
      <c r="AA65">
        <v>44840.504854368941</v>
      </c>
      <c r="AD65">
        <f>Table13[[#This Row],[YTD-23 Annualized]]/Table13[[#This Row],[Column6]]</f>
        <v>214.63090552088769</v>
      </c>
    </row>
    <row r="66" spans="1:30" x14ac:dyDescent="0.35">
      <c r="A66">
        <v>5828</v>
      </c>
      <c r="B66" t="s">
        <v>2653</v>
      </c>
      <c r="C66" t="s">
        <v>2588</v>
      </c>
      <c r="D66" t="s">
        <v>132</v>
      </c>
      <c r="E66" s="31">
        <v>44743</v>
      </c>
      <c r="F66">
        <v>1382.29</v>
      </c>
      <c r="G66">
        <v>4574</v>
      </c>
      <c r="H66">
        <v>49234.078600000001</v>
      </c>
      <c r="I66">
        <v>25273.9924087</v>
      </c>
      <c r="J66">
        <v>0.51334346305203316</v>
      </c>
      <c r="K66">
        <v>0.1069937182704999</v>
      </c>
      <c r="L66">
        <v>0.76305306044108701</v>
      </c>
      <c r="M66">
        <v>19285.397257023331</v>
      </c>
      <c r="N66">
        <v>411.03953353734181</v>
      </c>
      <c r="O66">
        <v>291.03463817288701</v>
      </c>
      <c r="P66">
        <v>162928.69</v>
      </c>
      <c r="Q66">
        <v>441609.94</v>
      </c>
      <c r="R66">
        <v>1766439.76</v>
      </c>
      <c r="S66">
        <v>319.47705618936692</v>
      </c>
      <c r="T66">
        <v>233905.02</v>
      </c>
      <c r="U66">
        <v>532838.48</v>
      </c>
      <c r="V66">
        <v>2131353.92</v>
      </c>
      <c r="W66">
        <v>385.47517525266039</v>
      </c>
      <c r="X66">
        <v>2.38</v>
      </c>
      <c r="Y66">
        <v>32138.89</v>
      </c>
      <c r="Z66">
        <v>128555.56</v>
      </c>
      <c r="AA66">
        <v>54014.941176470587</v>
      </c>
      <c r="AB66">
        <v>43.643271800000001</v>
      </c>
      <c r="AC66">
        <v>-79.389906999999994</v>
      </c>
      <c r="AD66">
        <f>Table13[[#This Row],[YTD-23 Annualized]]/Table13[[#This Row],[Column6]]</f>
        <v>91.594678422125853</v>
      </c>
    </row>
    <row r="67" spans="1:30" x14ac:dyDescent="0.35">
      <c r="A67">
        <v>6065</v>
      </c>
      <c r="B67" t="s">
        <v>2654</v>
      </c>
      <c r="C67" t="s">
        <v>2588</v>
      </c>
      <c r="D67" t="s">
        <v>397</v>
      </c>
      <c r="E67" s="31">
        <v>44927</v>
      </c>
      <c r="F67">
        <v>462.84</v>
      </c>
      <c r="G67">
        <v>3878</v>
      </c>
      <c r="H67">
        <v>41742.404199999997</v>
      </c>
      <c r="I67">
        <v>11949.177612400001</v>
      </c>
      <c r="J67">
        <v>0.28625992779783388</v>
      </c>
      <c r="K67">
        <v>0</v>
      </c>
      <c r="L67">
        <v>0.50282180721053771</v>
      </c>
      <c r="M67">
        <v>6008.307081746666</v>
      </c>
      <c r="N67">
        <v>0</v>
      </c>
      <c r="O67">
        <v>357.9306887909429</v>
      </c>
      <c r="P67">
        <v>0</v>
      </c>
      <c r="Q67">
        <v>181407.42</v>
      </c>
      <c r="R67">
        <v>725629.67999999993</v>
      </c>
      <c r="S67">
        <v>391.94412756027992</v>
      </c>
      <c r="T67">
        <v>0</v>
      </c>
      <c r="U67">
        <v>207034.8</v>
      </c>
      <c r="V67">
        <v>828139.2</v>
      </c>
      <c r="W67">
        <v>447.31397459165152</v>
      </c>
      <c r="X67">
        <v>2.15</v>
      </c>
      <c r="Y67">
        <v>34810.259999999987</v>
      </c>
      <c r="Z67">
        <v>139241.04</v>
      </c>
      <c r="AA67">
        <v>64763.274418604648</v>
      </c>
      <c r="AB67">
        <v>27.239979999999999</v>
      </c>
      <c r="AC67">
        <v>87.148020000000002</v>
      </c>
      <c r="AD67">
        <f>Table13[[#This Row],[YTD-23 Annualized]]/Table13[[#This Row],[Column6]]</f>
        <v>120.77107080702892</v>
      </c>
    </row>
    <row r="68" spans="1:30" x14ac:dyDescent="0.35">
      <c r="A68">
        <v>6265</v>
      </c>
      <c r="F68">
        <v>260.75</v>
      </c>
      <c r="G68">
        <v>2050</v>
      </c>
      <c r="H68">
        <v>22065.994999999999</v>
      </c>
      <c r="I68">
        <v>5557.5156673399988</v>
      </c>
      <c r="J68">
        <v>0.25185882926829262</v>
      </c>
      <c r="K68">
        <v>0</v>
      </c>
      <c r="L68">
        <v>0.71645685110215962</v>
      </c>
      <c r="M68">
        <v>3981.7201749733331</v>
      </c>
      <c r="N68">
        <v>0</v>
      </c>
      <c r="O68">
        <v>265.6955321188878</v>
      </c>
      <c r="P68">
        <v>0</v>
      </c>
      <c r="Q68">
        <v>75353.820000000007</v>
      </c>
      <c r="R68">
        <v>301415.28000000003</v>
      </c>
      <c r="S68">
        <v>288.98876318312563</v>
      </c>
      <c r="T68">
        <v>0</v>
      </c>
      <c r="U68">
        <v>84866.02</v>
      </c>
      <c r="V68">
        <v>339464.08</v>
      </c>
      <c r="W68">
        <v>325.46891658676901</v>
      </c>
      <c r="X68">
        <v>1.25</v>
      </c>
      <c r="Y68">
        <v>24754.75</v>
      </c>
      <c r="Z68">
        <v>99019</v>
      </c>
      <c r="AA68">
        <v>79215.199999999997</v>
      </c>
      <c r="AD68">
        <f>Table13[[#This Row],[YTD-23 Annualized]]/Table13[[#This Row],[Column6]]</f>
        <v>75.69976461292103</v>
      </c>
    </row>
    <row r="69" spans="1:30" x14ac:dyDescent="0.35">
      <c r="A69">
        <v>6353</v>
      </c>
      <c r="F69">
        <v>229.71</v>
      </c>
      <c r="G69">
        <v>843.56777520000003</v>
      </c>
      <c r="H69">
        <v>9080.079175475279</v>
      </c>
      <c r="I69">
        <v>4721.2833457999996</v>
      </c>
      <c r="J69">
        <v>0.51996059225473368</v>
      </c>
      <c r="K69">
        <v>0</v>
      </c>
      <c r="L69">
        <v>0.69066439895855658</v>
      </c>
      <c r="M69">
        <v>3260.8223243399989</v>
      </c>
      <c r="N69">
        <v>0</v>
      </c>
      <c r="O69">
        <v>290.94588829393592</v>
      </c>
      <c r="P69">
        <v>0</v>
      </c>
      <c r="Q69">
        <v>74138.880000000005</v>
      </c>
      <c r="R69">
        <v>296555.52000000002</v>
      </c>
      <c r="S69">
        <v>322.74990205041138</v>
      </c>
      <c r="T69">
        <v>0</v>
      </c>
      <c r="U69">
        <v>91681.31</v>
      </c>
      <c r="V69">
        <v>366725.24</v>
      </c>
      <c r="W69">
        <v>399.11762657263512</v>
      </c>
      <c r="X69">
        <v>0.15260000000000001</v>
      </c>
      <c r="Y69">
        <v>18747.490000000002</v>
      </c>
      <c r="Z69">
        <v>74989.960000000006</v>
      </c>
      <c r="AA69">
        <v>491415.20314547839</v>
      </c>
      <c r="AD69">
        <f>Table13[[#This Row],[YTD-23 Annualized]]/Table13[[#This Row],[Column6]]</f>
        <v>90.945010338772079</v>
      </c>
    </row>
    <row r="70" spans="1:30" x14ac:dyDescent="0.35">
      <c r="A70">
        <v>7495</v>
      </c>
      <c r="F70">
        <v>55.57</v>
      </c>
      <c r="G70">
        <v>720.00553500000001</v>
      </c>
      <c r="H70">
        <v>7750.0675781865002</v>
      </c>
      <c r="I70">
        <v>4531.6449556000007</v>
      </c>
      <c r="J70">
        <v>0.58472328271754193</v>
      </c>
      <c r="K70">
        <v>0</v>
      </c>
      <c r="L70">
        <v>0.1863011594505832</v>
      </c>
      <c r="M70">
        <v>844.25070944666663</v>
      </c>
      <c r="N70">
        <v>0</v>
      </c>
      <c r="O70">
        <v>286.83894187511248</v>
      </c>
      <c r="P70">
        <v>0</v>
      </c>
      <c r="Q70">
        <v>17707.689999999999</v>
      </c>
      <c r="R70">
        <v>70830.760000000009</v>
      </c>
      <c r="S70">
        <v>318.65556955191653</v>
      </c>
      <c r="T70">
        <v>0</v>
      </c>
      <c r="U70">
        <v>20280.82</v>
      </c>
      <c r="V70">
        <v>81123.28</v>
      </c>
      <c r="W70">
        <v>364.95987043368717</v>
      </c>
      <c r="X70">
        <v>1.25</v>
      </c>
      <c r="Y70">
        <v>15648.1</v>
      </c>
      <c r="Z70">
        <v>62592.399999999987</v>
      </c>
      <c r="AA70">
        <v>50073.919999999998</v>
      </c>
      <c r="AD70">
        <f>Table13[[#This Row],[YTD-23 Annualized]]/Table13[[#This Row],[Column6]]</f>
        <v>83.897779661237649</v>
      </c>
    </row>
    <row r="71" spans="1:30" x14ac:dyDescent="0.35">
      <c r="A71">
        <v>7618</v>
      </c>
      <c r="F71">
        <v>69.36</v>
      </c>
      <c r="G71">
        <v>306.58300200000002</v>
      </c>
      <c r="H71">
        <v>3300.0287752278</v>
      </c>
      <c r="I71">
        <v>1286.7811893999999</v>
      </c>
      <c r="J71">
        <v>0.38993029365665882</v>
      </c>
      <c r="K71">
        <v>0</v>
      </c>
      <c r="L71">
        <v>0.85798465304847771</v>
      </c>
      <c r="M71">
        <v>1104.0385123366671</v>
      </c>
      <c r="N71">
        <v>0</v>
      </c>
      <c r="O71">
        <v>363.18425605536328</v>
      </c>
      <c r="P71">
        <v>0</v>
      </c>
      <c r="Q71">
        <v>27886.25</v>
      </c>
      <c r="R71">
        <v>111545</v>
      </c>
      <c r="S71">
        <v>402.05089388696649</v>
      </c>
      <c r="T71">
        <v>0</v>
      </c>
      <c r="U71">
        <v>45367.83</v>
      </c>
      <c r="V71">
        <v>181471.32</v>
      </c>
      <c r="W71">
        <v>654.09212802768172</v>
      </c>
      <c r="X71">
        <v>1.1526000000000001</v>
      </c>
      <c r="Y71">
        <v>14332.56</v>
      </c>
      <c r="Z71">
        <v>57330.239999999991</v>
      </c>
      <c r="AA71">
        <v>49739.927121290981</v>
      </c>
      <c r="AD71">
        <f>Table13[[#This Row],[YTD-23 Annualized]]/Table13[[#This Row],[Column6]]</f>
        <v>101.03361318792955</v>
      </c>
    </row>
    <row r="72" spans="1:30" x14ac:dyDescent="0.35">
      <c r="A72">
        <v>8258</v>
      </c>
      <c r="F72">
        <v>99.84</v>
      </c>
      <c r="G72">
        <v>516</v>
      </c>
      <c r="H72">
        <v>5554.1723999999986</v>
      </c>
      <c r="I72">
        <v>2026.3579944999999</v>
      </c>
      <c r="J72">
        <v>0.3648352713178295</v>
      </c>
      <c r="K72">
        <v>0</v>
      </c>
      <c r="L72">
        <v>0.6231818543996176</v>
      </c>
      <c r="M72">
        <v>1262.78953269</v>
      </c>
      <c r="N72">
        <v>0</v>
      </c>
      <c r="O72">
        <v>352.32241586538458</v>
      </c>
      <c r="P72">
        <v>0</v>
      </c>
      <c r="Q72">
        <v>38033.570000000007</v>
      </c>
      <c r="R72">
        <v>152134.28</v>
      </c>
      <c r="S72">
        <v>380.94521233974359</v>
      </c>
      <c r="T72">
        <v>0</v>
      </c>
      <c r="U72">
        <v>48652.35</v>
      </c>
      <c r="V72">
        <v>194609.4</v>
      </c>
      <c r="W72">
        <v>487.30318509615381</v>
      </c>
      <c r="X72">
        <v>1.2025999999999999</v>
      </c>
      <c r="Y72">
        <v>15484.28</v>
      </c>
      <c r="Z72">
        <v>61937.120000000003</v>
      </c>
      <c r="AA72">
        <v>51502.677532013971</v>
      </c>
      <c r="AD72">
        <f>Table13[[#This Row],[YTD-23 Annualized]]/Table13[[#This Row],[Column6]]</f>
        <v>120.47477118053304</v>
      </c>
    </row>
    <row r="73" spans="1:30" x14ac:dyDescent="0.35">
      <c r="A73">
        <v>1783</v>
      </c>
      <c r="B73" t="s">
        <v>2655</v>
      </c>
      <c r="C73" t="s">
        <v>2656</v>
      </c>
      <c r="D73" t="s">
        <v>34</v>
      </c>
      <c r="E73" s="31">
        <v>41883</v>
      </c>
      <c r="F73">
        <v>236.07</v>
      </c>
      <c r="G73">
        <v>1302.4071570000001</v>
      </c>
      <c r="H73">
        <v>14018.980397232301</v>
      </c>
      <c r="I73">
        <v>6720.1349114433324</v>
      </c>
      <c r="J73">
        <v>0.47935974807198217</v>
      </c>
      <c r="K73">
        <v>0.73012640363859949</v>
      </c>
      <c r="L73">
        <v>0.58430951741909498</v>
      </c>
      <c r="M73">
        <v>3926.638787096666</v>
      </c>
      <c r="N73">
        <v>461.97336164790829</v>
      </c>
      <c r="O73">
        <v>583.56631507603674</v>
      </c>
      <c r="P73">
        <v>608457.02</v>
      </c>
      <c r="Q73">
        <v>152463.18</v>
      </c>
      <c r="R73">
        <v>609852.72</v>
      </c>
      <c r="S73">
        <v>645.83886135468288</v>
      </c>
      <c r="T73">
        <v>928919.33999999985</v>
      </c>
      <c r="U73">
        <v>238609.76</v>
      </c>
      <c r="V73">
        <v>954439.04</v>
      </c>
      <c r="W73">
        <v>1010.758503833609</v>
      </c>
      <c r="X73">
        <v>2.2713999999999999</v>
      </c>
      <c r="Y73">
        <v>40366.33</v>
      </c>
      <c r="Z73">
        <v>161465.32</v>
      </c>
      <c r="AA73">
        <v>71086.255173021054</v>
      </c>
      <c r="AB73">
        <v>44.652082399999998</v>
      </c>
      <c r="AC73">
        <v>-63.575305899999996</v>
      </c>
      <c r="AD73">
        <f>Table13[[#This Row],[YTD-23 Annualized]]/Table13[[#This Row],[Column6]]</f>
        <v>155.31164262015594</v>
      </c>
    </row>
    <row r="74" spans="1:30" x14ac:dyDescent="0.35">
      <c r="A74">
        <v>3940</v>
      </c>
      <c r="B74" t="s">
        <v>2657</v>
      </c>
      <c r="C74" t="s">
        <v>2658</v>
      </c>
      <c r="D74" t="s">
        <v>34</v>
      </c>
      <c r="E74" s="31">
        <v>42401</v>
      </c>
      <c r="F74">
        <v>363</v>
      </c>
      <c r="G74">
        <v>1204.2086859999999</v>
      </c>
      <c r="H74">
        <v>12961.9818752354</v>
      </c>
      <c r="I74">
        <v>6851.0824192999989</v>
      </c>
      <c r="J74">
        <v>0.52855207523391001</v>
      </c>
      <c r="K74">
        <v>0.70242441835726632</v>
      </c>
      <c r="L74">
        <v>0.79258125722389727</v>
      </c>
      <c r="M74">
        <v>5430.0395172333328</v>
      </c>
      <c r="N74">
        <v>365.64674007775602</v>
      </c>
      <c r="O74">
        <v>366.86550964187319</v>
      </c>
      <c r="P74">
        <v>539287.42999999993</v>
      </c>
      <c r="Q74">
        <v>148194.73000000001</v>
      </c>
      <c r="R74">
        <v>592778.91999999993</v>
      </c>
      <c r="S74">
        <v>408.24994490358119</v>
      </c>
      <c r="T74">
        <v>652026.54</v>
      </c>
      <c r="U74">
        <v>171763.55</v>
      </c>
      <c r="V74">
        <v>687054.2</v>
      </c>
      <c r="W74">
        <v>473.17782369145999</v>
      </c>
      <c r="X74">
        <v>2.1714000000000002</v>
      </c>
      <c r="Y74">
        <v>28749.93</v>
      </c>
      <c r="Z74">
        <v>114999.72</v>
      </c>
      <c r="AA74">
        <v>52961.094224924018</v>
      </c>
      <c r="AB74">
        <v>44.679970699999998</v>
      </c>
      <c r="AC74">
        <v>-63.572023199999997</v>
      </c>
      <c r="AD74">
        <f>Table13[[#This Row],[YTD-23 Annualized]]/Table13[[#This Row],[Column6]]</f>
        <v>109.16659411385417</v>
      </c>
    </row>
    <row r="75" spans="1:30" x14ac:dyDescent="0.35">
      <c r="A75">
        <v>4723</v>
      </c>
      <c r="B75" t="s">
        <v>2659</v>
      </c>
      <c r="C75" t="s">
        <v>2656</v>
      </c>
      <c r="D75" t="s">
        <v>34</v>
      </c>
      <c r="E75" s="31">
        <v>43160</v>
      </c>
      <c r="F75">
        <v>363.54</v>
      </c>
      <c r="G75">
        <v>1409.16696190473</v>
      </c>
      <c r="H75">
        <v>15168.132261246319</v>
      </c>
      <c r="I75">
        <v>7928.0321421000008</v>
      </c>
      <c r="J75">
        <v>0.52267688635308462</v>
      </c>
      <c r="K75">
        <v>0.74436866475006003</v>
      </c>
      <c r="L75">
        <v>0.67635649074025028</v>
      </c>
      <c r="M75">
        <v>5362.1759981066662</v>
      </c>
      <c r="N75">
        <v>369.02645790022422</v>
      </c>
      <c r="O75">
        <v>457.84403366892229</v>
      </c>
      <c r="P75">
        <v>658124.13</v>
      </c>
      <c r="Q75">
        <v>185552.9</v>
      </c>
      <c r="R75">
        <v>742211.60000000009</v>
      </c>
      <c r="S75">
        <v>510.40573251911769</v>
      </c>
      <c r="T75">
        <v>835508.71</v>
      </c>
      <c r="U75">
        <v>225061.62</v>
      </c>
      <c r="V75">
        <v>900246.48</v>
      </c>
      <c r="W75">
        <v>619.08351213071467</v>
      </c>
      <c r="X75">
        <v>3.1214</v>
      </c>
      <c r="Y75">
        <v>46217.350000000013</v>
      </c>
      <c r="Z75">
        <v>184869.4</v>
      </c>
      <c r="AA75">
        <v>59226.436855257263</v>
      </c>
      <c r="AB75">
        <v>44.647163900000002</v>
      </c>
      <c r="AC75">
        <v>-63.572253099999998</v>
      </c>
      <c r="AD75">
        <f>Table13[[#This Row],[YTD-23 Annualized]]/Table13[[#This Row],[Column6]]</f>
        <v>138.41612066856217</v>
      </c>
    </row>
    <row r="76" spans="1:30" x14ac:dyDescent="0.35">
      <c r="A76">
        <v>5826</v>
      </c>
      <c r="B76" t="s">
        <v>2660</v>
      </c>
      <c r="C76" t="s">
        <v>2658</v>
      </c>
      <c r="D76" t="s">
        <v>1232</v>
      </c>
      <c r="E76" s="31">
        <v>44682</v>
      </c>
      <c r="F76">
        <v>369.86</v>
      </c>
      <c r="G76">
        <v>1302.1302687687551</v>
      </c>
      <c r="H76">
        <v>14016</v>
      </c>
      <c r="I76">
        <v>6512.0949166</v>
      </c>
      <c r="J76">
        <v>0.46461864416381282</v>
      </c>
      <c r="K76">
        <v>0.2178862681800654</v>
      </c>
      <c r="L76">
        <v>0.83194692839928985</v>
      </c>
      <c r="M76">
        <v>5417.7173633099992</v>
      </c>
      <c r="N76">
        <v>423.89982559870691</v>
      </c>
      <c r="O76">
        <v>433.45546963715998</v>
      </c>
      <c r="P76">
        <v>110662.33</v>
      </c>
      <c r="Q76">
        <v>174609.08</v>
      </c>
      <c r="R76">
        <v>698436.32000000007</v>
      </c>
      <c r="S76">
        <v>472.09506299680959</v>
      </c>
      <c r="T76">
        <v>134649.43</v>
      </c>
      <c r="U76">
        <v>223777.94</v>
      </c>
      <c r="V76">
        <v>895111.76</v>
      </c>
      <c r="W76">
        <v>605.03417509327858</v>
      </c>
      <c r="X76">
        <v>1.2714000000000001</v>
      </c>
      <c r="Y76">
        <v>28074.57</v>
      </c>
      <c r="Z76">
        <v>112298.28</v>
      </c>
      <c r="AA76">
        <v>88326.474752241629</v>
      </c>
      <c r="AB76">
        <v>36.988970000000002</v>
      </c>
      <c r="AC76">
        <v>-84.599940000000004</v>
      </c>
      <c r="AD76">
        <f>Table13[[#This Row],[YTD-23 Annualized]]/Table13[[#This Row],[Column6]]</f>
        <v>128.91708318524846</v>
      </c>
    </row>
    <row r="77" spans="1:30" x14ac:dyDescent="0.35">
      <c r="A77">
        <v>5991</v>
      </c>
      <c r="B77" t="s">
        <v>2661</v>
      </c>
      <c r="C77" t="s">
        <v>2662</v>
      </c>
      <c r="D77" t="s">
        <v>397</v>
      </c>
      <c r="E77" s="31">
        <v>45017</v>
      </c>
      <c r="F77">
        <v>0</v>
      </c>
      <c r="G77">
        <v>0</v>
      </c>
      <c r="H77">
        <v>0</v>
      </c>
      <c r="I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7018.0899999999992</v>
      </c>
      <c r="R77">
        <v>28072.36</v>
      </c>
      <c r="S77" t="s">
        <v>2401</v>
      </c>
      <c r="T77">
        <v>0</v>
      </c>
      <c r="U77">
        <v>7031.8599999999988</v>
      </c>
      <c r="V77">
        <v>28127.439999999999</v>
      </c>
      <c r="W77" t="s">
        <v>2401</v>
      </c>
      <c r="X77">
        <v>0</v>
      </c>
      <c r="Y77">
        <v>-1692.4</v>
      </c>
      <c r="Z77">
        <v>-6769.6</v>
      </c>
      <c r="AB77">
        <v>45.366739600000002</v>
      </c>
      <c r="AC77">
        <v>-63.286391299999998</v>
      </c>
    </row>
    <row r="78" spans="1:30" x14ac:dyDescent="0.35">
      <c r="A78">
        <v>7365</v>
      </c>
      <c r="F78">
        <v>79.650000000000006</v>
      </c>
      <c r="G78">
        <v>2127</v>
      </c>
      <c r="H78">
        <v>22894.815299999998</v>
      </c>
      <c r="I78">
        <v>16537.720543399999</v>
      </c>
      <c r="J78">
        <v>0.72233474377056883</v>
      </c>
      <c r="K78">
        <v>0</v>
      </c>
      <c r="L78">
        <v>7.3933409094557923E-2</v>
      </c>
      <c r="M78">
        <v>1222.6900584266671</v>
      </c>
      <c r="N78">
        <v>0</v>
      </c>
      <c r="O78">
        <v>430.46591337099812</v>
      </c>
      <c r="P78">
        <v>0</v>
      </c>
      <c r="Q78">
        <v>37615.93</v>
      </c>
      <c r="R78">
        <v>150463.72</v>
      </c>
      <c r="S78">
        <v>472.26528562460771</v>
      </c>
      <c r="T78">
        <v>0</v>
      </c>
      <c r="U78">
        <v>53330</v>
      </c>
      <c r="V78">
        <v>213320</v>
      </c>
      <c r="W78">
        <v>669.55430006277459</v>
      </c>
      <c r="X78">
        <v>7.1400000000000005E-2</v>
      </c>
      <c r="Y78">
        <v>7581.44</v>
      </c>
      <c r="Z78">
        <v>30325.759999999998</v>
      </c>
      <c r="AA78">
        <v>424730.5322128851</v>
      </c>
      <c r="AD78">
        <f>Table13[[#This Row],[YTD-23 Annualized]]/Table13[[#This Row],[Column6]]</f>
        <v>123.05957586145232</v>
      </c>
    </row>
    <row r="79" spans="1:30" x14ac:dyDescent="0.35">
      <c r="A79">
        <v>1613</v>
      </c>
      <c r="B79" t="s">
        <v>2663</v>
      </c>
      <c r="C79" t="s">
        <v>2664</v>
      </c>
      <c r="D79" t="s">
        <v>34</v>
      </c>
      <c r="E79" s="31">
        <v>40817</v>
      </c>
      <c r="F79">
        <v>349.23</v>
      </c>
      <c r="G79">
        <v>1440.832627</v>
      </c>
      <c r="H79">
        <v>15508.978313765299</v>
      </c>
      <c r="I79">
        <v>8116.0236556</v>
      </c>
      <c r="J79">
        <v>0.52331130338846776</v>
      </c>
      <c r="K79">
        <v>0.5637726145173606</v>
      </c>
      <c r="L79">
        <v>0.65076378905151688</v>
      </c>
      <c r="M79">
        <v>5281.6143061499997</v>
      </c>
      <c r="N79">
        <v>400.33409353745623</v>
      </c>
      <c r="O79">
        <v>233.79540703834149</v>
      </c>
      <c r="P79">
        <v>547013.09</v>
      </c>
      <c r="Q79">
        <v>93371.520000000004</v>
      </c>
      <c r="R79">
        <v>373486.08000000002</v>
      </c>
      <c r="S79">
        <v>267.36397216733963</v>
      </c>
      <c r="T79">
        <v>725890.44999999984</v>
      </c>
      <c r="U79">
        <v>144938.26999999999</v>
      </c>
      <c r="V79">
        <v>579753.07999999996</v>
      </c>
      <c r="W79">
        <v>415.0223921198064</v>
      </c>
      <c r="X79">
        <v>1.0718000000000001</v>
      </c>
      <c r="Y79">
        <v>17938.64</v>
      </c>
      <c r="Z79">
        <v>71754.559999999998</v>
      </c>
      <c r="AA79">
        <v>66947.714125769722</v>
      </c>
      <c r="AB79">
        <v>45.425583099999997</v>
      </c>
      <c r="AC79">
        <v>-75.695206400000004</v>
      </c>
      <c r="AD79">
        <f>Table13[[#This Row],[YTD-23 Annualized]]/Table13[[#This Row],[Column6]]</f>
        <v>70.714379799582602</v>
      </c>
    </row>
    <row r="80" spans="1:30" x14ac:dyDescent="0.35">
      <c r="A80">
        <v>2012</v>
      </c>
      <c r="B80" t="s">
        <v>2665</v>
      </c>
      <c r="C80" t="s">
        <v>2664</v>
      </c>
      <c r="D80" t="s">
        <v>34</v>
      </c>
      <c r="E80" s="31">
        <v>41640</v>
      </c>
      <c r="F80">
        <v>542.72</v>
      </c>
      <c r="G80">
        <v>1643.0061788999999</v>
      </c>
      <c r="H80">
        <v>17685.154209061711</v>
      </c>
      <c r="I80">
        <v>9390.7779807333318</v>
      </c>
      <c r="J80">
        <v>0.53099780017307308</v>
      </c>
      <c r="K80">
        <v>0.72540836654440621</v>
      </c>
      <c r="L80">
        <v>0.85399316394235603</v>
      </c>
      <c r="M80">
        <v>8019.660199646667</v>
      </c>
      <c r="N80">
        <v>427.31624007550943</v>
      </c>
      <c r="O80">
        <v>464.14593160377348</v>
      </c>
      <c r="P80">
        <v>854295.02000000014</v>
      </c>
      <c r="Q80">
        <v>282847.92</v>
      </c>
      <c r="R80">
        <v>1131391.68</v>
      </c>
      <c r="S80">
        <v>521.16730542452819</v>
      </c>
      <c r="T80">
        <v>1268730.58</v>
      </c>
      <c r="U80">
        <v>374921.87</v>
      </c>
      <c r="V80">
        <v>1499687.48</v>
      </c>
      <c r="W80">
        <v>690.82007296580184</v>
      </c>
      <c r="X80">
        <v>2.2414000000000001</v>
      </c>
      <c r="Y80">
        <v>33754.68</v>
      </c>
      <c r="Z80">
        <v>135018.72</v>
      </c>
      <c r="AA80">
        <v>60238.565182475228</v>
      </c>
      <c r="AB80">
        <v>53.766669999999998</v>
      </c>
      <c r="AC80">
        <v>-2.7166700000000001</v>
      </c>
      <c r="AD80">
        <f>Table13[[#This Row],[YTD-23 Annualized]]/Table13[[#This Row],[Column6]]</f>
        <v>141.07725911502425</v>
      </c>
    </row>
    <row r="81" spans="1:30" x14ac:dyDescent="0.35">
      <c r="A81">
        <v>3821</v>
      </c>
      <c r="B81" t="s">
        <v>2666</v>
      </c>
      <c r="C81" t="s">
        <v>2664</v>
      </c>
      <c r="D81" t="s">
        <v>34</v>
      </c>
      <c r="E81" s="31">
        <v>42339</v>
      </c>
      <c r="F81">
        <v>357.36</v>
      </c>
      <c r="G81">
        <v>1299.5271640000001</v>
      </c>
      <c r="H81">
        <v>13987.9804405796</v>
      </c>
      <c r="I81">
        <v>7763.0000272999996</v>
      </c>
      <c r="J81">
        <v>0.55497647142680273</v>
      </c>
      <c r="K81">
        <v>0.54552656037812663</v>
      </c>
      <c r="L81">
        <v>0.68191138836237952</v>
      </c>
      <c r="M81">
        <v>5293.6781264733327</v>
      </c>
      <c r="N81">
        <v>336.17234561449351</v>
      </c>
      <c r="O81">
        <v>264.46387396462961</v>
      </c>
      <c r="P81">
        <v>428083.64000000007</v>
      </c>
      <c r="Q81">
        <v>106209.25</v>
      </c>
      <c r="R81">
        <v>424837</v>
      </c>
      <c r="S81">
        <v>297.20519923886269</v>
      </c>
      <c r="T81">
        <v>790653.0199999999</v>
      </c>
      <c r="U81">
        <v>220918.14</v>
      </c>
      <c r="V81">
        <v>883672.56</v>
      </c>
      <c r="W81">
        <v>618.19492948287439</v>
      </c>
      <c r="X81">
        <v>1.2414000000000001</v>
      </c>
      <c r="Y81">
        <v>34474.120000000003</v>
      </c>
      <c r="Z81">
        <v>137896.48000000001</v>
      </c>
      <c r="AA81">
        <v>111081.42419848561</v>
      </c>
      <c r="AB81">
        <v>45.421774999999997</v>
      </c>
      <c r="AC81">
        <v>-75.696261000000007</v>
      </c>
      <c r="AD81">
        <f>Table13[[#This Row],[YTD-23 Annualized]]/Table13[[#This Row],[Column6]]</f>
        <v>80.253651591587783</v>
      </c>
    </row>
    <row r="82" spans="1:30" x14ac:dyDescent="0.35">
      <c r="A82">
        <v>5334</v>
      </c>
      <c r="B82" t="s">
        <v>2667</v>
      </c>
      <c r="C82" t="s">
        <v>2664</v>
      </c>
      <c r="D82" t="s">
        <v>132</v>
      </c>
      <c r="E82" s="31">
        <v>43678</v>
      </c>
      <c r="F82">
        <v>1111.6199999999999</v>
      </c>
      <c r="G82">
        <v>6958</v>
      </c>
      <c r="H82">
        <v>74895.216199999995</v>
      </c>
      <c r="I82">
        <v>35703.942411199998</v>
      </c>
      <c r="J82">
        <v>0.47671859729807409</v>
      </c>
      <c r="K82">
        <v>0.4360374466995634</v>
      </c>
      <c r="L82">
        <v>0.47980312377902018</v>
      </c>
      <c r="M82">
        <v>17130.863100120001</v>
      </c>
      <c r="N82">
        <v>379.59531414186898</v>
      </c>
      <c r="O82">
        <v>1124.673224663105</v>
      </c>
      <c r="P82">
        <v>1752562.6</v>
      </c>
      <c r="Q82">
        <v>1282110.28</v>
      </c>
      <c r="R82">
        <v>5128441.1199999992</v>
      </c>
      <c r="S82">
        <v>1153.3710080783001</v>
      </c>
      <c r="T82">
        <v>2399927.11</v>
      </c>
      <c r="U82">
        <v>1364172.25</v>
      </c>
      <c r="V82">
        <v>5456689</v>
      </c>
      <c r="W82">
        <v>1227.192970619456</v>
      </c>
      <c r="X82">
        <v>2.5013999999999998</v>
      </c>
      <c r="Y82">
        <v>72600.100000000006</v>
      </c>
      <c r="Z82">
        <v>290400.40000000002</v>
      </c>
      <c r="AA82">
        <v>116095.146717838</v>
      </c>
      <c r="AB82">
        <v>41.877760000000002</v>
      </c>
      <c r="AC82">
        <v>-93.678550000000001</v>
      </c>
      <c r="AD82">
        <f>Table13[[#This Row],[YTD-23 Annualized]]/Table13[[#This Row],[Column6]]</f>
        <v>299.36851926416216</v>
      </c>
    </row>
    <row r="83" spans="1:30" x14ac:dyDescent="0.35">
      <c r="A83">
        <v>5447</v>
      </c>
      <c r="B83" t="s">
        <v>2668</v>
      </c>
      <c r="C83" t="s">
        <v>2669</v>
      </c>
      <c r="D83" t="s">
        <v>34</v>
      </c>
      <c r="E83" s="31">
        <v>44197</v>
      </c>
      <c r="F83">
        <v>447.59</v>
      </c>
      <c r="G83">
        <v>4001</v>
      </c>
      <c r="H83">
        <v>43066.363899999997</v>
      </c>
      <c r="I83">
        <v>17909.084459000002</v>
      </c>
      <c r="J83">
        <v>0.41584853786553372</v>
      </c>
      <c r="K83">
        <v>0.52600543873749483</v>
      </c>
      <c r="L83">
        <v>0.38300999913852352</v>
      </c>
      <c r="M83">
        <v>6859.3584232133344</v>
      </c>
      <c r="N83">
        <v>542.60285836429034</v>
      </c>
      <c r="O83">
        <v>961.40313679930307</v>
      </c>
      <c r="P83">
        <v>1560015.81</v>
      </c>
      <c r="Q83">
        <v>439719.66</v>
      </c>
      <c r="R83">
        <v>1758878.64</v>
      </c>
      <c r="S83">
        <v>982.4161844545232</v>
      </c>
      <c r="T83">
        <v>1710203.68</v>
      </c>
      <c r="U83">
        <v>490248.79</v>
      </c>
      <c r="V83">
        <v>1960995.16</v>
      </c>
      <c r="W83">
        <v>1095.3077369914431</v>
      </c>
      <c r="X83">
        <v>2.2913999999999999</v>
      </c>
      <c r="Y83">
        <v>36741.730000000003</v>
      </c>
      <c r="Z83">
        <v>146966.92000000001</v>
      </c>
      <c r="AA83">
        <v>64138.483023479108</v>
      </c>
      <c r="AB83">
        <v>45.477229999999999</v>
      </c>
      <c r="AC83">
        <v>-75.701639999999998</v>
      </c>
      <c r="AD83">
        <f>Table13[[#This Row],[YTD-23 Annualized]]/Table13[[#This Row],[Column6]]</f>
        <v>256.42028473794721</v>
      </c>
    </row>
    <row r="84" spans="1:30" x14ac:dyDescent="0.35">
      <c r="A84">
        <v>5480</v>
      </c>
      <c r="B84" t="s">
        <v>2670</v>
      </c>
      <c r="C84" t="s">
        <v>2664</v>
      </c>
      <c r="D84" t="s">
        <v>34</v>
      </c>
      <c r="E84" s="31">
        <v>44562</v>
      </c>
      <c r="F84">
        <v>330.98</v>
      </c>
      <c r="G84">
        <v>2407</v>
      </c>
      <c r="H84">
        <v>25908.707299999998</v>
      </c>
      <c r="I84">
        <v>10667.078719499999</v>
      </c>
      <c r="J84">
        <v>0.41171790610718739</v>
      </c>
      <c r="K84">
        <v>0.12605837550577659</v>
      </c>
      <c r="L84">
        <v>0.49459071010405259</v>
      </c>
      <c r="M84">
        <v>5275.8380386133331</v>
      </c>
      <c r="N84">
        <v>498.45240288881621</v>
      </c>
      <c r="O84">
        <v>514.2262674481841</v>
      </c>
      <c r="P84">
        <v>193540.74</v>
      </c>
      <c r="Q84">
        <v>187251.34</v>
      </c>
      <c r="R84">
        <v>749005.36</v>
      </c>
      <c r="S84">
        <v>565.74820230829653</v>
      </c>
      <c r="T84">
        <v>256028.36</v>
      </c>
      <c r="U84">
        <v>210662.44</v>
      </c>
      <c r="V84">
        <v>842649.76</v>
      </c>
      <c r="W84">
        <v>636.48087497734002</v>
      </c>
      <c r="X84">
        <v>1.7514000000000001</v>
      </c>
      <c r="Y84">
        <v>120415</v>
      </c>
      <c r="Z84">
        <v>481660</v>
      </c>
      <c r="AA84">
        <v>275014.27429484978</v>
      </c>
      <c r="AB84">
        <v>45.364624800000001</v>
      </c>
      <c r="AC84">
        <v>-75.782972400000006</v>
      </c>
      <c r="AD84">
        <f>Table13[[#This Row],[YTD-23 Annualized]]/Table13[[#This Row],[Column6]]</f>
        <v>141.96898284558858</v>
      </c>
    </row>
    <row r="85" spans="1:30" x14ac:dyDescent="0.35">
      <c r="A85">
        <v>6091</v>
      </c>
      <c r="B85" t="s">
        <v>2671</v>
      </c>
      <c r="C85" t="s">
        <v>2669</v>
      </c>
      <c r="D85" t="s">
        <v>397</v>
      </c>
      <c r="E85" s="31">
        <v>45047</v>
      </c>
      <c r="F85">
        <v>163.71</v>
      </c>
      <c r="G85">
        <v>471</v>
      </c>
      <c r="H85">
        <v>5069.7968999999994</v>
      </c>
      <c r="I85">
        <v>2680.8676979000002</v>
      </c>
      <c r="J85">
        <v>0.52879193205944808</v>
      </c>
      <c r="K85">
        <v>0</v>
      </c>
      <c r="L85">
        <v>0.93867620114483341</v>
      </c>
      <c r="M85">
        <v>2516.4667064366672</v>
      </c>
      <c r="N85">
        <v>0</v>
      </c>
      <c r="O85">
        <v>217.31360332294909</v>
      </c>
      <c r="P85">
        <v>0</v>
      </c>
      <c r="Q85">
        <v>37656.949999999997</v>
      </c>
      <c r="R85">
        <v>150627.79999999999</v>
      </c>
      <c r="S85">
        <v>230.0222955225704</v>
      </c>
      <c r="T85">
        <v>0</v>
      </c>
      <c r="U85">
        <v>48117.99</v>
      </c>
      <c r="V85">
        <v>192471.96</v>
      </c>
      <c r="W85">
        <v>293.92211838006227</v>
      </c>
      <c r="X85">
        <v>0.23139999999999999</v>
      </c>
      <c r="Y85">
        <v>6980.1699999999992</v>
      </c>
      <c r="Z85">
        <v>27920.679999999989</v>
      </c>
      <c r="AA85">
        <v>120659.8098530682</v>
      </c>
      <c r="AB85">
        <v>45.428160400000003</v>
      </c>
      <c r="AC85">
        <v>-75.725082900000004</v>
      </c>
      <c r="AD85">
        <f>Table13[[#This Row],[YTD-23 Annualized]]/Table13[[#This Row],[Column6]]</f>
        <v>59.856861851071301</v>
      </c>
    </row>
    <row r="86" spans="1:30" x14ac:dyDescent="0.35">
      <c r="A86">
        <v>6125</v>
      </c>
      <c r="B86" t="s">
        <v>2672</v>
      </c>
      <c r="C86" t="s">
        <v>2664</v>
      </c>
      <c r="D86" t="s">
        <v>397</v>
      </c>
      <c r="E86" s="31">
        <v>45078</v>
      </c>
      <c r="F86">
        <v>160.22999999999999</v>
      </c>
      <c r="G86">
        <v>673</v>
      </c>
      <c r="H86">
        <v>7244.1046999999999</v>
      </c>
      <c r="I86">
        <v>3276.8325491999999</v>
      </c>
      <c r="J86">
        <v>0.4523447251114413</v>
      </c>
      <c r="K86">
        <v>0</v>
      </c>
      <c r="L86">
        <v>0.74183649335803548</v>
      </c>
      <c r="M86">
        <v>2430.8739676199998</v>
      </c>
      <c r="N86">
        <v>0</v>
      </c>
      <c r="O86">
        <v>319.51944080384447</v>
      </c>
      <c r="P86">
        <v>0</v>
      </c>
      <c r="Q86">
        <v>55016.12</v>
      </c>
      <c r="R86">
        <v>220064.48</v>
      </c>
      <c r="S86">
        <v>343.35717406228548</v>
      </c>
      <c r="T86">
        <v>0</v>
      </c>
      <c r="U86">
        <v>65182.990000000013</v>
      </c>
      <c r="V86">
        <v>260731.96</v>
      </c>
      <c r="W86">
        <v>406.8088997066717</v>
      </c>
      <c r="X86">
        <v>1.0813999999999999</v>
      </c>
      <c r="Y86">
        <v>16351.09</v>
      </c>
      <c r="Z86">
        <v>65404.359999999993</v>
      </c>
      <c r="AA86">
        <v>60481.191048640649</v>
      </c>
      <c r="AB86">
        <v>45.417695600000002</v>
      </c>
      <c r="AC86">
        <v>-75.6929485</v>
      </c>
      <c r="AD86">
        <f>Table13[[#This Row],[YTD-23 Annualized]]/Table13[[#This Row],[Column6]]</f>
        <v>90.528954989574771</v>
      </c>
    </row>
    <row r="87" spans="1:30" x14ac:dyDescent="0.35">
      <c r="A87">
        <v>7488</v>
      </c>
      <c r="F87">
        <v>129</v>
      </c>
      <c r="G87">
        <v>626.90970000000004</v>
      </c>
      <c r="H87">
        <v>6747.9933198299996</v>
      </c>
      <c r="I87">
        <v>3651.9221725000002</v>
      </c>
      <c r="J87">
        <v>0.54118639414894998</v>
      </c>
      <c r="K87">
        <v>0</v>
      </c>
      <c r="L87">
        <v>0.50899712622503868</v>
      </c>
      <c r="M87">
        <v>1858.8178909999999</v>
      </c>
      <c r="N87">
        <v>0</v>
      </c>
      <c r="O87">
        <v>260.91263565891472</v>
      </c>
      <c r="P87">
        <v>0</v>
      </c>
      <c r="Q87">
        <v>37278.25</v>
      </c>
      <c r="R87">
        <v>149113</v>
      </c>
      <c r="S87">
        <v>288.97868217054258</v>
      </c>
      <c r="T87">
        <v>0</v>
      </c>
      <c r="U87">
        <v>41143.08</v>
      </c>
      <c r="V87">
        <v>164572.32</v>
      </c>
      <c r="W87">
        <v>318.93860465116279</v>
      </c>
      <c r="X87">
        <v>1.7314000000000001</v>
      </c>
      <c r="Y87">
        <v>20338.34</v>
      </c>
      <c r="Z87">
        <v>81353.359999999986</v>
      </c>
      <c r="AA87">
        <v>46987.039390088939</v>
      </c>
      <c r="AD87">
        <f>Table13[[#This Row],[YTD-23 Annualized]]/Table13[[#This Row],[Column6]]</f>
        <v>80.219262318257947</v>
      </c>
    </row>
    <row r="88" spans="1:30" x14ac:dyDescent="0.35">
      <c r="A88">
        <v>481</v>
      </c>
      <c r="F88">
        <v>0</v>
      </c>
      <c r="G88">
        <v>0</v>
      </c>
      <c r="H88">
        <v>0</v>
      </c>
      <c r="I88">
        <v>0</v>
      </c>
      <c r="K88">
        <v>0.42721721065854001</v>
      </c>
      <c r="L88">
        <v>0</v>
      </c>
      <c r="M88">
        <v>0</v>
      </c>
      <c r="N88">
        <v>536.68279057957216</v>
      </c>
      <c r="O88">
        <v>0</v>
      </c>
      <c r="P88">
        <v>190196.26</v>
      </c>
      <c r="Q88">
        <v>96.78000000000003</v>
      </c>
      <c r="R88">
        <v>387.12000000000012</v>
      </c>
      <c r="S88" t="s">
        <v>2401</v>
      </c>
      <c r="T88">
        <v>356512.1700000001</v>
      </c>
      <c r="U88">
        <v>96.78000000000003</v>
      </c>
      <c r="V88">
        <v>387.12000000000012</v>
      </c>
      <c r="W88" t="s">
        <v>2401</v>
      </c>
      <c r="X88">
        <v>0</v>
      </c>
      <c r="Y88">
        <v>0</v>
      </c>
      <c r="Z88">
        <v>0</v>
      </c>
    </row>
    <row r="89" spans="1:30" x14ac:dyDescent="0.35">
      <c r="A89">
        <v>1702</v>
      </c>
      <c r="B89" t="s">
        <v>2673</v>
      </c>
      <c r="C89" t="s">
        <v>2674</v>
      </c>
      <c r="D89" t="s">
        <v>34</v>
      </c>
      <c r="E89" s="31">
        <v>40878</v>
      </c>
      <c r="F89">
        <v>368.75</v>
      </c>
      <c r="G89">
        <v>1709.6010060000001</v>
      </c>
      <c r="H89">
        <v>18401.974268483398</v>
      </c>
      <c r="I89">
        <v>9501.5058612366647</v>
      </c>
      <c r="J89">
        <v>0.51633078726284576</v>
      </c>
      <c r="K89">
        <v>0.79358591841918602</v>
      </c>
      <c r="L89">
        <v>0.59417442812816101</v>
      </c>
      <c r="M89">
        <v>5645.5518114566657</v>
      </c>
      <c r="N89">
        <v>455.71176130616948</v>
      </c>
      <c r="O89">
        <v>527.50738983050849</v>
      </c>
      <c r="P89">
        <v>1062712.95</v>
      </c>
      <c r="Q89">
        <v>218252.93</v>
      </c>
      <c r="R89">
        <v>873011.72</v>
      </c>
      <c r="S89">
        <v>591.87235254237282</v>
      </c>
      <c r="T89">
        <v>1505756.52</v>
      </c>
      <c r="U89">
        <v>304363.42</v>
      </c>
      <c r="V89">
        <v>1217453.68</v>
      </c>
      <c r="W89">
        <v>825.39232542372872</v>
      </c>
      <c r="X89">
        <v>2.1987999999999999</v>
      </c>
      <c r="Y89">
        <v>43320.27</v>
      </c>
      <c r="Z89">
        <v>173281.08</v>
      </c>
      <c r="AA89">
        <v>78807.112970711314</v>
      </c>
      <c r="AD89">
        <f>Table13[[#This Row],[YTD-23 Annualized]]/Table13[[#This Row],[Column6]]</f>
        <v>154.63709291063</v>
      </c>
    </row>
    <row r="90" spans="1:30" x14ac:dyDescent="0.35">
      <c r="A90">
        <v>1703</v>
      </c>
      <c r="B90" t="s">
        <v>2675</v>
      </c>
      <c r="C90" t="s">
        <v>2674</v>
      </c>
      <c r="D90" t="s">
        <v>34</v>
      </c>
      <c r="E90" s="31">
        <v>40878</v>
      </c>
      <c r="F90">
        <v>531.55999999999995</v>
      </c>
      <c r="G90">
        <v>2005.2183520000001</v>
      </c>
      <c r="H90">
        <v>21583.969819092799</v>
      </c>
      <c r="I90">
        <v>11463.015305000001</v>
      </c>
      <c r="J90">
        <v>0.5310892945587804</v>
      </c>
      <c r="K90">
        <v>0.37973287014173862</v>
      </c>
      <c r="L90">
        <v>0.71498924832151745</v>
      </c>
      <c r="M90">
        <v>8195.9326964200009</v>
      </c>
      <c r="N90">
        <v>412.49817836812139</v>
      </c>
      <c r="O90">
        <v>403.06189329520657</v>
      </c>
      <c r="P90">
        <v>480794.84999999992</v>
      </c>
      <c r="Q90">
        <v>237560.31</v>
      </c>
      <c r="R90">
        <v>950241.24</v>
      </c>
      <c r="S90">
        <v>446.9115621942961</v>
      </c>
      <c r="T90">
        <v>778869.06</v>
      </c>
      <c r="U90">
        <v>357827.07</v>
      </c>
      <c r="V90">
        <v>1431308.28</v>
      </c>
      <c r="W90">
        <v>673.16402663857332</v>
      </c>
      <c r="X90">
        <v>2.1787999999999998</v>
      </c>
      <c r="Y90">
        <v>40612.839999999997</v>
      </c>
      <c r="Z90">
        <v>162451.35999999999</v>
      </c>
      <c r="AA90">
        <v>74560.014686983661</v>
      </c>
      <c r="AD90">
        <f>Table13[[#This Row],[YTD-23 Annualized]]/Table13[[#This Row],[Column6]]</f>
        <v>115.94058604398585</v>
      </c>
    </row>
    <row r="91" spans="1:30" x14ac:dyDescent="0.35">
      <c r="A91">
        <v>1712</v>
      </c>
      <c r="B91" t="s">
        <v>2676</v>
      </c>
      <c r="C91" t="s">
        <v>2677</v>
      </c>
      <c r="D91" t="s">
        <v>34</v>
      </c>
      <c r="E91" s="31">
        <v>40817</v>
      </c>
      <c r="F91">
        <v>499.61</v>
      </c>
      <c r="G91">
        <v>1644.3831</v>
      </c>
      <c r="H91">
        <v>17699.975250089999</v>
      </c>
      <c r="I91">
        <v>8723.8998386399999</v>
      </c>
      <c r="J91">
        <v>0.49287638628735603</v>
      </c>
      <c r="K91">
        <v>0.65105886394211587</v>
      </c>
      <c r="L91">
        <v>0.8449248525396218</v>
      </c>
      <c r="M91">
        <v>7371.0397847333325</v>
      </c>
      <c r="N91">
        <v>332.66678363841692</v>
      </c>
      <c r="O91">
        <v>380.56698224615201</v>
      </c>
      <c r="P91">
        <v>580345.57999999996</v>
      </c>
      <c r="Q91">
        <v>212537.60000000001</v>
      </c>
      <c r="R91">
        <v>850150.39999999991</v>
      </c>
      <c r="S91">
        <v>425.40701747362942</v>
      </c>
      <c r="T91">
        <v>846136.80999999994</v>
      </c>
      <c r="U91">
        <v>292573.37</v>
      </c>
      <c r="V91">
        <v>1170293.48</v>
      </c>
      <c r="W91">
        <v>585.60351073837592</v>
      </c>
      <c r="X91">
        <v>2.3088000000000002</v>
      </c>
      <c r="Y91">
        <v>28250.17</v>
      </c>
      <c r="Z91">
        <v>113000.68</v>
      </c>
      <c r="AA91">
        <v>48943.468468468469</v>
      </c>
      <c r="AB91">
        <v>46.774326799999997</v>
      </c>
      <c r="AC91">
        <v>-71.299443800000006</v>
      </c>
      <c r="AD91">
        <f>Table13[[#This Row],[YTD-23 Annualized]]/Table13[[#This Row],[Column6]]</f>
        <v>115.33656374515911</v>
      </c>
    </row>
    <row r="92" spans="1:30" x14ac:dyDescent="0.35">
      <c r="A92">
        <v>1745</v>
      </c>
      <c r="B92" t="s">
        <v>2678</v>
      </c>
      <c r="C92" t="s">
        <v>2679</v>
      </c>
      <c r="D92" t="s">
        <v>34</v>
      </c>
      <c r="E92" s="31">
        <v>41030</v>
      </c>
      <c r="F92">
        <v>425.95999999999992</v>
      </c>
      <c r="G92">
        <v>1290.5155729999999</v>
      </c>
      <c r="H92">
        <v>13890.980576214701</v>
      </c>
      <c r="I92">
        <v>7427.9844036999993</v>
      </c>
      <c r="J92">
        <v>0.53473434527860597</v>
      </c>
      <c r="K92">
        <v>0.77050283247463525</v>
      </c>
      <c r="L92">
        <v>0.8646850209805681</v>
      </c>
      <c r="M92">
        <v>6422.8668499566666</v>
      </c>
      <c r="N92">
        <v>324.30115650684468</v>
      </c>
      <c r="O92">
        <v>330.16616583716791</v>
      </c>
      <c r="P92">
        <v>551661.49</v>
      </c>
      <c r="Q92">
        <v>159330.75</v>
      </c>
      <c r="R92">
        <v>637323</v>
      </c>
      <c r="S92">
        <v>374.05096722696982</v>
      </c>
      <c r="T92">
        <v>774966.92</v>
      </c>
      <c r="U92">
        <v>228134.49</v>
      </c>
      <c r="V92">
        <v>912537.96</v>
      </c>
      <c r="W92">
        <v>535.57726077565974</v>
      </c>
      <c r="X92">
        <v>2.069199999999999</v>
      </c>
      <c r="Y92">
        <v>66163.8</v>
      </c>
      <c r="Z92">
        <v>264655.2</v>
      </c>
      <c r="AA92">
        <v>127902.1844190992</v>
      </c>
      <c r="AB92">
        <v>45.570573799999998</v>
      </c>
      <c r="AC92">
        <v>-73.752202800000006</v>
      </c>
      <c r="AD92">
        <f>Table13[[#This Row],[YTD-23 Annualized]]/Table13[[#This Row],[Column6]]</f>
        <v>99.227185443568686</v>
      </c>
    </row>
    <row r="93" spans="1:30" x14ac:dyDescent="0.35">
      <c r="A93">
        <v>2074</v>
      </c>
      <c r="B93" t="s">
        <v>2680</v>
      </c>
      <c r="C93" t="s">
        <v>2681</v>
      </c>
      <c r="D93" t="s">
        <v>34</v>
      </c>
      <c r="E93" s="31">
        <v>41395</v>
      </c>
      <c r="F93">
        <v>0</v>
      </c>
      <c r="G93">
        <v>0</v>
      </c>
      <c r="H93">
        <v>0</v>
      </c>
      <c r="I93">
        <v>0</v>
      </c>
      <c r="K93">
        <v>0.82294530598860294</v>
      </c>
      <c r="L93">
        <v>0</v>
      </c>
      <c r="M93">
        <v>0</v>
      </c>
      <c r="N93">
        <v>504.80510663795093</v>
      </c>
      <c r="O93">
        <v>0</v>
      </c>
      <c r="P93">
        <v>997214.95</v>
      </c>
      <c r="Q93">
        <v>1017.08</v>
      </c>
      <c r="R93">
        <v>4068.32</v>
      </c>
      <c r="S93" t="s">
        <v>2401</v>
      </c>
      <c r="T93">
        <v>1268037.22</v>
      </c>
      <c r="U93">
        <v>1446.28</v>
      </c>
      <c r="V93">
        <v>5785.119999999999</v>
      </c>
      <c r="W93" t="s">
        <v>2401</v>
      </c>
      <c r="X93">
        <v>0</v>
      </c>
      <c r="Y93">
        <v>295.83999999999997</v>
      </c>
      <c r="Z93">
        <v>1183.3599999999999</v>
      </c>
      <c r="AB93">
        <v>38.441719999999997</v>
      </c>
      <c r="AC93">
        <v>-88.937560000000005</v>
      </c>
    </row>
    <row r="94" spans="1:30" x14ac:dyDescent="0.35">
      <c r="A94">
        <v>2537</v>
      </c>
      <c r="B94" t="s">
        <v>2682</v>
      </c>
      <c r="C94" t="s">
        <v>2674</v>
      </c>
      <c r="D94" t="s">
        <v>132</v>
      </c>
      <c r="E94" s="31">
        <v>42064</v>
      </c>
      <c r="F94">
        <v>379.46</v>
      </c>
      <c r="G94">
        <v>1461.8287049999999</v>
      </c>
      <c r="H94">
        <v>15734.9779977495</v>
      </c>
      <c r="I94">
        <v>8710.0617688000002</v>
      </c>
      <c r="J94">
        <v>0.55354775647260268</v>
      </c>
      <c r="K94">
        <v>0.47408262144296498</v>
      </c>
      <c r="L94">
        <v>0.72076515833077937</v>
      </c>
      <c r="M94">
        <v>6277.9090498599999</v>
      </c>
      <c r="N94">
        <v>474.8818070463181</v>
      </c>
      <c r="O94">
        <v>1004.573789068676</v>
      </c>
      <c r="P94">
        <v>506061.22000000009</v>
      </c>
      <c r="Q94">
        <v>400219.73</v>
      </c>
      <c r="R94">
        <v>1600878.92</v>
      </c>
      <c r="S94">
        <v>1054.7086122384439</v>
      </c>
      <c r="T94">
        <v>810739.59000000008</v>
      </c>
      <c r="U94">
        <v>484784.61</v>
      </c>
      <c r="V94">
        <v>1939138.44</v>
      </c>
      <c r="W94">
        <v>1277.564460022136</v>
      </c>
      <c r="X94">
        <v>2.3088000000000002</v>
      </c>
      <c r="Y94">
        <v>28382.46</v>
      </c>
      <c r="Z94">
        <v>113529.84</v>
      </c>
      <c r="AA94">
        <v>49172.661122661128</v>
      </c>
      <c r="AB94">
        <v>45.502858199999999</v>
      </c>
      <c r="AC94">
        <v>-73.572847800000005</v>
      </c>
      <c r="AD94">
        <f>Table13[[#This Row],[YTD-23 Annualized]]/Table13[[#This Row],[Column6]]</f>
        <v>255.00192935029861</v>
      </c>
    </row>
    <row r="95" spans="1:30" x14ac:dyDescent="0.35">
      <c r="A95">
        <v>3326</v>
      </c>
      <c r="B95" t="s">
        <v>2683</v>
      </c>
      <c r="C95" t="s">
        <v>2679</v>
      </c>
      <c r="D95" t="s">
        <v>34</v>
      </c>
      <c r="E95" s="31">
        <v>42064</v>
      </c>
      <c r="F95">
        <v>515.99</v>
      </c>
      <c r="G95">
        <v>1852.3000139999999</v>
      </c>
      <c r="H95">
        <v>19937.972120694601</v>
      </c>
      <c r="I95">
        <v>11218.0504688</v>
      </c>
      <c r="J95">
        <v>0.56264751504774335</v>
      </c>
      <c r="K95">
        <v>0.74712986016534744</v>
      </c>
      <c r="L95">
        <v>0.72889365235324521</v>
      </c>
      <c r="M95">
        <v>8176.7657784866669</v>
      </c>
      <c r="N95">
        <v>378.44035201010593</v>
      </c>
      <c r="O95">
        <v>469.19963565185373</v>
      </c>
      <c r="P95">
        <v>894603.48</v>
      </c>
      <c r="Q95">
        <v>267104.75</v>
      </c>
      <c r="R95">
        <v>1068419</v>
      </c>
      <c r="S95">
        <v>517.6548964127212</v>
      </c>
      <c r="T95">
        <v>1110391.94</v>
      </c>
      <c r="U95">
        <v>335187.05</v>
      </c>
      <c r="V95">
        <v>1340748.2</v>
      </c>
      <c r="W95">
        <v>649.59989534680903</v>
      </c>
      <c r="X95">
        <v>2.2837999999999998</v>
      </c>
      <c r="Y95">
        <v>39204.61</v>
      </c>
      <c r="Z95">
        <v>156818.44</v>
      </c>
      <c r="AA95">
        <v>68665.574918994665</v>
      </c>
      <c r="AB95">
        <v>45.571023500000003</v>
      </c>
      <c r="AC95">
        <v>-73.720804400000006</v>
      </c>
      <c r="AD95">
        <f>Table13[[#This Row],[YTD-23 Annualized]]/Table13[[#This Row],[Column6]]</f>
        <v>130.66523231117182</v>
      </c>
    </row>
    <row r="96" spans="1:30" x14ac:dyDescent="0.35">
      <c r="A96">
        <v>3680</v>
      </c>
      <c r="B96" t="s">
        <v>2684</v>
      </c>
      <c r="C96" t="s">
        <v>2674</v>
      </c>
      <c r="D96" t="s">
        <v>132</v>
      </c>
      <c r="E96" s="31">
        <v>42339</v>
      </c>
      <c r="F96">
        <v>336.97</v>
      </c>
      <c r="G96">
        <v>1279.0885040000001</v>
      </c>
      <c r="H96">
        <v>13767.9807482056</v>
      </c>
      <c r="I96">
        <v>6834.7858746999991</v>
      </c>
      <c r="J96">
        <v>0.49642616442435011</v>
      </c>
      <c r="K96">
        <v>0.68532420812633166</v>
      </c>
      <c r="L96">
        <v>0.76377856486286289</v>
      </c>
      <c r="M96">
        <v>5220.2629465233322</v>
      </c>
      <c r="N96">
        <v>467.96721258125672</v>
      </c>
      <c r="O96">
        <v>999.79297860343638</v>
      </c>
      <c r="P96">
        <v>645040.16999999993</v>
      </c>
      <c r="Q96">
        <v>357408.06</v>
      </c>
      <c r="R96">
        <v>1429632.24</v>
      </c>
      <c r="S96">
        <v>1060.6524616434699</v>
      </c>
      <c r="T96">
        <v>797186.21</v>
      </c>
      <c r="U96">
        <v>403263.1</v>
      </c>
      <c r="V96">
        <v>1613052.4</v>
      </c>
      <c r="W96">
        <v>1196.732943585482</v>
      </c>
      <c r="X96">
        <v>1.0588</v>
      </c>
      <c r="Y96">
        <v>39264.36</v>
      </c>
      <c r="Z96">
        <v>157057.44</v>
      </c>
      <c r="AA96">
        <v>148335.32300717791</v>
      </c>
      <c r="AB96">
        <v>45.504811500000002</v>
      </c>
      <c r="AC96">
        <v>-73.557243099999994</v>
      </c>
      <c r="AD96">
        <f>Table13[[#This Row],[YTD-23 Annualized]]/Table13[[#This Row],[Column6]]</f>
        <v>273.86211281792379</v>
      </c>
    </row>
    <row r="97" spans="1:30" x14ac:dyDescent="0.35">
      <c r="A97">
        <v>3820</v>
      </c>
      <c r="B97" t="s">
        <v>2685</v>
      </c>
      <c r="C97" t="s">
        <v>2674</v>
      </c>
      <c r="D97" t="s">
        <v>34</v>
      </c>
      <c r="E97" s="31">
        <v>42370</v>
      </c>
      <c r="F97">
        <v>505.45</v>
      </c>
      <c r="G97">
        <v>1690.9275029999999</v>
      </c>
      <c r="H97">
        <v>18200.974549541701</v>
      </c>
      <c r="I97">
        <v>10316.91111266667</v>
      </c>
      <c r="J97">
        <v>0.56683289593009445</v>
      </c>
      <c r="K97">
        <v>0.67987514197822929</v>
      </c>
      <c r="L97">
        <v>0.74642041858232877</v>
      </c>
      <c r="M97">
        <v>7700.7531111933322</v>
      </c>
      <c r="N97">
        <v>341.35975323469989</v>
      </c>
      <c r="O97">
        <v>388.0311009991097</v>
      </c>
      <c r="P97">
        <v>699539.55999999982</v>
      </c>
      <c r="Q97">
        <v>217149.88</v>
      </c>
      <c r="R97">
        <v>868599.52</v>
      </c>
      <c r="S97">
        <v>429.61693540409527</v>
      </c>
      <c r="T97">
        <v>836633.03999999992</v>
      </c>
      <c r="U97">
        <v>268305.64</v>
      </c>
      <c r="V97">
        <v>1073222.56</v>
      </c>
      <c r="W97">
        <v>530.82528440003955</v>
      </c>
      <c r="X97">
        <v>1.9338</v>
      </c>
      <c r="Y97">
        <v>30751.05</v>
      </c>
      <c r="Z97">
        <v>123004.2</v>
      </c>
      <c r="AA97">
        <v>63607.508532423213</v>
      </c>
      <c r="AB97">
        <v>47.830260699999997</v>
      </c>
      <c r="AC97">
        <v>-69.545942400000001</v>
      </c>
      <c r="AD97">
        <f>Table13[[#This Row],[YTD-23 Annualized]]/Table13[[#This Row],[Column6]]</f>
        <v>112.79410045459817</v>
      </c>
    </row>
    <row r="98" spans="1:30" x14ac:dyDescent="0.35">
      <c r="A98">
        <v>3823</v>
      </c>
      <c r="B98" t="s">
        <v>2686</v>
      </c>
      <c r="C98" t="s">
        <v>2687</v>
      </c>
      <c r="D98" t="s">
        <v>34</v>
      </c>
      <c r="E98" s="31">
        <v>42370</v>
      </c>
      <c r="F98">
        <v>454.1</v>
      </c>
      <c r="G98">
        <v>1349.044463</v>
      </c>
      <c r="H98">
        <v>14520.9796952857</v>
      </c>
      <c r="I98">
        <v>7650.9908839</v>
      </c>
      <c r="J98">
        <v>0.52689219628782535</v>
      </c>
      <c r="K98">
        <v>0.63228053794790484</v>
      </c>
      <c r="L98">
        <v>0.88118090248419256</v>
      </c>
      <c r="M98">
        <v>6741.9070519733323</v>
      </c>
      <c r="N98">
        <v>344.08786593752052</v>
      </c>
      <c r="O98">
        <v>327.96716582250599</v>
      </c>
      <c r="P98">
        <v>473326.58</v>
      </c>
      <c r="Q98">
        <v>166970.94</v>
      </c>
      <c r="R98">
        <v>667883.76</v>
      </c>
      <c r="S98">
        <v>367.6964104822726</v>
      </c>
      <c r="T98">
        <v>639016.91999999993</v>
      </c>
      <c r="U98">
        <v>232242.99</v>
      </c>
      <c r="V98">
        <v>928971.95999999985</v>
      </c>
      <c r="W98">
        <v>511.43578506936791</v>
      </c>
      <c r="X98">
        <v>1.3088</v>
      </c>
      <c r="Y98">
        <v>45433.289999999994</v>
      </c>
      <c r="Z98">
        <v>181733.16</v>
      </c>
      <c r="AA98">
        <v>138854.79828850861</v>
      </c>
      <c r="AB98">
        <v>46.839168299999997</v>
      </c>
      <c r="AC98">
        <v>-71.286050799999998</v>
      </c>
      <c r="AD98">
        <f>Table13[[#This Row],[YTD-23 Annualized]]/Table13[[#This Row],[Column6]]</f>
        <v>99.064516145251929</v>
      </c>
    </row>
    <row r="99" spans="1:30" x14ac:dyDescent="0.35">
      <c r="A99">
        <v>4154</v>
      </c>
      <c r="B99" t="s">
        <v>2688</v>
      </c>
      <c r="C99" t="s">
        <v>2674</v>
      </c>
      <c r="D99" t="s">
        <v>34</v>
      </c>
      <c r="E99" s="31">
        <v>42339</v>
      </c>
      <c r="F99">
        <v>719.41000000000008</v>
      </c>
      <c r="G99">
        <v>2204.402384</v>
      </c>
      <c r="H99">
        <v>23727.966821137601</v>
      </c>
      <c r="I99">
        <v>13222.956010600001</v>
      </c>
      <c r="J99">
        <v>0.55727303187311383</v>
      </c>
      <c r="K99">
        <v>0.7317400628919285</v>
      </c>
      <c r="L99">
        <v>0.76823769279652854</v>
      </c>
      <c r="M99">
        <v>10158.37321753333</v>
      </c>
      <c r="N99">
        <v>375.02069508854242</v>
      </c>
      <c r="O99">
        <v>477.04605162563757</v>
      </c>
      <c r="P99">
        <v>1169146.82</v>
      </c>
      <c r="Q99">
        <v>386238.78</v>
      </c>
      <c r="R99">
        <v>1544955.12</v>
      </c>
      <c r="S99">
        <v>536.88269554218027</v>
      </c>
      <c r="T99">
        <v>1605900.09</v>
      </c>
      <c r="U99">
        <v>514595.09</v>
      </c>
      <c r="V99">
        <v>2058380.36</v>
      </c>
      <c r="W99">
        <v>715.30155266120835</v>
      </c>
      <c r="X99">
        <v>2.2187999999999999</v>
      </c>
      <c r="Y99">
        <v>37440.559999999998</v>
      </c>
      <c r="Z99">
        <v>149762.23999999999</v>
      </c>
      <c r="AA99">
        <v>67496.953308094468</v>
      </c>
      <c r="AB99">
        <v>45.497166300000004</v>
      </c>
      <c r="AC99">
        <v>-73.570356099999998</v>
      </c>
      <c r="AD99">
        <f>Table13[[#This Row],[YTD-23 Annualized]]/Table13[[#This Row],[Column6]]</f>
        <v>152.086863409725</v>
      </c>
    </row>
    <row r="100" spans="1:30" x14ac:dyDescent="0.35">
      <c r="A100">
        <v>4155</v>
      </c>
      <c r="B100" t="s">
        <v>2689</v>
      </c>
      <c r="C100" t="s">
        <v>2674</v>
      </c>
      <c r="D100" t="s">
        <v>34</v>
      </c>
      <c r="E100" s="31">
        <v>42339</v>
      </c>
      <c r="F100">
        <v>325.07</v>
      </c>
      <c r="G100">
        <v>1175.79226464</v>
      </c>
      <c r="H100">
        <v>12656.110357358501</v>
      </c>
      <c r="I100">
        <v>6182.9671463000004</v>
      </c>
      <c r="J100">
        <v>0.48853612774521282</v>
      </c>
      <c r="K100">
        <v>0.65447057488192717</v>
      </c>
      <c r="L100">
        <v>0.83375700928071406</v>
      </c>
      <c r="M100">
        <v>5155.0921963799992</v>
      </c>
      <c r="N100">
        <v>419.80721587014619</v>
      </c>
      <c r="O100">
        <v>455.04137570369448</v>
      </c>
      <c r="P100">
        <v>470723.64</v>
      </c>
      <c r="Q100">
        <v>163805.10999999999</v>
      </c>
      <c r="R100">
        <v>655220.43999999994</v>
      </c>
      <c r="S100">
        <v>503.90718922078321</v>
      </c>
      <c r="T100">
        <v>777034.32000000007</v>
      </c>
      <c r="U100">
        <v>235475.03</v>
      </c>
      <c r="V100">
        <v>941900.12000000011</v>
      </c>
      <c r="W100">
        <v>724.38253299289397</v>
      </c>
      <c r="X100">
        <v>1.1688000000000001</v>
      </c>
      <c r="Y100">
        <v>26741.19</v>
      </c>
      <c r="Z100">
        <v>106964.76</v>
      </c>
      <c r="AA100">
        <v>91516.735112936338</v>
      </c>
      <c r="AB100">
        <v>39.404940000000003</v>
      </c>
      <c r="AC100">
        <v>-114.77863000000001</v>
      </c>
      <c r="AD100">
        <f>Table13[[#This Row],[YTD-23 Annualized]]/Table13[[#This Row],[Column6]]</f>
        <v>127.10159489681054</v>
      </c>
    </row>
    <row r="101" spans="1:30" x14ac:dyDescent="0.35">
      <c r="A101">
        <v>4274</v>
      </c>
      <c r="B101" t="s">
        <v>2690</v>
      </c>
      <c r="C101" t="s">
        <v>2691</v>
      </c>
      <c r="D101" t="s">
        <v>34</v>
      </c>
      <c r="E101" s="31">
        <v>42856</v>
      </c>
      <c r="F101">
        <v>327.02999999999997</v>
      </c>
      <c r="G101">
        <v>1095.32637</v>
      </c>
      <c r="H101">
        <v>11789.983514043</v>
      </c>
      <c r="I101">
        <v>5270.9741909999993</v>
      </c>
      <c r="J101">
        <v>0.44707222743117192</v>
      </c>
      <c r="K101">
        <v>0.76695091462999032</v>
      </c>
      <c r="L101">
        <v>0.91434056920364581</v>
      </c>
      <c r="M101">
        <v>4819.465542056666</v>
      </c>
      <c r="N101">
        <v>300.0937873462214</v>
      </c>
      <c r="O101">
        <v>291.32831850288972</v>
      </c>
      <c r="P101">
        <v>381314.71</v>
      </c>
      <c r="Q101">
        <v>106960.28</v>
      </c>
      <c r="R101">
        <v>427841.12</v>
      </c>
      <c r="S101">
        <v>327.06565146928421</v>
      </c>
      <c r="T101">
        <v>525602.16999999993</v>
      </c>
      <c r="U101">
        <v>133561.85999999999</v>
      </c>
      <c r="V101">
        <v>534247.44000000006</v>
      </c>
      <c r="W101">
        <v>408.40858636822321</v>
      </c>
      <c r="X101">
        <v>1.2463</v>
      </c>
      <c r="Y101">
        <v>31309.41</v>
      </c>
      <c r="Z101">
        <v>125237.64</v>
      </c>
      <c r="AA101">
        <v>100487.55516328329</v>
      </c>
      <c r="AB101">
        <v>46.803311399999998</v>
      </c>
      <c r="AC101">
        <v>-71.177879200000007</v>
      </c>
      <c r="AD101">
        <f>Table13[[#This Row],[YTD-23 Annualized]]/Table13[[#This Row],[Column6]]</f>
        <v>88.773561355814252</v>
      </c>
    </row>
    <row r="102" spans="1:30" x14ac:dyDescent="0.35">
      <c r="A102">
        <v>4524</v>
      </c>
      <c r="B102" t="s">
        <v>2692</v>
      </c>
      <c r="C102" t="s">
        <v>2674</v>
      </c>
      <c r="D102" t="s">
        <v>132</v>
      </c>
      <c r="E102" s="31">
        <v>43221</v>
      </c>
      <c r="F102">
        <v>897.82999999999993</v>
      </c>
      <c r="G102">
        <v>2737</v>
      </c>
      <c r="H102">
        <v>29460.794300000001</v>
      </c>
      <c r="I102">
        <v>15121.7187345</v>
      </c>
      <c r="J102">
        <v>0.51328279137742061</v>
      </c>
      <c r="K102">
        <v>0.56122683941031004</v>
      </c>
      <c r="L102">
        <v>0.86088896481606036</v>
      </c>
      <c r="M102">
        <v>13018.12078758333</v>
      </c>
      <c r="N102">
        <v>437.59416468442589</v>
      </c>
      <c r="O102">
        <v>564.49883608255459</v>
      </c>
      <c r="P102">
        <v>1084241.07</v>
      </c>
      <c r="Q102">
        <v>528310.52</v>
      </c>
      <c r="R102">
        <v>2113242.08</v>
      </c>
      <c r="S102">
        <v>588.43046010937485</v>
      </c>
      <c r="T102">
        <v>1327121.03</v>
      </c>
      <c r="U102">
        <v>580752.76</v>
      </c>
      <c r="V102">
        <v>2323011.04</v>
      </c>
      <c r="W102">
        <v>646.8404486372699</v>
      </c>
      <c r="X102">
        <v>2.2187999999999999</v>
      </c>
      <c r="Y102">
        <v>36092.39</v>
      </c>
      <c r="Z102">
        <v>144369.56</v>
      </c>
      <c r="AA102">
        <v>65066.504416801858</v>
      </c>
      <c r="AB102">
        <v>-34.926540000000003</v>
      </c>
      <c r="AC102">
        <v>138.57033000000001</v>
      </c>
      <c r="AD102">
        <f>Table13[[#This Row],[YTD-23 Annualized]]/Table13[[#This Row],[Column6]]</f>
        <v>162.33080906851075</v>
      </c>
    </row>
    <row r="103" spans="1:30" x14ac:dyDescent="0.35">
      <c r="A103">
        <v>5015</v>
      </c>
      <c r="B103" t="s">
        <v>2693</v>
      </c>
      <c r="C103" t="s">
        <v>2674</v>
      </c>
      <c r="D103" t="s">
        <v>132</v>
      </c>
      <c r="E103" s="31">
        <v>43831</v>
      </c>
      <c r="F103">
        <v>759.35</v>
      </c>
      <c r="G103">
        <v>3172.3908391800001</v>
      </c>
      <c r="H103">
        <v>34147.297753849598</v>
      </c>
      <c r="I103">
        <v>15772.0305169</v>
      </c>
      <c r="J103">
        <v>0.46188224411174489</v>
      </c>
      <c r="K103">
        <v>0.79117402877473397</v>
      </c>
      <c r="L103">
        <v>0.67347107349652946</v>
      </c>
      <c r="M103">
        <v>10622.006323436661</v>
      </c>
      <c r="N103">
        <v>416.94340620592368</v>
      </c>
      <c r="O103">
        <v>1121.1187726344899</v>
      </c>
      <c r="P103">
        <v>1616709.82</v>
      </c>
      <c r="Q103">
        <v>888771.73</v>
      </c>
      <c r="R103">
        <v>3555086.92</v>
      </c>
      <c r="S103">
        <v>1170.4375189306641</v>
      </c>
      <c r="T103">
        <v>2434336.21</v>
      </c>
      <c r="U103">
        <v>996281.15</v>
      </c>
      <c r="V103">
        <v>3985124.6</v>
      </c>
      <c r="W103">
        <v>1312.0183709751759</v>
      </c>
      <c r="X103">
        <v>2.2587999999999999</v>
      </c>
      <c r="Y103">
        <v>79041.290000000008</v>
      </c>
      <c r="Z103">
        <v>316165.15999999997</v>
      </c>
      <c r="AA103">
        <v>139970.40906676109</v>
      </c>
      <c r="AD103">
        <f>Table13[[#This Row],[YTD-23 Annualized]]/Table13[[#This Row],[Column6]]</f>
        <v>334.69071771836241</v>
      </c>
    </row>
    <row r="104" spans="1:30" x14ac:dyDescent="0.35">
      <c r="A104">
        <v>6263</v>
      </c>
      <c r="F104">
        <v>188</v>
      </c>
      <c r="G104">
        <v>984.78176399999995</v>
      </c>
      <c r="H104">
        <v>10600.0924295196</v>
      </c>
      <c r="I104">
        <v>5740.2264114999998</v>
      </c>
      <c r="J104">
        <v>0.54152607155710908</v>
      </c>
      <c r="K104">
        <v>0</v>
      </c>
      <c r="L104">
        <v>0.49106575283385062</v>
      </c>
      <c r="M104">
        <v>2818.8286042</v>
      </c>
      <c r="N104">
        <v>0</v>
      </c>
      <c r="O104">
        <v>215.968670212766</v>
      </c>
      <c r="P104">
        <v>0</v>
      </c>
      <c r="Q104">
        <v>44229.87</v>
      </c>
      <c r="R104">
        <v>176919.48</v>
      </c>
      <c r="S104">
        <v>235.26526595744679</v>
      </c>
      <c r="T104">
        <v>0</v>
      </c>
      <c r="U104">
        <v>54797.58</v>
      </c>
      <c r="V104">
        <v>219190.32</v>
      </c>
      <c r="W104">
        <v>291.47648936170208</v>
      </c>
      <c r="X104">
        <v>1.0588</v>
      </c>
      <c r="Y104">
        <v>20572.34</v>
      </c>
      <c r="Z104">
        <v>82289.36</v>
      </c>
      <c r="AA104">
        <v>77719.455987910842</v>
      </c>
      <c r="AD104">
        <f>Table13[[#This Row],[YTD-23 Annualized]]/Table13[[#This Row],[Column6]]</f>
        <v>62.763475486375235</v>
      </c>
    </row>
    <row r="105" spans="1:30" x14ac:dyDescent="0.35">
      <c r="A105">
        <v>6513</v>
      </c>
      <c r="F105">
        <v>197.3</v>
      </c>
      <c r="G105">
        <v>0</v>
      </c>
      <c r="H105">
        <v>0</v>
      </c>
      <c r="I105">
        <v>5416.1565978099998</v>
      </c>
      <c r="K105">
        <v>0</v>
      </c>
      <c r="L105">
        <v>0.53479104176342673</v>
      </c>
      <c r="M105">
        <v>2896.5120292966672</v>
      </c>
      <c r="N105">
        <v>0</v>
      </c>
      <c r="O105">
        <v>654.32133806386219</v>
      </c>
      <c r="P105">
        <v>0</v>
      </c>
      <c r="Q105">
        <v>140269.4</v>
      </c>
      <c r="R105">
        <v>561077.6</v>
      </c>
      <c r="S105">
        <v>710.94475418144953</v>
      </c>
      <c r="T105">
        <v>0</v>
      </c>
      <c r="U105">
        <v>155880</v>
      </c>
      <c r="V105">
        <v>623520</v>
      </c>
      <c r="W105">
        <v>790.06588950836283</v>
      </c>
      <c r="X105">
        <v>0</v>
      </c>
      <c r="Y105">
        <v>17243.77</v>
      </c>
      <c r="Z105">
        <v>68975.08</v>
      </c>
      <c r="AD105">
        <f>Table13[[#This Row],[YTD-23 Annualized]]/Table13[[#This Row],[Column6]]</f>
        <v>193.70801651261957</v>
      </c>
    </row>
    <row r="106" spans="1:30" x14ac:dyDescent="0.35">
      <c r="A106">
        <v>6535</v>
      </c>
      <c r="F106">
        <v>0</v>
      </c>
      <c r="G106">
        <v>0</v>
      </c>
      <c r="H106">
        <v>0</v>
      </c>
      <c r="I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2401</v>
      </c>
      <c r="T106">
        <v>0</v>
      </c>
      <c r="U106">
        <v>0</v>
      </c>
      <c r="V106">
        <v>0</v>
      </c>
      <c r="W106" t="s">
        <v>2401</v>
      </c>
      <c r="X106">
        <v>0</v>
      </c>
      <c r="Y106">
        <v>0</v>
      </c>
      <c r="Z106">
        <v>0</v>
      </c>
    </row>
    <row r="107" spans="1:30" x14ac:dyDescent="0.35">
      <c r="A107">
        <v>7499</v>
      </c>
      <c r="F107">
        <v>311.33</v>
      </c>
      <c r="G107">
        <v>939</v>
      </c>
      <c r="H107">
        <v>10107.302100000001</v>
      </c>
      <c r="I107">
        <v>5734.5538361999988</v>
      </c>
      <c r="J107">
        <v>0.56736741214057507</v>
      </c>
      <c r="K107">
        <v>0</v>
      </c>
      <c r="L107">
        <v>0.78334027832524333</v>
      </c>
      <c r="M107">
        <v>4492.1069981199989</v>
      </c>
      <c r="N107">
        <v>0</v>
      </c>
      <c r="O107">
        <v>420.36087110140357</v>
      </c>
      <c r="P107">
        <v>0</v>
      </c>
      <c r="Q107">
        <v>143778.56</v>
      </c>
      <c r="R107">
        <v>575114.23999999999</v>
      </c>
      <c r="S107">
        <v>461.82044775639991</v>
      </c>
      <c r="T107">
        <v>0</v>
      </c>
      <c r="U107">
        <v>201313.71</v>
      </c>
      <c r="V107">
        <v>805254.84000000008</v>
      </c>
      <c r="W107">
        <v>646.62483538367644</v>
      </c>
      <c r="X107">
        <v>1.5588</v>
      </c>
      <c r="Y107">
        <v>25358.42</v>
      </c>
      <c r="Z107">
        <v>101433.68</v>
      </c>
      <c r="AA107">
        <v>65071.644855016682</v>
      </c>
      <c r="AD107">
        <f>Table13[[#This Row],[YTD-23 Annualized]]/Table13[[#This Row],[Column6]]</f>
        <v>128.02772512780578</v>
      </c>
    </row>
    <row r="108" spans="1:30" x14ac:dyDescent="0.35">
      <c r="A108">
        <v>414</v>
      </c>
      <c r="B108" t="s">
        <v>2694</v>
      </c>
      <c r="C108" t="s">
        <v>2695</v>
      </c>
      <c r="D108" t="s">
        <v>34</v>
      </c>
      <c r="E108" s="31">
        <v>36923</v>
      </c>
      <c r="F108">
        <v>617.94000000000005</v>
      </c>
      <c r="G108">
        <v>1888.6250869999999</v>
      </c>
      <c r="H108">
        <v>20328.971573959301</v>
      </c>
      <c r="I108">
        <v>10852.056341</v>
      </c>
      <c r="J108">
        <v>0.53382220057315166</v>
      </c>
      <c r="K108">
        <v>0.37978950951180401</v>
      </c>
      <c r="L108">
        <v>0.82802616570289322</v>
      </c>
      <c r="M108">
        <v>8985.7866020299989</v>
      </c>
      <c r="N108">
        <v>409.1677554730573</v>
      </c>
      <c r="O108">
        <v>448.69047156681881</v>
      </c>
      <c r="P108">
        <v>559100.20000000007</v>
      </c>
      <c r="Q108">
        <v>307184.90999999997</v>
      </c>
      <c r="R108">
        <v>1228739.6399999999</v>
      </c>
      <c r="S108">
        <v>497.11122439071738</v>
      </c>
      <c r="T108">
        <v>863685.82999999984</v>
      </c>
      <c r="U108">
        <v>412852.22</v>
      </c>
      <c r="V108">
        <v>1651408.88</v>
      </c>
      <c r="W108">
        <v>668.11052853027786</v>
      </c>
      <c r="X108">
        <v>1.272</v>
      </c>
      <c r="Y108">
        <v>28081.48</v>
      </c>
      <c r="Z108">
        <v>112325.92</v>
      </c>
      <c r="AA108">
        <v>88306.540880503133</v>
      </c>
      <c r="AB108">
        <v>51.045238699999999</v>
      </c>
      <c r="AC108">
        <v>-114.0691795</v>
      </c>
      <c r="AD108">
        <f>Table13[[#This Row],[YTD-23 Annualized]]/Table13[[#This Row],[Column6]]</f>
        <v>136.74257963375322</v>
      </c>
    </row>
    <row r="109" spans="1:30" x14ac:dyDescent="0.35">
      <c r="A109">
        <v>942</v>
      </c>
      <c r="B109" t="s">
        <v>2696</v>
      </c>
      <c r="C109" t="s">
        <v>2695</v>
      </c>
      <c r="D109" t="s">
        <v>132</v>
      </c>
      <c r="E109" s="31">
        <v>39356</v>
      </c>
      <c r="F109">
        <v>0</v>
      </c>
      <c r="G109">
        <v>0</v>
      </c>
      <c r="H109">
        <v>0</v>
      </c>
      <c r="I109">
        <v>0</v>
      </c>
      <c r="K109">
        <v>0.76088091214494002</v>
      </c>
      <c r="L109">
        <v>0</v>
      </c>
      <c r="M109">
        <v>0</v>
      </c>
      <c r="N109">
        <v>216.98103733304791</v>
      </c>
      <c r="O109">
        <v>0</v>
      </c>
      <c r="P109">
        <v>1016113.93</v>
      </c>
      <c r="Q109">
        <v>0</v>
      </c>
      <c r="R109">
        <v>0</v>
      </c>
      <c r="S109" t="s">
        <v>2401</v>
      </c>
      <c r="T109">
        <v>1198192.04</v>
      </c>
      <c r="U109">
        <v>207.98</v>
      </c>
      <c r="V109">
        <v>831.92000000000007</v>
      </c>
      <c r="W109" t="s">
        <v>2401</v>
      </c>
      <c r="X109">
        <v>0</v>
      </c>
      <c r="Y109">
        <v>0</v>
      </c>
      <c r="Z109">
        <v>0</v>
      </c>
      <c r="AB109">
        <v>17.033290000000001</v>
      </c>
      <c r="AC109">
        <v>121.91125</v>
      </c>
    </row>
    <row r="110" spans="1:30" x14ac:dyDescent="0.35">
      <c r="A110">
        <v>1701</v>
      </c>
      <c r="B110" t="s">
        <v>2697</v>
      </c>
      <c r="C110" t="s">
        <v>2695</v>
      </c>
      <c r="D110" t="s">
        <v>34</v>
      </c>
      <c r="E110" s="31">
        <v>40756</v>
      </c>
      <c r="F110">
        <v>293.36</v>
      </c>
      <c r="G110">
        <v>1126.3559720000001</v>
      </c>
      <c r="H110">
        <v>12123.983047010801</v>
      </c>
      <c r="I110">
        <v>5648.0120801999992</v>
      </c>
      <c r="J110">
        <v>0.4658545016352964</v>
      </c>
      <c r="K110">
        <v>0.75070859799545608</v>
      </c>
      <c r="L110">
        <v>0.79835759398381612</v>
      </c>
      <c r="M110">
        <v>4509.1333351400008</v>
      </c>
      <c r="N110">
        <v>318.0593883519025</v>
      </c>
      <c r="O110">
        <v>362.69651622579772</v>
      </c>
      <c r="P110">
        <v>389701.41999999993</v>
      </c>
      <c r="Q110">
        <v>119201.48</v>
      </c>
      <c r="R110">
        <v>476805.92</v>
      </c>
      <c r="S110">
        <v>406.33174256885741</v>
      </c>
      <c r="T110">
        <v>550276.82999999984</v>
      </c>
      <c r="U110">
        <v>154789.95000000001</v>
      </c>
      <c r="V110">
        <v>619159.80000000005</v>
      </c>
      <c r="W110">
        <v>527.64504363239712</v>
      </c>
      <c r="X110">
        <v>1.1579999999999999</v>
      </c>
      <c r="Y110">
        <v>20005.59</v>
      </c>
      <c r="Z110">
        <v>80022.36</v>
      </c>
      <c r="AA110">
        <v>69103.937823834189</v>
      </c>
      <c r="AB110">
        <v>51.000382000000002</v>
      </c>
      <c r="AC110">
        <v>-114.07004120000001</v>
      </c>
      <c r="AD110">
        <f>Table13[[#This Row],[YTD-23 Annualized]]/Table13[[#This Row],[Column6]]</f>
        <v>105.7422534579355</v>
      </c>
    </row>
    <row r="111" spans="1:30" x14ac:dyDescent="0.35">
      <c r="A111">
        <v>1940</v>
      </c>
      <c r="B111" t="s">
        <v>2698</v>
      </c>
      <c r="C111" t="s">
        <v>2695</v>
      </c>
      <c r="D111" t="s">
        <v>34</v>
      </c>
      <c r="E111" s="31">
        <v>41061</v>
      </c>
      <c r="F111">
        <v>242</v>
      </c>
      <c r="G111">
        <v>957.82992999999999</v>
      </c>
      <c r="H111">
        <v>10309.985583526999</v>
      </c>
      <c r="I111">
        <v>6006.2239082999986</v>
      </c>
      <c r="J111">
        <v>0.58256375429821872</v>
      </c>
      <c r="K111">
        <v>0.73600402416797772</v>
      </c>
      <c r="L111">
        <v>0.5812677606988329</v>
      </c>
      <c r="M111">
        <v>3491.224321433333</v>
      </c>
      <c r="N111">
        <v>305.38540051033181</v>
      </c>
      <c r="O111">
        <v>330.41694214876031</v>
      </c>
      <c r="P111">
        <v>406204.3000000001</v>
      </c>
      <c r="Q111">
        <v>90367.290000000008</v>
      </c>
      <c r="R111">
        <v>361469.16</v>
      </c>
      <c r="S111">
        <v>373.41855371900829</v>
      </c>
      <c r="T111">
        <v>605630.00000000012</v>
      </c>
      <c r="U111">
        <v>145867.78</v>
      </c>
      <c r="V111">
        <v>583471.12000000011</v>
      </c>
      <c r="W111">
        <v>602.75942148760339</v>
      </c>
      <c r="X111">
        <v>2.1080000000000001</v>
      </c>
      <c r="Y111">
        <v>30136.68</v>
      </c>
      <c r="Z111">
        <v>120546.72</v>
      </c>
      <c r="AA111">
        <v>57185.351043643277</v>
      </c>
      <c r="AB111">
        <v>51.0688745</v>
      </c>
      <c r="AC111">
        <v>-114.1163504</v>
      </c>
      <c r="AD111">
        <f>Table13[[#This Row],[YTD-23 Annualized]]/Table13[[#This Row],[Column6]]</f>
        <v>103.53650373620154</v>
      </c>
    </row>
    <row r="112" spans="1:30" x14ac:dyDescent="0.35">
      <c r="A112">
        <v>1941</v>
      </c>
      <c r="B112" t="s">
        <v>2699</v>
      </c>
      <c r="C112" t="s">
        <v>2695</v>
      </c>
      <c r="D112" t="s">
        <v>34</v>
      </c>
      <c r="E112" s="31">
        <v>41061</v>
      </c>
      <c r="F112">
        <v>767.87</v>
      </c>
      <c r="G112">
        <v>1892</v>
      </c>
      <c r="H112">
        <v>20365.2988</v>
      </c>
      <c r="I112">
        <v>12000.6398183</v>
      </c>
      <c r="J112">
        <v>0.58926902748414367</v>
      </c>
      <c r="K112">
        <v>0.72550049961043106</v>
      </c>
      <c r="L112">
        <v>0.95200857119536608</v>
      </c>
      <c r="M112">
        <v>11424.71196685</v>
      </c>
      <c r="N112">
        <v>330.27581705888002</v>
      </c>
      <c r="O112">
        <v>366.43133603344319</v>
      </c>
      <c r="P112">
        <v>880443.94000000006</v>
      </c>
      <c r="Q112">
        <v>316163.06999999989</v>
      </c>
      <c r="R112">
        <v>1264652.28</v>
      </c>
      <c r="S112">
        <v>411.74035969630268</v>
      </c>
      <c r="T112">
        <v>1243102.8500000001</v>
      </c>
      <c r="U112">
        <v>393445.51</v>
      </c>
      <c r="V112">
        <v>1573782.04</v>
      </c>
      <c r="W112">
        <v>512.38557307877636</v>
      </c>
      <c r="X112">
        <v>1.8080000000000001</v>
      </c>
      <c r="Y112">
        <v>38937.120000000003</v>
      </c>
      <c r="Z112">
        <v>155748.48000000001</v>
      </c>
      <c r="AA112">
        <v>86144.070796460175</v>
      </c>
      <c r="AB112">
        <v>50.9613917</v>
      </c>
      <c r="AC112">
        <v>-114.0109842</v>
      </c>
      <c r="AD112">
        <f>Table13[[#This Row],[YTD-23 Annualized]]/Table13[[#This Row],[Column6]]</f>
        <v>110.69445633898879</v>
      </c>
    </row>
    <row r="113" spans="1:30" x14ac:dyDescent="0.35">
      <c r="A113">
        <v>2556</v>
      </c>
      <c r="B113" t="s">
        <v>2700</v>
      </c>
      <c r="C113" t="s">
        <v>2695</v>
      </c>
      <c r="D113" t="s">
        <v>34</v>
      </c>
      <c r="E113" s="31">
        <v>41640</v>
      </c>
      <c r="F113">
        <v>345.11</v>
      </c>
      <c r="G113">
        <v>1226.412503</v>
      </c>
      <c r="H113">
        <v>13200.9815410417</v>
      </c>
      <c r="I113">
        <v>6095.0476110999998</v>
      </c>
      <c r="J113">
        <v>0.46171169864532929</v>
      </c>
      <c r="K113">
        <v>0.68596216382064246</v>
      </c>
      <c r="L113">
        <v>0.84584537897638679</v>
      </c>
      <c r="M113">
        <v>5155.4678564899996</v>
      </c>
      <c r="N113">
        <v>324.71521973394658</v>
      </c>
      <c r="O113">
        <v>443.14633015560258</v>
      </c>
      <c r="P113">
        <v>399485.18999999989</v>
      </c>
      <c r="Q113">
        <v>170242.86</v>
      </c>
      <c r="R113">
        <v>680971.44</v>
      </c>
      <c r="S113">
        <v>493.30028106980382</v>
      </c>
      <c r="T113">
        <v>591561.01</v>
      </c>
      <c r="U113">
        <v>235884.37</v>
      </c>
      <c r="V113">
        <v>943537.48</v>
      </c>
      <c r="W113">
        <v>683.50488250123146</v>
      </c>
      <c r="X113">
        <v>1.258</v>
      </c>
      <c r="Y113">
        <v>40748.5</v>
      </c>
      <c r="Z113">
        <v>162994</v>
      </c>
      <c r="AA113">
        <v>129565.9777424483</v>
      </c>
      <c r="AB113">
        <v>51.129582399999997</v>
      </c>
      <c r="AC113">
        <v>-114.2040658</v>
      </c>
      <c r="AD113">
        <f>Table13[[#This Row],[YTD-23 Annualized]]/Table13[[#This Row],[Column6]]</f>
        <v>132.08722446843575</v>
      </c>
    </row>
    <row r="114" spans="1:30" x14ac:dyDescent="0.35">
      <c r="A114">
        <v>3054</v>
      </c>
      <c r="B114" t="s">
        <v>2701</v>
      </c>
      <c r="C114" t="s">
        <v>2695</v>
      </c>
      <c r="D114" t="s">
        <v>34</v>
      </c>
      <c r="E114" s="31">
        <v>41913</v>
      </c>
      <c r="F114">
        <v>460.08</v>
      </c>
      <c r="G114">
        <v>1757.5389540000001</v>
      </c>
      <c r="H114">
        <v>18917.973546960598</v>
      </c>
      <c r="I114">
        <v>10280.053366286669</v>
      </c>
      <c r="J114">
        <v>0.54340140294457062</v>
      </c>
      <c r="K114">
        <v>0.55772068203328173</v>
      </c>
      <c r="L114">
        <v>0.64690853252436509</v>
      </c>
      <c r="M114">
        <v>6650.2542374566656</v>
      </c>
      <c r="N114">
        <v>340.68067691418588</v>
      </c>
      <c r="O114">
        <v>373.51667101373681</v>
      </c>
      <c r="P114">
        <v>602727.43000000005</v>
      </c>
      <c r="Q114">
        <v>191062.52</v>
      </c>
      <c r="R114">
        <v>764250.08000000007</v>
      </c>
      <c r="S114">
        <v>415.28108155103462</v>
      </c>
      <c r="T114">
        <v>781908.57</v>
      </c>
      <c r="U114">
        <v>251249.18</v>
      </c>
      <c r="V114">
        <v>1004996.72</v>
      </c>
      <c r="W114">
        <v>546.09889584420091</v>
      </c>
      <c r="X114">
        <v>2.1080000000000001</v>
      </c>
      <c r="Y114">
        <v>31001.77</v>
      </c>
      <c r="Z114">
        <v>124007.08</v>
      </c>
      <c r="AA114">
        <v>58826.8880455408</v>
      </c>
      <c r="AB114">
        <v>50.962275099999999</v>
      </c>
      <c r="AC114">
        <v>-114.01084160000001</v>
      </c>
      <c r="AD114">
        <f>Table13[[#This Row],[YTD-23 Annualized]]/Table13[[#This Row],[Column6]]</f>
        <v>114.92043051459055</v>
      </c>
    </row>
    <row r="115" spans="1:30" x14ac:dyDescent="0.35">
      <c r="A115">
        <v>4335</v>
      </c>
      <c r="B115" t="s">
        <v>2702</v>
      </c>
      <c r="C115" t="s">
        <v>2695</v>
      </c>
      <c r="D115" t="s">
        <v>132</v>
      </c>
      <c r="E115" s="31">
        <v>42795</v>
      </c>
      <c r="F115">
        <v>297.61</v>
      </c>
      <c r="G115">
        <v>1179.8680999999999</v>
      </c>
      <c r="H115">
        <v>12699.98224159</v>
      </c>
      <c r="I115">
        <v>4997.0329359999996</v>
      </c>
      <c r="J115">
        <v>0.39346771050086032</v>
      </c>
      <c r="K115">
        <v>0.43872584567408301</v>
      </c>
      <c r="L115">
        <v>0.82632912573955997</v>
      </c>
      <c r="M115">
        <v>4129.1938572966656</v>
      </c>
      <c r="N115">
        <v>317.10404037146913</v>
      </c>
      <c r="O115">
        <v>591.77295789792004</v>
      </c>
      <c r="P115">
        <v>209376.56</v>
      </c>
      <c r="Q115">
        <v>184598.96</v>
      </c>
      <c r="R115">
        <v>738395.84000000008</v>
      </c>
      <c r="S115">
        <v>620.27136184940025</v>
      </c>
      <c r="T115">
        <v>343635.27</v>
      </c>
      <c r="U115">
        <v>298527.26</v>
      </c>
      <c r="V115">
        <v>1194109.04</v>
      </c>
      <c r="W115">
        <v>1003.082087295454</v>
      </c>
      <c r="X115">
        <v>1.208</v>
      </c>
      <c r="Y115">
        <v>70553.87</v>
      </c>
      <c r="Z115">
        <v>282215.48</v>
      </c>
      <c r="AA115">
        <v>233622.08609271521</v>
      </c>
      <c r="AB115">
        <v>51.049060500000003</v>
      </c>
      <c r="AC115">
        <v>-114.06919190000001</v>
      </c>
      <c r="AD115">
        <f>Table13[[#This Row],[YTD-23 Annualized]]/Table13[[#This Row],[Column6]]</f>
        <v>178.82324383854893</v>
      </c>
    </row>
    <row r="116" spans="1:30" x14ac:dyDescent="0.35">
      <c r="A116">
        <v>4336</v>
      </c>
      <c r="B116" t="s">
        <v>2703</v>
      </c>
      <c r="C116" t="s">
        <v>2695</v>
      </c>
      <c r="D116" t="s">
        <v>34</v>
      </c>
      <c r="E116" s="31">
        <v>42705</v>
      </c>
      <c r="F116">
        <v>304</v>
      </c>
      <c r="G116">
        <v>1060.3948419999999</v>
      </c>
      <c r="H116">
        <v>11413.9840398038</v>
      </c>
      <c r="I116">
        <v>5701.9607470000001</v>
      </c>
      <c r="J116">
        <v>0.49955920098675849</v>
      </c>
      <c r="K116">
        <v>0.60751847840131679</v>
      </c>
      <c r="L116">
        <v>0.78200718605075537</v>
      </c>
      <c r="M116">
        <v>4458.9742787333334</v>
      </c>
      <c r="N116">
        <v>502.52534234777369</v>
      </c>
      <c r="O116">
        <v>508.87095394736849</v>
      </c>
      <c r="P116">
        <v>521639.78999999992</v>
      </c>
      <c r="Q116">
        <v>174543.41</v>
      </c>
      <c r="R116">
        <v>698173.6399999999</v>
      </c>
      <c r="S116">
        <v>574.15595394736829</v>
      </c>
      <c r="T116">
        <v>866966.43000000017</v>
      </c>
      <c r="U116">
        <v>285188.39</v>
      </c>
      <c r="V116">
        <v>1140753.56</v>
      </c>
      <c r="W116">
        <v>938.11970394736852</v>
      </c>
      <c r="X116">
        <v>2.6579999999999999</v>
      </c>
      <c r="Y116">
        <v>32128.43</v>
      </c>
      <c r="Z116">
        <v>128513.72</v>
      </c>
      <c r="AA116">
        <v>48349.781790820161</v>
      </c>
      <c r="AB116">
        <v>51.0498817</v>
      </c>
      <c r="AC116">
        <v>-114.0719599</v>
      </c>
      <c r="AD116">
        <f>Table13[[#This Row],[YTD-23 Annualized]]/Table13[[#This Row],[Column6]]</f>
        <v>156.5771848763234</v>
      </c>
    </row>
    <row r="117" spans="1:30" x14ac:dyDescent="0.35">
      <c r="A117">
        <v>4961</v>
      </c>
      <c r="B117" t="s">
        <v>2704</v>
      </c>
      <c r="C117" t="s">
        <v>2695</v>
      </c>
      <c r="D117" t="s">
        <v>34</v>
      </c>
      <c r="E117" s="31">
        <v>43374</v>
      </c>
      <c r="F117">
        <v>233.23</v>
      </c>
      <c r="G117">
        <v>858</v>
      </c>
      <c r="H117">
        <v>9235.4261999999999</v>
      </c>
      <c r="I117">
        <v>4414.9858073999994</v>
      </c>
      <c r="J117">
        <v>0.47804895104895101</v>
      </c>
      <c r="K117">
        <v>0.36458949110424771</v>
      </c>
      <c r="L117">
        <v>0.7267789951710607</v>
      </c>
      <c r="M117">
        <v>3208.7189487966671</v>
      </c>
      <c r="N117">
        <v>357.31677138507069</v>
      </c>
      <c r="O117">
        <v>337.06015521159372</v>
      </c>
      <c r="P117">
        <v>188560.79</v>
      </c>
      <c r="Q117">
        <v>88753.03</v>
      </c>
      <c r="R117">
        <v>355012.12</v>
      </c>
      <c r="S117">
        <v>380.53865283196842</v>
      </c>
      <c r="T117">
        <v>230957.84</v>
      </c>
      <c r="U117">
        <v>102920.11</v>
      </c>
      <c r="V117">
        <v>411680.43999999989</v>
      </c>
      <c r="W117">
        <v>441.2816104274749</v>
      </c>
      <c r="X117">
        <v>2.1080000000000001</v>
      </c>
      <c r="Y117">
        <v>20530.02</v>
      </c>
      <c r="Z117">
        <v>82120.080000000016</v>
      </c>
      <c r="AA117">
        <v>38956.394686907042</v>
      </c>
      <c r="AB117">
        <v>40.771470000000001</v>
      </c>
      <c r="AC117">
        <v>-73.96772</v>
      </c>
      <c r="AD117">
        <f>Table13[[#This Row],[YTD-23 Annualized]]/Table13[[#This Row],[Column6]]</f>
        <v>110.63983030771098</v>
      </c>
    </row>
    <row r="118" spans="1:30" x14ac:dyDescent="0.35">
      <c r="A118">
        <v>5336</v>
      </c>
      <c r="B118" t="s">
        <v>2705</v>
      </c>
      <c r="C118" t="s">
        <v>2695</v>
      </c>
      <c r="D118" t="s">
        <v>34</v>
      </c>
      <c r="E118" s="31">
        <v>43647</v>
      </c>
      <c r="F118">
        <v>716.9</v>
      </c>
      <c r="G118">
        <v>2424.1425063937199</v>
      </c>
      <c r="H118">
        <v>26093.227524571361</v>
      </c>
      <c r="I118">
        <v>12972.76386576334</v>
      </c>
      <c r="J118">
        <v>0.49716976765512039</v>
      </c>
      <c r="K118">
        <v>0.70551879651051597</v>
      </c>
      <c r="L118">
        <v>0.85381664075187313</v>
      </c>
      <c r="M118">
        <v>11076.36166513333</v>
      </c>
      <c r="N118">
        <v>334.71408653909799</v>
      </c>
      <c r="O118">
        <v>488.9032082577765</v>
      </c>
      <c r="P118">
        <v>845915.56</v>
      </c>
      <c r="Q118">
        <v>388399.27</v>
      </c>
      <c r="R118">
        <v>1553597.08</v>
      </c>
      <c r="S118">
        <v>541.77607755614451</v>
      </c>
      <c r="T118">
        <v>1038794.34</v>
      </c>
      <c r="U118">
        <v>451849.63</v>
      </c>
      <c r="V118">
        <v>1807398.52</v>
      </c>
      <c r="W118">
        <v>630.28264751011307</v>
      </c>
      <c r="X118">
        <v>2.1579999999999999</v>
      </c>
      <c r="Y118">
        <v>31995.89</v>
      </c>
      <c r="Z118">
        <v>127983.56</v>
      </c>
      <c r="AA118">
        <v>59306.561631139943</v>
      </c>
      <c r="AB118">
        <v>51.0104501</v>
      </c>
      <c r="AC118">
        <v>-114.1260717</v>
      </c>
      <c r="AD118">
        <f>Table13[[#This Row],[YTD-23 Annualized]]/Table13[[#This Row],[Column6]]</f>
        <v>140.26240086494133</v>
      </c>
    </row>
    <row r="119" spans="1:30" x14ac:dyDescent="0.35">
      <c r="A119">
        <v>5713</v>
      </c>
      <c r="B119" t="s">
        <v>2706</v>
      </c>
      <c r="C119" t="s">
        <v>2695</v>
      </c>
      <c r="D119" t="s">
        <v>1560</v>
      </c>
      <c r="E119" s="31">
        <v>44440</v>
      </c>
      <c r="F119">
        <v>585</v>
      </c>
      <c r="G119">
        <v>2439</v>
      </c>
      <c r="H119">
        <v>26253.152099999999</v>
      </c>
      <c r="I119">
        <v>10177.43177887333</v>
      </c>
      <c r="J119">
        <v>0.38766513598469321</v>
      </c>
      <c r="K119">
        <v>0.67910129099818051</v>
      </c>
      <c r="L119">
        <v>0.77358172746584963</v>
      </c>
      <c r="M119">
        <v>7873.075256666667</v>
      </c>
      <c r="N119">
        <v>432.75210264175729</v>
      </c>
      <c r="O119">
        <v>602.89610256410253</v>
      </c>
      <c r="P119">
        <v>1012768.92</v>
      </c>
      <c r="Q119">
        <v>373198.05999999988</v>
      </c>
      <c r="R119">
        <v>1492792.24</v>
      </c>
      <c r="S119">
        <v>637.94540170940161</v>
      </c>
      <c r="T119">
        <v>1368269.07</v>
      </c>
      <c r="U119">
        <v>400373.54</v>
      </c>
      <c r="V119">
        <v>1601494.16</v>
      </c>
      <c r="W119">
        <v>684.39921367521356</v>
      </c>
      <c r="X119">
        <v>1.3080000000000001</v>
      </c>
      <c r="Y119">
        <v>22522.51</v>
      </c>
      <c r="Z119">
        <v>90090.040000000008</v>
      </c>
      <c r="AA119">
        <v>68876.177370030578</v>
      </c>
      <c r="AB119">
        <v>51.046801100000003</v>
      </c>
      <c r="AC119">
        <v>-114.0635726</v>
      </c>
      <c r="AD119">
        <f>Table13[[#This Row],[YTD-23 Annualized]]/Table13[[#This Row],[Column6]]</f>
        <v>189.60726162701818</v>
      </c>
    </row>
    <row r="120" spans="1:30" x14ac:dyDescent="0.35">
      <c r="A120">
        <v>5824</v>
      </c>
      <c r="B120" t="s">
        <v>2707</v>
      </c>
      <c r="C120" t="s">
        <v>2695</v>
      </c>
      <c r="D120" t="s">
        <v>1560</v>
      </c>
      <c r="E120" s="31">
        <v>44927</v>
      </c>
      <c r="F120">
        <v>819.17000000000007</v>
      </c>
      <c r="G120">
        <v>2693.2852205999998</v>
      </c>
      <c r="H120">
        <v>28990.252786016339</v>
      </c>
      <c r="I120">
        <v>16298.84879219333</v>
      </c>
      <c r="J120">
        <v>0.56221823633270296</v>
      </c>
      <c r="K120">
        <v>0</v>
      </c>
      <c r="L120">
        <v>0.71254407842202494</v>
      </c>
      <c r="M120">
        <v>11613.648191973331</v>
      </c>
      <c r="N120">
        <v>0</v>
      </c>
      <c r="O120">
        <v>284.26353504156651</v>
      </c>
      <c r="P120">
        <v>0</v>
      </c>
      <c r="Q120">
        <v>255780.16</v>
      </c>
      <c r="R120">
        <v>1023120.64</v>
      </c>
      <c r="S120">
        <v>312.24307530793362</v>
      </c>
      <c r="T120">
        <v>467.33</v>
      </c>
      <c r="U120">
        <v>285019.58</v>
      </c>
      <c r="V120">
        <v>1140078.32</v>
      </c>
      <c r="W120">
        <v>347.93703382692229</v>
      </c>
      <c r="X120">
        <v>1.3080000000000001</v>
      </c>
      <c r="Y120">
        <v>22422.67</v>
      </c>
      <c r="Z120">
        <v>89690.68</v>
      </c>
      <c r="AA120">
        <v>68570.856269113137</v>
      </c>
      <c r="AD120">
        <f>Table13[[#This Row],[YTD-23 Annualized]]/Table13[[#This Row],[Column6]]</f>
        <v>88.096403738759776</v>
      </c>
    </row>
    <row r="121" spans="1:30" x14ac:dyDescent="0.35">
      <c r="A121">
        <v>6189</v>
      </c>
      <c r="F121">
        <v>452.31000000000012</v>
      </c>
      <c r="G121">
        <v>1223</v>
      </c>
      <c r="H121">
        <v>13164.2497</v>
      </c>
      <c r="I121">
        <v>7071.5916746999992</v>
      </c>
      <c r="J121">
        <v>0.53718152085036786</v>
      </c>
      <c r="K121">
        <v>0</v>
      </c>
      <c r="L121">
        <v>0.92375744513092628</v>
      </c>
      <c r="M121">
        <v>6532.4354584299999</v>
      </c>
      <c r="N121">
        <v>0</v>
      </c>
      <c r="O121">
        <v>366.15106895713109</v>
      </c>
      <c r="P121">
        <v>0</v>
      </c>
      <c r="Q121">
        <v>183604.12</v>
      </c>
      <c r="R121">
        <v>734416.48</v>
      </c>
      <c r="S121">
        <v>405.92540514249072</v>
      </c>
      <c r="T121">
        <v>0</v>
      </c>
      <c r="U121">
        <v>210922.6</v>
      </c>
      <c r="V121">
        <v>843690.40000000014</v>
      </c>
      <c r="W121">
        <v>466.32309699100182</v>
      </c>
      <c r="X121">
        <v>1.3080000000000001</v>
      </c>
      <c r="Y121">
        <v>17820.46</v>
      </c>
      <c r="Z121">
        <v>71281.84</v>
      </c>
      <c r="AA121">
        <v>54496.819571865439</v>
      </c>
      <c r="AD121">
        <f>Table13[[#This Row],[YTD-23 Annualized]]/Table13[[#This Row],[Column6]]</f>
        <v>112.4261364193423</v>
      </c>
    </row>
    <row r="122" spans="1:30" x14ac:dyDescent="0.35">
      <c r="A122">
        <v>1267</v>
      </c>
      <c r="B122" t="s">
        <v>2708</v>
      </c>
      <c r="C122" t="s">
        <v>2709</v>
      </c>
      <c r="D122" t="s">
        <v>34</v>
      </c>
      <c r="E122" s="31">
        <v>38596</v>
      </c>
      <c r="F122">
        <v>830.42000000000007</v>
      </c>
      <c r="G122">
        <v>3189.5457959999999</v>
      </c>
      <c r="H122">
        <v>34331.951993564398</v>
      </c>
      <c r="I122">
        <v>19828.67927616333</v>
      </c>
      <c r="J122">
        <v>0.57755758483759567</v>
      </c>
      <c r="K122">
        <v>0.74066701376662969</v>
      </c>
      <c r="L122">
        <v>0.62423937685299036</v>
      </c>
      <c r="M122">
        <v>12377.842395170001</v>
      </c>
      <c r="N122">
        <v>498.10850857327728</v>
      </c>
      <c r="O122">
        <v>596.65766720454701</v>
      </c>
      <c r="P122">
        <v>2235299.04</v>
      </c>
      <c r="Q122">
        <v>553433.97</v>
      </c>
      <c r="R122">
        <v>2213735.88</v>
      </c>
      <c r="S122">
        <v>666.45067556176389</v>
      </c>
      <c r="T122">
        <v>2637894.46</v>
      </c>
      <c r="U122">
        <v>675176.38</v>
      </c>
      <c r="V122">
        <v>2700705.52</v>
      </c>
      <c r="W122">
        <v>813.05409310951075</v>
      </c>
      <c r="X122">
        <v>2.1909000000000001</v>
      </c>
      <c r="Y122">
        <v>36609.120000000003</v>
      </c>
      <c r="Z122">
        <v>146436.48000000001</v>
      </c>
      <c r="AA122">
        <v>66838.504724086</v>
      </c>
      <c r="AB122">
        <v>49.284998299999998</v>
      </c>
      <c r="AC122">
        <v>-123.1191065</v>
      </c>
      <c r="AD122">
        <f>Table13[[#This Row],[YTD-23 Annualized]]/Table13[[#This Row],[Column6]]</f>
        <v>178.84666885594126</v>
      </c>
    </row>
    <row r="123" spans="1:30" x14ac:dyDescent="0.35">
      <c r="A123">
        <v>1268</v>
      </c>
      <c r="B123" t="s">
        <v>2710</v>
      </c>
      <c r="C123" t="s">
        <v>2709</v>
      </c>
      <c r="D123" t="s">
        <v>34</v>
      </c>
      <c r="E123" s="31">
        <v>38596</v>
      </c>
      <c r="F123">
        <v>238.34</v>
      </c>
      <c r="G123">
        <v>970.18738561302132</v>
      </c>
      <c r="H123">
        <v>10443</v>
      </c>
      <c r="I123">
        <v>5369.0225560999997</v>
      </c>
      <c r="J123">
        <v>0.51412645371061949</v>
      </c>
      <c r="K123">
        <v>0.75812118828544339</v>
      </c>
      <c r="L123">
        <v>0.66521003450287597</v>
      </c>
      <c r="M123">
        <v>3571.5276797900001</v>
      </c>
      <c r="N123">
        <v>478.69102789905168</v>
      </c>
      <c r="O123">
        <v>595.53834857766219</v>
      </c>
      <c r="P123">
        <v>931960.30999999994</v>
      </c>
      <c r="Q123">
        <v>160095.71</v>
      </c>
      <c r="R123">
        <v>640382.84000000008</v>
      </c>
      <c r="S123">
        <v>671.71146261643025</v>
      </c>
      <c r="T123">
        <v>1224186.19</v>
      </c>
      <c r="U123">
        <v>216835.59</v>
      </c>
      <c r="V123">
        <v>867342.36</v>
      </c>
      <c r="W123">
        <v>909.77423009146582</v>
      </c>
      <c r="X123">
        <v>2.0909</v>
      </c>
      <c r="Y123">
        <v>31648.100000000009</v>
      </c>
      <c r="Z123">
        <v>126592.4</v>
      </c>
      <c r="AA123">
        <v>60544.454541106723</v>
      </c>
      <c r="AB123">
        <v>49.211794599999998</v>
      </c>
      <c r="AC123">
        <v>-122.91902779999999</v>
      </c>
      <c r="AD123">
        <f>Table13[[#This Row],[YTD-23 Annualized]]/Table13[[#This Row],[Column6]]</f>
        <v>179.30221950223091</v>
      </c>
    </row>
    <row r="124" spans="1:30" x14ac:dyDescent="0.35">
      <c r="A124">
        <v>1286</v>
      </c>
      <c r="B124" t="s">
        <v>2711</v>
      </c>
      <c r="C124" t="s">
        <v>2709</v>
      </c>
      <c r="D124" t="s">
        <v>34</v>
      </c>
      <c r="E124" s="31">
        <v>40909</v>
      </c>
      <c r="F124">
        <v>273.26</v>
      </c>
      <c r="G124">
        <v>1052.9626020000001</v>
      </c>
      <c r="H124">
        <v>11333.984151667801</v>
      </c>
      <c r="I124">
        <v>5978.0224902999989</v>
      </c>
      <c r="J124">
        <v>0.52744228422273998</v>
      </c>
      <c r="K124">
        <v>0.78336915600200097</v>
      </c>
      <c r="L124">
        <v>0.67744733157236736</v>
      </c>
      <c r="M124">
        <v>4049.7953841333328</v>
      </c>
      <c r="N124">
        <v>516.44810989174584</v>
      </c>
      <c r="O124">
        <v>490.10356437092878</v>
      </c>
      <c r="P124">
        <v>690406.72</v>
      </c>
      <c r="Q124">
        <v>149050.81</v>
      </c>
      <c r="R124">
        <v>596203.24</v>
      </c>
      <c r="S124">
        <v>545.4541828295396</v>
      </c>
      <c r="T124">
        <v>971094.19999999984</v>
      </c>
      <c r="U124">
        <v>221943.49</v>
      </c>
      <c r="V124">
        <v>887773.96</v>
      </c>
      <c r="W124">
        <v>812.20628705262391</v>
      </c>
      <c r="X124">
        <v>1.2908999999999999</v>
      </c>
      <c r="Y124">
        <v>45023.12</v>
      </c>
      <c r="Z124">
        <v>180092.48</v>
      </c>
      <c r="AA124">
        <v>139509.24161437759</v>
      </c>
      <c r="AB124">
        <v>49.287641700000002</v>
      </c>
      <c r="AC124">
        <v>-123.1260827</v>
      </c>
      <c r="AD124">
        <f>Table13[[#This Row],[YTD-23 Annualized]]/Table13[[#This Row],[Column6]]</f>
        <v>147.21811436100225</v>
      </c>
    </row>
    <row r="125" spans="1:30" x14ac:dyDescent="0.35">
      <c r="A125">
        <v>1287</v>
      </c>
      <c r="B125" t="s">
        <v>2712</v>
      </c>
      <c r="C125" t="s">
        <v>2709</v>
      </c>
      <c r="D125" t="s">
        <v>34</v>
      </c>
      <c r="E125" s="31">
        <v>38718</v>
      </c>
      <c r="F125">
        <v>409.88</v>
      </c>
      <c r="G125">
        <v>1252.889858</v>
      </c>
      <c r="H125">
        <v>13485.9811425262</v>
      </c>
      <c r="I125">
        <v>7996.4044348999996</v>
      </c>
      <c r="J125">
        <v>0.59294198548776178</v>
      </c>
      <c r="K125">
        <v>0.71080187270588002</v>
      </c>
      <c r="L125">
        <v>0.79429893932398332</v>
      </c>
      <c r="M125">
        <v>6351.535561046665</v>
      </c>
      <c r="N125">
        <v>567.71726843493957</v>
      </c>
      <c r="O125">
        <v>552.59771152532448</v>
      </c>
      <c r="P125">
        <v>913035.2799999998</v>
      </c>
      <c r="Q125">
        <v>252720.07</v>
      </c>
      <c r="R125">
        <v>1010880.28</v>
      </c>
      <c r="S125">
        <v>616.57087440226405</v>
      </c>
      <c r="T125">
        <v>1263675.82</v>
      </c>
      <c r="U125">
        <v>351666.33</v>
      </c>
      <c r="V125">
        <v>1406665.32</v>
      </c>
      <c r="W125">
        <v>857.97387040109288</v>
      </c>
      <c r="X125">
        <v>1.7908999999999999</v>
      </c>
      <c r="Y125">
        <v>30284.639999999999</v>
      </c>
      <c r="Z125">
        <v>121138.56</v>
      </c>
      <c r="AA125">
        <v>67641.163660729246</v>
      </c>
      <c r="AB125">
        <v>49.283200000000001</v>
      </c>
      <c r="AC125">
        <v>-123.11785999999999</v>
      </c>
      <c r="AD125">
        <f>Table13[[#This Row],[YTD-23 Annualized]]/Table13[[#This Row],[Column6]]</f>
        <v>159.15525785601014</v>
      </c>
    </row>
    <row r="126" spans="1:30" x14ac:dyDescent="0.35">
      <c r="A126">
        <v>1895</v>
      </c>
      <c r="B126" t="s">
        <v>2713</v>
      </c>
      <c r="C126" t="s">
        <v>2679</v>
      </c>
      <c r="D126" t="s">
        <v>34</v>
      </c>
      <c r="E126" s="31">
        <v>41244</v>
      </c>
      <c r="F126">
        <v>276.02999999999997</v>
      </c>
      <c r="G126">
        <v>1040.5136</v>
      </c>
      <c r="H126">
        <v>11199.98433904</v>
      </c>
      <c r="I126">
        <v>5595.9470958999991</v>
      </c>
      <c r="J126">
        <v>0.49963883220747901</v>
      </c>
      <c r="K126">
        <v>0.81214224988999917</v>
      </c>
      <c r="L126">
        <v>0.72037523971832007</v>
      </c>
      <c r="M126">
        <v>4031.1817306600001</v>
      </c>
      <c r="N126">
        <v>623.96703259895662</v>
      </c>
      <c r="O126">
        <v>569.00376770640878</v>
      </c>
      <c r="P126">
        <v>833656.62</v>
      </c>
      <c r="Q126">
        <v>173477.46</v>
      </c>
      <c r="R126">
        <v>693909.84</v>
      </c>
      <c r="S126">
        <v>628.47320943375723</v>
      </c>
      <c r="T126">
        <v>982192.35999999987</v>
      </c>
      <c r="U126">
        <v>223102.53</v>
      </c>
      <c r="V126">
        <v>892410.11999999988</v>
      </c>
      <c r="W126">
        <v>808.25464623410494</v>
      </c>
      <c r="X126">
        <v>1.7908999999999999</v>
      </c>
      <c r="Y126">
        <v>35019.259999999987</v>
      </c>
      <c r="Z126">
        <v>140077.04</v>
      </c>
      <c r="AA126">
        <v>78216.003126919415</v>
      </c>
      <c r="AB126">
        <v>49.276321699999997</v>
      </c>
      <c r="AC126">
        <v>-123.1209558</v>
      </c>
      <c r="AD126">
        <f>Table13[[#This Row],[YTD-23 Annualized]]/Table13[[#This Row],[Column6]]</f>
        <v>172.1355886097426</v>
      </c>
    </row>
    <row r="127" spans="1:30" x14ac:dyDescent="0.35">
      <c r="A127">
        <v>1896</v>
      </c>
      <c r="B127" t="s">
        <v>2714</v>
      </c>
      <c r="C127" t="s">
        <v>2709</v>
      </c>
      <c r="D127" t="s">
        <v>34</v>
      </c>
      <c r="E127" s="31">
        <v>42036</v>
      </c>
      <c r="F127">
        <v>381.04</v>
      </c>
      <c r="G127">
        <v>1460.43516</v>
      </c>
      <c r="H127">
        <v>15719.978018723999</v>
      </c>
      <c r="I127">
        <v>6858.0251347999993</v>
      </c>
      <c r="J127">
        <v>0.43626175091539149</v>
      </c>
      <c r="K127">
        <v>0.83896328605618276</v>
      </c>
      <c r="L127">
        <v>0.81209451102754227</v>
      </c>
      <c r="M127">
        <v>5569.3645684599996</v>
      </c>
      <c r="N127">
        <v>656.75019404751299</v>
      </c>
      <c r="O127">
        <v>835.71126390930078</v>
      </c>
      <c r="P127">
        <v>1178374.74</v>
      </c>
      <c r="Q127">
        <v>361935.81999999989</v>
      </c>
      <c r="R127">
        <v>1447743.28</v>
      </c>
      <c r="S127">
        <v>949.8630589964306</v>
      </c>
      <c r="T127">
        <v>1477008.29</v>
      </c>
      <c r="U127">
        <v>448248.35</v>
      </c>
      <c r="V127">
        <v>1792993.4</v>
      </c>
      <c r="W127">
        <v>1176.3813510392611</v>
      </c>
      <c r="X127">
        <v>3.1909000000000001</v>
      </c>
      <c r="Y127">
        <v>30128.21</v>
      </c>
      <c r="Z127">
        <v>120512.84</v>
      </c>
      <c r="AA127">
        <v>37767.66429533987</v>
      </c>
      <c r="AB127">
        <v>49.287648699999998</v>
      </c>
      <c r="AC127">
        <v>-123.1175808</v>
      </c>
      <c r="AD127">
        <f>Table13[[#This Row],[YTD-23 Annualized]]/Table13[[#This Row],[Column6]]</f>
        <v>259.94765869678372</v>
      </c>
    </row>
    <row r="128" spans="1:30" x14ac:dyDescent="0.35">
      <c r="A128">
        <v>4025</v>
      </c>
      <c r="B128" t="s">
        <v>2715</v>
      </c>
      <c r="C128" t="s">
        <v>2709</v>
      </c>
      <c r="D128" t="s">
        <v>34</v>
      </c>
      <c r="E128" s="31">
        <v>42430</v>
      </c>
      <c r="F128">
        <v>227.81</v>
      </c>
      <c r="G128">
        <v>913.42229599999996</v>
      </c>
      <c r="H128">
        <v>9831.986251914399</v>
      </c>
      <c r="I128">
        <v>5363.9958148000014</v>
      </c>
      <c r="J128">
        <v>0.54556583760026822</v>
      </c>
      <c r="K128">
        <v>0.80290292997660473</v>
      </c>
      <c r="L128">
        <v>0.66813958030656928</v>
      </c>
      <c r="M128">
        <v>3583.8979124666671</v>
      </c>
      <c r="N128">
        <v>551.34242815482264</v>
      </c>
      <c r="O128">
        <v>598.17918440805943</v>
      </c>
      <c r="P128">
        <v>680490.6100000001</v>
      </c>
      <c r="Q128">
        <v>155135.87</v>
      </c>
      <c r="R128">
        <v>620543.48</v>
      </c>
      <c r="S128">
        <v>680.98797243316801</v>
      </c>
      <c r="T128">
        <v>1009195.36</v>
      </c>
      <c r="U128">
        <v>268294.78999999998</v>
      </c>
      <c r="V128">
        <v>1073179.1599999999</v>
      </c>
      <c r="W128">
        <v>1177.712962556516</v>
      </c>
      <c r="X128">
        <v>2.2909000000000002</v>
      </c>
      <c r="Y128">
        <v>44704.97</v>
      </c>
      <c r="Z128">
        <v>178819.88</v>
      </c>
      <c r="AA128">
        <v>78056.606573835626</v>
      </c>
      <c r="AB128">
        <v>49.282759300000002</v>
      </c>
      <c r="AC128">
        <v>-123.1206682</v>
      </c>
      <c r="AD128">
        <f>Table13[[#This Row],[YTD-23 Annualized]]/Table13[[#This Row],[Column6]]</f>
        <v>173.14764403344915</v>
      </c>
    </row>
    <row r="129" spans="1:30" x14ac:dyDescent="0.35">
      <c r="A129">
        <v>4260</v>
      </c>
      <c r="B129" t="s">
        <v>2716</v>
      </c>
      <c r="C129" t="s">
        <v>2709</v>
      </c>
      <c r="D129" t="s">
        <v>132</v>
      </c>
      <c r="E129" s="31">
        <v>43313</v>
      </c>
      <c r="F129">
        <v>0</v>
      </c>
      <c r="G129">
        <v>0</v>
      </c>
      <c r="H129">
        <v>0</v>
      </c>
      <c r="I129">
        <v>0</v>
      </c>
      <c r="K129">
        <v>0.80997289032073749</v>
      </c>
      <c r="L129">
        <v>0</v>
      </c>
      <c r="M129">
        <v>0</v>
      </c>
      <c r="N129">
        <v>526.57341710549304</v>
      </c>
      <c r="O129">
        <v>0</v>
      </c>
      <c r="P129">
        <v>1824994.5</v>
      </c>
      <c r="Q129">
        <v>52047.719999999987</v>
      </c>
      <c r="R129">
        <v>208190.88</v>
      </c>
      <c r="S129" t="s">
        <v>2401</v>
      </c>
      <c r="T129">
        <v>2138574.31</v>
      </c>
      <c r="U129">
        <v>52076.289999999994</v>
      </c>
      <c r="V129">
        <v>208305.16</v>
      </c>
      <c r="W129" t="s">
        <v>2401</v>
      </c>
      <c r="X129">
        <v>0</v>
      </c>
      <c r="Y129">
        <v>10047.75</v>
      </c>
      <c r="Z129">
        <v>40191</v>
      </c>
    </row>
    <row r="130" spans="1:30" x14ac:dyDescent="0.35">
      <c r="A130">
        <v>4730</v>
      </c>
      <c r="B130" t="s">
        <v>2717</v>
      </c>
      <c r="C130" t="s">
        <v>2709</v>
      </c>
      <c r="D130" t="s">
        <v>34</v>
      </c>
      <c r="E130" s="31">
        <v>43709</v>
      </c>
      <c r="F130">
        <v>2061</v>
      </c>
      <c r="G130">
        <v>6433.7899999825704</v>
      </c>
      <c r="H130">
        <v>69252.672180812384</v>
      </c>
      <c r="I130">
        <v>31945.016308800001</v>
      </c>
      <c r="J130">
        <v>0.46128207479697658</v>
      </c>
      <c r="K130">
        <v>1</v>
      </c>
      <c r="L130">
        <v>1</v>
      </c>
      <c r="M130">
        <v>31945.016308800001</v>
      </c>
      <c r="N130">
        <v>800.67927986093878</v>
      </c>
      <c r="O130">
        <v>1084.7769577874819</v>
      </c>
      <c r="P130">
        <v>6866107.9899999984</v>
      </c>
      <c r="Q130">
        <v>2351000.67</v>
      </c>
      <c r="R130">
        <v>9404002.6800000016</v>
      </c>
      <c r="S130">
        <v>1140.708719068414</v>
      </c>
      <c r="T130">
        <v>7148608.8999999994</v>
      </c>
      <c r="U130">
        <v>2436329.73</v>
      </c>
      <c r="V130">
        <v>9745318.9200000018</v>
      </c>
      <c r="W130">
        <v>1182.1104949053861</v>
      </c>
      <c r="X130">
        <v>3.0909</v>
      </c>
      <c r="Y130">
        <v>53795.360000000001</v>
      </c>
      <c r="Z130">
        <v>215181.44</v>
      </c>
      <c r="AA130">
        <v>69617.729463910189</v>
      </c>
      <c r="AB130">
        <v>40.06812</v>
      </c>
      <c r="AC130">
        <v>-82.519599999999997</v>
      </c>
      <c r="AD130">
        <f>Table13[[#This Row],[YTD-23 Annualized]]/Table13[[#This Row],[Column6]]</f>
        <v>294.38090089218235</v>
      </c>
    </row>
    <row r="131" spans="1:30" x14ac:dyDescent="0.35">
      <c r="A131">
        <v>5001</v>
      </c>
      <c r="B131" t="s">
        <v>2718</v>
      </c>
      <c r="C131" t="s">
        <v>2709</v>
      </c>
      <c r="D131" t="s">
        <v>34</v>
      </c>
      <c r="E131" s="31">
        <v>44805</v>
      </c>
      <c r="F131">
        <v>1223.3900000000001</v>
      </c>
      <c r="G131">
        <v>3920.2675561800002</v>
      </c>
      <c r="H131">
        <v>42197.367947965897</v>
      </c>
      <c r="I131">
        <v>25502.6176447</v>
      </c>
      <c r="J131">
        <v>0.60436512713654544</v>
      </c>
      <c r="K131">
        <v>0.54448119814702634</v>
      </c>
      <c r="L131">
        <v>0.77764643415933909</v>
      </c>
      <c r="M131">
        <v>19832.019673129998</v>
      </c>
      <c r="N131">
        <v>1579.9050621001129</v>
      </c>
      <c r="O131">
        <v>598.99710640106605</v>
      </c>
      <c r="P131">
        <v>178579.97</v>
      </c>
      <c r="Q131">
        <v>787467.1399999999</v>
      </c>
      <c r="R131">
        <v>3149868.56</v>
      </c>
      <c r="S131">
        <v>643.67629292376103</v>
      </c>
      <c r="T131">
        <v>180431.22</v>
      </c>
      <c r="U131">
        <v>837030.35</v>
      </c>
      <c r="V131">
        <v>3348121.399999999</v>
      </c>
      <c r="W131">
        <v>684.18930185795205</v>
      </c>
      <c r="X131">
        <v>9.0899999999999995E-2</v>
      </c>
      <c r="Y131">
        <v>27617.22</v>
      </c>
      <c r="Z131">
        <v>110468.88</v>
      </c>
      <c r="AA131">
        <v>1215279.207920792</v>
      </c>
      <c r="AD131">
        <f>Table13[[#This Row],[YTD-23 Annualized]]/Table13[[#This Row],[Column6]]</f>
        <v>158.82742211413259</v>
      </c>
    </row>
    <row r="132" spans="1:30" x14ac:dyDescent="0.35">
      <c r="A132">
        <v>5625</v>
      </c>
      <c r="B132" t="s">
        <v>2719</v>
      </c>
      <c r="C132" t="s">
        <v>2709</v>
      </c>
      <c r="D132" t="s">
        <v>34</v>
      </c>
      <c r="E132" s="31">
        <v>44896</v>
      </c>
      <c r="F132">
        <v>876.25</v>
      </c>
      <c r="G132">
        <v>3663.1113083388</v>
      </c>
      <c r="H132">
        <v>39429.363811828007</v>
      </c>
      <c r="I132">
        <v>17667.997497173332</v>
      </c>
      <c r="J132">
        <v>0.44809238063012552</v>
      </c>
      <c r="K132">
        <v>1</v>
      </c>
      <c r="L132">
        <v>0.75592024737721786</v>
      </c>
      <c r="M132">
        <v>13355.59703872333</v>
      </c>
      <c r="N132">
        <v>1379.1483333333331</v>
      </c>
      <c r="O132">
        <v>575.15988587731806</v>
      </c>
      <c r="P132">
        <v>17614</v>
      </c>
      <c r="Q132">
        <v>540474.67000000004</v>
      </c>
      <c r="R132">
        <v>2161898.6800000002</v>
      </c>
      <c r="S132">
        <v>616.80418830242513</v>
      </c>
      <c r="T132">
        <v>21816.97</v>
      </c>
      <c r="U132">
        <v>620944.32999999996</v>
      </c>
      <c r="V132">
        <v>2483777.3199999998</v>
      </c>
      <c r="W132">
        <v>708.63832239657631</v>
      </c>
      <c r="X132">
        <v>2.0909</v>
      </c>
      <c r="Y132">
        <v>22486.09</v>
      </c>
      <c r="Z132">
        <v>89944.360000000015</v>
      </c>
      <c r="AA132">
        <v>43017.054856760253</v>
      </c>
      <c r="AB132">
        <v>49.264358600000001</v>
      </c>
      <c r="AC132">
        <v>-123.1156885</v>
      </c>
      <c r="AD132">
        <f>Table13[[#This Row],[YTD-23 Annualized]]/Table13[[#This Row],[Column6]]</f>
        <v>161.87211052652853</v>
      </c>
    </row>
    <row r="133" spans="1:30" x14ac:dyDescent="0.35">
      <c r="A133">
        <v>5931</v>
      </c>
      <c r="B133" t="s">
        <v>2720</v>
      </c>
      <c r="C133" t="s">
        <v>2709</v>
      </c>
      <c r="D133" t="s">
        <v>34</v>
      </c>
      <c r="E133" s="31">
        <v>44652</v>
      </c>
      <c r="F133">
        <v>524.97</v>
      </c>
      <c r="G133">
        <v>1204</v>
      </c>
      <c r="H133">
        <v>12959.7356</v>
      </c>
      <c r="I133">
        <v>7393.5722153999995</v>
      </c>
      <c r="J133">
        <v>0.57050332225913614</v>
      </c>
      <c r="K133">
        <v>1</v>
      </c>
      <c r="L133">
        <v>0.99991725943849019</v>
      </c>
      <c r="M133">
        <v>7392.9604670833342</v>
      </c>
      <c r="N133">
        <v>498.43017983301218</v>
      </c>
      <c r="O133">
        <v>499.06202259176717</v>
      </c>
      <c r="P133">
        <v>869660.04</v>
      </c>
      <c r="Q133">
        <v>301405.34000000003</v>
      </c>
      <c r="R133">
        <v>1205621.3600000001</v>
      </c>
      <c r="S133">
        <v>574.13821742194784</v>
      </c>
      <c r="T133">
        <v>870539.72</v>
      </c>
      <c r="U133">
        <v>342240.87000000011</v>
      </c>
      <c r="V133">
        <v>1368963.48</v>
      </c>
      <c r="W133">
        <v>651.92462426424379</v>
      </c>
      <c r="X133">
        <v>9.0999999999999998E-2</v>
      </c>
      <c r="Y133">
        <v>15309.84</v>
      </c>
      <c r="Z133">
        <v>61239.360000000001</v>
      </c>
      <c r="AA133">
        <v>672960</v>
      </c>
      <c r="AB133">
        <v>39.133670000000002</v>
      </c>
      <c r="AC133">
        <v>-84.516890000000004</v>
      </c>
      <c r="AD133">
        <f>Table13[[#This Row],[YTD-23 Annualized]]/Table13[[#This Row],[Column6]]</f>
        <v>163.07693857798228</v>
      </c>
    </row>
    <row r="134" spans="1:30" x14ac:dyDescent="0.35">
      <c r="A134">
        <v>1288</v>
      </c>
      <c r="B134" t="s">
        <v>2721</v>
      </c>
      <c r="C134" t="s">
        <v>2722</v>
      </c>
      <c r="D134" t="s">
        <v>34</v>
      </c>
      <c r="E134" s="31">
        <v>38718</v>
      </c>
      <c r="F134">
        <v>307.39</v>
      </c>
      <c r="G134">
        <v>1078.1393149999999</v>
      </c>
      <c r="H134">
        <v>11604.983772728499</v>
      </c>
      <c r="I134">
        <v>6551.0064151000006</v>
      </c>
      <c r="J134">
        <v>0.56449940330763304</v>
      </c>
      <c r="K134">
        <v>0.87981773593227375</v>
      </c>
      <c r="L134">
        <v>0.75510801406705008</v>
      </c>
      <c r="M134">
        <v>4946.7174442466667</v>
      </c>
      <c r="N134">
        <v>538.88550769313258</v>
      </c>
      <c r="O134">
        <v>522.98893913269796</v>
      </c>
      <c r="P134">
        <v>890958.3600000001</v>
      </c>
      <c r="Q134">
        <v>176239.45</v>
      </c>
      <c r="R134">
        <v>704957.8</v>
      </c>
      <c r="S134">
        <v>573.34152054393451</v>
      </c>
      <c r="T134">
        <v>1164254.73</v>
      </c>
      <c r="U134">
        <v>236868.21</v>
      </c>
      <c r="V134">
        <v>947472.83999999985</v>
      </c>
      <c r="W134">
        <v>770.57877614756489</v>
      </c>
      <c r="X134">
        <v>1.4375</v>
      </c>
      <c r="Y134">
        <v>26586.01</v>
      </c>
      <c r="Z134">
        <v>106344.04</v>
      </c>
      <c r="AA134">
        <v>73978.462608695656</v>
      </c>
      <c r="AB134">
        <v>4.75</v>
      </c>
      <c r="AC134">
        <v>11.83333</v>
      </c>
      <c r="AD134">
        <f>Table13[[#This Row],[YTD-23 Annualized]]/Table13[[#This Row],[Column6]]</f>
        <v>142.51022176734773</v>
      </c>
    </row>
    <row r="135" spans="1:30" x14ac:dyDescent="0.35">
      <c r="A135">
        <v>1289</v>
      </c>
      <c r="F135">
        <v>0</v>
      </c>
      <c r="G135">
        <v>0</v>
      </c>
      <c r="H135">
        <v>0</v>
      </c>
      <c r="I135">
        <v>0</v>
      </c>
      <c r="K135">
        <v>0.72574633047362802</v>
      </c>
      <c r="L135">
        <v>0</v>
      </c>
      <c r="M135">
        <v>0</v>
      </c>
      <c r="N135">
        <v>384.15111337406648</v>
      </c>
      <c r="O135">
        <v>0</v>
      </c>
      <c r="P135">
        <v>636910.08000000007</v>
      </c>
      <c r="Q135">
        <v>375.36</v>
      </c>
      <c r="R135">
        <v>1501.44</v>
      </c>
      <c r="S135" t="s">
        <v>2401</v>
      </c>
      <c r="T135">
        <v>1067258.55</v>
      </c>
      <c r="U135">
        <v>375.36</v>
      </c>
      <c r="V135">
        <v>1501.44</v>
      </c>
      <c r="W135" t="s">
        <v>2401</v>
      </c>
      <c r="X135">
        <v>0</v>
      </c>
      <c r="Y135">
        <v>0</v>
      </c>
      <c r="Z135">
        <v>0</v>
      </c>
    </row>
    <row r="136" spans="1:30" x14ac:dyDescent="0.35">
      <c r="A136">
        <v>1540</v>
      </c>
      <c r="B136" t="s">
        <v>2723</v>
      </c>
      <c r="C136" t="s">
        <v>2724</v>
      </c>
      <c r="D136" t="s">
        <v>34</v>
      </c>
      <c r="E136" s="31">
        <v>40391</v>
      </c>
      <c r="F136">
        <v>358.04</v>
      </c>
      <c r="G136">
        <v>1308.631658</v>
      </c>
      <c r="H136">
        <v>14085.980303546199</v>
      </c>
      <c r="I136">
        <v>7440.0292077999984</v>
      </c>
      <c r="J136">
        <v>0.52818682459231769</v>
      </c>
      <c r="K136">
        <v>0.77851960788775365</v>
      </c>
      <c r="L136">
        <v>0.72734994015256527</v>
      </c>
      <c r="M136">
        <v>5411.5047990266667</v>
      </c>
      <c r="N136">
        <v>548.9507433115084</v>
      </c>
      <c r="O136">
        <v>702.19673779465961</v>
      </c>
      <c r="P136">
        <v>933011.52999999991</v>
      </c>
      <c r="Q136">
        <v>279710.96000000002</v>
      </c>
      <c r="R136">
        <v>1118843.8400000001</v>
      </c>
      <c r="S136">
        <v>781.22824265445183</v>
      </c>
      <c r="T136">
        <v>1167983.4099999999</v>
      </c>
      <c r="U136">
        <v>360069.04</v>
      </c>
      <c r="V136">
        <v>1440276.16</v>
      </c>
      <c r="W136">
        <v>1005.667076304324</v>
      </c>
      <c r="X136">
        <v>2.4375</v>
      </c>
      <c r="Y136">
        <v>35573.53</v>
      </c>
      <c r="Z136">
        <v>142294.12</v>
      </c>
      <c r="AA136">
        <v>58377.074871794874</v>
      </c>
      <c r="AB136">
        <v>49.225852400000001</v>
      </c>
      <c r="AC136">
        <v>-123.00389439999999</v>
      </c>
      <c r="AD136">
        <f>Table13[[#This Row],[YTD-23 Annualized]]/Table13[[#This Row],[Column6]]</f>
        <v>206.75281304402418</v>
      </c>
    </row>
    <row r="137" spans="1:30" x14ac:dyDescent="0.35">
      <c r="A137">
        <v>1752</v>
      </c>
      <c r="B137" t="s">
        <v>2725</v>
      </c>
      <c r="C137" t="s">
        <v>2726</v>
      </c>
      <c r="D137" t="s">
        <v>132</v>
      </c>
      <c r="E137" s="31">
        <v>40878</v>
      </c>
      <c r="F137">
        <v>298.36</v>
      </c>
      <c r="G137">
        <v>1200.6783720000001</v>
      </c>
      <c r="H137">
        <v>12923.9819283708</v>
      </c>
      <c r="I137">
        <v>5991.9940324999989</v>
      </c>
      <c r="J137">
        <v>0.46363373654572659</v>
      </c>
      <c r="K137">
        <v>0.68126512804635486</v>
      </c>
      <c r="L137">
        <v>0.74007215460846409</v>
      </c>
      <c r="M137">
        <v>4434.5079340333332</v>
      </c>
      <c r="N137">
        <v>384.8029844171578</v>
      </c>
      <c r="O137">
        <v>697.22214774098404</v>
      </c>
      <c r="P137">
        <v>465979.12</v>
      </c>
      <c r="Q137">
        <v>225247.76</v>
      </c>
      <c r="R137">
        <v>900991.04</v>
      </c>
      <c r="S137">
        <v>754.95294275372032</v>
      </c>
      <c r="T137">
        <v>712111.76</v>
      </c>
      <c r="U137">
        <v>294458.61</v>
      </c>
      <c r="V137">
        <v>1177834.44</v>
      </c>
      <c r="W137">
        <v>986.92388389864584</v>
      </c>
      <c r="X137">
        <v>1.1125</v>
      </c>
      <c r="Y137">
        <v>23050.21</v>
      </c>
      <c r="Z137">
        <v>92200.84</v>
      </c>
      <c r="AA137">
        <v>82877.159550561788</v>
      </c>
      <c r="AB137">
        <v>48.426408000000002</v>
      </c>
      <c r="AC137">
        <v>-123.36140690000001</v>
      </c>
      <c r="AD137">
        <f>Table13[[#This Row],[YTD-23 Annualized]]/Table13[[#This Row],[Column6]]</f>
        <v>203.17723034955054</v>
      </c>
    </row>
    <row r="138" spans="1:30" x14ac:dyDescent="0.35">
      <c r="A138">
        <v>2021</v>
      </c>
      <c r="B138" t="s">
        <v>2727</v>
      </c>
      <c r="C138" t="s">
        <v>2728</v>
      </c>
      <c r="D138" t="s">
        <v>34</v>
      </c>
      <c r="E138" s="31">
        <v>41365</v>
      </c>
      <c r="F138">
        <v>279.98</v>
      </c>
      <c r="G138">
        <v>1165.85154306</v>
      </c>
      <c r="H138">
        <v>12549.109424343529</v>
      </c>
      <c r="I138">
        <v>6484.0764848999997</v>
      </c>
      <c r="J138">
        <v>0.51669614676574493</v>
      </c>
      <c r="K138">
        <v>0.85133922380820981</v>
      </c>
      <c r="L138">
        <v>0.71927137025619581</v>
      </c>
      <c r="M138">
        <v>4663.81057814</v>
      </c>
      <c r="N138">
        <v>471.46777945619323</v>
      </c>
      <c r="O138">
        <v>597.66079719979996</v>
      </c>
      <c r="P138">
        <v>695595.36999999988</v>
      </c>
      <c r="Q138">
        <v>185862.93</v>
      </c>
      <c r="R138">
        <v>743451.72000000009</v>
      </c>
      <c r="S138">
        <v>663.84359597114087</v>
      </c>
      <c r="T138">
        <v>931409.86999999988</v>
      </c>
      <c r="U138">
        <v>244437.52</v>
      </c>
      <c r="V138">
        <v>977750.08000000007</v>
      </c>
      <c r="W138">
        <v>873.05350382170161</v>
      </c>
      <c r="X138">
        <v>2.125</v>
      </c>
      <c r="Y138">
        <v>52289.89</v>
      </c>
      <c r="Z138">
        <v>209159.56</v>
      </c>
      <c r="AA138">
        <v>98428.028235294114</v>
      </c>
      <c r="AB138">
        <v>49.8810006</v>
      </c>
      <c r="AC138">
        <v>-119.4598603</v>
      </c>
      <c r="AD138">
        <f>Table13[[#This Row],[YTD-23 Annualized]]/Table13[[#This Row],[Column6]]</f>
        <v>159.40864397123525</v>
      </c>
    </row>
    <row r="139" spans="1:30" x14ac:dyDescent="0.35">
      <c r="A139">
        <v>2268</v>
      </c>
      <c r="B139" t="s">
        <v>2729</v>
      </c>
      <c r="C139" t="s">
        <v>2730</v>
      </c>
      <c r="D139" t="s">
        <v>34</v>
      </c>
      <c r="E139" s="31">
        <v>41518</v>
      </c>
      <c r="F139">
        <v>511.29</v>
      </c>
      <c r="G139">
        <v>1580.2800299999999</v>
      </c>
      <c r="H139">
        <v>17009.976214916998</v>
      </c>
      <c r="I139">
        <v>9200.0667885000003</v>
      </c>
      <c r="J139">
        <v>0.54086300135046328</v>
      </c>
      <c r="K139">
        <v>0.87284601140824147</v>
      </c>
      <c r="L139">
        <v>0.82030505295137346</v>
      </c>
      <c r="M139">
        <v>7546.8612740966646</v>
      </c>
      <c r="N139">
        <v>531.62406180812661</v>
      </c>
      <c r="O139">
        <v>590.14281523206012</v>
      </c>
      <c r="P139">
        <v>1291626.3799999999</v>
      </c>
      <c r="Q139">
        <v>342170.75</v>
      </c>
      <c r="R139">
        <v>1368683</v>
      </c>
      <c r="S139">
        <v>669.23028027147029</v>
      </c>
      <c r="T139">
        <v>1586529.7</v>
      </c>
      <c r="U139">
        <v>436329.45</v>
      </c>
      <c r="V139">
        <v>1745317.8</v>
      </c>
      <c r="W139">
        <v>853.38936806900188</v>
      </c>
      <c r="X139">
        <v>1.4125000000000001</v>
      </c>
      <c r="Y139">
        <v>36059.78</v>
      </c>
      <c r="Z139">
        <v>144239.12</v>
      </c>
      <c r="AA139">
        <v>102116.19115044249</v>
      </c>
      <c r="AB139">
        <v>49.232256800000002</v>
      </c>
      <c r="AC139">
        <v>-122.90670540000001</v>
      </c>
      <c r="AD139">
        <f>Table13[[#This Row],[YTD-23 Annualized]]/Table13[[#This Row],[Column6]]</f>
        <v>181.35791162582711</v>
      </c>
    </row>
    <row r="140" spans="1:30" x14ac:dyDescent="0.35">
      <c r="A140">
        <v>3195</v>
      </c>
      <c r="B140" t="s">
        <v>2731</v>
      </c>
      <c r="C140" t="s">
        <v>2730</v>
      </c>
      <c r="D140" t="s">
        <v>34</v>
      </c>
      <c r="E140" s="31">
        <v>42036</v>
      </c>
      <c r="F140">
        <v>335.95</v>
      </c>
      <c r="G140">
        <v>1247.222775</v>
      </c>
      <c r="H140">
        <v>13424.9812278225</v>
      </c>
      <c r="I140">
        <v>7089.0184287999991</v>
      </c>
      <c r="J140">
        <v>0.52804680382780855</v>
      </c>
      <c r="K140">
        <v>0.88884771531828477</v>
      </c>
      <c r="L140">
        <v>0.82650244764588721</v>
      </c>
      <c r="M140">
        <v>5859.0910828100014</v>
      </c>
      <c r="N140">
        <v>577.8898360009016</v>
      </c>
      <c r="O140">
        <v>557.8885846108052</v>
      </c>
      <c r="P140">
        <v>945245.54999999993</v>
      </c>
      <c r="Q140">
        <v>216833.3</v>
      </c>
      <c r="R140">
        <v>867333.2</v>
      </c>
      <c r="S140">
        <v>645.43324899538618</v>
      </c>
      <c r="T140">
        <v>1190701.18</v>
      </c>
      <c r="U140">
        <v>299100.88</v>
      </c>
      <c r="V140">
        <v>1196403.52</v>
      </c>
      <c r="W140">
        <v>890.31367763059984</v>
      </c>
      <c r="X140">
        <v>2.3125</v>
      </c>
      <c r="Y140">
        <v>32796.81</v>
      </c>
      <c r="Z140">
        <v>131187.24</v>
      </c>
      <c r="AA140">
        <v>56729.617297297293</v>
      </c>
      <c r="AB140">
        <v>49.138946199999999</v>
      </c>
      <c r="AC140">
        <v>-122.843667</v>
      </c>
      <c r="AD140">
        <f>Table13[[#This Row],[YTD-23 Annualized]]/Table13[[#This Row],[Column6]]</f>
        <v>148.0320390554553</v>
      </c>
    </row>
    <row r="141" spans="1:30" x14ac:dyDescent="0.35">
      <c r="A141">
        <v>3883</v>
      </c>
      <c r="B141" t="s">
        <v>2732</v>
      </c>
      <c r="C141" t="s">
        <v>2709</v>
      </c>
      <c r="D141" t="s">
        <v>34</v>
      </c>
      <c r="E141" s="31">
        <v>42675</v>
      </c>
      <c r="F141">
        <v>478.45</v>
      </c>
      <c r="G141">
        <v>1556.218153</v>
      </c>
      <c r="H141">
        <v>16750.976577076701</v>
      </c>
      <c r="I141">
        <v>9304.006594866667</v>
      </c>
      <c r="J141">
        <v>0.55543069695404934</v>
      </c>
      <c r="K141">
        <v>0.97114336462467865</v>
      </c>
      <c r="L141">
        <v>0.81736364078092982</v>
      </c>
      <c r="M141">
        <v>7604.7567042300007</v>
      </c>
      <c r="N141">
        <v>494.47455589403069</v>
      </c>
      <c r="O141">
        <v>653.98018601734759</v>
      </c>
      <c r="P141">
        <v>1290943.54</v>
      </c>
      <c r="Q141">
        <v>346746.25</v>
      </c>
      <c r="R141">
        <v>1386985</v>
      </c>
      <c r="S141">
        <v>724.72828926742613</v>
      </c>
      <c r="T141">
        <v>1464314.32</v>
      </c>
      <c r="U141">
        <v>399845.12</v>
      </c>
      <c r="V141">
        <v>1599380.48</v>
      </c>
      <c r="W141">
        <v>835.70931131779719</v>
      </c>
      <c r="X141">
        <v>2.4125000000000001</v>
      </c>
      <c r="Y141">
        <v>57480.639999999999</v>
      </c>
      <c r="Z141">
        <v>229922.56</v>
      </c>
      <c r="AA141">
        <v>95304.688082901557</v>
      </c>
      <c r="AB141">
        <v>49.282198100000002</v>
      </c>
      <c r="AC141">
        <v>-122.8293554</v>
      </c>
      <c r="AD141">
        <f>Table13[[#This Row],[YTD-23 Annualized]]/Table13[[#This Row],[Column6]]</f>
        <v>182.38387550630202</v>
      </c>
    </row>
    <row r="142" spans="1:30" x14ac:dyDescent="0.35">
      <c r="A142">
        <v>3971</v>
      </c>
      <c r="B142" t="s">
        <v>2733</v>
      </c>
      <c r="C142" t="s">
        <v>2734</v>
      </c>
      <c r="D142" t="s">
        <v>34</v>
      </c>
      <c r="E142" s="31">
        <v>42583</v>
      </c>
      <c r="F142">
        <v>247.71</v>
      </c>
      <c r="G142">
        <v>1038.376831</v>
      </c>
      <c r="H142">
        <v>11176.984371200901</v>
      </c>
      <c r="I142">
        <v>5506.7789482999997</v>
      </c>
      <c r="J142">
        <v>0.49268915169005723</v>
      </c>
      <c r="K142">
        <v>0.6981636748035468</v>
      </c>
      <c r="L142">
        <v>0.67267386895023495</v>
      </c>
      <c r="M142">
        <v>3704.2663006066668</v>
      </c>
      <c r="N142">
        <v>423.54640305447401</v>
      </c>
      <c r="O142">
        <v>454.83642162205808</v>
      </c>
      <c r="P142">
        <v>499326.74</v>
      </c>
      <c r="Q142">
        <v>126148.5</v>
      </c>
      <c r="R142">
        <v>504594</v>
      </c>
      <c r="S142">
        <v>509.25881070606761</v>
      </c>
      <c r="T142">
        <v>614796.81000000006</v>
      </c>
      <c r="U142">
        <v>165459.89000000001</v>
      </c>
      <c r="V142">
        <v>661839.55999999994</v>
      </c>
      <c r="W142">
        <v>667.95805579104592</v>
      </c>
      <c r="X142">
        <v>0.1125</v>
      </c>
      <c r="Y142">
        <v>17133.46</v>
      </c>
      <c r="Z142">
        <v>68533.84</v>
      </c>
      <c r="AA142">
        <v>609189.68888888881</v>
      </c>
      <c r="AB142">
        <v>49.219389999999997</v>
      </c>
      <c r="AC142">
        <v>-122.60193</v>
      </c>
      <c r="AD142">
        <f>Table13[[#This Row],[YTD-23 Annualized]]/Table13[[#This Row],[Column6]]</f>
        <v>136.21968807084957</v>
      </c>
    </row>
    <row r="143" spans="1:30" x14ac:dyDescent="0.35">
      <c r="A143">
        <v>4120</v>
      </c>
      <c r="B143" t="s">
        <v>2735</v>
      </c>
      <c r="C143" t="s">
        <v>2736</v>
      </c>
      <c r="D143" t="s">
        <v>34</v>
      </c>
      <c r="E143" s="31">
        <v>42552</v>
      </c>
      <c r="F143">
        <v>211.08</v>
      </c>
      <c r="G143">
        <v>1021.933</v>
      </c>
      <c r="H143">
        <v>10999.9846187</v>
      </c>
      <c r="I143">
        <v>5520.9765324</v>
      </c>
      <c r="J143">
        <v>0.5019076593083891</v>
      </c>
      <c r="K143">
        <v>0.86905380279278976</v>
      </c>
      <c r="L143">
        <v>0.57394908068117712</v>
      </c>
      <c r="M143">
        <v>3168.7594052333329</v>
      </c>
      <c r="N143">
        <v>515.82428886992716</v>
      </c>
      <c r="O143">
        <v>689.43163729391699</v>
      </c>
      <c r="P143">
        <v>744407.02</v>
      </c>
      <c r="Q143">
        <v>164188.31</v>
      </c>
      <c r="R143">
        <v>656753.24</v>
      </c>
      <c r="S143">
        <v>777.8487303392078</v>
      </c>
      <c r="T143">
        <v>923557.46</v>
      </c>
      <c r="U143">
        <v>195373.33</v>
      </c>
      <c r="V143">
        <v>781493.32000000007</v>
      </c>
      <c r="W143">
        <v>925.58901838165639</v>
      </c>
      <c r="X143">
        <v>1.3125</v>
      </c>
      <c r="Y143">
        <v>42358.17</v>
      </c>
      <c r="Z143">
        <v>169432.68</v>
      </c>
      <c r="AA143">
        <v>129091.56571428569</v>
      </c>
      <c r="AB143">
        <v>49.017564800000002</v>
      </c>
      <c r="AC143">
        <v>-122.7927734</v>
      </c>
      <c r="AD143">
        <f>Table13[[#This Row],[YTD-23 Annualized]]/Table13[[#This Row],[Column6]]</f>
        <v>207.25878995904384</v>
      </c>
    </row>
    <row r="144" spans="1:30" x14ac:dyDescent="0.35">
      <c r="A144">
        <v>4297</v>
      </c>
      <c r="B144" t="s">
        <v>2737</v>
      </c>
      <c r="C144" t="s">
        <v>2724</v>
      </c>
      <c r="D144" t="s">
        <v>34</v>
      </c>
      <c r="E144" s="31">
        <v>42826</v>
      </c>
      <c r="F144">
        <v>580.74</v>
      </c>
      <c r="G144">
        <v>1978.090676</v>
      </c>
      <c r="H144">
        <v>21291.970227396399</v>
      </c>
      <c r="I144">
        <v>10372.535359899999</v>
      </c>
      <c r="J144">
        <v>0.4871571418296296</v>
      </c>
      <c r="K144">
        <v>0.94104166646643939</v>
      </c>
      <c r="L144">
        <v>0.82646358965631395</v>
      </c>
      <c r="M144">
        <v>8572.5228073800008</v>
      </c>
      <c r="N144">
        <v>585.46237144154327</v>
      </c>
      <c r="O144">
        <v>721.75896270275848</v>
      </c>
      <c r="P144">
        <v>1761922.51</v>
      </c>
      <c r="Q144">
        <v>465994.23999999999</v>
      </c>
      <c r="R144">
        <v>1863976.96</v>
      </c>
      <c r="S144">
        <v>802.41457450838584</v>
      </c>
      <c r="T144">
        <v>2203558.91</v>
      </c>
      <c r="U144">
        <v>612004.5</v>
      </c>
      <c r="V144">
        <v>2448018</v>
      </c>
      <c r="W144">
        <v>1053.835623514826</v>
      </c>
      <c r="X144">
        <v>1.3125</v>
      </c>
      <c r="Y144">
        <v>37387.009999999987</v>
      </c>
      <c r="Z144">
        <v>149548.04</v>
      </c>
      <c r="AA144">
        <v>113941.3638095238</v>
      </c>
      <c r="AB144">
        <v>49.265930599999997</v>
      </c>
      <c r="AC144">
        <v>-123.0046492</v>
      </c>
      <c r="AD144">
        <f>Table13[[#This Row],[YTD-23 Annualized]]/Table13[[#This Row],[Column6]]</f>
        <v>217.4362205715359</v>
      </c>
    </row>
    <row r="145" spans="1:30" x14ac:dyDescent="0.35">
      <c r="A145">
        <v>4962</v>
      </c>
      <c r="B145" t="s">
        <v>2738</v>
      </c>
      <c r="C145" t="s">
        <v>2726</v>
      </c>
      <c r="D145" t="s">
        <v>34</v>
      </c>
      <c r="E145" s="31">
        <v>43709</v>
      </c>
      <c r="F145">
        <v>514.39</v>
      </c>
      <c r="G145">
        <v>2265.3696729600001</v>
      </c>
      <c r="H145">
        <v>24384.212622774139</v>
      </c>
      <c r="I145">
        <v>12156.6087293</v>
      </c>
      <c r="J145">
        <v>0.49854423915029678</v>
      </c>
      <c r="K145">
        <v>0.70956607167694086</v>
      </c>
      <c r="L145">
        <v>0.61808600594835961</v>
      </c>
      <c r="M145">
        <v>7513.82973537</v>
      </c>
      <c r="N145">
        <v>485.64205849467419</v>
      </c>
      <c r="O145">
        <v>603.75205583312277</v>
      </c>
      <c r="P145">
        <v>1233966.44</v>
      </c>
      <c r="Q145">
        <v>332716.61</v>
      </c>
      <c r="R145">
        <v>1330866.44</v>
      </c>
      <c r="S145">
        <v>646.81780361204528</v>
      </c>
      <c r="T145">
        <v>1430719.29</v>
      </c>
      <c r="U145">
        <v>388245.54</v>
      </c>
      <c r="V145">
        <v>1552982.16</v>
      </c>
      <c r="W145">
        <v>754.7688329866445</v>
      </c>
      <c r="X145">
        <v>2.0625</v>
      </c>
      <c r="Y145">
        <v>40571.46</v>
      </c>
      <c r="Z145">
        <v>162285.84</v>
      </c>
      <c r="AA145">
        <v>78684.04363636364</v>
      </c>
      <c r="AB145">
        <v>-37</v>
      </c>
      <c r="AC145">
        <v>145</v>
      </c>
      <c r="AD145">
        <f>Table13[[#This Row],[YTD-23 Annualized]]/Table13[[#This Row],[Column6]]</f>
        <v>177.12225148451074</v>
      </c>
    </row>
    <row r="146" spans="1:30" x14ac:dyDescent="0.35">
      <c r="A146">
        <v>4972</v>
      </c>
      <c r="B146" t="s">
        <v>2739</v>
      </c>
      <c r="C146" t="s">
        <v>2726</v>
      </c>
      <c r="D146" t="s">
        <v>34</v>
      </c>
      <c r="E146" s="31">
        <v>43709</v>
      </c>
      <c r="F146">
        <v>286.27</v>
      </c>
      <c r="G146">
        <v>1279.38015774</v>
      </c>
      <c r="H146">
        <v>13771.120079897581</v>
      </c>
      <c r="I146">
        <v>6323.8881251000003</v>
      </c>
      <c r="J146">
        <v>0.4592137813344106</v>
      </c>
      <c r="K146">
        <v>0.73685325737892182</v>
      </c>
      <c r="L146">
        <v>0.67331740166249932</v>
      </c>
      <c r="M146">
        <v>4257.983920796667</v>
      </c>
      <c r="N146">
        <v>407.72105169048291</v>
      </c>
      <c r="O146">
        <v>438.77364026967552</v>
      </c>
      <c r="P146">
        <v>614622.38000000012</v>
      </c>
      <c r="Q146">
        <v>141107.79999999999</v>
      </c>
      <c r="R146">
        <v>564431.19999999995</v>
      </c>
      <c r="S146">
        <v>492.91857337478598</v>
      </c>
      <c r="T146">
        <v>753544.65000000014</v>
      </c>
      <c r="U146">
        <v>184826.21</v>
      </c>
      <c r="V146">
        <v>739304.83999999985</v>
      </c>
      <c r="W146">
        <v>645.63597303245183</v>
      </c>
      <c r="X146">
        <v>1.0625</v>
      </c>
      <c r="Y146">
        <v>24810.5</v>
      </c>
      <c r="Z146">
        <v>99242</v>
      </c>
      <c r="AA146">
        <v>93404.23529411765</v>
      </c>
      <c r="AB146">
        <v>48.424645099999999</v>
      </c>
      <c r="AC146">
        <v>-123.3495642</v>
      </c>
      <c r="AD146">
        <f>Table13[[#This Row],[YTD-23 Annualized]]/Table13[[#This Row],[Column6]]</f>
        <v>132.55832114424592</v>
      </c>
    </row>
    <row r="147" spans="1:30" x14ac:dyDescent="0.35">
      <c r="A147">
        <v>4998</v>
      </c>
      <c r="B147" t="s">
        <v>2740</v>
      </c>
      <c r="C147" t="s">
        <v>2728</v>
      </c>
      <c r="D147" t="s">
        <v>34</v>
      </c>
      <c r="E147" s="31">
        <v>43678</v>
      </c>
      <c r="F147">
        <v>610.54</v>
      </c>
      <c r="G147">
        <v>1971.9790304400001</v>
      </c>
      <c r="H147">
        <v>21226.185085753121</v>
      </c>
      <c r="I147">
        <v>11393.0930106</v>
      </c>
      <c r="J147">
        <v>0.53674708689160411</v>
      </c>
      <c r="K147">
        <v>0.65343383507283936</v>
      </c>
      <c r="L147">
        <v>0.73434087200136544</v>
      </c>
      <c r="M147">
        <v>8366.4138561966665</v>
      </c>
      <c r="N147">
        <v>433.21087541703628</v>
      </c>
      <c r="O147">
        <v>440.17066858846277</v>
      </c>
      <c r="P147">
        <v>919280.53</v>
      </c>
      <c r="Q147">
        <v>284739.25</v>
      </c>
      <c r="R147">
        <v>1138957</v>
      </c>
      <c r="S147">
        <v>466.37280112687131</v>
      </c>
      <c r="T147">
        <v>1105739.6399999999</v>
      </c>
      <c r="U147">
        <v>357380.23</v>
      </c>
      <c r="V147">
        <v>1429520.92</v>
      </c>
      <c r="W147">
        <v>585.35104989026115</v>
      </c>
      <c r="X147">
        <v>2.1749999999999998</v>
      </c>
      <c r="Y147">
        <v>38348.660000000003</v>
      </c>
      <c r="Z147">
        <v>153394.64000000001</v>
      </c>
      <c r="AA147">
        <v>70526.271264367824</v>
      </c>
      <c r="AD147">
        <f>Table13[[#This Row],[YTD-23 Annualized]]/Table13[[#This Row],[Column6]]</f>
        <v>136.13443221630979</v>
      </c>
    </row>
    <row r="148" spans="1:30" x14ac:dyDescent="0.35">
      <c r="A148">
        <v>5476</v>
      </c>
      <c r="B148" t="s">
        <v>2741</v>
      </c>
      <c r="C148" t="s">
        <v>2736</v>
      </c>
      <c r="D148" t="s">
        <v>34</v>
      </c>
      <c r="E148" s="31">
        <v>44896</v>
      </c>
      <c r="F148">
        <v>961.82</v>
      </c>
      <c r="G148">
        <v>5025.1741146000004</v>
      </c>
      <c r="H148">
        <v>54090.471652142936</v>
      </c>
      <c r="I148">
        <v>25991.094190600001</v>
      </c>
      <c r="J148">
        <v>0.48051150963795097</v>
      </c>
      <c r="K148">
        <v>8.8334428318006905E-2</v>
      </c>
      <c r="L148">
        <v>0.55372980973671593</v>
      </c>
      <c r="M148">
        <v>14392.043641009999</v>
      </c>
      <c r="N148">
        <v>933.20029747149226</v>
      </c>
      <c r="O148">
        <v>503.58490154082881</v>
      </c>
      <c r="P148">
        <v>41758.699999999997</v>
      </c>
      <c r="Q148">
        <v>535671.12</v>
      </c>
      <c r="R148">
        <v>2142684.48</v>
      </c>
      <c r="S148">
        <v>556.9348942629598</v>
      </c>
      <c r="T148">
        <v>47035.27</v>
      </c>
      <c r="U148">
        <v>631081.87</v>
      </c>
      <c r="V148">
        <v>2524327.48</v>
      </c>
      <c r="W148">
        <v>656.13302904909438</v>
      </c>
      <c r="X148">
        <v>2.0625</v>
      </c>
      <c r="Y148">
        <v>29603.34</v>
      </c>
      <c r="Z148">
        <v>118413.36</v>
      </c>
      <c r="AA148">
        <v>57412.538181818178</v>
      </c>
      <c r="AD148">
        <f>Table13[[#This Row],[YTD-23 Annualized]]/Table13[[#This Row],[Column6]]</f>
        <v>148.87979313059057</v>
      </c>
    </row>
    <row r="149" spans="1:30" x14ac:dyDescent="0.35">
      <c r="A149">
        <v>6276</v>
      </c>
      <c r="B149" t="s">
        <v>2742</v>
      </c>
      <c r="C149" t="s">
        <v>2722</v>
      </c>
      <c r="D149" t="s">
        <v>397</v>
      </c>
      <c r="E149" s="31">
        <v>45047</v>
      </c>
      <c r="F149">
        <v>278.25</v>
      </c>
      <c r="G149">
        <v>1146.3417156600001</v>
      </c>
      <c r="H149">
        <v>12339.107593192681</v>
      </c>
      <c r="I149">
        <v>5673.2318979000001</v>
      </c>
      <c r="J149">
        <v>0.45977651585029122</v>
      </c>
      <c r="K149">
        <v>0</v>
      </c>
      <c r="L149">
        <v>0.6316761563968244</v>
      </c>
      <c r="M149">
        <v>3583.645319613333</v>
      </c>
      <c r="N149">
        <v>0</v>
      </c>
      <c r="O149">
        <v>327.4186163522013</v>
      </c>
      <c r="P149">
        <v>0</v>
      </c>
      <c r="Q149">
        <v>100998.62</v>
      </c>
      <c r="R149">
        <v>403994.48</v>
      </c>
      <c r="S149">
        <v>362.9779694519317</v>
      </c>
      <c r="T149">
        <v>0</v>
      </c>
      <c r="U149">
        <v>117131.56</v>
      </c>
      <c r="V149">
        <v>468526.24000000011</v>
      </c>
      <c r="W149">
        <v>420.95798742138368</v>
      </c>
      <c r="X149">
        <v>2.3125</v>
      </c>
      <c r="Y149">
        <v>17680.61</v>
      </c>
      <c r="Z149">
        <v>70722.44</v>
      </c>
      <c r="AA149">
        <v>30582.676756756759</v>
      </c>
      <c r="AB149">
        <v>43.684510000000003</v>
      </c>
      <c r="AC149">
        <v>-79.447289999999995</v>
      </c>
      <c r="AD149">
        <f>Table13[[#This Row],[YTD-23 Annualized]]/Table13[[#This Row],[Column6]]</f>
        <v>112.73283039170575</v>
      </c>
    </row>
    <row r="150" spans="1:30" x14ac:dyDescent="0.35">
      <c r="A150">
        <v>702</v>
      </c>
      <c r="B150" t="s">
        <v>2743</v>
      </c>
      <c r="C150" t="s">
        <v>2744</v>
      </c>
      <c r="D150" t="s">
        <v>34</v>
      </c>
      <c r="E150" s="31">
        <v>38899</v>
      </c>
      <c r="F150">
        <v>430.26</v>
      </c>
      <c r="G150">
        <v>1462.386123</v>
      </c>
      <c r="H150">
        <v>15740.977989359701</v>
      </c>
      <c r="I150">
        <v>9041.9343336000002</v>
      </c>
      <c r="J150">
        <v>0.57442011161644491</v>
      </c>
      <c r="K150">
        <v>0.74613757829299443</v>
      </c>
      <c r="L150">
        <v>0.74680330561983932</v>
      </c>
      <c r="M150">
        <v>6752.5464495299993</v>
      </c>
      <c r="N150">
        <v>395.73555523043171</v>
      </c>
      <c r="O150">
        <v>443.06923720541062</v>
      </c>
      <c r="P150">
        <v>761496.91000000015</v>
      </c>
      <c r="Q150">
        <v>215879.6</v>
      </c>
      <c r="R150">
        <v>863518.4</v>
      </c>
      <c r="S150">
        <v>501.74220238925301</v>
      </c>
      <c r="T150">
        <v>1048196.31</v>
      </c>
      <c r="U150">
        <v>291664.46999999997</v>
      </c>
      <c r="V150">
        <v>1166657.8799999999</v>
      </c>
      <c r="W150">
        <v>677.87958443731691</v>
      </c>
      <c r="X150">
        <v>2.5028000000000001</v>
      </c>
      <c r="Y150">
        <v>38676.959999999999</v>
      </c>
      <c r="Z150">
        <v>154707.84</v>
      </c>
      <c r="AA150">
        <v>61813.904427041722</v>
      </c>
      <c r="AB150">
        <v>49.8957622</v>
      </c>
      <c r="AC150">
        <v>-97.139283399999997</v>
      </c>
      <c r="AD150">
        <f>Table13[[#This Row],[YTD-23 Annualized]]/Table13[[#This Row],[Column6]]</f>
        <v>127.88040873974349</v>
      </c>
    </row>
    <row r="151" spans="1:30" x14ac:dyDescent="0.35">
      <c r="A151">
        <v>1738</v>
      </c>
      <c r="B151" t="s">
        <v>2745</v>
      </c>
      <c r="C151" t="s">
        <v>2746</v>
      </c>
      <c r="D151" t="s">
        <v>34</v>
      </c>
      <c r="E151" s="31">
        <v>40940</v>
      </c>
      <c r="F151">
        <v>519.24</v>
      </c>
      <c r="G151">
        <v>2130.2657899999999</v>
      </c>
      <c r="H151">
        <v>22929.967936981</v>
      </c>
      <c r="I151">
        <v>11061.048223399999</v>
      </c>
      <c r="J151">
        <v>0.48238393764000692</v>
      </c>
      <c r="K151">
        <v>0.47252739447310937</v>
      </c>
      <c r="L151">
        <v>0.67400946147323648</v>
      </c>
      <c r="M151">
        <v>7455.2511563833332</v>
      </c>
      <c r="N151">
        <v>422.91550196400851</v>
      </c>
      <c r="O151">
        <v>680.35060858177337</v>
      </c>
      <c r="P151">
        <v>672848.62</v>
      </c>
      <c r="Q151">
        <v>373405.61</v>
      </c>
      <c r="R151">
        <v>1493622.44</v>
      </c>
      <c r="S151">
        <v>719.13876049610963</v>
      </c>
      <c r="T151">
        <v>965795.48</v>
      </c>
      <c r="U151">
        <v>482976.39</v>
      </c>
      <c r="V151">
        <v>1931905.56</v>
      </c>
      <c r="W151">
        <v>930.16021492951234</v>
      </c>
      <c r="X151">
        <v>2.008</v>
      </c>
      <c r="Y151">
        <v>32426.48</v>
      </c>
      <c r="Z151">
        <v>129705.92</v>
      </c>
      <c r="AA151">
        <v>64594.581673306777</v>
      </c>
      <c r="AB151">
        <v>53.542651300000003</v>
      </c>
      <c r="AC151">
        <v>-113.49439460000001</v>
      </c>
      <c r="AD151">
        <f>Table13[[#This Row],[YTD-23 Annualized]]/Table13[[#This Row],[Column6]]</f>
        <v>200.34501972762257</v>
      </c>
    </row>
    <row r="152" spans="1:30" x14ac:dyDescent="0.35">
      <c r="A152">
        <v>2088</v>
      </c>
      <c r="B152" t="s">
        <v>2747</v>
      </c>
      <c r="C152" t="s">
        <v>2748</v>
      </c>
      <c r="D152" t="s">
        <v>34</v>
      </c>
      <c r="E152" s="31">
        <v>41487</v>
      </c>
      <c r="F152">
        <v>290</v>
      </c>
      <c r="G152">
        <v>1191.295169</v>
      </c>
      <c r="H152">
        <v>12822.9820695991</v>
      </c>
      <c r="I152">
        <v>6893.4706574999991</v>
      </c>
      <c r="J152">
        <v>0.53758717122775468</v>
      </c>
      <c r="K152">
        <v>0.71337417766027533</v>
      </c>
      <c r="L152">
        <v>0.62892610375922253</v>
      </c>
      <c r="M152">
        <v>4335.4836420000001</v>
      </c>
      <c r="N152">
        <v>385.24550677722982</v>
      </c>
      <c r="O152">
        <v>388.35803448275863</v>
      </c>
      <c r="P152">
        <v>558334.88000000012</v>
      </c>
      <c r="Q152">
        <v>126174.86</v>
      </c>
      <c r="R152">
        <v>504699.44</v>
      </c>
      <c r="S152">
        <v>435.08572413793098</v>
      </c>
      <c r="T152">
        <v>797193.6</v>
      </c>
      <c r="U152">
        <v>194653.52</v>
      </c>
      <c r="V152">
        <v>778614.08000000007</v>
      </c>
      <c r="W152">
        <v>671.21903448275873</v>
      </c>
      <c r="X152">
        <v>2.3431999999999999</v>
      </c>
      <c r="Y152">
        <v>35049.839999999997</v>
      </c>
      <c r="Z152">
        <v>140199.35999999999</v>
      </c>
      <c r="AA152">
        <v>59832.434277910543</v>
      </c>
      <c r="AD152">
        <f>Table13[[#This Row],[YTD-23 Annualized]]/Table13[[#This Row],[Column6]]</f>
        <v>116.41133531464031</v>
      </c>
    </row>
    <row r="153" spans="1:30" x14ac:dyDescent="0.35">
      <c r="A153">
        <v>3187</v>
      </c>
      <c r="B153" t="s">
        <v>2749</v>
      </c>
      <c r="C153" t="s">
        <v>2746</v>
      </c>
      <c r="D153" t="s">
        <v>34</v>
      </c>
      <c r="E153" s="31">
        <v>41974</v>
      </c>
      <c r="F153">
        <v>293.45999999999998</v>
      </c>
      <c r="G153">
        <v>1410.360443</v>
      </c>
      <c r="H153">
        <v>15180.9787724077</v>
      </c>
      <c r="I153">
        <v>8336.9742308999994</v>
      </c>
      <c r="J153">
        <v>0.54917237919157946</v>
      </c>
      <c r="K153">
        <v>0.59185503893741875</v>
      </c>
      <c r="L153">
        <v>0.55620433526869806</v>
      </c>
      <c r="M153">
        <v>4637.061210249999</v>
      </c>
      <c r="N153">
        <v>321.94207416010522</v>
      </c>
      <c r="O153">
        <v>276.25138008587197</v>
      </c>
      <c r="P153">
        <v>426853.07</v>
      </c>
      <c r="Q153">
        <v>92181.65</v>
      </c>
      <c r="R153">
        <v>368726.6</v>
      </c>
      <c r="S153">
        <v>314.11998228037891</v>
      </c>
      <c r="T153">
        <v>728732.71999999986</v>
      </c>
      <c r="U153">
        <v>166982.48000000001</v>
      </c>
      <c r="V153">
        <v>667929.91999999993</v>
      </c>
      <c r="W153">
        <v>569.01274449669461</v>
      </c>
      <c r="X153">
        <v>2.1579999999999999</v>
      </c>
      <c r="Y153">
        <v>46635.69</v>
      </c>
      <c r="Z153">
        <v>186542.76</v>
      </c>
      <c r="AA153">
        <v>86442.428174235407</v>
      </c>
      <c r="AB153">
        <v>53.540566400000003</v>
      </c>
      <c r="AC153">
        <v>-113.5039428</v>
      </c>
      <c r="AD153">
        <f>Table13[[#This Row],[YTD-23 Annualized]]/Table13[[#This Row],[Column6]]</f>
        <v>79.517302722885717</v>
      </c>
    </row>
    <row r="154" spans="1:30" x14ac:dyDescent="0.35">
      <c r="A154">
        <v>4124</v>
      </c>
      <c r="B154" t="s">
        <v>2750</v>
      </c>
      <c r="C154" t="s">
        <v>2744</v>
      </c>
      <c r="D154" t="s">
        <v>34</v>
      </c>
      <c r="E154" s="31">
        <v>42491</v>
      </c>
      <c r="F154">
        <v>305.04000000000002</v>
      </c>
      <c r="G154">
        <v>1081.0193079999999</v>
      </c>
      <c r="H154">
        <v>11635.9837293812</v>
      </c>
      <c r="I154">
        <v>6202.9664724999993</v>
      </c>
      <c r="J154">
        <v>0.53308483552081021</v>
      </c>
      <c r="K154">
        <v>0.81183232621736057</v>
      </c>
      <c r="L154">
        <v>0.74464633493846988</v>
      </c>
      <c r="M154">
        <v>4619.0162494933329</v>
      </c>
      <c r="N154">
        <v>325.51829902977528</v>
      </c>
      <c r="O154">
        <v>393.87362313139261</v>
      </c>
      <c r="P154">
        <v>480199.51</v>
      </c>
      <c r="Q154">
        <v>135115.41</v>
      </c>
      <c r="R154">
        <v>540461.6399999999</v>
      </c>
      <c r="S154">
        <v>442.94325334382359</v>
      </c>
      <c r="T154">
        <v>714391.14999999991</v>
      </c>
      <c r="U154">
        <v>202142.96</v>
      </c>
      <c r="V154">
        <v>808571.84</v>
      </c>
      <c r="W154">
        <v>662.67689483346442</v>
      </c>
      <c r="X154">
        <v>2.0127999999999999</v>
      </c>
      <c r="Y154">
        <v>27647.83</v>
      </c>
      <c r="Z154">
        <v>110591.32</v>
      </c>
      <c r="AA154">
        <v>54944.01828298888</v>
      </c>
      <c r="AB154">
        <v>18.316669999999998</v>
      </c>
      <c r="AC154">
        <v>-76.900000000000006</v>
      </c>
      <c r="AD154">
        <f>Table13[[#This Row],[YTD-23 Annualized]]/Table13[[#This Row],[Column6]]</f>
        <v>117.00795381685093</v>
      </c>
    </row>
    <row r="155" spans="1:30" x14ac:dyDescent="0.35">
      <c r="A155">
        <v>5973</v>
      </c>
      <c r="B155" t="s">
        <v>2751</v>
      </c>
      <c r="C155" t="s">
        <v>2752</v>
      </c>
      <c r="D155" t="s">
        <v>397</v>
      </c>
      <c r="E155" s="31">
        <v>44896</v>
      </c>
      <c r="F155">
        <v>218.08</v>
      </c>
      <c r="G155">
        <v>984.22434036000004</v>
      </c>
      <c r="H155">
        <v>10594.092377200999</v>
      </c>
      <c r="I155">
        <v>5288.2717782999998</v>
      </c>
      <c r="J155">
        <v>0.49917176384837031</v>
      </c>
      <c r="K155">
        <v>3.4770481262749509E-2</v>
      </c>
      <c r="L155">
        <v>0.60755103328536508</v>
      </c>
      <c r="M155">
        <v>3212.8949831999998</v>
      </c>
      <c r="N155">
        <v>499.755</v>
      </c>
      <c r="O155">
        <v>415.15274211298612</v>
      </c>
      <c r="P155">
        <v>1099.3399999999999</v>
      </c>
      <c r="Q155">
        <v>97079.77</v>
      </c>
      <c r="R155">
        <v>388319.08</v>
      </c>
      <c r="S155">
        <v>445.15668561995602</v>
      </c>
      <c r="T155">
        <v>1758.3</v>
      </c>
      <c r="U155">
        <v>121257.99</v>
      </c>
      <c r="V155">
        <v>485031.96</v>
      </c>
      <c r="W155">
        <v>556.02526595744678</v>
      </c>
      <c r="X155">
        <v>1.1528</v>
      </c>
      <c r="Y155">
        <v>13882.67</v>
      </c>
      <c r="Z155">
        <v>55530.679999999993</v>
      </c>
      <c r="AA155">
        <v>48170.263705759877</v>
      </c>
      <c r="AD155">
        <f>Table13[[#This Row],[YTD-23 Annualized]]/Table13[[#This Row],[Column6]]</f>
        <v>120.86267432657867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78B3-5DDA-4197-B23A-055C7F534FCC}">
  <dimension ref="A1:B1276"/>
  <sheetViews>
    <sheetView tabSelected="1" workbookViewId="0">
      <selection activeCell="D3" sqref="D3"/>
    </sheetView>
  </sheetViews>
  <sheetFormatPr defaultRowHeight="14.5" x14ac:dyDescent="0.35"/>
  <cols>
    <col min="1" max="1" width="9.81640625" customWidth="1"/>
    <col min="2" max="2" width="15.1796875" customWidth="1"/>
  </cols>
  <sheetData>
    <row r="1" spans="1:2" x14ac:dyDescent="0.35">
      <c r="A1" s="34" t="s">
        <v>0</v>
      </c>
      <c r="B1" s="34" t="s">
        <v>2758</v>
      </c>
    </row>
    <row r="2" spans="1:2" x14ac:dyDescent="0.35">
      <c r="A2">
        <v>2110</v>
      </c>
      <c r="B2">
        <v>23.5</v>
      </c>
    </row>
    <row r="3" spans="1:2" x14ac:dyDescent="0.35">
      <c r="A3">
        <v>2095</v>
      </c>
      <c r="B3">
        <v>21.5</v>
      </c>
    </row>
    <row r="4" spans="1:2" x14ac:dyDescent="0.35">
      <c r="A4">
        <v>1134</v>
      </c>
      <c r="B4">
        <v>23</v>
      </c>
    </row>
    <row r="5" spans="1:2" x14ac:dyDescent="0.35">
      <c r="A5">
        <v>2058</v>
      </c>
      <c r="B5">
        <v>25</v>
      </c>
    </row>
    <row r="6" spans="1:2" x14ac:dyDescent="0.35">
      <c r="A6">
        <v>1595</v>
      </c>
      <c r="B6">
        <v>20.5</v>
      </c>
    </row>
    <row r="7" spans="1:2" x14ac:dyDescent="0.35">
      <c r="A7">
        <v>4611</v>
      </c>
      <c r="B7">
        <v>20</v>
      </c>
    </row>
    <row r="8" spans="1:2" x14ac:dyDescent="0.35">
      <c r="A8">
        <v>1992</v>
      </c>
      <c r="B8">
        <v>20.5</v>
      </c>
    </row>
    <row r="9" spans="1:2" x14ac:dyDescent="0.35">
      <c r="A9">
        <v>1944</v>
      </c>
      <c r="B9">
        <v>19.5</v>
      </c>
    </row>
    <row r="10" spans="1:2" x14ac:dyDescent="0.35">
      <c r="A10">
        <v>1135</v>
      </c>
      <c r="B10">
        <v>25.5</v>
      </c>
    </row>
    <row r="11" spans="1:2" x14ac:dyDescent="0.35">
      <c r="A11">
        <v>4064</v>
      </c>
      <c r="B11">
        <v>17.5</v>
      </c>
    </row>
    <row r="12" spans="1:2" x14ac:dyDescent="0.35">
      <c r="A12">
        <v>755</v>
      </c>
      <c r="B12">
        <v>26.5</v>
      </c>
    </row>
    <row r="13" spans="1:2" x14ac:dyDescent="0.35">
      <c r="A13">
        <v>3726</v>
      </c>
      <c r="B13">
        <v>17.5</v>
      </c>
    </row>
    <row r="14" spans="1:2" x14ac:dyDescent="0.35">
      <c r="A14">
        <v>226</v>
      </c>
      <c r="B14">
        <v>40</v>
      </c>
    </row>
    <row r="15" spans="1:2" x14ac:dyDescent="0.35">
      <c r="A15">
        <v>2232</v>
      </c>
      <c r="B15">
        <v>33.5</v>
      </c>
    </row>
    <row r="16" spans="1:2" x14ac:dyDescent="0.35">
      <c r="A16">
        <v>2555</v>
      </c>
      <c r="B16">
        <v>37</v>
      </c>
    </row>
    <row r="17" spans="1:2" x14ac:dyDescent="0.35">
      <c r="A17">
        <v>2128</v>
      </c>
      <c r="B17">
        <v>21</v>
      </c>
    </row>
    <row r="18" spans="1:2" x14ac:dyDescent="0.35">
      <c r="A18">
        <v>4719</v>
      </c>
      <c r="B18">
        <v>24.5</v>
      </c>
    </row>
    <row r="19" spans="1:2" x14ac:dyDescent="0.35">
      <c r="A19">
        <v>2267</v>
      </c>
      <c r="B19">
        <v>30</v>
      </c>
    </row>
    <row r="20" spans="1:2" x14ac:dyDescent="0.35">
      <c r="A20">
        <v>2281</v>
      </c>
      <c r="B20">
        <v>27.5</v>
      </c>
    </row>
    <row r="21" spans="1:2" x14ac:dyDescent="0.35">
      <c r="A21">
        <v>1048</v>
      </c>
      <c r="B21">
        <v>42</v>
      </c>
    </row>
    <row r="22" spans="1:2" x14ac:dyDescent="0.35">
      <c r="A22">
        <v>4525</v>
      </c>
      <c r="B22">
        <v>36</v>
      </c>
    </row>
    <row r="23" spans="1:2" x14ac:dyDescent="0.35">
      <c r="A23">
        <v>4249</v>
      </c>
      <c r="B23">
        <v>22.5</v>
      </c>
    </row>
    <row r="24" spans="1:2" x14ac:dyDescent="0.35">
      <c r="A24">
        <v>3489</v>
      </c>
      <c r="B24">
        <v>27</v>
      </c>
    </row>
    <row r="25" spans="1:2" x14ac:dyDescent="0.35">
      <c r="A25">
        <v>2143</v>
      </c>
      <c r="B25">
        <v>30</v>
      </c>
    </row>
    <row r="26" spans="1:2" x14ac:dyDescent="0.35">
      <c r="A26">
        <v>2137</v>
      </c>
      <c r="B26">
        <v>20</v>
      </c>
    </row>
    <row r="27" spans="1:2" x14ac:dyDescent="0.35">
      <c r="A27">
        <v>2464</v>
      </c>
      <c r="B27">
        <v>37.5</v>
      </c>
    </row>
    <row r="28" spans="1:2" x14ac:dyDescent="0.35">
      <c r="A28">
        <v>1050</v>
      </c>
      <c r="B28">
        <v>31</v>
      </c>
    </row>
    <row r="29" spans="1:2" x14ac:dyDescent="0.35">
      <c r="A29">
        <v>2124</v>
      </c>
      <c r="B29">
        <v>37</v>
      </c>
    </row>
    <row r="30" spans="1:2" x14ac:dyDescent="0.35">
      <c r="A30">
        <v>3490</v>
      </c>
      <c r="B30">
        <v>32</v>
      </c>
    </row>
    <row r="31" spans="1:2" x14ac:dyDescent="0.35">
      <c r="A31">
        <v>1926</v>
      </c>
      <c r="B31">
        <v>37</v>
      </c>
    </row>
    <row r="32" spans="1:2" x14ac:dyDescent="0.35">
      <c r="A32">
        <v>2532</v>
      </c>
      <c r="B32">
        <v>36</v>
      </c>
    </row>
    <row r="33" spans="1:2" x14ac:dyDescent="0.35">
      <c r="A33">
        <v>5101</v>
      </c>
      <c r="B33">
        <v>43</v>
      </c>
    </row>
    <row r="34" spans="1:2" x14ac:dyDescent="0.35">
      <c r="A34">
        <v>4765</v>
      </c>
      <c r="B34">
        <v>47</v>
      </c>
    </row>
    <row r="35" spans="1:2" x14ac:dyDescent="0.35">
      <c r="A35">
        <v>689</v>
      </c>
      <c r="B35">
        <v>48</v>
      </c>
    </row>
    <row r="36" spans="1:2" x14ac:dyDescent="0.35">
      <c r="A36">
        <v>4204</v>
      </c>
      <c r="B36">
        <v>22.75</v>
      </c>
    </row>
    <row r="37" spans="1:2" x14ac:dyDescent="0.35">
      <c r="A37">
        <v>3062</v>
      </c>
      <c r="B37">
        <v>30</v>
      </c>
    </row>
    <row r="38" spans="1:2" x14ac:dyDescent="0.35">
      <c r="A38">
        <v>3806</v>
      </c>
      <c r="B38">
        <v>34</v>
      </c>
    </row>
    <row r="39" spans="1:2" x14ac:dyDescent="0.35">
      <c r="A39">
        <v>1305</v>
      </c>
      <c r="B39">
        <v>40</v>
      </c>
    </row>
    <row r="40" spans="1:2" x14ac:dyDescent="0.35">
      <c r="A40">
        <v>1049</v>
      </c>
      <c r="B40">
        <v>28.5</v>
      </c>
    </row>
    <row r="41" spans="1:2" x14ac:dyDescent="0.35">
      <c r="A41">
        <v>2148</v>
      </c>
      <c r="B41">
        <v>28.8</v>
      </c>
    </row>
    <row r="42" spans="1:2" x14ac:dyDescent="0.35">
      <c r="A42">
        <v>3556</v>
      </c>
      <c r="B42">
        <v>128.20000000000002</v>
      </c>
    </row>
    <row r="43" spans="1:2" x14ac:dyDescent="0.35">
      <c r="A43">
        <v>1596</v>
      </c>
      <c r="B43">
        <v>25.4</v>
      </c>
    </row>
    <row r="44" spans="1:2" x14ac:dyDescent="0.35">
      <c r="A44">
        <v>1017</v>
      </c>
      <c r="B44">
        <v>80</v>
      </c>
    </row>
    <row r="45" spans="1:2" x14ac:dyDescent="0.35">
      <c r="A45">
        <v>270</v>
      </c>
      <c r="B45">
        <v>38.35</v>
      </c>
    </row>
    <row r="46" spans="1:2" x14ac:dyDescent="0.35">
      <c r="A46">
        <v>1032</v>
      </c>
      <c r="B46">
        <v>42</v>
      </c>
    </row>
    <row r="47" spans="1:2" x14ac:dyDescent="0.35">
      <c r="A47">
        <v>3703</v>
      </c>
      <c r="B47">
        <v>35.4</v>
      </c>
    </row>
    <row r="48" spans="1:2" x14ac:dyDescent="0.35">
      <c r="A48">
        <v>6121</v>
      </c>
    </row>
    <row r="49" spans="1:2" x14ac:dyDescent="0.35">
      <c r="A49">
        <v>4070</v>
      </c>
      <c r="B49">
        <v>45.45</v>
      </c>
    </row>
    <row r="50" spans="1:2" x14ac:dyDescent="0.35">
      <c r="A50">
        <v>3083</v>
      </c>
      <c r="B50">
        <v>45</v>
      </c>
    </row>
    <row r="51" spans="1:2" x14ac:dyDescent="0.35">
      <c r="A51">
        <v>2037</v>
      </c>
      <c r="B51">
        <v>90</v>
      </c>
    </row>
    <row r="52" spans="1:2" x14ac:dyDescent="0.35">
      <c r="A52">
        <v>2235</v>
      </c>
      <c r="B52">
        <v>41.4</v>
      </c>
    </row>
    <row r="53" spans="1:2" x14ac:dyDescent="0.35">
      <c r="A53">
        <v>3483</v>
      </c>
      <c r="B53">
        <v>45</v>
      </c>
    </row>
    <row r="54" spans="1:2" x14ac:dyDescent="0.35">
      <c r="A54">
        <v>3688</v>
      </c>
      <c r="B54">
        <v>45</v>
      </c>
    </row>
    <row r="55" spans="1:2" x14ac:dyDescent="0.35">
      <c r="A55">
        <v>4462</v>
      </c>
      <c r="B55">
        <v>48</v>
      </c>
    </row>
    <row r="56" spans="1:2" x14ac:dyDescent="0.35">
      <c r="A56">
        <v>1011</v>
      </c>
      <c r="B56">
        <v>60.359999999999992</v>
      </c>
    </row>
    <row r="57" spans="1:2" x14ac:dyDescent="0.35">
      <c r="A57">
        <v>1012</v>
      </c>
      <c r="B57">
        <v>58</v>
      </c>
    </row>
    <row r="58" spans="1:2" x14ac:dyDescent="0.35">
      <c r="A58">
        <v>1045</v>
      </c>
      <c r="B58">
        <v>39.799999999999997</v>
      </c>
    </row>
    <row r="59" spans="1:2" x14ac:dyDescent="0.35">
      <c r="A59">
        <v>2147</v>
      </c>
      <c r="B59">
        <v>60</v>
      </c>
    </row>
    <row r="60" spans="1:2" x14ac:dyDescent="0.35">
      <c r="A60">
        <v>2891</v>
      </c>
      <c r="B60">
        <v>35</v>
      </c>
    </row>
    <row r="61" spans="1:2" x14ac:dyDescent="0.35">
      <c r="A61">
        <v>3194</v>
      </c>
      <c r="B61">
        <v>37.799999999999997</v>
      </c>
    </row>
    <row r="62" spans="1:2" x14ac:dyDescent="0.35">
      <c r="A62">
        <v>4296</v>
      </c>
      <c r="B62">
        <v>29.4</v>
      </c>
    </row>
    <row r="63" spans="1:2" x14ac:dyDescent="0.35">
      <c r="A63">
        <v>5975</v>
      </c>
      <c r="B63">
        <v>48.38</v>
      </c>
    </row>
    <row r="64" spans="1:2" x14ac:dyDescent="0.35">
      <c r="A64">
        <v>4597</v>
      </c>
      <c r="B64">
        <v>45</v>
      </c>
    </row>
    <row r="65" spans="1:2" x14ac:dyDescent="0.35">
      <c r="A65">
        <v>4460</v>
      </c>
      <c r="B65">
        <v>84</v>
      </c>
    </row>
    <row r="66" spans="1:2" x14ac:dyDescent="0.35">
      <c r="A66">
        <v>6363</v>
      </c>
    </row>
    <row r="67" spans="1:2" x14ac:dyDescent="0.35">
      <c r="A67">
        <v>4086</v>
      </c>
      <c r="B67">
        <v>32.6</v>
      </c>
    </row>
    <row r="68" spans="1:2" x14ac:dyDescent="0.35">
      <c r="A68">
        <v>248</v>
      </c>
      <c r="B68">
        <v>47.4</v>
      </c>
    </row>
    <row r="69" spans="1:2" x14ac:dyDescent="0.35">
      <c r="A69">
        <v>6113</v>
      </c>
    </row>
    <row r="70" spans="1:2" x14ac:dyDescent="0.35">
      <c r="A70">
        <v>2104</v>
      </c>
      <c r="B70">
        <v>36</v>
      </c>
    </row>
    <row r="71" spans="1:2" x14ac:dyDescent="0.35">
      <c r="A71">
        <v>2238</v>
      </c>
      <c r="B71">
        <v>50.4</v>
      </c>
    </row>
    <row r="72" spans="1:2" x14ac:dyDescent="0.35">
      <c r="A72">
        <v>2116</v>
      </c>
      <c r="B72">
        <v>33.5</v>
      </c>
    </row>
    <row r="73" spans="1:2" x14ac:dyDescent="0.35">
      <c r="A73">
        <v>4206</v>
      </c>
      <c r="B73">
        <v>34</v>
      </c>
    </row>
    <row r="74" spans="1:2" x14ac:dyDescent="0.35">
      <c r="A74">
        <v>249</v>
      </c>
      <c r="B74">
        <v>42</v>
      </c>
    </row>
    <row r="75" spans="1:2" x14ac:dyDescent="0.35">
      <c r="A75">
        <v>4459</v>
      </c>
      <c r="B75">
        <v>45</v>
      </c>
    </row>
    <row r="76" spans="1:2" x14ac:dyDescent="0.35">
      <c r="A76">
        <v>4726</v>
      </c>
      <c r="B76">
        <v>48</v>
      </c>
    </row>
    <row r="77" spans="1:2" x14ac:dyDescent="0.35">
      <c r="A77">
        <v>2230</v>
      </c>
      <c r="B77">
        <v>35.28</v>
      </c>
    </row>
    <row r="78" spans="1:2" x14ac:dyDescent="0.35">
      <c r="A78">
        <v>1039</v>
      </c>
      <c r="B78">
        <v>36.6</v>
      </c>
    </row>
    <row r="79" spans="1:2" x14ac:dyDescent="0.35">
      <c r="A79">
        <v>1035</v>
      </c>
      <c r="B79">
        <v>36</v>
      </c>
    </row>
    <row r="80" spans="1:2" x14ac:dyDescent="0.35">
      <c r="A80">
        <v>2165</v>
      </c>
      <c r="B80">
        <v>50</v>
      </c>
    </row>
    <row r="81" spans="1:2" x14ac:dyDescent="0.35">
      <c r="A81">
        <v>2187</v>
      </c>
      <c r="B81">
        <v>35.4</v>
      </c>
    </row>
    <row r="82" spans="1:2" x14ac:dyDescent="0.35">
      <c r="A82">
        <v>1987</v>
      </c>
      <c r="B82">
        <v>31</v>
      </c>
    </row>
    <row r="83" spans="1:2" x14ac:dyDescent="0.35">
      <c r="A83">
        <v>1033</v>
      </c>
      <c r="B83">
        <v>34.799999999999997</v>
      </c>
    </row>
    <row r="84" spans="1:2" x14ac:dyDescent="0.35">
      <c r="A84">
        <v>1765</v>
      </c>
      <c r="B84">
        <v>36</v>
      </c>
    </row>
    <row r="85" spans="1:2" x14ac:dyDescent="0.35">
      <c r="A85">
        <v>5934</v>
      </c>
      <c r="B85">
        <v>69.599999999999994</v>
      </c>
    </row>
    <row r="86" spans="1:2" x14ac:dyDescent="0.35">
      <c r="A86">
        <v>2764</v>
      </c>
      <c r="B86">
        <v>84</v>
      </c>
    </row>
    <row r="87" spans="1:2" x14ac:dyDescent="0.35">
      <c r="A87">
        <v>5962</v>
      </c>
      <c r="B87">
        <v>44</v>
      </c>
    </row>
    <row r="88" spans="1:2" x14ac:dyDescent="0.35">
      <c r="A88">
        <v>2115</v>
      </c>
      <c r="B88">
        <v>46</v>
      </c>
    </row>
    <row r="89" spans="1:2" x14ac:dyDescent="0.35">
      <c r="A89">
        <v>1869</v>
      </c>
      <c r="B89">
        <v>47</v>
      </c>
    </row>
    <row r="90" spans="1:2" x14ac:dyDescent="0.35">
      <c r="A90">
        <v>783</v>
      </c>
      <c r="B90">
        <v>63</v>
      </c>
    </row>
    <row r="91" spans="1:2" x14ac:dyDescent="0.35">
      <c r="A91">
        <v>4617</v>
      </c>
      <c r="B91">
        <v>47</v>
      </c>
    </row>
    <row r="92" spans="1:2" x14ac:dyDescent="0.35">
      <c r="A92">
        <v>4590</v>
      </c>
      <c r="B92">
        <v>52</v>
      </c>
    </row>
    <row r="93" spans="1:2" x14ac:dyDescent="0.35">
      <c r="A93">
        <v>4075</v>
      </c>
      <c r="B93">
        <v>45</v>
      </c>
    </row>
    <row r="94" spans="1:2" x14ac:dyDescent="0.35">
      <c r="A94">
        <v>4579</v>
      </c>
      <c r="B94">
        <v>64.31</v>
      </c>
    </row>
    <row r="95" spans="1:2" x14ac:dyDescent="0.35">
      <c r="A95">
        <v>4689</v>
      </c>
      <c r="B95">
        <v>63</v>
      </c>
    </row>
    <row r="96" spans="1:2" x14ac:dyDescent="0.35">
      <c r="A96">
        <v>4126</v>
      </c>
      <c r="B96">
        <v>80</v>
      </c>
    </row>
    <row r="97" spans="1:2" x14ac:dyDescent="0.35">
      <c r="A97">
        <v>2146</v>
      </c>
      <c r="B97">
        <v>52</v>
      </c>
    </row>
    <row r="98" spans="1:2" x14ac:dyDescent="0.35">
      <c r="A98">
        <v>2144</v>
      </c>
      <c r="B98">
        <v>42</v>
      </c>
    </row>
    <row r="99" spans="1:2" x14ac:dyDescent="0.35">
      <c r="A99">
        <v>2038</v>
      </c>
      <c r="B99">
        <v>51</v>
      </c>
    </row>
    <row r="100" spans="1:2" x14ac:dyDescent="0.35">
      <c r="A100">
        <v>1028</v>
      </c>
      <c r="B100">
        <v>57.5</v>
      </c>
    </row>
    <row r="101" spans="1:2" x14ac:dyDescent="0.35">
      <c r="A101">
        <v>4167</v>
      </c>
      <c r="B101">
        <v>66</v>
      </c>
    </row>
    <row r="102" spans="1:2" x14ac:dyDescent="0.35">
      <c r="A102">
        <v>3695</v>
      </c>
      <c r="B102">
        <v>69</v>
      </c>
    </row>
    <row r="103" spans="1:2" x14ac:dyDescent="0.35">
      <c r="A103">
        <v>1014</v>
      </c>
      <c r="B103">
        <v>102</v>
      </c>
    </row>
    <row r="104" spans="1:2" x14ac:dyDescent="0.35">
      <c r="A104">
        <v>5253</v>
      </c>
      <c r="B104">
        <v>80</v>
      </c>
    </row>
    <row r="105" spans="1:2" x14ac:dyDescent="0.35">
      <c r="A105">
        <v>3100</v>
      </c>
      <c r="B105">
        <v>32.4</v>
      </c>
    </row>
    <row r="106" spans="1:2" x14ac:dyDescent="0.35">
      <c r="A106">
        <v>278</v>
      </c>
      <c r="B106">
        <v>42.72</v>
      </c>
    </row>
    <row r="107" spans="1:2" x14ac:dyDescent="0.35">
      <c r="A107">
        <v>1037</v>
      </c>
      <c r="B107">
        <v>35.4</v>
      </c>
    </row>
    <row r="108" spans="1:2" x14ac:dyDescent="0.35">
      <c r="A108">
        <v>3263</v>
      </c>
      <c r="B108">
        <v>54</v>
      </c>
    </row>
    <row r="109" spans="1:2" x14ac:dyDescent="0.35">
      <c r="A109">
        <v>3285</v>
      </c>
      <c r="B109">
        <v>28.8</v>
      </c>
    </row>
    <row r="110" spans="1:2" x14ac:dyDescent="0.35">
      <c r="A110">
        <v>1855</v>
      </c>
      <c r="B110">
        <v>58</v>
      </c>
    </row>
    <row r="111" spans="1:2" x14ac:dyDescent="0.35">
      <c r="A111">
        <v>3060</v>
      </c>
      <c r="B111">
        <v>63</v>
      </c>
    </row>
    <row r="112" spans="1:2" x14ac:dyDescent="0.35">
      <c r="A112">
        <v>5091</v>
      </c>
      <c r="B112">
        <v>54</v>
      </c>
    </row>
    <row r="113" spans="1:2" x14ac:dyDescent="0.35">
      <c r="A113">
        <v>1820</v>
      </c>
      <c r="B113">
        <v>30</v>
      </c>
    </row>
    <row r="114" spans="1:2" x14ac:dyDescent="0.35">
      <c r="A114">
        <v>2132</v>
      </c>
      <c r="B114">
        <v>30</v>
      </c>
    </row>
    <row r="115" spans="1:2" x14ac:dyDescent="0.35">
      <c r="A115">
        <v>1040</v>
      </c>
      <c r="B115">
        <v>38.4</v>
      </c>
    </row>
    <row r="116" spans="1:2" x14ac:dyDescent="0.35">
      <c r="A116">
        <v>1040</v>
      </c>
      <c r="B116">
        <v>38.4</v>
      </c>
    </row>
    <row r="117" spans="1:2" x14ac:dyDescent="0.35">
      <c r="A117">
        <v>2105</v>
      </c>
      <c r="B117">
        <v>36.6</v>
      </c>
    </row>
    <row r="118" spans="1:2" x14ac:dyDescent="0.35">
      <c r="A118">
        <v>2438</v>
      </c>
      <c r="B118">
        <v>33</v>
      </c>
    </row>
    <row r="119" spans="1:2" x14ac:dyDescent="0.35">
      <c r="A119">
        <v>4168</v>
      </c>
      <c r="B119">
        <v>74.69</v>
      </c>
    </row>
    <row r="120" spans="1:2" x14ac:dyDescent="0.35">
      <c r="A120">
        <v>3323</v>
      </c>
      <c r="B120">
        <v>45.6</v>
      </c>
    </row>
    <row r="121" spans="1:2" x14ac:dyDescent="0.35">
      <c r="A121">
        <v>5137</v>
      </c>
      <c r="B121">
        <v>51.25</v>
      </c>
    </row>
    <row r="122" spans="1:2" x14ac:dyDescent="0.35">
      <c r="A122">
        <v>1832</v>
      </c>
      <c r="B122">
        <v>50</v>
      </c>
    </row>
    <row r="123" spans="1:2" x14ac:dyDescent="0.35">
      <c r="A123">
        <v>4169</v>
      </c>
      <c r="B123">
        <v>33</v>
      </c>
    </row>
    <row r="124" spans="1:2" x14ac:dyDescent="0.35">
      <c r="A124">
        <v>1020</v>
      </c>
      <c r="B124">
        <v>36</v>
      </c>
    </row>
    <row r="125" spans="1:2" x14ac:dyDescent="0.35">
      <c r="A125">
        <v>255</v>
      </c>
      <c r="B125">
        <v>42.6</v>
      </c>
    </row>
    <row r="126" spans="1:2" x14ac:dyDescent="0.35">
      <c r="A126">
        <v>6237</v>
      </c>
    </row>
    <row r="127" spans="1:2" x14ac:dyDescent="0.35">
      <c r="A127">
        <v>2135</v>
      </c>
      <c r="B127">
        <v>26.4</v>
      </c>
    </row>
    <row r="128" spans="1:2" x14ac:dyDescent="0.35">
      <c r="A128">
        <v>1331</v>
      </c>
      <c r="B128">
        <v>30</v>
      </c>
    </row>
    <row r="129" spans="1:2" x14ac:dyDescent="0.35">
      <c r="A129">
        <v>931</v>
      </c>
      <c r="B129">
        <v>38</v>
      </c>
    </row>
    <row r="130" spans="1:2" x14ac:dyDescent="0.35">
      <c r="A130">
        <v>1026</v>
      </c>
      <c r="B130">
        <v>30</v>
      </c>
    </row>
    <row r="131" spans="1:2" x14ac:dyDescent="0.35">
      <c r="A131">
        <v>3941</v>
      </c>
      <c r="B131">
        <v>42</v>
      </c>
    </row>
    <row r="132" spans="1:2" x14ac:dyDescent="0.35">
      <c r="A132">
        <v>6205</v>
      </c>
    </row>
    <row r="133" spans="1:2" x14ac:dyDescent="0.35">
      <c r="A133">
        <v>975</v>
      </c>
      <c r="B133">
        <v>35.4</v>
      </c>
    </row>
    <row r="134" spans="1:2" x14ac:dyDescent="0.35">
      <c r="A134">
        <v>1025</v>
      </c>
      <c r="B134">
        <v>40.200000000000003</v>
      </c>
    </row>
    <row r="135" spans="1:2" x14ac:dyDescent="0.35">
      <c r="A135">
        <v>2881</v>
      </c>
      <c r="B135">
        <v>28.2</v>
      </c>
    </row>
    <row r="136" spans="1:2" x14ac:dyDescent="0.35">
      <c r="A136">
        <v>4986</v>
      </c>
      <c r="B136">
        <v>42</v>
      </c>
    </row>
    <row r="137" spans="1:2" x14ac:dyDescent="0.35">
      <c r="A137">
        <v>1024</v>
      </c>
      <c r="B137">
        <v>33</v>
      </c>
    </row>
    <row r="138" spans="1:2" x14ac:dyDescent="0.35">
      <c r="A138">
        <v>4119</v>
      </c>
      <c r="B138">
        <v>25</v>
      </c>
    </row>
    <row r="139" spans="1:2" x14ac:dyDescent="0.35">
      <c r="A139">
        <v>324</v>
      </c>
      <c r="B139">
        <v>59</v>
      </c>
    </row>
    <row r="140" spans="1:2" x14ac:dyDescent="0.35">
      <c r="A140">
        <v>6202</v>
      </c>
    </row>
    <row r="141" spans="1:2" x14ac:dyDescent="0.35">
      <c r="A141">
        <v>2584</v>
      </c>
      <c r="B141">
        <v>46.2</v>
      </c>
    </row>
    <row r="142" spans="1:2" x14ac:dyDescent="0.35">
      <c r="A142">
        <v>3284</v>
      </c>
      <c r="B142">
        <v>59.4</v>
      </c>
    </row>
    <row r="143" spans="1:2" x14ac:dyDescent="0.35">
      <c r="A143">
        <v>2890</v>
      </c>
      <c r="B143">
        <v>50.4</v>
      </c>
    </row>
    <row r="144" spans="1:2" x14ac:dyDescent="0.35">
      <c r="A144">
        <v>4482</v>
      </c>
      <c r="B144">
        <v>45</v>
      </c>
    </row>
    <row r="145" spans="1:2" x14ac:dyDescent="0.35">
      <c r="A145">
        <v>4921</v>
      </c>
      <c r="B145">
        <v>45</v>
      </c>
    </row>
    <row r="146" spans="1:2" x14ac:dyDescent="0.35">
      <c r="A146">
        <v>1890</v>
      </c>
      <c r="B146">
        <v>39</v>
      </c>
    </row>
    <row r="147" spans="1:2" x14ac:dyDescent="0.35">
      <c r="A147">
        <v>2136</v>
      </c>
      <c r="B147">
        <v>38.400000000000006</v>
      </c>
    </row>
    <row r="148" spans="1:2" x14ac:dyDescent="0.35">
      <c r="A148">
        <v>1751</v>
      </c>
      <c r="B148">
        <v>60</v>
      </c>
    </row>
    <row r="149" spans="1:2" x14ac:dyDescent="0.35">
      <c r="A149">
        <v>2463</v>
      </c>
      <c r="B149">
        <v>36</v>
      </c>
    </row>
    <row r="150" spans="1:2" x14ac:dyDescent="0.35">
      <c r="A150">
        <v>1044</v>
      </c>
      <c r="B150">
        <v>36</v>
      </c>
    </row>
    <row r="151" spans="1:2" x14ac:dyDescent="0.35">
      <c r="A151">
        <v>2150</v>
      </c>
      <c r="B151">
        <v>75</v>
      </c>
    </row>
    <row r="152" spans="1:2" x14ac:dyDescent="0.35">
      <c r="A152">
        <v>1967</v>
      </c>
      <c r="B152">
        <v>72</v>
      </c>
    </row>
    <row r="153" spans="1:2" x14ac:dyDescent="0.35">
      <c r="A153">
        <v>328</v>
      </c>
      <c r="B153">
        <v>70</v>
      </c>
    </row>
    <row r="154" spans="1:2" x14ac:dyDescent="0.35">
      <c r="A154">
        <v>4477</v>
      </c>
      <c r="B154">
        <v>75</v>
      </c>
    </row>
    <row r="155" spans="1:2" x14ac:dyDescent="0.35">
      <c r="A155">
        <v>3916</v>
      </c>
      <c r="B155">
        <v>60</v>
      </c>
    </row>
    <row r="156" spans="1:2" x14ac:dyDescent="0.35">
      <c r="A156">
        <v>3214</v>
      </c>
      <c r="B156">
        <v>55</v>
      </c>
    </row>
    <row r="157" spans="1:2" x14ac:dyDescent="0.35">
      <c r="A157">
        <v>6261</v>
      </c>
    </row>
    <row r="158" spans="1:2" x14ac:dyDescent="0.35">
      <c r="A158">
        <v>2536</v>
      </c>
      <c r="B158">
        <v>58.199999999999996</v>
      </c>
    </row>
    <row r="159" spans="1:2" x14ac:dyDescent="0.35">
      <c r="A159">
        <v>3854</v>
      </c>
      <c r="B159">
        <v>34.200000000000003</v>
      </c>
    </row>
    <row r="160" spans="1:2" x14ac:dyDescent="0.35">
      <c r="A160">
        <v>4133</v>
      </c>
      <c r="B160">
        <v>54</v>
      </c>
    </row>
    <row r="161" spans="1:2" x14ac:dyDescent="0.35">
      <c r="A161">
        <v>4448</v>
      </c>
      <c r="B161">
        <v>87</v>
      </c>
    </row>
    <row r="162" spans="1:2" x14ac:dyDescent="0.35">
      <c r="A162">
        <v>3063</v>
      </c>
      <c r="B162">
        <v>30</v>
      </c>
    </row>
    <row r="163" spans="1:2" x14ac:dyDescent="0.35">
      <c r="A163">
        <v>1019</v>
      </c>
      <c r="B163">
        <v>37.200000000000003</v>
      </c>
    </row>
    <row r="164" spans="1:2" x14ac:dyDescent="0.35">
      <c r="A164">
        <v>5764</v>
      </c>
      <c r="B164">
        <v>64</v>
      </c>
    </row>
    <row r="165" spans="1:2" x14ac:dyDescent="0.35">
      <c r="A165">
        <v>3951</v>
      </c>
      <c r="B165">
        <v>42</v>
      </c>
    </row>
    <row r="166" spans="1:2" x14ac:dyDescent="0.35">
      <c r="A166">
        <v>1010</v>
      </c>
      <c r="B166">
        <v>57</v>
      </c>
    </row>
    <row r="167" spans="1:2" x14ac:dyDescent="0.35">
      <c r="A167">
        <v>4938</v>
      </c>
      <c r="B167">
        <v>69</v>
      </c>
    </row>
    <row r="168" spans="1:2" x14ac:dyDescent="0.35">
      <c r="A168">
        <v>5020</v>
      </c>
      <c r="B168">
        <v>72</v>
      </c>
    </row>
    <row r="169" spans="1:2" x14ac:dyDescent="0.35">
      <c r="A169">
        <v>5763</v>
      </c>
      <c r="B169">
        <v>80</v>
      </c>
    </row>
    <row r="170" spans="1:2" x14ac:dyDescent="0.35">
      <c r="A170">
        <v>3111</v>
      </c>
      <c r="B170">
        <v>27</v>
      </c>
    </row>
    <row r="171" spans="1:2" x14ac:dyDescent="0.35">
      <c r="A171">
        <v>6176</v>
      </c>
    </row>
    <row r="172" spans="1:2" x14ac:dyDescent="0.35">
      <c r="A172">
        <v>3264</v>
      </c>
      <c r="B172">
        <v>50.4</v>
      </c>
    </row>
    <row r="173" spans="1:2" x14ac:dyDescent="0.35">
      <c r="A173">
        <v>5398</v>
      </c>
      <c r="B173">
        <v>40</v>
      </c>
    </row>
    <row r="174" spans="1:2" x14ac:dyDescent="0.35">
      <c r="A174">
        <v>5009</v>
      </c>
      <c r="B174">
        <v>51</v>
      </c>
    </row>
    <row r="175" spans="1:2" x14ac:dyDescent="0.35">
      <c r="A175">
        <v>2457</v>
      </c>
      <c r="B175">
        <v>61.4</v>
      </c>
    </row>
    <row r="176" spans="1:2" x14ac:dyDescent="0.35">
      <c r="A176">
        <v>6101</v>
      </c>
    </row>
    <row r="177" spans="1:2" x14ac:dyDescent="0.35">
      <c r="A177">
        <v>6274</v>
      </c>
    </row>
    <row r="178" spans="1:2" x14ac:dyDescent="0.35">
      <c r="A178">
        <v>2439</v>
      </c>
      <c r="B178">
        <v>48</v>
      </c>
    </row>
    <row r="179" spans="1:2" x14ac:dyDescent="0.35">
      <c r="A179">
        <v>6279</v>
      </c>
    </row>
    <row r="180" spans="1:2" x14ac:dyDescent="0.35">
      <c r="A180">
        <v>2539</v>
      </c>
      <c r="B180">
        <v>36</v>
      </c>
    </row>
    <row r="181" spans="1:2" x14ac:dyDescent="0.35">
      <c r="A181">
        <v>1022</v>
      </c>
      <c r="B181">
        <v>48</v>
      </c>
    </row>
    <row r="182" spans="1:2" x14ac:dyDescent="0.35">
      <c r="A182">
        <v>1023</v>
      </c>
      <c r="B182">
        <v>54</v>
      </c>
    </row>
    <row r="183" spans="1:2" x14ac:dyDescent="0.35">
      <c r="A183">
        <v>4071</v>
      </c>
      <c r="B183">
        <v>34.200000000000003</v>
      </c>
    </row>
    <row r="184" spans="1:2" x14ac:dyDescent="0.35">
      <c r="A184">
        <v>2203</v>
      </c>
      <c r="B184">
        <v>37.799999999999997</v>
      </c>
    </row>
    <row r="185" spans="1:2" x14ac:dyDescent="0.35">
      <c r="A185">
        <v>1034</v>
      </c>
      <c r="B185">
        <v>30</v>
      </c>
    </row>
    <row r="186" spans="1:2" x14ac:dyDescent="0.35">
      <c r="A186">
        <v>1036</v>
      </c>
      <c r="B186">
        <v>39.25</v>
      </c>
    </row>
    <row r="187" spans="1:2" x14ac:dyDescent="0.35">
      <c r="A187">
        <v>241</v>
      </c>
      <c r="B187">
        <v>42</v>
      </c>
    </row>
    <row r="188" spans="1:2" x14ac:dyDescent="0.35">
      <c r="A188">
        <v>1046</v>
      </c>
      <c r="B188">
        <v>37.200000000000003</v>
      </c>
    </row>
    <row r="189" spans="1:2" x14ac:dyDescent="0.35">
      <c r="A189">
        <v>1021</v>
      </c>
      <c r="B189">
        <v>35.4</v>
      </c>
    </row>
    <row r="190" spans="1:2" x14ac:dyDescent="0.35">
      <c r="A190">
        <v>3815</v>
      </c>
      <c r="B190">
        <v>36</v>
      </c>
    </row>
    <row r="191" spans="1:2" x14ac:dyDescent="0.35">
      <c r="A191">
        <v>701</v>
      </c>
      <c r="B191">
        <v>143.4</v>
      </c>
    </row>
    <row r="192" spans="1:2" x14ac:dyDescent="0.35">
      <c r="A192">
        <v>4072</v>
      </c>
      <c r="B192">
        <v>36.6</v>
      </c>
    </row>
    <row r="193" spans="1:2" x14ac:dyDescent="0.35">
      <c r="A193">
        <v>379</v>
      </c>
      <c r="B193">
        <v>149.39999999999998</v>
      </c>
    </row>
    <row r="194" spans="1:2" x14ac:dyDescent="0.35">
      <c r="A194">
        <v>3598</v>
      </c>
      <c r="B194">
        <v>45</v>
      </c>
    </row>
    <row r="195" spans="1:2" x14ac:dyDescent="0.35">
      <c r="A195">
        <v>627</v>
      </c>
      <c r="B195">
        <v>29</v>
      </c>
    </row>
    <row r="196" spans="1:2" x14ac:dyDescent="0.35">
      <c r="A196">
        <v>420</v>
      </c>
      <c r="B196">
        <v>58</v>
      </c>
    </row>
    <row r="197" spans="1:2" x14ac:dyDescent="0.35">
      <c r="A197">
        <v>754</v>
      </c>
      <c r="B197">
        <v>31.2</v>
      </c>
    </row>
    <row r="198" spans="1:2" x14ac:dyDescent="0.35">
      <c r="A198">
        <v>3954</v>
      </c>
      <c r="B198">
        <v>54</v>
      </c>
    </row>
    <row r="199" spans="1:2" x14ac:dyDescent="0.35">
      <c r="A199">
        <v>930</v>
      </c>
      <c r="B199">
        <v>37</v>
      </c>
    </row>
    <row r="200" spans="1:2" x14ac:dyDescent="0.35">
      <c r="A200">
        <v>1009</v>
      </c>
      <c r="B200">
        <v>43.8</v>
      </c>
    </row>
    <row r="201" spans="1:2" x14ac:dyDescent="0.35">
      <c r="A201">
        <v>1030</v>
      </c>
      <c r="B201">
        <v>66</v>
      </c>
    </row>
    <row r="202" spans="1:2" x14ac:dyDescent="0.35">
      <c r="A202">
        <v>700</v>
      </c>
      <c r="B202">
        <v>27</v>
      </c>
    </row>
    <row r="203" spans="1:2" x14ac:dyDescent="0.35">
      <c r="A203">
        <v>382</v>
      </c>
      <c r="B203">
        <v>45</v>
      </c>
    </row>
    <row r="204" spans="1:2" x14ac:dyDescent="0.35">
      <c r="A204">
        <v>133</v>
      </c>
      <c r="B204">
        <v>50</v>
      </c>
    </row>
    <row r="205" spans="1:2" x14ac:dyDescent="0.35">
      <c r="A205">
        <v>3689</v>
      </c>
      <c r="B205">
        <v>45</v>
      </c>
    </row>
    <row r="206" spans="1:2" x14ac:dyDescent="0.35">
      <c r="A206">
        <v>131</v>
      </c>
      <c r="B206">
        <v>61</v>
      </c>
    </row>
    <row r="207" spans="1:2" x14ac:dyDescent="0.35">
      <c r="A207">
        <v>392</v>
      </c>
      <c r="B207">
        <v>39</v>
      </c>
    </row>
    <row r="208" spans="1:2" x14ac:dyDescent="0.35">
      <c r="A208">
        <v>3876</v>
      </c>
      <c r="B208">
        <v>31.8</v>
      </c>
    </row>
    <row r="209" spans="1:2" x14ac:dyDescent="0.35">
      <c r="A209">
        <v>2884</v>
      </c>
      <c r="B209">
        <v>26</v>
      </c>
    </row>
    <row r="210" spans="1:2" x14ac:dyDescent="0.35">
      <c r="A210">
        <v>3324</v>
      </c>
      <c r="B210">
        <v>22</v>
      </c>
    </row>
    <row r="211" spans="1:2" x14ac:dyDescent="0.35">
      <c r="A211">
        <v>5254</v>
      </c>
      <c r="B211">
        <v>29.5</v>
      </c>
    </row>
    <row r="212" spans="1:2" x14ac:dyDescent="0.35">
      <c r="A212">
        <v>3451</v>
      </c>
      <c r="B212">
        <v>36</v>
      </c>
    </row>
    <row r="213" spans="1:2" x14ac:dyDescent="0.35">
      <c r="A213">
        <v>1963</v>
      </c>
      <c r="B213">
        <v>57</v>
      </c>
    </row>
    <row r="214" spans="1:2" x14ac:dyDescent="0.35">
      <c r="A214">
        <v>4254</v>
      </c>
      <c r="B214">
        <v>39.5</v>
      </c>
    </row>
    <row r="215" spans="1:2" x14ac:dyDescent="0.35">
      <c r="A215">
        <v>4531</v>
      </c>
      <c r="B215">
        <v>40.5</v>
      </c>
    </row>
    <row r="216" spans="1:2" x14ac:dyDescent="0.35">
      <c r="A216">
        <v>6210</v>
      </c>
    </row>
    <row r="217" spans="1:2" x14ac:dyDescent="0.35">
      <c r="A217">
        <v>1795</v>
      </c>
      <c r="B217">
        <v>32.57</v>
      </c>
    </row>
    <row r="218" spans="1:2" x14ac:dyDescent="0.35">
      <c r="A218">
        <v>6256</v>
      </c>
    </row>
    <row r="219" spans="1:2" x14ac:dyDescent="0.35">
      <c r="A219">
        <v>678</v>
      </c>
      <c r="B219">
        <v>29.28</v>
      </c>
    </row>
    <row r="220" spans="1:2" x14ac:dyDescent="0.35">
      <c r="A220">
        <v>1055</v>
      </c>
      <c r="B220">
        <v>52.4</v>
      </c>
    </row>
    <row r="221" spans="1:2" x14ac:dyDescent="0.35">
      <c r="A221">
        <v>1269</v>
      </c>
      <c r="B221">
        <v>46.26</v>
      </c>
    </row>
    <row r="222" spans="1:2" x14ac:dyDescent="0.35">
      <c r="A222">
        <v>1885</v>
      </c>
      <c r="B222">
        <v>36</v>
      </c>
    </row>
    <row r="223" spans="1:2" x14ac:dyDescent="0.35">
      <c r="A223">
        <v>1357</v>
      </c>
      <c r="B223">
        <v>43</v>
      </c>
    </row>
    <row r="224" spans="1:2" x14ac:dyDescent="0.35">
      <c r="A224">
        <v>3126</v>
      </c>
      <c r="B224">
        <v>34</v>
      </c>
    </row>
    <row r="225" spans="1:2" x14ac:dyDescent="0.35">
      <c r="A225">
        <v>6235</v>
      </c>
    </row>
    <row r="226" spans="1:2" x14ac:dyDescent="0.35">
      <c r="A226">
        <v>2282</v>
      </c>
      <c r="B226">
        <v>28.5</v>
      </c>
    </row>
    <row r="227" spans="1:2" x14ac:dyDescent="0.35">
      <c r="A227">
        <v>1051</v>
      </c>
      <c r="B227">
        <v>41.33</v>
      </c>
    </row>
    <row r="228" spans="1:2" x14ac:dyDescent="0.35">
      <c r="A228">
        <v>4172</v>
      </c>
      <c r="B228">
        <v>46</v>
      </c>
    </row>
    <row r="229" spans="1:2" x14ac:dyDescent="0.35">
      <c r="A229">
        <v>5003</v>
      </c>
      <c r="B229">
        <v>64</v>
      </c>
    </row>
    <row r="230" spans="1:2" x14ac:dyDescent="0.35">
      <c r="A230">
        <v>1204</v>
      </c>
      <c r="B230">
        <v>26</v>
      </c>
    </row>
    <row r="231" spans="1:2" x14ac:dyDescent="0.35">
      <c r="A231">
        <v>4654</v>
      </c>
      <c r="B231">
        <v>39.5</v>
      </c>
    </row>
    <row r="232" spans="1:2" x14ac:dyDescent="0.35">
      <c r="A232">
        <v>227</v>
      </c>
      <c r="B232">
        <v>29.5</v>
      </c>
    </row>
    <row r="233" spans="1:2" x14ac:dyDescent="0.35">
      <c r="A233">
        <v>2432</v>
      </c>
      <c r="B233">
        <v>33.26</v>
      </c>
    </row>
    <row r="234" spans="1:2" x14ac:dyDescent="0.35">
      <c r="A234">
        <v>2151</v>
      </c>
      <c r="B234">
        <v>34</v>
      </c>
    </row>
    <row r="235" spans="1:2" x14ac:dyDescent="0.35">
      <c r="A235">
        <v>3877</v>
      </c>
      <c r="B235">
        <v>27.5</v>
      </c>
    </row>
    <row r="236" spans="1:2" x14ac:dyDescent="0.35">
      <c r="A236">
        <v>2892</v>
      </c>
      <c r="B236">
        <v>35.75</v>
      </c>
    </row>
    <row r="237" spans="1:2" x14ac:dyDescent="0.35">
      <c r="A237">
        <v>1270</v>
      </c>
      <c r="B237">
        <v>28.5</v>
      </c>
    </row>
    <row r="238" spans="1:2" x14ac:dyDescent="0.35">
      <c r="A238">
        <v>3946</v>
      </c>
      <c r="B238">
        <v>24.5</v>
      </c>
    </row>
    <row r="239" spans="1:2" x14ac:dyDescent="0.35">
      <c r="A239">
        <v>407</v>
      </c>
      <c r="B239">
        <v>36</v>
      </c>
    </row>
    <row r="240" spans="1:2" x14ac:dyDescent="0.35">
      <c r="A240">
        <v>3597</v>
      </c>
      <c r="B240">
        <v>27.5</v>
      </c>
    </row>
    <row r="241" spans="1:2" x14ac:dyDescent="0.35">
      <c r="A241">
        <v>2888</v>
      </c>
      <c r="B241">
        <v>24.5</v>
      </c>
    </row>
    <row r="242" spans="1:2" x14ac:dyDescent="0.35">
      <c r="A242">
        <v>3685</v>
      </c>
      <c r="B242">
        <v>26.5</v>
      </c>
    </row>
    <row r="243" spans="1:2" x14ac:dyDescent="0.35">
      <c r="A243">
        <v>732</v>
      </c>
      <c r="B243">
        <v>20.75</v>
      </c>
    </row>
    <row r="244" spans="1:2" x14ac:dyDescent="0.35">
      <c r="A244">
        <v>756</v>
      </c>
      <c r="B244">
        <v>55</v>
      </c>
    </row>
    <row r="245" spans="1:2" x14ac:dyDescent="0.35">
      <c r="A245">
        <v>734</v>
      </c>
      <c r="B245">
        <v>24.5</v>
      </c>
    </row>
    <row r="246" spans="1:2" x14ac:dyDescent="0.35">
      <c r="A246">
        <v>6308</v>
      </c>
    </row>
    <row r="247" spans="1:2" x14ac:dyDescent="0.35">
      <c r="A247">
        <v>6233</v>
      </c>
    </row>
    <row r="248" spans="1:2" x14ac:dyDescent="0.35">
      <c r="A248">
        <v>2178</v>
      </c>
      <c r="B248">
        <v>33.880000000000003</v>
      </c>
    </row>
    <row r="249" spans="1:2" x14ac:dyDescent="0.35">
      <c r="A249">
        <v>3314</v>
      </c>
      <c r="B249">
        <v>23.5</v>
      </c>
    </row>
    <row r="250" spans="1:2" x14ac:dyDescent="0.35">
      <c r="A250">
        <v>543</v>
      </c>
      <c r="B250">
        <v>22</v>
      </c>
    </row>
    <row r="251" spans="1:2" x14ac:dyDescent="0.35">
      <c r="A251">
        <v>704</v>
      </c>
      <c r="B251">
        <v>30.75</v>
      </c>
    </row>
    <row r="252" spans="1:2" x14ac:dyDescent="0.35">
      <c r="A252">
        <v>290</v>
      </c>
      <c r="B252">
        <v>49.5</v>
      </c>
    </row>
    <row r="253" spans="1:2" x14ac:dyDescent="0.35">
      <c r="A253">
        <v>3734</v>
      </c>
      <c r="B253">
        <v>35</v>
      </c>
    </row>
    <row r="254" spans="1:2" x14ac:dyDescent="0.35">
      <c r="A254">
        <v>4970</v>
      </c>
      <c r="B254">
        <v>31</v>
      </c>
    </row>
    <row r="255" spans="1:2" x14ac:dyDescent="0.35">
      <c r="A255">
        <v>1943</v>
      </c>
      <c r="B255">
        <v>49.5</v>
      </c>
    </row>
    <row r="256" spans="1:2" x14ac:dyDescent="0.35">
      <c r="A256">
        <v>3686</v>
      </c>
      <c r="B256">
        <v>33</v>
      </c>
    </row>
    <row r="257" spans="1:2" x14ac:dyDescent="0.35">
      <c r="A257">
        <v>3137</v>
      </c>
      <c r="B257">
        <v>21.75</v>
      </c>
    </row>
    <row r="258" spans="1:2" x14ac:dyDescent="0.35">
      <c r="A258">
        <v>402</v>
      </c>
      <c r="B258">
        <v>62</v>
      </c>
    </row>
    <row r="259" spans="1:2" x14ac:dyDescent="0.35">
      <c r="A259">
        <v>4115</v>
      </c>
      <c r="B259">
        <v>92</v>
      </c>
    </row>
    <row r="260" spans="1:2" x14ac:dyDescent="0.35">
      <c r="A260">
        <v>5983</v>
      </c>
      <c r="B260">
        <v>57</v>
      </c>
    </row>
    <row r="261" spans="1:2" x14ac:dyDescent="0.35">
      <c r="A261">
        <v>6349</v>
      </c>
    </row>
    <row r="262" spans="1:2" x14ac:dyDescent="0.35">
      <c r="A262">
        <v>6220</v>
      </c>
    </row>
    <row r="263" spans="1:2" x14ac:dyDescent="0.35">
      <c r="A263">
        <v>6179</v>
      </c>
    </row>
    <row r="264" spans="1:2" x14ac:dyDescent="0.35">
      <c r="A264">
        <v>2429</v>
      </c>
      <c r="B264">
        <v>56</v>
      </c>
    </row>
    <row r="265" spans="1:2" x14ac:dyDescent="0.35">
      <c r="A265">
        <v>1155</v>
      </c>
      <c r="B265">
        <v>52</v>
      </c>
    </row>
    <row r="266" spans="1:2" x14ac:dyDescent="0.35">
      <c r="A266">
        <v>1140</v>
      </c>
      <c r="B266">
        <v>74</v>
      </c>
    </row>
    <row r="267" spans="1:2" x14ac:dyDescent="0.35">
      <c r="A267">
        <v>4131</v>
      </c>
      <c r="B267">
        <v>62</v>
      </c>
    </row>
    <row r="268" spans="1:2" x14ac:dyDescent="0.35">
      <c r="A268">
        <v>1758</v>
      </c>
      <c r="B268">
        <v>62</v>
      </c>
    </row>
    <row r="269" spans="1:2" x14ac:dyDescent="0.35">
      <c r="A269">
        <v>2883</v>
      </c>
      <c r="B269">
        <v>65</v>
      </c>
    </row>
    <row r="270" spans="1:2" x14ac:dyDescent="0.35">
      <c r="A270">
        <v>3631</v>
      </c>
      <c r="B270">
        <v>49</v>
      </c>
    </row>
    <row r="271" spans="1:2" x14ac:dyDescent="0.35">
      <c r="A271">
        <v>3411</v>
      </c>
      <c r="B271">
        <v>25.5</v>
      </c>
    </row>
    <row r="272" spans="1:2" x14ac:dyDescent="0.35">
      <c r="A272">
        <v>648</v>
      </c>
      <c r="B272">
        <v>25</v>
      </c>
    </row>
    <row r="273" spans="1:2" x14ac:dyDescent="0.35">
      <c r="A273">
        <v>3750</v>
      </c>
      <c r="B273">
        <v>26</v>
      </c>
    </row>
    <row r="274" spans="1:2" x14ac:dyDescent="0.35">
      <c r="A274">
        <v>174</v>
      </c>
      <c r="B274">
        <v>44.92</v>
      </c>
    </row>
    <row r="275" spans="1:2" x14ac:dyDescent="0.35">
      <c r="A275">
        <v>1281</v>
      </c>
      <c r="B275">
        <v>70</v>
      </c>
    </row>
    <row r="276" spans="1:2" x14ac:dyDescent="0.35">
      <c r="A276">
        <v>3080</v>
      </c>
      <c r="B276">
        <v>46.86</v>
      </c>
    </row>
    <row r="277" spans="1:2" x14ac:dyDescent="0.35">
      <c r="A277">
        <v>807</v>
      </c>
      <c r="B277">
        <v>55</v>
      </c>
    </row>
    <row r="278" spans="1:2" x14ac:dyDescent="0.35">
      <c r="A278">
        <v>3830</v>
      </c>
      <c r="B278">
        <v>39.31</v>
      </c>
    </row>
    <row r="279" spans="1:2" x14ac:dyDescent="0.35">
      <c r="A279">
        <v>1292</v>
      </c>
      <c r="B279">
        <v>60</v>
      </c>
    </row>
    <row r="280" spans="1:2" x14ac:dyDescent="0.35">
      <c r="A280">
        <v>3973</v>
      </c>
      <c r="B280">
        <v>55</v>
      </c>
    </row>
    <row r="281" spans="1:2" x14ac:dyDescent="0.35">
      <c r="A281">
        <v>1114</v>
      </c>
      <c r="B281">
        <v>58.14</v>
      </c>
    </row>
    <row r="282" spans="1:2" x14ac:dyDescent="0.35">
      <c r="A282">
        <v>1114</v>
      </c>
      <c r="B282">
        <v>58.14</v>
      </c>
    </row>
    <row r="283" spans="1:2" x14ac:dyDescent="0.35">
      <c r="A283">
        <v>6097</v>
      </c>
    </row>
    <row r="284" spans="1:2" x14ac:dyDescent="0.35">
      <c r="A284">
        <v>6332</v>
      </c>
    </row>
    <row r="285" spans="1:2" x14ac:dyDescent="0.35">
      <c r="A285">
        <v>3531</v>
      </c>
      <c r="B285">
        <v>52</v>
      </c>
    </row>
    <row r="286" spans="1:2" x14ac:dyDescent="0.35">
      <c r="A286">
        <v>1861</v>
      </c>
      <c r="B286">
        <v>39.03</v>
      </c>
    </row>
    <row r="287" spans="1:2" x14ac:dyDescent="0.35">
      <c r="A287">
        <v>1880</v>
      </c>
      <c r="B287">
        <v>33.549999999999997</v>
      </c>
    </row>
    <row r="288" spans="1:2" x14ac:dyDescent="0.35">
      <c r="A288">
        <v>1716</v>
      </c>
      <c r="B288">
        <v>47</v>
      </c>
    </row>
    <row r="289" spans="1:2" x14ac:dyDescent="0.35">
      <c r="A289">
        <v>980</v>
      </c>
      <c r="B289">
        <v>44.5</v>
      </c>
    </row>
    <row r="290" spans="1:2" x14ac:dyDescent="0.35">
      <c r="A290">
        <v>3748</v>
      </c>
      <c r="B290">
        <v>37</v>
      </c>
    </row>
    <row r="291" spans="1:2" x14ac:dyDescent="0.35">
      <c r="A291">
        <v>1870</v>
      </c>
      <c r="B291">
        <v>32.5</v>
      </c>
    </row>
    <row r="292" spans="1:2" x14ac:dyDescent="0.35">
      <c r="A292">
        <v>4595</v>
      </c>
      <c r="B292">
        <v>56</v>
      </c>
    </row>
    <row r="293" spans="1:2" x14ac:dyDescent="0.35">
      <c r="A293">
        <v>2524</v>
      </c>
      <c r="B293">
        <v>28.35</v>
      </c>
    </row>
    <row r="294" spans="1:2" x14ac:dyDescent="0.35">
      <c r="A294">
        <v>3317</v>
      </c>
      <c r="B294">
        <v>35</v>
      </c>
    </row>
    <row r="295" spans="1:2" x14ac:dyDescent="0.35">
      <c r="A295">
        <v>1674</v>
      </c>
      <c r="B295">
        <v>43</v>
      </c>
    </row>
    <row r="296" spans="1:2" x14ac:dyDescent="0.35">
      <c r="A296">
        <v>2381</v>
      </c>
      <c r="B296">
        <v>26.5</v>
      </c>
    </row>
    <row r="297" spans="1:2" x14ac:dyDescent="0.35">
      <c r="A297">
        <v>1120</v>
      </c>
      <c r="B297">
        <v>25</v>
      </c>
    </row>
    <row r="298" spans="1:2" x14ac:dyDescent="0.35">
      <c r="A298">
        <v>2160</v>
      </c>
      <c r="B298">
        <v>24.5</v>
      </c>
    </row>
    <row r="299" spans="1:2" x14ac:dyDescent="0.35">
      <c r="A299">
        <v>2380</v>
      </c>
      <c r="B299">
        <v>24</v>
      </c>
    </row>
    <row r="300" spans="1:2" x14ac:dyDescent="0.35">
      <c r="A300">
        <v>3101</v>
      </c>
      <c r="B300">
        <v>24</v>
      </c>
    </row>
    <row r="301" spans="1:2" x14ac:dyDescent="0.35">
      <c r="A301">
        <v>649</v>
      </c>
      <c r="B301">
        <v>25</v>
      </c>
    </row>
    <row r="302" spans="1:2" x14ac:dyDescent="0.35">
      <c r="A302">
        <v>1673</v>
      </c>
      <c r="B302">
        <v>30</v>
      </c>
    </row>
    <row r="303" spans="1:2" x14ac:dyDescent="0.35">
      <c r="A303">
        <v>3988</v>
      </c>
      <c r="B303">
        <v>44</v>
      </c>
    </row>
    <row r="304" spans="1:2" x14ac:dyDescent="0.35">
      <c r="A304">
        <v>376</v>
      </c>
      <c r="B304">
        <v>28</v>
      </c>
    </row>
    <row r="305" spans="1:2" x14ac:dyDescent="0.35">
      <c r="A305">
        <v>940</v>
      </c>
      <c r="B305">
        <v>23</v>
      </c>
    </row>
    <row r="306" spans="1:2" x14ac:dyDescent="0.35">
      <c r="A306">
        <v>2388</v>
      </c>
      <c r="B306">
        <v>44</v>
      </c>
    </row>
    <row r="307" spans="1:2" x14ac:dyDescent="0.35">
      <c r="A307">
        <v>1112</v>
      </c>
      <c r="B307">
        <v>88</v>
      </c>
    </row>
    <row r="308" spans="1:2" x14ac:dyDescent="0.35">
      <c r="A308">
        <v>1954</v>
      </c>
      <c r="B308">
        <v>90</v>
      </c>
    </row>
    <row r="309" spans="1:2" x14ac:dyDescent="0.35">
      <c r="A309">
        <v>408</v>
      </c>
      <c r="B309">
        <v>55</v>
      </c>
    </row>
    <row r="310" spans="1:2" x14ac:dyDescent="0.35">
      <c r="A310">
        <v>2017</v>
      </c>
      <c r="B310">
        <v>65</v>
      </c>
    </row>
    <row r="311" spans="1:2" x14ac:dyDescent="0.35">
      <c r="A311">
        <v>1294</v>
      </c>
      <c r="B311">
        <v>47.5</v>
      </c>
    </row>
    <row r="312" spans="1:2" x14ac:dyDescent="0.35">
      <c r="A312">
        <v>4975</v>
      </c>
      <c r="B312">
        <v>71</v>
      </c>
    </row>
    <row r="313" spans="1:2" x14ac:dyDescent="0.35">
      <c r="A313">
        <v>5197</v>
      </c>
      <c r="B313">
        <v>95</v>
      </c>
    </row>
    <row r="314" spans="1:2" x14ac:dyDescent="0.35">
      <c r="A314">
        <v>4625</v>
      </c>
      <c r="B314">
        <v>90</v>
      </c>
    </row>
    <row r="315" spans="1:2" x14ac:dyDescent="0.35">
      <c r="A315">
        <v>3974</v>
      </c>
      <c r="B315">
        <v>65</v>
      </c>
    </row>
    <row r="316" spans="1:2" x14ac:dyDescent="0.35">
      <c r="A316">
        <v>5141</v>
      </c>
      <c r="B316">
        <v>65</v>
      </c>
    </row>
    <row r="317" spans="1:2" x14ac:dyDescent="0.35">
      <c r="A317">
        <v>1906</v>
      </c>
      <c r="B317">
        <v>36</v>
      </c>
    </row>
    <row r="318" spans="1:2" x14ac:dyDescent="0.35">
      <c r="A318">
        <v>6238</v>
      </c>
    </row>
    <row r="319" spans="1:2" x14ac:dyDescent="0.35">
      <c r="A319">
        <v>2702</v>
      </c>
      <c r="B319">
        <v>38</v>
      </c>
    </row>
    <row r="320" spans="1:2" x14ac:dyDescent="0.35">
      <c r="A320">
        <v>4110</v>
      </c>
      <c r="B320">
        <v>32</v>
      </c>
    </row>
    <row r="321" spans="1:2" x14ac:dyDescent="0.35">
      <c r="A321">
        <v>2809</v>
      </c>
      <c r="B321">
        <v>32.5</v>
      </c>
    </row>
    <row r="322" spans="1:2" x14ac:dyDescent="0.35">
      <c r="A322">
        <v>6203</v>
      </c>
    </row>
    <row r="323" spans="1:2" x14ac:dyDescent="0.35">
      <c r="A323">
        <v>1904</v>
      </c>
      <c r="B323">
        <v>29</v>
      </c>
    </row>
    <row r="324" spans="1:2" x14ac:dyDescent="0.35">
      <c r="A324">
        <v>3817</v>
      </c>
      <c r="B324">
        <v>34</v>
      </c>
    </row>
    <row r="325" spans="1:2" x14ac:dyDescent="0.35">
      <c r="A325">
        <v>1739</v>
      </c>
      <c r="B325">
        <v>31</v>
      </c>
    </row>
    <row r="326" spans="1:2" x14ac:dyDescent="0.35">
      <c r="A326">
        <v>1759</v>
      </c>
      <c r="B326">
        <v>63.96</v>
      </c>
    </row>
    <row r="327" spans="1:2" x14ac:dyDescent="0.35">
      <c r="A327">
        <v>1113</v>
      </c>
      <c r="B327">
        <v>37.5</v>
      </c>
    </row>
    <row r="328" spans="1:2" x14ac:dyDescent="0.35">
      <c r="A328">
        <v>2387</v>
      </c>
      <c r="B328">
        <v>37.75</v>
      </c>
    </row>
    <row r="329" spans="1:2" x14ac:dyDescent="0.35">
      <c r="A329">
        <v>6316</v>
      </c>
    </row>
    <row r="330" spans="1:2" x14ac:dyDescent="0.35">
      <c r="A330">
        <v>4088</v>
      </c>
      <c r="B330">
        <v>36</v>
      </c>
    </row>
    <row r="331" spans="1:2" x14ac:dyDescent="0.35">
      <c r="A331">
        <v>4419</v>
      </c>
      <c r="B331">
        <v>55</v>
      </c>
    </row>
    <row r="332" spans="1:2" x14ac:dyDescent="0.35">
      <c r="A332">
        <v>320</v>
      </c>
      <c r="B332">
        <v>36.590000000000003</v>
      </c>
    </row>
    <row r="333" spans="1:2" x14ac:dyDescent="0.35">
      <c r="A333">
        <v>5998</v>
      </c>
    </row>
    <row r="334" spans="1:2" x14ac:dyDescent="0.35">
      <c r="A334">
        <v>1632</v>
      </c>
      <c r="B334">
        <v>29.5</v>
      </c>
    </row>
    <row r="335" spans="1:2" x14ac:dyDescent="0.35">
      <c r="A335">
        <v>3067</v>
      </c>
      <c r="B335">
        <v>25</v>
      </c>
    </row>
    <row r="336" spans="1:2" x14ac:dyDescent="0.35">
      <c r="A336">
        <v>2384</v>
      </c>
      <c r="B336">
        <v>26.5</v>
      </c>
    </row>
    <row r="337" spans="1:2" x14ac:dyDescent="0.35">
      <c r="A337">
        <v>1117</v>
      </c>
      <c r="B337">
        <v>27</v>
      </c>
    </row>
    <row r="338" spans="1:2" x14ac:dyDescent="0.35">
      <c r="A338">
        <v>2082</v>
      </c>
      <c r="B338">
        <v>47</v>
      </c>
    </row>
    <row r="339" spans="1:2" x14ac:dyDescent="0.35">
      <c r="A339">
        <v>2385</v>
      </c>
      <c r="B339">
        <v>27</v>
      </c>
    </row>
    <row r="340" spans="1:2" x14ac:dyDescent="0.35">
      <c r="A340">
        <v>1682</v>
      </c>
      <c r="B340">
        <v>20</v>
      </c>
    </row>
    <row r="341" spans="1:2" x14ac:dyDescent="0.35">
      <c r="A341">
        <v>1283</v>
      </c>
      <c r="B341">
        <v>105</v>
      </c>
    </row>
    <row r="342" spans="1:2" x14ac:dyDescent="0.35">
      <c r="A342">
        <v>1994</v>
      </c>
      <c r="B342">
        <v>45.5</v>
      </c>
    </row>
    <row r="343" spans="1:2" x14ac:dyDescent="0.35">
      <c r="A343">
        <v>4225</v>
      </c>
      <c r="B343">
        <v>40</v>
      </c>
    </row>
    <row r="344" spans="1:2" x14ac:dyDescent="0.35">
      <c r="A344">
        <v>2092</v>
      </c>
      <c r="B344">
        <v>40</v>
      </c>
    </row>
    <row r="345" spans="1:2" x14ac:dyDescent="0.35">
      <c r="A345">
        <v>2454</v>
      </c>
      <c r="B345">
        <v>33.5</v>
      </c>
    </row>
    <row r="346" spans="1:2" x14ac:dyDescent="0.35">
      <c r="A346">
        <v>1119</v>
      </c>
      <c r="B346">
        <v>22</v>
      </c>
    </row>
    <row r="347" spans="1:2" x14ac:dyDescent="0.35">
      <c r="A347">
        <v>1118</v>
      </c>
      <c r="B347">
        <v>35</v>
      </c>
    </row>
    <row r="348" spans="1:2" x14ac:dyDescent="0.35">
      <c r="A348">
        <v>1402</v>
      </c>
      <c r="B348">
        <v>33.6</v>
      </c>
    </row>
    <row r="349" spans="1:2" x14ac:dyDescent="0.35">
      <c r="A349">
        <v>3035</v>
      </c>
      <c r="B349">
        <v>36</v>
      </c>
    </row>
    <row r="350" spans="1:2" x14ac:dyDescent="0.35">
      <c r="A350">
        <v>1284</v>
      </c>
      <c r="B350">
        <v>46</v>
      </c>
    </row>
    <row r="351" spans="1:2" x14ac:dyDescent="0.35">
      <c r="A351">
        <v>1115</v>
      </c>
      <c r="B351">
        <v>37</v>
      </c>
    </row>
    <row r="352" spans="1:2" x14ac:dyDescent="0.35">
      <c r="A352">
        <v>626</v>
      </c>
      <c r="B352">
        <v>34.72</v>
      </c>
    </row>
    <row r="353" spans="1:2" x14ac:dyDescent="0.35">
      <c r="A353">
        <v>1116</v>
      </c>
      <c r="B353">
        <v>46</v>
      </c>
    </row>
    <row r="354" spans="1:2" x14ac:dyDescent="0.35">
      <c r="A354">
        <v>2108</v>
      </c>
      <c r="B354">
        <v>30</v>
      </c>
    </row>
    <row r="355" spans="1:2" x14ac:dyDescent="0.35">
      <c r="A355">
        <v>238</v>
      </c>
      <c r="B355">
        <v>28.5</v>
      </c>
    </row>
    <row r="356" spans="1:2" x14ac:dyDescent="0.35">
      <c r="A356">
        <v>1128</v>
      </c>
      <c r="B356">
        <v>26</v>
      </c>
    </row>
    <row r="357" spans="1:2" x14ac:dyDescent="0.35">
      <c r="A357">
        <v>2389</v>
      </c>
      <c r="B357">
        <v>24.5</v>
      </c>
    </row>
    <row r="358" spans="1:2" x14ac:dyDescent="0.35">
      <c r="A358">
        <v>1129</v>
      </c>
      <c r="B358">
        <v>30</v>
      </c>
    </row>
    <row r="359" spans="1:2" x14ac:dyDescent="0.35">
      <c r="A359">
        <v>4483</v>
      </c>
      <c r="B359">
        <v>44.7</v>
      </c>
    </row>
    <row r="360" spans="1:2" x14ac:dyDescent="0.35">
      <c r="A360">
        <v>2394</v>
      </c>
      <c r="B360">
        <v>35</v>
      </c>
    </row>
    <row r="361" spans="1:2" x14ac:dyDescent="0.35">
      <c r="A361">
        <v>935</v>
      </c>
      <c r="B361">
        <v>34.5</v>
      </c>
    </row>
    <row r="362" spans="1:2" x14ac:dyDescent="0.35">
      <c r="A362">
        <v>936</v>
      </c>
      <c r="B362">
        <v>36</v>
      </c>
    </row>
    <row r="363" spans="1:2" x14ac:dyDescent="0.35">
      <c r="A363">
        <v>3078</v>
      </c>
      <c r="B363">
        <v>42.5</v>
      </c>
    </row>
    <row r="364" spans="1:2" x14ac:dyDescent="0.35">
      <c r="A364">
        <v>4874</v>
      </c>
      <c r="B364">
        <v>47</v>
      </c>
    </row>
    <row r="365" spans="1:2" x14ac:dyDescent="0.35">
      <c r="A365">
        <v>2102</v>
      </c>
      <c r="B365">
        <v>26.5</v>
      </c>
    </row>
    <row r="366" spans="1:2" x14ac:dyDescent="0.35">
      <c r="A366">
        <v>3374</v>
      </c>
      <c r="B366">
        <v>29.75</v>
      </c>
    </row>
    <row r="367" spans="1:2" x14ac:dyDescent="0.35">
      <c r="A367">
        <v>2470</v>
      </c>
      <c r="B367">
        <v>29</v>
      </c>
    </row>
    <row r="368" spans="1:2" x14ac:dyDescent="0.35">
      <c r="A368">
        <v>1124</v>
      </c>
      <c r="B368">
        <v>39</v>
      </c>
    </row>
    <row r="369" spans="1:2" x14ac:dyDescent="0.35">
      <c r="A369">
        <v>937</v>
      </c>
      <c r="B369">
        <v>24.5</v>
      </c>
    </row>
    <row r="370" spans="1:2" x14ac:dyDescent="0.35">
      <c r="A370">
        <v>6337</v>
      </c>
    </row>
    <row r="371" spans="1:2" x14ac:dyDescent="0.35">
      <c r="A371">
        <v>6195</v>
      </c>
    </row>
    <row r="372" spans="1:2" x14ac:dyDescent="0.35">
      <c r="A372">
        <v>2393</v>
      </c>
      <c r="B372">
        <v>26</v>
      </c>
    </row>
    <row r="373" spans="1:2" x14ac:dyDescent="0.35">
      <c r="A373">
        <v>4220</v>
      </c>
      <c r="B373">
        <v>43</v>
      </c>
    </row>
    <row r="374" spans="1:2" x14ac:dyDescent="0.35">
      <c r="A374">
        <v>4663</v>
      </c>
      <c r="B374">
        <v>47</v>
      </c>
    </row>
    <row r="375" spans="1:2" x14ac:dyDescent="0.35">
      <c r="A375">
        <v>5256</v>
      </c>
      <c r="B375">
        <v>46.25</v>
      </c>
    </row>
    <row r="376" spans="1:2" x14ac:dyDescent="0.35">
      <c r="A376">
        <v>4125</v>
      </c>
      <c r="B376">
        <v>42</v>
      </c>
    </row>
    <row r="377" spans="1:2" x14ac:dyDescent="0.35">
      <c r="A377">
        <v>4530</v>
      </c>
      <c r="B377">
        <v>36.5</v>
      </c>
    </row>
    <row r="378" spans="1:2" x14ac:dyDescent="0.35">
      <c r="A378">
        <v>4661</v>
      </c>
      <c r="B378">
        <v>54</v>
      </c>
    </row>
    <row r="379" spans="1:2" x14ac:dyDescent="0.35">
      <c r="A379">
        <v>1498</v>
      </c>
      <c r="B379">
        <v>35</v>
      </c>
    </row>
    <row r="380" spans="1:2" x14ac:dyDescent="0.35">
      <c r="A380">
        <v>1131</v>
      </c>
      <c r="B380">
        <v>33.5</v>
      </c>
    </row>
    <row r="381" spans="1:2" x14ac:dyDescent="0.35">
      <c r="A381">
        <v>1125</v>
      </c>
      <c r="B381">
        <v>36.5</v>
      </c>
    </row>
    <row r="382" spans="1:2" x14ac:dyDescent="0.35">
      <c r="A382">
        <v>2780</v>
      </c>
      <c r="B382">
        <v>25.2</v>
      </c>
    </row>
    <row r="383" spans="1:2" x14ac:dyDescent="0.35">
      <c r="A383">
        <v>1710</v>
      </c>
      <c r="B383">
        <v>24</v>
      </c>
    </row>
    <row r="384" spans="1:2" x14ac:dyDescent="0.35">
      <c r="A384">
        <v>2395</v>
      </c>
      <c r="B384">
        <v>30.25</v>
      </c>
    </row>
    <row r="385" spans="1:2" x14ac:dyDescent="0.35">
      <c r="A385">
        <v>1881</v>
      </c>
      <c r="B385">
        <v>32</v>
      </c>
    </row>
    <row r="386" spans="1:2" x14ac:dyDescent="0.35">
      <c r="A386">
        <v>939</v>
      </c>
      <c r="B386">
        <v>27.5</v>
      </c>
    </row>
    <row r="387" spans="1:2" x14ac:dyDescent="0.35">
      <c r="A387">
        <v>1717</v>
      </c>
      <c r="B387">
        <v>23.5</v>
      </c>
    </row>
    <row r="388" spans="1:2" x14ac:dyDescent="0.35">
      <c r="A388">
        <v>2392</v>
      </c>
      <c r="B388">
        <v>23.5</v>
      </c>
    </row>
    <row r="389" spans="1:2" x14ac:dyDescent="0.35">
      <c r="A389">
        <v>2123</v>
      </c>
      <c r="B389">
        <v>22</v>
      </c>
    </row>
    <row r="390" spans="1:2" x14ac:dyDescent="0.35">
      <c r="A390">
        <v>1133</v>
      </c>
      <c r="B390">
        <v>30</v>
      </c>
    </row>
    <row r="391" spans="1:2" x14ac:dyDescent="0.35">
      <c r="A391">
        <v>2391</v>
      </c>
      <c r="B391">
        <v>27.5</v>
      </c>
    </row>
    <row r="392" spans="1:2" x14ac:dyDescent="0.35">
      <c r="A392">
        <v>6312</v>
      </c>
    </row>
    <row r="393" spans="1:2" x14ac:dyDescent="0.35">
      <c r="A393">
        <v>4256</v>
      </c>
      <c r="B393">
        <v>24</v>
      </c>
    </row>
    <row r="394" spans="1:2" x14ac:dyDescent="0.35">
      <c r="A394">
        <v>2471</v>
      </c>
      <c r="B394">
        <v>28.5</v>
      </c>
    </row>
    <row r="395" spans="1:2" x14ac:dyDescent="0.35">
      <c r="A395">
        <v>3431</v>
      </c>
      <c r="B395">
        <v>23.5</v>
      </c>
    </row>
    <row r="396" spans="1:2" x14ac:dyDescent="0.35">
      <c r="A396">
        <v>6249</v>
      </c>
    </row>
    <row r="397" spans="1:2" x14ac:dyDescent="0.35">
      <c r="A397">
        <v>3545</v>
      </c>
      <c r="B397">
        <v>22</v>
      </c>
    </row>
    <row r="398" spans="1:2" x14ac:dyDescent="0.35">
      <c r="A398">
        <v>221</v>
      </c>
      <c r="B398">
        <v>45</v>
      </c>
    </row>
    <row r="399" spans="1:2" x14ac:dyDescent="0.35">
      <c r="A399">
        <v>330</v>
      </c>
      <c r="B399">
        <v>42.519999999999996</v>
      </c>
    </row>
    <row r="400" spans="1:2" x14ac:dyDescent="0.35">
      <c r="A400">
        <v>2120</v>
      </c>
      <c r="B400">
        <v>42.980000000000004</v>
      </c>
    </row>
    <row r="401" spans="1:2" x14ac:dyDescent="0.35">
      <c r="A401">
        <v>3630</v>
      </c>
      <c r="B401">
        <v>28</v>
      </c>
    </row>
    <row r="402" spans="1:2" x14ac:dyDescent="0.35">
      <c r="A402">
        <v>6166</v>
      </c>
    </row>
    <row r="403" spans="1:2" x14ac:dyDescent="0.35">
      <c r="A403">
        <v>1797</v>
      </c>
      <c r="B403">
        <v>17</v>
      </c>
    </row>
    <row r="404" spans="1:2" x14ac:dyDescent="0.35">
      <c r="A404">
        <v>2472</v>
      </c>
      <c r="B404">
        <v>22</v>
      </c>
    </row>
    <row r="405" spans="1:2" x14ac:dyDescent="0.35">
      <c r="A405">
        <v>992</v>
      </c>
      <c r="B405">
        <v>23</v>
      </c>
    </row>
    <row r="406" spans="1:2" x14ac:dyDescent="0.35">
      <c r="A406">
        <v>848</v>
      </c>
      <c r="B406">
        <v>26</v>
      </c>
    </row>
    <row r="407" spans="1:2" x14ac:dyDescent="0.35">
      <c r="A407">
        <v>3105</v>
      </c>
      <c r="B407">
        <v>24</v>
      </c>
    </row>
    <row r="408" spans="1:2" x14ac:dyDescent="0.35">
      <c r="A408">
        <v>6277</v>
      </c>
    </row>
    <row r="409" spans="1:2" x14ac:dyDescent="0.35">
      <c r="A409">
        <v>1062</v>
      </c>
      <c r="B409">
        <v>27</v>
      </c>
    </row>
    <row r="410" spans="1:2" x14ac:dyDescent="0.35">
      <c r="A410">
        <v>191</v>
      </c>
      <c r="B410">
        <v>47.65</v>
      </c>
    </row>
    <row r="411" spans="1:2" x14ac:dyDescent="0.35">
      <c r="A411">
        <v>1487</v>
      </c>
      <c r="B411">
        <v>59.56</v>
      </c>
    </row>
    <row r="412" spans="1:2" x14ac:dyDescent="0.35">
      <c r="A412">
        <v>334</v>
      </c>
      <c r="B412">
        <v>48.5</v>
      </c>
    </row>
    <row r="413" spans="1:2" x14ac:dyDescent="0.35">
      <c r="A413">
        <v>1071</v>
      </c>
      <c r="B413">
        <v>50.4</v>
      </c>
    </row>
    <row r="414" spans="1:2" x14ac:dyDescent="0.35">
      <c r="A414">
        <v>1061</v>
      </c>
      <c r="B414">
        <v>20</v>
      </c>
    </row>
    <row r="415" spans="1:2" x14ac:dyDescent="0.35">
      <c r="A415">
        <v>6326</v>
      </c>
    </row>
    <row r="416" spans="1:2" x14ac:dyDescent="0.35">
      <c r="A416">
        <v>2228</v>
      </c>
      <c r="B416">
        <v>26.5</v>
      </c>
    </row>
    <row r="417" spans="1:2" x14ac:dyDescent="0.35">
      <c r="A417">
        <v>5989</v>
      </c>
    </row>
    <row r="418" spans="1:2" x14ac:dyDescent="0.35">
      <c r="A418">
        <v>4754</v>
      </c>
      <c r="B418">
        <v>47.87</v>
      </c>
    </row>
    <row r="419" spans="1:2" x14ac:dyDescent="0.35">
      <c r="A419">
        <v>5775</v>
      </c>
      <c r="B419">
        <v>27.54</v>
      </c>
    </row>
    <row r="420" spans="1:2" x14ac:dyDescent="0.35">
      <c r="A420">
        <v>1069</v>
      </c>
      <c r="B420">
        <v>50.1</v>
      </c>
    </row>
    <row r="421" spans="1:2" x14ac:dyDescent="0.35">
      <c r="A421">
        <v>3109</v>
      </c>
      <c r="B421">
        <v>40.35</v>
      </c>
    </row>
    <row r="422" spans="1:2" x14ac:dyDescent="0.35">
      <c r="A422">
        <v>3687</v>
      </c>
      <c r="B422">
        <v>38.54</v>
      </c>
    </row>
    <row r="423" spans="1:2" x14ac:dyDescent="0.35">
      <c r="A423">
        <v>6278</v>
      </c>
    </row>
    <row r="424" spans="1:2" x14ac:dyDescent="0.35">
      <c r="A424">
        <v>6227</v>
      </c>
    </row>
    <row r="425" spans="1:2" x14ac:dyDescent="0.35">
      <c r="A425">
        <v>1070</v>
      </c>
      <c r="B425">
        <v>40</v>
      </c>
    </row>
    <row r="426" spans="1:2" x14ac:dyDescent="0.35">
      <c r="A426">
        <v>1072</v>
      </c>
      <c r="B426">
        <v>34</v>
      </c>
    </row>
    <row r="427" spans="1:2" x14ac:dyDescent="0.35">
      <c r="A427">
        <v>3142</v>
      </c>
      <c r="B427">
        <v>35</v>
      </c>
    </row>
    <row r="428" spans="1:2" x14ac:dyDescent="0.35">
      <c r="A428">
        <v>6117</v>
      </c>
    </row>
    <row r="429" spans="1:2" x14ac:dyDescent="0.35">
      <c r="A429">
        <v>4594</v>
      </c>
      <c r="B429">
        <v>46.33</v>
      </c>
    </row>
    <row r="430" spans="1:2" x14ac:dyDescent="0.35">
      <c r="A430">
        <v>4582</v>
      </c>
      <c r="B430">
        <v>32.119999999999997</v>
      </c>
    </row>
    <row r="431" spans="1:2" x14ac:dyDescent="0.35">
      <c r="A431">
        <v>5773</v>
      </c>
      <c r="B431">
        <v>39</v>
      </c>
    </row>
    <row r="432" spans="1:2" x14ac:dyDescent="0.35">
      <c r="A432">
        <v>3110</v>
      </c>
      <c r="B432">
        <v>46.16</v>
      </c>
    </row>
    <row r="433" spans="1:2" x14ac:dyDescent="0.35">
      <c r="A433">
        <v>2183</v>
      </c>
      <c r="B433">
        <v>42.980000000000004</v>
      </c>
    </row>
    <row r="434" spans="1:2" x14ac:dyDescent="0.35">
      <c r="A434">
        <v>5257</v>
      </c>
      <c r="B434">
        <v>71</v>
      </c>
    </row>
    <row r="435" spans="1:2" x14ac:dyDescent="0.35">
      <c r="A435">
        <v>1805</v>
      </c>
      <c r="B435">
        <v>39.75</v>
      </c>
    </row>
    <row r="436" spans="1:2" x14ac:dyDescent="0.35">
      <c r="A436">
        <v>821</v>
      </c>
      <c r="B436">
        <v>46.97</v>
      </c>
    </row>
    <row r="437" spans="1:2" x14ac:dyDescent="0.35">
      <c r="A437">
        <v>820</v>
      </c>
      <c r="B437">
        <v>36.1</v>
      </c>
    </row>
    <row r="438" spans="1:2" x14ac:dyDescent="0.35">
      <c r="A438">
        <v>3141</v>
      </c>
      <c r="B438">
        <v>27.44</v>
      </c>
    </row>
    <row r="439" spans="1:2" x14ac:dyDescent="0.35">
      <c r="A439">
        <v>6082</v>
      </c>
    </row>
    <row r="440" spans="1:2" x14ac:dyDescent="0.35">
      <c r="A440">
        <v>2019</v>
      </c>
      <c r="B440">
        <v>36.58</v>
      </c>
    </row>
    <row r="441" spans="1:2" x14ac:dyDescent="0.35">
      <c r="A441">
        <v>2455</v>
      </c>
      <c r="B441">
        <v>32.879999999999995</v>
      </c>
    </row>
    <row r="442" spans="1:2" x14ac:dyDescent="0.35">
      <c r="A442">
        <v>1827</v>
      </c>
      <c r="B442">
        <v>26.74</v>
      </c>
    </row>
    <row r="443" spans="1:2" x14ac:dyDescent="0.35">
      <c r="A443">
        <v>1790</v>
      </c>
      <c r="B443">
        <v>31.05</v>
      </c>
    </row>
    <row r="444" spans="1:2" x14ac:dyDescent="0.35">
      <c r="A444">
        <v>6309</v>
      </c>
    </row>
    <row r="445" spans="1:2" x14ac:dyDescent="0.35">
      <c r="A445">
        <v>1064</v>
      </c>
      <c r="B445">
        <v>35.89</v>
      </c>
    </row>
    <row r="446" spans="1:2" x14ac:dyDescent="0.35">
      <c r="A446">
        <v>1955</v>
      </c>
      <c r="B446">
        <v>50</v>
      </c>
    </row>
    <row r="447" spans="1:2" x14ac:dyDescent="0.35">
      <c r="A447">
        <v>1076</v>
      </c>
      <c r="B447">
        <v>32.83</v>
      </c>
    </row>
    <row r="448" spans="1:2" x14ac:dyDescent="0.35">
      <c r="A448">
        <v>1826</v>
      </c>
      <c r="B448">
        <v>28.380000000000003</v>
      </c>
    </row>
    <row r="449" spans="1:2" x14ac:dyDescent="0.35">
      <c r="A449">
        <v>954</v>
      </c>
      <c r="B449">
        <v>26</v>
      </c>
    </row>
    <row r="450" spans="1:2" x14ac:dyDescent="0.35">
      <c r="A450">
        <v>5960</v>
      </c>
      <c r="B450">
        <v>22</v>
      </c>
    </row>
    <row r="451" spans="1:2" x14ac:dyDescent="0.35">
      <c r="A451">
        <v>1074</v>
      </c>
      <c r="B451">
        <v>35.78</v>
      </c>
    </row>
    <row r="452" spans="1:2" x14ac:dyDescent="0.35">
      <c r="A452">
        <v>268</v>
      </c>
      <c r="B452">
        <v>30.65</v>
      </c>
    </row>
    <row r="453" spans="1:2" x14ac:dyDescent="0.35">
      <c r="A453">
        <v>1626</v>
      </c>
      <c r="B453">
        <v>35.83</v>
      </c>
    </row>
    <row r="454" spans="1:2" x14ac:dyDescent="0.35">
      <c r="A454">
        <v>1403</v>
      </c>
      <c r="B454">
        <v>31</v>
      </c>
    </row>
    <row r="455" spans="1:2" x14ac:dyDescent="0.35">
      <c r="A455">
        <v>6264</v>
      </c>
    </row>
    <row r="456" spans="1:2" x14ac:dyDescent="0.35">
      <c r="A456">
        <v>1063</v>
      </c>
      <c r="B456">
        <v>29.889999999999997</v>
      </c>
    </row>
    <row r="457" spans="1:2" x14ac:dyDescent="0.35">
      <c r="A457">
        <v>1067</v>
      </c>
      <c r="B457">
        <v>31.160000000000004</v>
      </c>
    </row>
    <row r="458" spans="1:2" x14ac:dyDescent="0.35">
      <c r="A458">
        <v>2278</v>
      </c>
      <c r="B458">
        <v>37.57</v>
      </c>
    </row>
    <row r="459" spans="1:2" x14ac:dyDescent="0.35">
      <c r="A459">
        <v>201</v>
      </c>
      <c r="B459">
        <v>43</v>
      </c>
    </row>
    <row r="460" spans="1:2" x14ac:dyDescent="0.35">
      <c r="A460">
        <v>2061</v>
      </c>
      <c r="B460">
        <v>53</v>
      </c>
    </row>
    <row r="461" spans="1:2" x14ac:dyDescent="0.35">
      <c r="A461">
        <v>785</v>
      </c>
      <c r="B461">
        <v>44</v>
      </c>
    </row>
    <row r="462" spans="1:2" x14ac:dyDescent="0.35">
      <c r="A462">
        <v>302</v>
      </c>
      <c r="B462">
        <v>31.66</v>
      </c>
    </row>
    <row r="463" spans="1:2" x14ac:dyDescent="0.35">
      <c r="A463">
        <v>3595</v>
      </c>
      <c r="B463">
        <v>28</v>
      </c>
    </row>
    <row r="464" spans="1:2" x14ac:dyDescent="0.35">
      <c r="A464">
        <v>303</v>
      </c>
      <c r="B464">
        <v>31.37</v>
      </c>
    </row>
    <row r="465" spans="1:2" x14ac:dyDescent="0.35">
      <c r="A465">
        <v>1075</v>
      </c>
      <c r="B465">
        <v>30.01</v>
      </c>
    </row>
    <row r="466" spans="1:2" x14ac:dyDescent="0.35">
      <c r="A466">
        <v>1066</v>
      </c>
      <c r="B466">
        <v>34.950000000000003</v>
      </c>
    </row>
    <row r="467" spans="1:2" x14ac:dyDescent="0.35">
      <c r="A467">
        <v>705</v>
      </c>
      <c r="B467">
        <v>29</v>
      </c>
    </row>
    <row r="468" spans="1:2" x14ac:dyDescent="0.35">
      <c r="A468">
        <v>6206</v>
      </c>
    </row>
    <row r="469" spans="1:2" x14ac:dyDescent="0.35">
      <c r="A469">
        <v>6253</v>
      </c>
    </row>
    <row r="470" spans="1:2" x14ac:dyDescent="0.35">
      <c r="A470">
        <v>2290</v>
      </c>
      <c r="B470">
        <v>26.25</v>
      </c>
    </row>
    <row r="471" spans="1:2" x14ac:dyDescent="0.35">
      <c r="A471">
        <v>2396</v>
      </c>
      <c r="B471">
        <v>29</v>
      </c>
    </row>
    <row r="472" spans="1:2" x14ac:dyDescent="0.35">
      <c r="A472">
        <v>6094</v>
      </c>
    </row>
    <row r="473" spans="1:2" x14ac:dyDescent="0.35">
      <c r="A473">
        <v>2094</v>
      </c>
      <c r="B473">
        <v>24</v>
      </c>
    </row>
    <row r="474" spans="1:2" x14ac:dyDescent="0.35">
      <c r="A474">
        <v>917</v>
      </c>
      <c r="B474">
        <v>26</v>
      </c>
    </row>
    <row r="475" spans="1:2" x14ac:dyDescent="0.35">
      <c r="A475">
        <v>3928</v>
      </c>
      <c r="B475">
        <v>28.75</v>
      </c>
    </row>
    <row r="476" spans="1:2" x14ac:dyDescent="0.35">
      <c r="A476">
        <v>1096</v>
      </c>
      <c r="B476">
        <v>31</v>
      </c>
    </row>
    <row r="477" spans="1:2" x14ac:dyDescent="0.35">
      <c r="A477">
        <v>1097</v>
      </c>
      <c r="B477">
        <v>27</v>
      </c>
    </row>
    <row r="478" spans="1:2" x14ac:dyDescent="0.35">
      <c r="A478">
        <v>2688</v>
      </c>
      <c r="B478">
        <v>24.62</v>
      </c>
    </row>
    <row r="479" spans="1:2" x14ac:dyDescent="0.35">
      <c r="A479">
        <v>6075</v>
      </c>
    </row>
    <row r="480" spans="1:2" x14ac:dyDescent="0.35">
      <c r="A480">
        <v>1692</v>
      </c>
      <c r="B480">
        <v>33</v>
      </c>
    </row>
    <row r="481" spans="1:2" x14ac:dyDescent="0.35">
      <c r="A481">
        <v>1092</v>
      </c>
      <c r="B481">
        <v>22.5</v>
      </c>
    </row>
    <row r="482" spans="1:2" x14ac:dyDescent="0.35">
      <c r="A482">
        <v>1093</v>
      </c>
      <c r="B482">
        <v>24.5</v>
      </c>
    </row>
    <row r="483" spans="1:2" x14ac:dyDescent="0.35">
      <c r="A483">
        <v>438</v>
      </c>
      <c r="B483">
        <v>29</v>
      </c>
    </row>
    <row r="484" spans="1:2" x14ac:dyDescent="0.35">
      <c r="A484">
        <v>2397</v>
      </c>
      <c r="B484">
        <v>20</v>
      </c>
    </row>
    <row r="485" spans="1:2" x14ac:dyDescent="0.35">
      <c r="A485">
        <v>6212</v>
      </c>
    </row>
    <row r="486" spans="1:2" x14ac:dyDescent="0.35">
      <c r="A486">
        <v>6124</v>
      </c>
    </row>
    <row r="487" spans="1:2" x14ac:dyDescent="0.35">
      <c r="A487">
        <v>6157</v>
      </c>
    </row>
    <row r="488" spans="1:2" x14ac:dyDescent="0.35">
      <c r="A488">
        <v>4087</v>
      </c>
      <c r="B488">
        <v>26.55</v>
      </c>
    </row>
    <row r="489" spans="1:2" x14ac:dyDescent="0.35">
      <c r="A489">
        <v>1747</v>
      </c>
      <c r="B489">
        <v>15.5</v>
      </c>
    </row>
    <row r="490" spans="1:2" x14ac:dyDescent="0.35">
      <c r="A490">
        <v>1766</v>
      </c>
      <c r="B490">
        <v>25</v>
      </c>
    </row>
    <row r="491" spans="1:2" x14ac:dyDescent="0.35">
      <c r="A491">
        <v>5258</v>
      </c>
      <c r="B491">
        <v>26.5</v>
      </c>
    </row>
    <row r="492" spans="1:2" x14ac:dyDescent="0.35">
      <c r="A492">
        <v>2842</v>
      </c>
      <c r="B492">
        <v>22</v>
      </c>
    </row>
    <row r="493" spans="1:2" x14ac:dyDescent="0.35">
      <c r="A493">
        <v>3913</v>
      </c>
      <c r="B493">
        <v>19</v>
      </c>
    </row>
    <row r="494" spans="1:2" x14ac:dyDescent="0.35">
      <c r="A494">
        <v>4321</v>
      </c>
      <c r="B494">
        <v>21</v>
      </c>
    </row>
    <row r="495" spans="1:2" x14ac:dyDescent="0.35">
      <c r="A495">
        <v>3944</v>
      </c>
      <c r="B495">
        <v>24.5</v>
      </c>
    </row>
    <row r="496" spans="1:2" x14ac:dyDescent="0.35">
      <c r="A496">
        <v>1854</v>
      </c>
      <c r="B496">
        <v>25</v>
      </c>
    </row>
    <row r="497" spans="1:2" x14ac:dyDescent="0.35">
      <c r="A497">
        <v>4228</v>
      </c>
      <c r="B497">
        <v>20</v>
      </c>
    </row>
    <row r="498" spans="1:2" x14ac:dyDescent="0.35">
      <c r="A498">
        <v>1353</v>
      </c>
      <c r="B498">
        <v>21.5</v>
      </c>
    </row>
    <row r="499" spans="1:2" x14ac:dyDescent="0.35">
      <c r="A499">
        <v>2057</v>
      </c>
      <c r="B499">
        <v>19.5</v>
      </c>
    </row>
    <row r="500" spans="1:2" x14ac:dyDescent="0.35">
      <c r="A500">
        <v>3672</v>
      </c>
      <c r="B500">
        <v>19.5</v>
      </c>
    </row>
    <row r="501" spans="1:2" x14ac:dyDescent="0.35">
      <c r="A501">
        <v>3656</v>
      </c>
      <c r="B501">
        <v>19.25</v>
      </c>
    </row>
    <row r="502" spans="1:2" x14ac:dyDescent="0.35">
      <c r="A502">
        <v>3943</v>
      </c>
      <c r="B502">
        <v>17.5</v>
      </c>
    </row>
    <row r="503" spans="1:2" x14ac:dyDescent="0.35">
      <c r="A503">
        <v>1889</v>
      </c>
      <c r="B503">
        <v>28</v>
      </c>
    </row>
    <row r="504" spans="1:2" x14ac:dyDescent="0.35">
      <c r="A504">
        <v>915</v>
      </c>
      <c r="B504">
        <v>22</v>
      </c>
    </row>
    <row r="505" spans="1:2" x14ac:dyDescent="0.35">
      <c r="A505">
        <v>3871</v>
      </c>
      <c r="B505">
        <v>68.02</v>
      </c>
    </row>
    <row r="506" spans="1:2" x14ac:dyDescent="0.35">
      <c r="A506">
        <v>977</v>
      </c>
      <c r="B506">
        <v>64.319999999999993</v>
      </c>
    </row>
    <row r="507" spans="1:2" x14ac:dyDescent="0.35">
      <c r="A507">
        <v>3872</v>
      </c>
      <c r="B507">
        <v>64</v>
      </c>
    </row>
    <row r="508" spans="1:2" x14ac:dyDescent="0.35">
      <c r="A508">
        <v>4203</v>
      </c>
      <c r="B508">
        <v>57.95</v>
      </c>
    </row>
    <row r="509" spans="1:2" x14ac:dyDescent="0.35">
      <c r="A509">
        <v>1196</v>
      </c>
      <c r="B509">
        <v>67</v>
      </c>
    </row>
    <row r="510" spans="1:2" x14ac:dyDescent="0.35">
      <c r="A510">
        <v>4083</v>
      </c>
      <c r="B510">
        <v>61</v>
      </c>
    </row>
    <row r="511" spans="1:2" x14ac:dyDescent="0.35">
      <c r="A511">
        <v>5135</v>
      </c>
      <c r="B511">
        <v>74.56</v>
      </c>
    </row>
    <row r="512" spans="1:2" x14ac:dyDescent="0.35">
      <c r="A512">
        <v>5707</v>
      </c>
      <c r="B512">
        <v>72</v>
      </c>
    </row>
    <row r="513" spans="1:2" x14ac:dyDescent="0.35">
      <c r="A513">
        <v>1694</v>
      </c>
      <c r="B513">
        <v>70.39</v>
      </c>
    </row>
    <row r="514" spans="1:2" x14ac:dyDescent="0.35">
      <c r="A514">
        <v>2578</v>
      </c>
      <c r="B514">
        <v>50</v>
      </c>
    </row>
    <row r="515" spans="1:2" x14ac:dyDescent="0.35">
      <c r="A515">
        <v>1459</v>
      </c>
      <c r="B515">
        <v>50</v>
      </c>
    </row>
    <row r="516" spans="1:2" x14ac:dyDescent="0.35">
      <c r="A516">
        <v>1198</v>
      </c>
      <c r="B516">
        <v>90</v>
      </c>
    </row>
    <row r="517" spans="1:2" x14ac:dyDescent="0.35">
      <c r="A517">
        <v>2085</v>
      </c>
      <c r="B517">
        <v>60</v>
      </c>
    </row>
    <row r="518" spans="1:2" x14ac:dyDescent="0.35">
      <c r="A518">
        <v>1404</v>
      </c>
      <c r="B518">
        <v>64</v>
      </c>
    </row>
    <row r="519" spans="1:2" x14ac:dyDescent="0.35">
      <c r="A519">
        <v>3873</v>
      </c>
      <c r="B519">
        <v>45</v>
      </c>
    </row>
    <row r="520" spans="1:2" x14ac:dyDescent="0.35">
      <c r="A520">
        <v>2889</v>
      </c>
      <c r="B520">
        <v>27</v>
      </c>
    </row>
    <row r="521" spans="1:2" x14ac:dyDescent="0.35">
      <c r="A521">
        <v>2164</v>
      </c>
      <c r="B521">
        <v>33</v>
      </c>
    </row>
    <row r="522" spans="1:2" x14ac:dyDescent="0.35">
      <c r="A522">
        <v>1200</v>
      </c>
      <c r="B522">
        <v>28</v>
      </c>
    </row>
    <row r="523" spans="1:2" x14ac:dyDescent="0.35">
      <c r="A523">
        <v>1782</v>
      </c>
      <c r="B523">
        <v>25</v>
      </c>
    </row>
    <row r="524" spans="1:2" x14ac:dyDescent="0.35">
      <c r="A524">
        <v>955</v>
      </c>
      <c r="B524">
        <v>22</v>
      </c>
    </row>
    <row r="525" spans="1:2" x14ac:dyDescent="0.35">
      <c r="A525">
        <v>3533</v>
      </c>
      <c r="B525">
        <v>23</v>
      </c>
    </row>
    <row r="526" spans="1:2" x14ac:dyDescent="0.35">
      <c r="A526">
        <v>6218</v>
      </c>
    </row>
    <row r="527" spans="1:2" x14ac:dyDescent="0.35">
      <c r="A527">
        <v>327</v>
      </c>
      <c r="B527">
        <v>55</v>
      </c>
    </row>
    <row r="528" spans="1:2" x14ac:dyDescent="0.35">
      <c r="A528">
        <v>6196</v>
      </c>
    </row>
    <row r="529" spans="1:2" x14ac:dyDescent="0.35">
      <c r="A529">
        <v>6183</v>
      </c>
    </row>
    <row r="530" spans="1:2" x14ac:dyDescent="0.35">
      <c r="A530">
        <v>1781</v>
      </c>
      <c r="B530">
        <v>27</v>
      </c>
    </row>
    <row r="531" spans="1:2" x14ac:dyDescent="0.35">
      <c r="A531">
        <v>4353</v>
      </c>
      <c r="B531">
        <v>72</v>
      </c>
    </row>
    <row r="532" spans="1:2" x14ac:dyDescent="0.35">
      <c r="A532">
        <v>1711</v>
      </c>
      <c r="B532">
        <v>39</v>
      </c>
    </row>
    <row r="533" spans="1:2" x14ac:dyDescent="0.35">
      <c r="A533">
        <v>3449</v>
      </c>
      <c r="B533">
        <v>90</v>
      </c>
    </row>
    <row r="534" spans="1:2" x14ac:dyDescent="0.35">
      <c r="A534">
        <v>1156</v>
      </c>
      <c r="B534">
        <v>30</v>
      </c>
    </row>
    <row r="535" spans="1:2" x14ac:dyDescent="0.35">
      <c r="A535">
        <v>2398</v>
      </c>
      <c r="B535">
        <v>36</v>
      </c>
    </row>
    <row r="536" spans="1:2" x14ac:dyDescent="0.35">
      <c r="A536">
        <v>4009</v>
      </c>
      <c r="B536">
        <v>38</v>
      </c>
    </row>
    <row r="537" spans="1:2" x14ac:dyDescent="0.35">
      <c r="A537">
        <v>1316</v>
      </c>
      <c r="B537">
        <v>29</v>
      </c>
    </row>
    <row r="538" spans="1:2" x14ac:dyDescent="0.35">
      <c r="A538">
        <v>4741</v>
      </c>
      <c r="B538">
        <v>35.75</v>
      </c>
    </row>
    <row r="539" spans="1:2" x14ac:dyDescent="0.35">
      <c r="A539">
        <v>4672</v>
      </c>
      <c r="B539">
        <v>34.29</v>
      </c>
    </row>
    <row r="540" spans="1:2" x14ac:dyDescent="0.35">
      <c r="A540">
        <v>1740</v>
      </c>
      <c r="B540">
        <v>51.19</v>
      </c>
    </row>
    <row r="541" spans="1:2" x14ac:dyDescent="0.35">
      <c r="A541">
        <v>1145</v>
      </c>
      <c r="B541">
        <v>44.5</v>
      </c>
    </row>
    <row r="542" spans="1:2" x14ac:dyDescent="0.35">
      <c r="A542">
        <v>2161</v>
      </c>
      <c r="B542">
        <v>32.82</v>
      </c>
    </row>
    <row r="543" spans="1:2" x14ac:dyDescent="0.35">
      <c r="A543">
        <v>4529</v>
      </c>
      <c r="B543">
        <v>50</v>
      </c>
    </row>
    <row r="544" spans="1:2" x14ac:dyDescent="0.35">
      <c r="A544">
        <v>4003</v>
      </c>
      <c r="B544">
        <v>26</v>
      </c>
    </row>
    <row r="545" spans="1:2" x14ac:dyDescent="0.35">
      <c r="A545">
        <v>2685</v>
      </c>
      <c r="B545">
        <v>29</v>
      </c>
    </row>
    <row r="546" spans="1:2" x14ac:dyDescent="0.35">
      <c r="A546">
        <v>3996</v>
      </c>
      <c r="B546">
        <v>27.25</v>
      </c>
    </row>
    <row r="547" spans="1:2" x14ac:dyDescent="0.35">
      <c r="A547">
        <v>4150</v>
      </c>
      <c r="B547">
        <v>35</v>
      </c>
    </row>
    <row r="548" spans="1:2" x14ac:dyDescent="0.35">
      <c r="A548">
        <v>6239</v>
      </c>
    </row>
    <row r="549" spans="1:2" x14ac:dyDescent="0.35">
      <c r="A549">
        <v>1877</v>
      </c>
      <c r="B549">
        <v>24.5</v>
      </c>
    </row>
    <row r="550" spans="1:2" x14ac:dyDescent="0.35">
      <c r="A550">
        <v>4010</v>
      </c>
      <c r="B550">
        <v>34</v>
      </c>
    </row>
    <row r="551" spans="1:2" x14ac:dyDescent="0.35">
      <c r="A551">
        <v>3364</v>
      </c>
      <c r="B551">
        <v>32</v>
      </c>
    </row>
    <row r="552" spans="1:2" x14ac:dyDescent="0.35">
      <c r="A552">
        <v>6099</v>
      </c>
    </row>
    <row r="553" spans="1:2" x14ac:dyDescent="0.35">
      <c r="A553">
        <v>2091</v>
      </c>
      <c r="B553">
        <v>24.939999999999998</v>
      </c>
    </row>
    <row r="554" spans="1:2" x14ac:dyDescent="0.35">
      <c r="A554">
        <v>1849</v>
      </c>
      <c r="B554">
        <v>35.5</v>
      </c>
    </row>
    <row r="555" spans="1:2" x14ac:dyDescent="0.35">
      <c r="A555">
        <v>3869</v>
      </c>
      <c r="B555">
        <v>47</v>
      </c>
    </row>
    <row r="556" spans="1:2" x14ac:dyDescent="0.35">
      <c r="A556">
        <v>3997</v>
      </c>
      <c r="B556">
        <v>26.97</v>
      </c>
    </row>
    <row r="557" spans="1:2" x14ac:dyDescent="0.35">
      <c r="A557">
        <v>1959</v>
      </c>
      <c r="B557">
        <v>32.81</v>
      </c>
    </row>
    <row r="558" spans="1:2" x14ac:dyDescent="0.35">
      <c r="A558">
        <v>2469</v>
      </c>
      <c r="B558">
        <v>32</v>
      </c>
    </row>
    <row r="559" spans="1:2" x14ac:dyDescent="0.35">
      <c r="A559">
        <v>1853</v>
      </c>
      <c r="B559">
        <v>34</v>
      </c>
    </row>
    <row r="560" spans="1:2" x14ac:dyDescent="0.35">
      <c r="A560">
        <v>4007</v>
      </c>
      <c r="B560">
        <v>26.28</v>
      </c>
    </row>
    <row r="561" spans="1:2" x14ac:dyDescent="0.35">
      <c r="A561">
        <v>2833</v>
      </c>
      <c r="B561">
        <v>27.38</v>
      </c>
    </row>
    <row r="562" spans="1:2" x14ac:dyDescent="0.35">
      <c r="A562">
        <v>6225</v>
      </c>
    </row>
    <row r="563" spans="1:2" x14ac:dyDescent="0.35">
      <c r="A563">
        <v>387</v>
      </c>
      <c r="B563">
        <v>27.5</v>
      </c>
    </row>
    <row r="564" spans="1:2" x14ac:dyDescent="0.35">
      <c r="A564">
        <v>3701</v>
      </c>
      <c r="B564">
        <v>18.25</v>
      </c>
    </row>
    <row r="565" spans="1:2" x14ac:dyDescent="0.35">
      <c r="A565">
        <v>706</v>
      </c>
      <c r="B565">
        <v>23.75</v>
      </c>
    </row>
    <row r="566" spans="1:2" x14ac:dyDescent="0.35">
      <c r="A566">
        <v>1687</v>
      </c>
      <c r="B566">
        <v>32.5</v>
      </c>
    </row>
    <row r="567" spans="1:2" x14ac:dyDescent="0.35">
      <c r="A567">
        <v>5747</v>
      </c>
      <c r="B567">
        <v>32</v>
      </c>
    </row>
    <row r="568" spans="1:2" x14ac:dyDescent="0.35">
      <c r="A568">
        <v>3700</v>
      </c>
      <c r="B568">
        <v>29.25</v>
      </c>
    </row>
    <row r="569" spans="1:2" x14ac:dyDescent="0.35">
      <c r="A569">
        <v>5139</v>
      </c>
      <c r="B569">
        <v>30.25</v>
      </c>
    </row>
    <row r="570" spans="1:2" x14ac:dyDescent="0.35">
      <c r="A570">
        <v>2417</v>
      </c>
      <c r="B570">
        <v>25.5</v>
      </c>
    </row>
    <row r="571" spans="1:2" x14ac:dyDescent="0.35">
      <c r="A571">
        <v>5964</v>
      </c>
    </row>
    <row r="572" spans="1:2" x14ac:dyDescent="0.35">
      <c r="A572">
        <v>6182</v>
      </c>
    </row>
    <row r="573" spans="1:2" x14ac:dyDescent="0.35">
      <c r="A573">
        <v>3751</v>
      </c>
      <c r="B573">
        <v>29.25</v>
      </c>
    </row>
    <row r="574" spans="1:2" x14ac:dyDescent="0.35">
      <c r="A574">
        <v>1078</v>
      </c>
      <c r="B574">
        <v>26</v>
      </c>
    </row>
    <row r="575" spans="1:2" x14ac:dyDescent="0.35">
      <c r="A575">
        <v>1077</v>
      </c>
      <c r="B575">
        <v>22.5</v>
      </c>
    </row>
    <row r="576" spans="1:2" x14ac:dyDescent="0.35">
      <c r="A576">
        <v>1080</v>
      </c>
      <c r="B576">
        <v>24</v>
      </c>
    </row>
    <row r="577" spans="1:2" x14ac:dyDescent="0.35">
      <c r="A577">
        <v>3371</v>
      </c>
      <c r="B577">
        <v>23</v>
      </c>
    </row>
    <row r="578" spans="1:2" x14ac:dyDescent="0.35">
      <c r="A578">
        <v>1646</v>
      </c>
      <c r="B578">
        <v>30.5</v>
      </c>
    </row>
    <row r="579" spans="1:2" x14ac:dyDescent="0.35">
      <c r="A579">
        <v>752</v>
      </c>
      <c r="B579">
        <v>35.1</v>
      </c>
    </row>
    <row r="580" spans="1:2" x14ac:dyDescent="0.35">
      <c r="A580">
        <v>240</v>
      </c>
      <c r="B580">
        <v>33.130000000000003</v>
      </c>
    </row>
    <row r="581" spans="1:2" x14ac:dyDescent="0.35">
      <c r="A581">
        <v>1083</v>
      </c>
      <c r="B581">
        <v>37.81</v>
      </c>
    </row>
    <row r="582" spans="1:2" x14ac:dyDescent="0.35">
      <c r="A582">
        <v>3370</v>
      </c>
      <c r="B582">
        <v>19.75</v>
      </c>
    </row>
    <row r="583" spans="1:2" x14ac:dyDescent="0.35">
      <c r="A583">
        <v>2462</v>
      </c>
      <c r="B583">
        <v>27.33</v>
      </c>
    </row>
    <row r="584" spans="1:2" x14ac:dyDescent="0.35">
      <c r="A584">
        <v>3081</v>
      </c>
      <c r="B584">
        <v>30.65</v>
      </c>
    </row>
    <row r="585" spans="1:2" x14ac:dyDescent="0.35">
      <c r="A585">
        <v>3389</v>
      </c>
      <c r="B585">
        <v>37.28</v>
      </c>
    </row>
    <row r="586" spans="1:2" x14ac:dyDescent="0.35">
      <c r="A586">
        <v>2531</v>
      </c>
      <c r="B586">
        <v>29.08</v>
      </c>
    </row>
    <row r="587" spans="1:2" x14ac:dyDescent="0.35">
      <c r="A587">
        <v>6290</v>
      </c>
    </row>
    <row r="588" spans="1:2" x14ac:dyDescent="0.35">
      <c r="A588">
        <v>4671</v>
      </c>
      <c r="B588">
        <v>31</v>
      </c>
    </row>
    <row r="589" spans="1:2" x14ac:dyDescent="0.35">
      <c r="A589">
        <v>1081</v>
      </c>
      <c r="B589">
        <v>44.24</v>
      </c>
    </row>
    <row r="590" spans="1:2" x14ac:dyDescent="0.35">
      <c r="A590">
        <v>2420</v>
      </c>
      <c r="B590">
        <v>23.89</v>
      </c>
    </row>
    <row r="591" spans="1:2" x14ac:dyDescent="0.35">
      <c r="A591">
        <v>2229</v>
      </c>
      <c r="B591">
        <v>32.01</v>
      </c>
    </row>
    <row r="592" spans="1:2" x14ac:dyDescent="0.35">
      <c r="A592">
        <v>1980</v>
      </c>
      <c r="B592">
        <v>22.1</v>
      </c>
    </row>
    <row r="593" spans="1:2" x14ac:dyDescent="0.35">
      <c r="A593">
        <v>1644</v>
      </c>
      <c r="B593">
        <v>33.5</v>
      </c>
    </row>
    <row r="594" spans="1:2" x14ac:dyDescent="0.35">
      <c r="A594">
        <v>296</v>
      </c>
      <c r="B594">
        <v>22</v>
      </c>
    </row>
    <row r="595" spans="1:2" x14ac:dyDescent="0.35">
      <c r="A595">
        <v>707</v>
      </c>
      <c r="B595">
        <v>24.75</v>
      </c>
    </row>
    <row r="596" spans="1:2" x14ac:dyDescent="0.35">
      <c r="A596">
        <v>3828</v>
      </c>
      <c r="B596">
        <v>30</v>
      </c>
    </row>
    <row r="597" spans="1:2" x14ac:dyDescent="0.35">
      <c r="A597">
        <v>1095</v>
      </c>
      <c r="B597">
        <v>27.5</v>
      </c>
    </row>
    <row r="598" spans="1:2" x14ac:dyDescent="0.35">
      <c r="A598">
        <v>1462</v>
      </c>
      <c r="B598">
        <v>19.5</v>
      </c>
    </row>
    <row r="599" spans="1:2" x14ac:dyDescent="0.35">
      <c r="A599">
        <v>2954</v>
      </c>
      <c r="B599">
        <v>21</v>
      </c>
    </row>
    <row r="600" spans="1:2" x14ac:dyDescent="0.35">
      <c r="A600">
        <v>3976</v>
      </c>
      <c r="B600">
        <v>22</v>
      </c>
    </row>
    <row r="601" spans="1:2" x14ac:dyDescent="0.35">
      <c r="A601">
        <v>2200</v>
      </c>
      <c r="B601">
        <v>27.25</v>
      </c>
    </row>
    <row r="602" spans="1:2" x14ac:dyDescent="0.35">
      <c r="A602">
        <v>3129</v>
      </c>
      <c r="B602">
        <v>21.5</v>
      </c>
    </row>
    <row r="603" spans="1:2" x14ac:dyDescent="0.35">
      <c r="A603">
        <v>4527</v>
      </c>
      <c r="B603">
        <v>23.25</v>
      </c>
    </row>
    <row r="604" spans="1:2" x14ac:dyDescent="0.35">
      <c r="A604">
        <v>3190</v>
      </c>
      <c r="B604">
        <v>18.5</v>
      </c>
    </row>
    <row r="605" spans="1:2" x14ac:dyDescent="0.35">
      <c r="A605">
        <v>2174</v>
      </c>
      <c r="B605">
        <v>28</v>
      </c>
    </row>
    <row r="606" spans="1:2" x14ac:dyDescent="0.35">
      <c r="A606">
        <v>1094</v>
      </c>
      <c r="B606">
        <v>24.5</v>
      </c>
    </row>
    <row r="607" spans="1:2" x14ac:dyDescent="0.35">
      <c r="A607">
        <v>1777</v>
      </c>
      <c r="B607">
        <v>32</v>
      </c>
    </row>
    <row r="608" spans="1:2" x14ac:dyDescent="0.35">
      <c r="A608">
        <v>2237</v>
      </c>
      <c r="B608">
        <v>20</v>
      </c>
    </row>
    <row r="609" spans="1:2" x14ac:dyDescent="0.35">
      <c r="A609">
        <v>1621</v>
      </c>
      <c r="B609">
        <v>24</v>
      </c>
    </row>
    <row r="610" spans="1:2" x14ac:dyDescent="0.35">
      <c r="A610">
        <v>3225</v>
      </c>
      <c r="B610">
        <v>24.5</v>
      </c>
    </row>
    <row r="611" spans="1:2" x14ac:dyDescent="0.35">
      <c r="A611">
        <v>3984</v>
      </c>
      <c r="B611">
        <v>33</v>
      </c>
    </row>
    <row r="612" spans="1:2" x14ac:dyDescent="0.35">
      <c r="A612">
        <v>6077</v>
      </c>
    </row>
    <row r="613" spans="1:2" x14ac:dyDescent="0.35">
      <c r="A613">
        <v>1138</v>
      </c>
      <c r="B613">
        <v>35</v>
      </c>
    </row>
    <row r="614" spans="1:2" x14ac:dyDescent="0.35">
      <c r="A614">
        <v>1871</v>
      </c>
      <c r="B614">
        <v>32</v>
      </c>
    </row>
    <row r="615" spans="1:2" x14ac:dyDescent="0.35">
      <c r="A615">
        <v>4971</v>
      </c>
      <c r="B615">
        <v>36</v>
      </c>
    </row>
    <row r="616" spans="1:2" x14ac:dyDescent="0.35">
      <c r="A616">
        <v>2402</v>
      </c>
      <c r="B616">
        <v>28</v>
      </c>
    </row>
    <row r="617" spans="1:2" x14ac:dyDescent="0.35">
      <c r="A617">
        <v>6093</v>
      </c>
    </row>
    <row r="618" spans="1:2" x14ac:dyDescent="0.35">
      <c r="A618">
        <v>1528</v>
      </c>
      <c r="B618">
        <v>34</v>
      </c>
    </row>
    <row r="619" spans="1:2" x14ac:dyDescent="0.35">
      <c r="A619">
        <v>6280</v>
      </c>
    </row>
    <row r="620" spans="1:2" x14ac:dyDescent="0.35">
      <c r="A620">
        <v>4740</v>
      </c>
      <c r="B620">
        <v>38</v>
      </c>
    </row>
    <row r="621" spans="1:2" x14ac:dyDescent="0.35">
      <c r="A621">
        <v>839</v>
      </c>
      <c r="B621">
        <v>34</v>
      </c>
    </row>
    <row r="622" spans="1:2" x14ac:dyDescent="0.35">
      <c r="A622">
        <v>1137</v>
      </c>
      <c r="B622">
        <v>42</v>
      </c>
    </row>
    <row r="623" spans="1:2" x14ac:dyDescent="0.35">
      <c r="A623">
        <v>4905</v>
      </c>
      <c r="B623">
        <v>45</v>
      </c>
    </row>
    <row r="624" spans="1:2" x14ac:dyDescent="0.35">
      <c r="A624">
        <v>4662</v>
      </c>
      <c r="B624">
        <v>37.5</v>
      </c>
    </row>
    <row r="625" spans="1:2" x14ac:dyDescent="0.35">
      <c r="A625">
        <v>1922</v>
      </c>
      <c r="B625">
        <v>35</v>
      </c>
    </row>
    <row r="626" spans="1:2" x14ac:dyDescent="0.35">
      <c r="A626">
        <v>6074</v>
      </c>
    </row>
    <row r="627" spans="1:2" x14ac:dyDescent="0.35">
      <c r="A627">
        <v>1671</v>
      </c>
      <c r="B627">
        <v>29</v>
      </c>
    </row>
    <row r="628" spans="1:2" x14ac:dyDescent="0.35">
      <c r="A628">
        <v>266</v>
      </c>
      <c r="B628">
        <v>26.5</v>
      </c>
    </row>
    <row r="629" spans="1:2" x14ac:dyDescent="0.35">
      <c r="A629">
        <v>6105</v>
      </c>
    </row>
    <row r="630" spans="1:2" x14ac:dyDescent="0.35">
      <c r="A630">
        <v>4927</v>
      </c>
      <c r="B630">
        <v>42.5</v>
      </c>
    </row>
    <row r="631" spans="1:2" x14ac:dyDescent="0.35">
      <c r="A631">
        <v>6300</v>
      </c>
    </row>
    <row r="632" spans="1:2" x14ac:dyDescent="0.35">
      <c r="A632">
        <v>2577</v>
      </c>
      <c r="B632">
        <v>22.5</v>
      </c>
    </row>
    <row r="633" spans="1:2" x14ac:dyDescent="0.35">
      <c r="A633">
        <v>1888</v>
      </c>
      <c r="B633">
        <v>30</v>
      </c>
    </row>
    <row r="634" spans="1:2" x14ac:dyDescent="0.35">
      <c r="A634">
        <v>4018</v>
      </c>
      <c r="B634">
        <v>44.5</v>
      </c>
    </row>
    <row r="635" spans="1:2" x14ac:dyDescent="0.35">
      <c r="A635">
        <v>2198</v>
      </c>
      <c r="B635">
        <v>31.5</v>
      </c>
    </row>
    <row r="636" spans="1:2" x14ac:dyDescent="0.35">
      <c r="A636">
        <v>6188</v>
      </c>
    </row>
    <row r="637" spans="1:2" x14ac:dyDescent="0.35">
      <c r="A637">
        <v>2405</v>
      </c>
      <c r="B637">
        <v>30</v>
      </c>
    </row>
    <row r="638" spans="1:2" x14ac:dyDescent="0.35">
      <c r="A638">
        <v>4950</v>
      </c>
      <c r="B638">
        <v>36</v>
      </c>
    </row>
    <row r="639" spans="1:2" x14ac:dyDescent="0.35">
      <c r="A639">
        <v>4261</v>
      </c>
      <c r="B639">
        <v>44</v>
      </c>
    </row>
    <row r="640" spans="1:2" x14ac:dyDescent="0.35">
      <c r="A640">
        <v>1686</v>
      </c>
      <c r="B640">
        <v>44</v>
      </c>
    </row>
    <row r="641" spans="1:2" x14ac:dyDescent="0.35">
      <c r="A641">
        <v>4012</v>
      </c>
      <c r="B641">
        <v>26</v>
      </c>
    </row>
    <row r="642" spans="1:2" x14ac:dyDescent="0.35">
      <c r="A642">
        <v>6161</v>
      </c>
    </row>
    <row r="643" spans="1:2" x14ac:dyDescent="0.35">
      <c r="A643">
        <v>2725</v>
      </c>
      <c r="B643">
        <v>19.5</v>
      </c>
    </row>
    <row r="644" spans="1:2" x14ac:dyDescent="0.35">
      <c r="A644">
        <v>3125</v>
      </c>
      <c r="B644">
        <v>30</v>
      </c>
    </row>
    <row r="645" spans="1:2" x14ac:dyDescent="0.35">
      <c r="A645">
        <v>3494</v>
      </c>
      <c r="B645">
        <v>25.75</v>
      </c>
    </row>
    <row r="646" spans="1:2" x14ac:dyDescent="0.35">
      <c r="A646">
        <v>1136</v>
      </c>
      <c r="B646">
        <v>28</v>
      </c>
    </row>
    <row r="647" spans="1:2" x14ac:dyDescent="0.35">
      <c r="A647">
        <v>2400</v>
      </c>
      <c r="B647">
        <v>33</v>
      </c>
    </row>
    <row r="648" spans="1:2" x14ac:dyDescent="0.35">
      <c r="A648">
        <v>749</v>
      </c>
      <c r="B648">
        <v>25.5</v>
      </c>
    </row>
    <row r="649" spans="1:2" x14ac:dyDescent="0.35">
      <c r="A649">
        <v>5992</v>
      </c>
    </row>
    <row r="650" spans="1:2" x14ac:dyDescent="0.35">
      <c r="A650">
        <v>3099</v>
      </c>
      <c r="B650">
        <v>20</v>
      </c>
    </row>
    <row r="651" spans="1:2" x14ac:dyDescent="0.35">
      <c r="A651">
        <v>3749</v>
      </c>
      <c r="B651">
        <v>33.54</v>
      </c>
    </row>
    <row r="652" spans="1:2" x14ac:dyDescent="0.35">
      <c r="A652">
        <v>1690</v>
      </c>
      <c r="B652">
        <v>32</v>
      </c>
    </row>
    <row r="653" spans="1:2" x14ac:dyDescent="0.35">
      <c r="A653">
        <v>2525</v>
      </c>
      <c r="B653">
        <v>33.5</v>
      </c>
    </row>
    <row r="654" spans="1:2" x14ac:dyDescent="0.35">
      <c r="A654">
        <v>3683</v>
      </c>
      <c r="B654">
        <v>19.5</v>
      </c>
    </row>
    <row r="655" spans="1:2" x14ac:dyDescent="0.35">
      <c r="A655">
        <v>3632</v>
      </c>
      <c r="B655">
        <v>25</v>
      </c>
    </row>
    <row r="656" spans="1:2" x14ac:dyDescent="0.35">
      <c r="A656">
        <v>6112</v>
      </c>
    </row>
    <row r="657" spans="1:2" x14ac:dyDescent="0.35">
      <c r="A657">
        <v>1688</v>
      </c>
      <c r="B657">
        <v>26.4</v>
      </c>
    </row>
    <row r="658" spans="1:2" x14ac:dyDescent="0.35">
      <c r="A658">
        <v>3419</v>
      </c>
      <c r="B658">
        <v>33.980000000000004</v>
      </c>
    </row>
    <row r="659" spans="1:2" x14ac:dyDescent="0.35">
      <c r="A659">
        <v>1181</v>
      </c>
      <c r="B659">
        <v>29.75</v>
      </c>
    </row>
    <row r="660" spans="1:2" x14ac:dyDescent="0.35">
      <c r="A660">
        <v>1188</v>
      </c>
      <c r="B660">
        <v>25.75</v>
      </c>
    </row>
    <row r="661" spans="1:2" x14ac:dyDescent="0.35">
      <c r="A661">
        <v>3380</v>
      </c>
      <c r="B661">
        <v>52.75</v>
      </c>
    </row>
    <row r="662" spans="1:2" x14ac:dyDescent="0.35">
      <c r="A662">
        <v>1683</v>
      </c>
      <c r="B662">
        <v>45.75</v>
      </c>
    </row>
    <row r="663" spans="1:2" x14ac:dyDescent="0.35">
      <c r="A663">
        <v>1950</v>
      </c>
      <c r="B663">
        <v>25.75</v>
      </c>
    </row>
    <row r="664" spans="1:2" x14ac:dyDescent="0.35">
      <c r="A664">
        <v>1180</v>
      </c>
      <c r="B664">
        <v>27.75</v>
      </c>
    </row>
    <row r="665" spans="1:2" x14ac:dyDescent="0.35">
      <c r="A665">
        <v>1993</v>
      </c>
      <c r="B665">
        <v>28.25</v>
      </c>
    </row>
    <row r="666" spans="1:2" x14ac:dyDescent="0.35">
      <c r="A666">
        <v>1953</v>
      </c>
      <c r="B666">
        <v>31.25</v>
      </c>
    </row>
    <row r="667" spans="1:2" x14ac:dyDescent="0.35">
      <c r="A667">
        <v>1182</v>
      </c>
      <c r="B667">
        <v>25.75</v>
      </c>
    </row>
    <row r="668" spans="1:2" x14ac:dyDescent="0.35">
      <c r="A668">
        <v>1715</v>
      </c>
      <c r="B668">
        <v>39.75</v>
      </c>
    </row>
    <row r="669" spans="1:2" x14ac:dyDescent="0.35">
      <c r="A669">
        <v>6111</v>
      </c>
    </row>
    <row r="670" spans="1:2" x14ac:dyDescent="0.35">
      <c r="A670">
        <v>4288</v>
      </c>
      <c r="B670">
        <v>25.75</v>
      </c>
    </row>
    <row r="671" spans="1:2" x14ac:dyDescent="0.35">
      <c r="A671">
        <v>750</v>
      </c>
      <c r="B671">
        <v>29.75</v>
      </c>
    </row>
    <row r="672" spans="1:2" x14ac:dyDescent="0.35">
      <c r="A672">
        <v>1794</v>
      </c>
      <c r="B672">
        <v>34.25</v>
      </c>
    </row>
    <row r="673" spans="1:2" x14ac:dyDescent="0.35">
      <c r="A673">
        <v>1742</v>
      </c>
      <c r="B673">
        <v>29.25</v>
      </c>
    </row>
    <row r="674" spans="1:2" x14ac:dyDescent="0.35">
      <c r="A674">
        <v>1185</v>
      </c>
      <c r="B674">
        <v>36.75</v>
      </c>
    </row>
    <row r="675" spans="1:2" x14ac:dyDescent="0.35">
      <c r="A675">
        <v>1264</v>
      </c>
      <c r="B675">
        <v>49.75</v>
      </c>
    </row>
    <row r="676" spans="1:2" x14ac:dyDescent="0.35">
      <c r="A676">
        <v>6228</v>
      </c>
    </row>
    <row r="677" spans="1:2" x14ac:dyDescent="0.35">
      <c r="A677">
        <v>1184</v>
      </c>
      <c r="B677">
        <v>25.75</v>
      </c>
    </row>
    <row r="678" spans="1:2" x14ac:dyDescent="0.35">
      <c r="A678">
        <v>3986</v>
      </c>
      <c r="B678">
        <v>40</v>
      </c>
    </row>
    <row r="679" spans="1:2" x14ac:dyDescent="0.35">
      <c r="A679">
        <v>1183</v>
      </c>
      <c r="B679">
        <v>32.25</v>
      </c>
    </row>
    <row r="680" spans="1:2" x14ac:dyDescent="0.35">
      <c r="A680">
        <v>1277</v>
      </c>
      <c r="B680">
        <v>23.5</v>
      </c>
    </row>
    <row r="681" spans="1:2" x14ac:dyDescent="0.35">
      <c r="A681">
        <v>3443</v>
      </c>
      <c r="B681">
        <v>28.75</v>
      </c>
    </row>
    <row r="682" spans="1:2" x14ac:dyDescent="0.35">
      <c r="A682">
        <v>3265</v>
      </c>
      <c r="B682">
        <v>27.25</v>
      </c>
    </row>
    <row r="683" spans="1:2" x14ac:dyDescent="0.35">
      <c r="A683">
        <v>1178</v>
      </c>
      <c r="B683">
        <v>34.75</v>
      </c>
    </row>
    <row r="684" spans="1:2" x14ac:dyDescent="0.35">
      <c r="A684">
        <v>983</v>
      </c>
      <c r="B684">
        <v>30.25</v>
      </c>
    </row>
    <row r="685" spans="1:2" x14ac:dyDescent="0.35">
      <c r="A685">
        <v>1186</v>
      </c>
      <c r="B685">
        <v>25.25</v>
      </c>
    </row>
    <row r="686" spans="1:2" x14ac:dyDescent="0.35">
      <c r="A686">
        <v>1949</v>
      </c>
      <c r="B686">
        <v>23.75</v>
      </c>
    </row>
    <row r="687" spans="1:2" x14ac:dyDescent="0.35">
      <c r="A687">
        <v>1432</v>
      </c>
      <c r="B687">
        <v>36.75</v>
      </c>
    </row>
    <row r="688" spans="1:2" x14ac:dyDescent="0.35">
      <c r="A688">
        <v>3258</v>
      </c>
      <c r="B688">
        <v>26.75</v>
      </c>
    </row>
    <row r="689" spans="1:2" x14ac:dyDescent="0.35">
      <c r="A689">
        <v>1177</v>
      </c>
      <c r="B689">
        <v>36.75</v>
      </c>
    </row>
    <row r="690" spans="1:2" x14ac:dyDescent="0.35">
      <c r="A690">
        <v>4398</v>
      </c>
      <c r="B690">
        <v>32.25</v>
      </c>
    </row>
    <row r="691" spans="1:2" x14ac:dyDescent="0.35">
      <c r="A691">
        <v>1187</v>
      </c>
      <c r="B691">
        <v>54</v>
      </c>
    </row>
    <row r="692" spans="1:2" x14ac:dyDescent="0.35">
      <c r="A692">
        <v>1991</v>
      </c>
      <c r="B692">
        <v>22</v>
      </c>
    </row>
    <row r="693" spans="1:2" x14ac:dyDescent="0.35">
      <c r="A693">
        <v>1684</v>
      </c>
      <c r="B693">
        <v>30.25</v>
      </c>
    </row>
    <row r="694" spans="1:2" x14ac:dyDescent="0.35">
      <c r="A694">
        <v>433</v>
      </c>
      <c r="B694">
        <v>34.75</v>
      </c>
    </row>
    <row r="695" spans="1:2" x14ac:dyDescent="0.35">
      <c r="A695">
        <v>1279</v>
      </c>
      <c r="B695">
        <v>31.25</v>
      </c>
    </row>
    <row r="696" spans="1:2" x14ac:dyDescent="0.35">
      <c r="A696">
        <v>1189</v>
      </c>
      <c r="B696">
        <v>32.75</v>
      </c>
    </row>
    <row r="697" spans="1:2" x14ac:dyDescent="0.35">
      <c r="A697">
        <v>661</v>
      </c>
      <c r="B697">
        <v>28.25</v>
      </c>
    </row>
    <row r="698" spans="1:2" x14ac:dyDescent="0.35">
      <c r="A698">
        <v>6139</v>
      </c>
    </row>
    <row r="699" spans="1:2" x14ac:dyDescent="0.35">
      <c r="A699">
        <v>2465</v>
      </c>
      <c r="B699">
        <v>21</v>
      </c>
    </row>
    <row r="700" spans="1:2" x14ac:dyDescent="0.35">
      <c r="A700">
        <v>2456</v>
      </c>
      <c r="B700">
        <v>23.5</v>
      </c>
    </row>
    <row r="701" spans="1:2" x14ac:dyDescent="0.35">
      <c r="A701">
        <v>3322</v>
      </c>
      <c r="B701">
        <v>28.5</v>
      </c>
    </row>
    <row r="702" spans="1:2" x14ac:dyDescent="0.35">
      <c r="A702">
        <v>1768</v>
      </c>
      <c r="B702">
        <v>24.5</v>
      </c>
    </row>
    <row r="703" spans="1:2" x14ac:dyDescent="0.35">
      <c r="A703">
        <v>625</v>
      </c>
      <c r="B703">
        <v>31.52</v>
      </c>
    </row>
    <row r="704" spans="1:2" x14ac:dyDescent="0.35">
      <c r="A704">
        <v>3994</v>
      </c>
      <c r="B704">
        <v>33</v>
      </c>
    </row>
    <row r="705" spans="1:2" x14ac:dyDescent="0.35">
      <c r="A705">
        <v>2209</v>
      </c>
      <c r="B705">
        <v>34.5</v>
      </c>
    </row>
    <row r="706" spans="1:2" x14ac:dyDescent="0.35">
      <c r="A706">
        <v>1280</v>
      </c>
      <c r="B706">
        <v>30.5</v>
      </c>
    </row>
    <row r="707" spans="1:2" x14ac:dyDescent="0.35">
      <c r="A707">
        <v>2204</v>
      </c>
      <c r="B707">
        <v>34.200000000000003</v>
      </c>
    </row>
    <row r="708" spans="1:2" x14ac:dyDescent="0.35">
      <c r="A708">
        <v>6216</v>
      </c>
    </row>
    <row r="709" spans="1:2" x14ac:dyDescent="0.35">
      <c r="A709">
        <v>4015</v>
      </c>
      <c r="B709">
        <v>47.5</v>
      </c>
    </row>
    <row r="710" spans="1:2" x14ac:dyDescent="0.35">
      <c r="A710">
        <v>1057</v>
      </c>
      <c r="B710">
        <v>35.4</v>
      </c>
    </row>
    <row r="711" spans="1:2" x14ac:dyDescent="0.35">
      <c r="A711">
        <v>6116</v>
      </c>
    </row>
    <row r="712" spans="1:2" x14ac:dyDescent="0.35">
      <c r="A712">
        <v>2126</v>
      </c>
      <c r="B712">
        <v>26</v>
      </c>
    </row>
    <row r="713" spans="1:2" x14ac:dyDescent="0.35">
      <c r="A713">
        <v>3036</v>
      </c>
      <c r="B713">
        <v>33</v>
      </c>
    </row>
    <row r="714" spans="1:2" x14ac:dyDescent="0.35">
      <c r="A714">
        <v>3038</v>
      </c>
      <c r="B714">
        <v>28.2</v>
      </c>
    </row>
    <row r="715" spans="1:2" x14ac:dyDescent="0.35">
      <c r="A715">
        <v>6120</v>
      </c>
    </row>
    <row r="716" spans="1:2" x14ac:dyDescent="0.35">
      <c r="A716">
        <v>3037</v>
      </c>
      <c r="B716">
        <v>34.200000000000003</v>
      </c>
    </row>
    <row r="717" spans="1:2" x14ac:dyDescent="0.35">
      <c r="A717">
        <v>4002</v>
      </c>
      <c r="B717">
        <v>33.5</v>
      </c>
    </row>
    <row r="718" spans="1:2" x14ac:dyDescent="0.35">
      <c r="A718">
        <v>1059</v>
      </c>
      <c r="B718">
        <v>31.8</v>
      </c>
    </row>
    <row r="719" spans="1:2" x14ac:dyDescent="0.35">
      <c r="A719">
        <v>2265</v>
      </c>
      <c r="B719">
        <v>34.200000000000003</v>
      </c>
    </row>
    <row r="720" spans="1:2" x14ac:dyDescent="0.35">
      <c r="A720">
        <v>1636</v>
      </c>
      <c r="B720">
        <v>42</v>
      </c>
    </row>
    <row r="721" spans="1:2" x14ac:dyDescent="0.35">
      <c r="A721">
        <v>3634</v>
      </c>
      <c r="B721">
        <v>36</v>
      </c>
    </row>
    <row r="722" spans="1:2" x14ac:dyDescent="0.35">
      <c r="A722">
        <v>6224</v>
      </c>
    </row>
    <row r="723" spans="1:2" x14ac:dyDescent="0.35">
      <c r="A723">
        <v>1346</v>
      </c>
      <c r="B723">
        <v>27.6</v>
      </c>
    </row>
    <row r="724" spans="1:2" x14ac:dyDescent="0.35">
      <c r="A724">
        <v>1158</v>
      </c>
      <c r="B724">
        <v>100</v>
      </c>
    </row>
    <row r="725" spans="1:2" x14ac:dyDescent="0.35">
      <c r="A725">
        <v>921</v>
      </c>
      <c r="B725">
        <v>60</v>
      </c>
    </row>
    <row r="726" spans="1:2" x14ac:dyDescent="0.35">
      <c r="A726">
        <v>3818</v>
      </c>
      <c r="B726">
        <v>32</v>
      </c>
    </row>
    <row r="727" spans="1:2" x14ac:dyDescent="0.35">
      <c r="A727">
        <v>1172</v>
      </c>
      <c r="B727">
        <v>35</v>
      </c>
    </row>
    <row r="728" spans="1:2" x14ac:dyDescent="0.35">
      <c r="A728">
        <v>1273</v>
      </c>
      <c r="B728">
        <v>62</v>
      </c>
    </row>
    <row r="729" spans="1:2" x14ac:dyDescent="0.35">
      <c r="A729">
        <v>1157</v>
      </c>
      <c r="B729">
        <v>75.27</v>
      </c>
    </row>
    <row r="730" spans="1:2" x14ac:dyDescent="0.35">
      <c r="A730">
        <v>5762</v>
      </c>
      <c r="B730">
        <v>59</v>
      </c>
    </row>
    <row r="731" spans="1:2" x14ac:dyDescent="0.35">
      <c r="A731">
        <v>5761</v>
      </c>
      <c r="B731">
        <v>63</v>
      </c>
    </row>
    <row r="732" spans="1:2" x14ac:dyDescent="0.35">
      <c r="A732">
        <v>5761</v>
      </c>
      <c r="B732">
        <v>63</v>
      </c>
    </row>
    <row r="733" spans="1:2" x14ac:dyDescent="0.35">
      <c r="A733">
        <v>5760</v>
      </c>
      <c r="B733">
        <v>85</v>
      </c>
    </row>
    <row r="734" spans="1:2" x14ac:dyDescent="0.35">
      <c r="A734">
        <v>5760</v>
      </c>
      <c r="B734">
        <v>85</v>
      </c>
    </row>
    <row r="735" spans="1:2" x14ac:dyDescent="0.35">
      <c r="A735">
        <v>1174</v>
      </c>
      <c r="B735">
        <v>23</v>
      </c>
    </row>
    <row r="736" spans="1:2" x14ac:dyDescent="0.35">
      <c r="A736">
        <v>6060</v>
      </c>
    </row>
    <row r="737" spans="1:2" x14ac:dyDescent="0.35">
      <c r="A737">
        <v>2886</v>
      </c>
      <c r="B737">
        <v>56.07</v>
      </c>
    </row>
    <row r="738" spans="1:2" x14ac:dyDescent="0.35">
      <c r="A738">
        <v>5000</v>
      </c>
      <c r="B738">
        <v>59</v>
      </c>
    </row>
    <row r="739" spans="1:2" x14ac:dyDescent="0.35">
      <c r="A739">
        <v>1924</v>
      </c>
      <c r="B739">
        <v>23</v>
      </c>
    </row>
    <row r="740" spans="1:2" x14ac:dyDescent="0.35">
      <c r="A740">
        <v>3097</v>
      </c>
      <c r="B740">
        <v>48.42</v>
      </c>
    </row>
    <row r="741" spans="1:2" x14ac:dyDescent="0.35">
      <c r="A741">
        <v>1313</v>
      </c>
      <c r="B741">
        <v>26.5</v>
      </c>
    </row>
    <row r="742" spans="1:2" x14ac:dyDescent="0.35">
      <c r="A742">
        <v>1951</v>
      </c>
      <c r="B742">
        <v>27</v>
      </c>
    </row>
    <row r="743" spans="1:2" x14ac:dyDescent="0.35">
      <c r="A743">
        <v>3420</v>
      </c>
      <c r="B743">
        <v>43</v>
      </c>
    </row>
    <row r="744" spans="1:2" x14ac:dyDescent="0.35">
      <c r="A744">
        <v>3819</v>
      </c>
      <c r="B744">
        <v>42</v>
      </c>
    </row>
    <row r="745" spans="1:2" x14ac:dyDescent="0.35">
      <c r="A745">
        <v>6173</v>
      </c>
    </row>
    <row r="746" spans="1:2" x14ac:dyDescent="0.35">
      <c r="A746">
        <v>1171</v>
      </c>
      <c r="B746">
        <v>29.5</v>
      </c>
    </row>
    <row r="747" spans="1:2" x14ac:dyDescent="0.35">
      <c r="A747">
        <v>731</v>
      </c>
      <c r="B747">
        <v>39</v>
      </c>
    </row>
    <row r="748" spans="1:2" x14ac:dyDescent="0.35">
      <c r="A748">
        <v>1990</v>
      </c>
      <c r="B748">
        <v>31</v>
      </c>
    </row>
    <row r="749" spans="1:2" x14ac:dyDescent="0.35">
      <c r="A749">
        <v>3379</v>
      </c>
      <c r="B749">
        <v>34.119999999999997</v>
      </c>
    </row>
    <row r="750" spans="1:2" x14ac:dyDescent="0.35">
      <c r="A750">
        <v>2965</v>
      </c>
      <c r="B750">
        <v>72</v>
      </c>
    </row>
    <row r="751" spans="1:2" x14ac:dyDescent="0.35">
      <c r="A751">
        <v>2451</v>
      </c>
      <c r="B751">
        <v>75</v>
      </c>
    </row>
    <row r="752" spans="1:2" x14ac:dyDescent="0.35">
      <c r="A752">
        <v>2153</v>
      </c>
      <c r="B752">
        <v>74</v>
      </c>
    </row>
    <row r="753" spans="1:2" x14ac:dyDescent="0.35">
      <c r="A753">
        <v>5819</v>
      </c>
    </row>
    <row r="754" spans="1:2" x14ac:dyDescent="0.35">
      <c r="A754">
        <v>2179</v>
      </c>
      <c r="B754">
        <v>95</v>
      </c>
    </row>
    <row r="755" spans="1:2" x14ac:dyDescent="0.35">
      <c r="A755">
        <v>1165</v>
      </c>
      <c r="B755">
        <v>58</v>
      </c>
    </row>
    <row r="756" spans="1:2" x14ac:dyDescent="0.35">
      <c r="A756">
        <v>2197</v>
      </c>
      <c r="B756">
        <v>84</v>
      </c>
    </row>
    <row r="757" spans="1:2" x14ac:dyDescent="0.35">
      <c r="A757">
        <v>1986</v>
      </c>
      <c r="B757">
        <v>75</v>
      </c>
    </row>
    <row r="758" spans="1:2" x14ac:dyDescent="0.35">
      <c r="A758">
        <v>1618</v>
      </c>
      <c r="B758">
        <v>79</v>
      </c>
    </row>
    <row r="759" spans="1:2" x14ac:dyDescent="0.35">
      <c r="A759">
        <v>2016</v>
      </c>
      <c r="B759">
        <v>88</v>
      </c>
    </row>
    <row r="760" spans="1:2" x14ac:dyDescent="0.35">
      <c r="A760">
        <v>1161</v>
      </c>
      <c r="B760">
        <v>82</v>
      </c>
    </row>
    <row r="761" spans="1:2" x14ac:dyDescent="0.35">
      <c r="A761">
        <v>672</v>
      </c>
      <c r="B761">
        <v>64</v>
      </c>
    </row>
    <row r="762" spans="1:2" x14ac:dyDescent="0.35">
      <c r="A762">
        <v>1985</v>
      </c>
    </row>
    <row r="763" spans="1:2" x14ac:dyDescent="0.35">
      <c r="A763">
        <v>5774</v>
      </c>
      <c r="B763">
        <v>54</v>
      </c>
    </row>
    <row r="764" spans="1:2" x14ac:dyDescent="0.35">
      <c r="A764">
        <v>5260</v>
      </c>
      <c r="B764">
        <v>67</v>
      </c>
    </row>
    <row r="765" spans="1:2" x14ac:dyDescent="0.35">
      <c r="A765">
        <v>1614</v>
      </c>
      <c r="B765">
        <v>62.5</v>
      </c>
    </row>
    <row r="766" spans="1:2" x14ac:dyDescent="0.35">
      <c r="A766">
        <v>3865</v>
      </c>
      <c r="B766">
        <v>64</v>
      </c>
    </row>
    <row r="767" spans="1:2" x14ac:dyDescent="0.35">
      <c r="A767">
        <v>1763</v>
      </c>
      <c r="B767">
        <v>66</v>
      </c>
    </row>
    <row r="768" spans="1:2" x14ac:dyDescent="0.35">
      <c r="A768">
        <v>1375</v>
      </c>
      <c r="B768">
        <v>67</v>
      </c>
    </row>
    <row r="769" spans="1:2" x14ac:dyDescent="0.35">
      <c r="A769">
        <v>1679</v>
      </c>
      <c r="B769">
        <v>79</v>
      </c>
    </row>
    <row r="770" spans="1:2" x14ac:dyDescent="0.35">
      <c r="A770">
        <v>3223</v>
      </c>
      <c r="B770">
        <v>72</v>
      </c>
    </row>
    <row r="771" spans="1:2" x14ac:dyDescent="0.35">
      <c r="A771">
        <v>4528</v>
      </c>
      <c r="B771">
        <v>82</v>
      </c>
    </row>
    <row r="772" spans="1:2" x14ac:dyDescent="0.35">
      <c r="A772">
        <v>4485</v>
      </c>
      <c r="B772">
        <v>97</v>
      </c>
    </row>
    <row r="773" spans="1:2" x14ac:dyDescent="0.35">
      <c r="A773">
        <v>4592</v>
      </c>
      <c r="B773">
        <v>56</v>
      </c>
    </row>
    <row r="774" spans="1:2" x14ac:dyDescent="0.35">
      <c r="A774">
        <v>4936</v>
      </c>
      <c r="B774">
        <v>75.37</v>
      </c>
    </row>
    <row r="775" spans="1:2" x14ac:dyDescent="0.35">
      <c r="A775">
        <v>4939</v>
      </c>
      <c r="B775">
        <v>125</v>
      </c>
    </row>
    <row r="776" spans="1:2" x14ac:dyDescent="0.35">
      <c r="A776">
        <v>4882</v>
      </c>
      <c r="B776">
        <v>98</v>
      </c>
    </row>
    <row r="777" spans="1:2" x14ac:dyDescent="0.35">
      <c r="A777">
        <v>1565</v>
      </c>
      <c r="B777">
        <v>68</v>
      </c>
    </row>
    <row r="778" spans="1:2" x14ac:dyDescent="0.35">
      <c r="A778">
        <v>1385</v>
      </c>
      <c r="B778">
        <v>64</v>
      </c>
    </row>
    <row r="779" spans="1:2" x14ac:dyDescent="0.35">
      <c r="A779">
        <v>1166</v>
      </c>
      <c r="B779">
        <v>74</v>
      </c>
    </row>
    <row r="780" spans="1:2" x14ac:dyDescent="0.35">
      <c r="A780">
        <v>1508</v>
      </c>
      <c r="B780">
        <v>54</v>
      </c>
    </row>
    <row r="781" spans="1:2" x14ac:dyDescent="0.35">
      <c r="A781">
        <v>1163</v>
      </c>
      <c r="B781">
        <v>125</v>
      </c>
    </row>
    <row r="782" spans="1:2" x14ac:dyDescent="0.35">
      <c r="A782">
        <v>1164</v>
      </c>
      <c r="B782">
        <v>40</v>
      </c>
    </row>
    <row r="783" spans="1:2" x14ac:dyDescent="0.35">
      <c r="A783">
        <v>1801</v>
      </c>
      <c r="B783">
        <v>74</v>
      </c>
    </row>
    <row r="784" spans="1:2" x14ac:dyDescent="0.35">
      <c r="A784">
        <v>2452</v>
      </c>
      <c r="B784">
        <v>55</v>
      </c>
    </row>
    <row r="785" spans="1:2" x14ac:dyDescent="0.35">
      <c r="A785">
        <v>1743</v>
      </c>
      <c r="B785">
        <v>22</v>
      </c>
    </row>
    <row r="786" spans="1:2" x14ac:dyDescent="0.35">
      <c r="A786">
        <v>1265</v>
      </c>
      <c r="B786">
        <v>34</v>
      </c>
    </row>
    <row r="787" spans="1:2" x14ac:dyDescent="0.35">
      <c r="A787">
        <v>1169</v>
      </c>
      <c r="B787">
        <v>28.5</v>
      </c>
    </row>
    <row r="788" spans="1:2" x14ac:dyDescent="0.35">
      <c r="A788">
        <v>1191</v>
      </c>
      <c r="B788">
        <v>32</v>
      </c>
    </row>
    <row r="789" spans="1:2" x14ac:dyDescent="0.35">
      <c r="A789">
        <v>1176</v>
      </c>
      <c r="B789">
        <v>40</v>
      </c>
    </row>
    <row r="790" spans="1:2" x14ac:dyDescent="0.35">
      <c r="A790">
        <v>2887</v>
      </c>
      <c r="B790">
        <v>39</v>
      </c>
    </row>
    <row r="791" spans="1:2" x14ac:dyDescent="0.35">
      <c r="A791">
        <v>1840</v>
      </c>
      <c r="B791">
        <v>30</v>
      </c>
    </row>
    <row r="792" spans="1:2" x14ac:dyDescent="0.35">
      <c r="A792">
        <v>1190</v>
      </c>
      <c r="B792">
        <v>44</v>
      </c>
    </row>
    <row r="793" spans="1:2" x14ac:dyDescent="0.35">
      <c r="A793">
        <v>1272</v>
      </c>
      <c r="B793">
        <v>23</v>
      </c>
    </row>
    <row r="794" spans="1:2" x14ac:dyDescent="0.35">
      <c r="A794">
        <v>3316</v>
      </c>
      <c r="B794">
        <v>29.45</v>
      </c>
    </row>
    <row r="795" spans="1:2" x14ac:dyDescent="0.35">
      <c r="A795">
        <v>1091</v>
      </c>
      <c r="B795">
        <v>27</v>
      </c>
    </row>
    <row r="796" spans="1:2" x14ac:dyDescent="0.35">
      <c r="A796">
        <v>1090</v>
      </c>
      <c r="B796">
        <v>23</v>
      </c>
    </row>
    <row r="797" spans="1:2" x14ac:dyDescent="0.35">
      <c r="A797">
        <v>1089</v>
      </c>
      <c r="B797">
        <v>23</v>
      </c>
    </row>
    <row r="798" spans="1:2" x14ac:dyDescent="0.35">
      <c r="A798">
        <v>6175</v>
      </c>
    </row>
    <row r="799" spans="1:2" x14ac:dyDescent="0.35">
      <c r="A799">
        <v>1422</v>
      </c>
      <c r="B799">
        <v>25.95</v>
      </c>
    </row>
    <row r="800" spans="1:2" x14ac:dyDescent="0.35">
      <c r="A800">
        <v>487</v>
      </c>
      <c r="B800">
        <v>22.2</v>
      </c>
    </row>
    <row r="801" spans="1:2" x14ac:dyDescent="0.35">
      <c r="A801">
        <v>1962</v>
      </c>
      <c r="B801">
        <v>26.95</v>
      </c>
    </row>
    <row r="802" spans="1:2" x14ac:dyDescent="0.35">
      <c r="A802">
        <v>1086</v>
      </c>
      <c r="B802">
        <v>31.75</v>
      </c>
    </row>
    <row r="803" spans="1:2" x14ac:dyDescent="0.35">
      <c r="A803">
        <v>5010</v>
      </c>
      <c r="B803">
        <v>29.75</v>
      </c>
    </row>
    <row r="804" spans="1:2" x14ac:dyDescent="0.35">
      <c r="A804">
        <v>5131</v>
      </c>
      <c r="B804">
        <v>20</v>
      </c>
    </row>
    <row r="805" spans="1:2" x14ac:dyDescent="0.35">
      <c r="A805">
        <v>540</v>
      </c>
      <c r="B805">
        <v>27</v>
      </c>
    </row>
    <row r="806" spans="1:2" x14ac:dyDescent="0.35">
      <c r="A806">
        <v>6138</v>
      </c>
    </row>
    <row r="807" spans="1:2" x14ac:dyDescent="0.35">
      <c r="A807">
        <v>6213</v>
      </c>
    </row>
    <row r="808" spans="1:2" x14ac:dyDescent="0.35">
      <c r="A808">
        <v>6068</v>
      </c>
    </row>
    <row r="809" spans="1:2" x14ac:dyDescent="0.35">
      <c r="A809">
        <v>1088</v>
      </c>
      <c r="B809">
        <v>23.3</v>
      </c>
    </row>
    <row r="810" spans="1:2" x14ac:dyDescent="0.35">
      <c r="A810">
        <v>6273</v>
      </c>
    </row>
    <row r="811" spans="1:2" x14ac:dyDescent="0.35">
      <c r="A811">
        <v>2741</v>
      </c>
      <c r="B811">
        <v>20</v>
      </c>
    </row>
    <row r="812" spans="1:2" x14ac:dyDescent="0.35">
      <c r="A812">
        <v>6080</v>
      </c>
    </row>
    <row r="813" spans="1:2" x14ac:dyDescent="0.35">
      <c r="A813">
        <v>5885</v>
      </c>
      <c r="B813">
        <v>18.5</v>
      </c>
    </row>
    <row r="814" spans="1:2" x14ac:dyDescent="0.35">
      <c r="A814">
        <v>5972</v>
      </c>
      <c r="B814">
        <v>17.25</v>
      </c>
    </row>
    <row r="815" spans="1:2" x14ac:dyDescent="0.35">
      <c r="A815">
        <v>2406</v>
      </c>
      <c r="B815">
        <v>20.5</v>
      </c>
    </row>
    <row r="816" spans="1:2" x14ac:dyDescent="0.35">
      <c r="A816">
        <v>1470</v>
      </c>
      <c r="B816">
        <v>29</v>
      </c>
    </row>
    <row r="817" spans="1:2" x14ac:dyDescent="0.35">
      <c r="A817">
        <v>1971</v>
      </c>
      <c r="B817">
        <v>22.05</v>
      </c>
    </row>
    <row r="818" spans="1:2" x14ac:dyDescent="0.35">
      <c r="A818">
        <v>1087</v>
      </c>
      <c r="B818">
        <v>18.95</v>
      </c>
    </row>
    <row r="819" spans="1:2" x14ac:dyDescent="0.35">
      <c r="A819">
        <v>1110</v>
      </c>
      <c r="B819">
        <v>15.5</v>
      </c>
    </row>
    <row r="820" spans="1:2" x14ac:dyDescent="0.35">
      <c r="A820">
        <v>6174</v>
      </c>
    </row>
    <row r="821" spans="1:2" x14ac:dyDescent="0.35">
      <c r="A821">
        <v>6219</v>
      </c>
    </row>
    <row r="822" spans="1:2" x14ac:dyDescent="0.35">
      <c r="A822">
        <v>3950</v>
      </c>
      <c r="B822">
        <v>16.5</v>
      </c>
    </row>
    <row r="823" spans="1:2" x14ac:dyDescent="0.35">
      <c r="A823">
        <v>806</v>
      </c>
      <c r="B823">
        <v>21</v>
      </c>
    </row>
    <row r="824" spans="1:2" x14ac:dyDescent="0.35">
      <c r="A824">
        <v>3826</v>
      </c>
      <c r="B824">
        <v>21.5</v>
      </c>
    </row>
    <row r="825" spans="1:2" x14ac:dyDescent="0.35">
      <c r="A825">
        <v>6146</v>
      </c>
    </row>
    <row r="826" spans="1:2" x14ac:dyDescent="0.35">
      <c r="A826">
        <v>3952</v>
      </c>
      <c r="B826">
        <v>20.5</v>
      </c>
    </row>
    <row r="827" spans="1:2" x14ac:dyDescent="0.35">
      <c r="A827">
        <v>6321</v>
      </c>
    </row>
    <row r="828" spans="1:2" x14ac:dyDescent="0.35">
      <c r="A828">
        <v>3217</v>
      </c>
      <c r="B828">
        <v>16</v>
      </c>
    </row>
    <row r="829" spans="1:2" x14ac:dyDescent="0.35">
      <c r="A829">
        <v>1774</v>
      </c>
      <c r="B829">
        <v>26</v>
      </c>
    </row>
    <row r="830" spans="1:2" x14ac:dyDescent="0.35">
      <c r="A830">
        <v>2368</v>
      </c>
      <c r="B830">
        <v>28</v>
      </c>
    </row>
    <row r="831" spans="1:2" x14ac:dyDescent="0.35">
      <c r="A831">
        <v>3804</v>
      </c>
      <c r="B831">
        <v>30</v>
      </c>
    </row>
    <row r="832" spans="1:2" x14ac:dyDescent="0.35">
      <c r="A832">
        <v>1007</v>
      </c>
      <c r="B832">
        <v>39</v>
      </c>
    </row>
    <row r="833" spans="1:2" x14ac:dyDescent="0.35">
      <c r="A833">
        <v>1311</v>
      </c>
      <c r="B833">
        <v>38</v>
      </c>
    </row>
    <row r="834" spans="1:2" x14ac:dyDescent="0.35">
      <c r="A834">
        <v>5102</v>
      </c>
      <c r="B834">
        <v>43</v>
      </c>
    </row>
    <row r="835" spans="1:2" x14ac:dyDescent="0.35">
      <c r="A835">
        <v>6217</v>
      </c>
    </row>
    <row r="836" spans="1:2" x14ac:dyDescent="0.35">
      <c r="A836">
        <v>2277</v>
      </c>
      <c r="B836">
        <v>46.25</v>
      </c>
    </row>
    <row r="837" spans="1:2" x14ac:dyDescent="0.35">
      <c r="A837">
        <v>5171</v>
      </c>
      <c r="B837">
        <v>44</v>
      </c>
    </row>
    <row r="838" spans="1:2" x14ac:dyDescent="0.35">
      <c r="A838">
        <v>1005</v>
      </c>
      <c r="B838">
        <v>38.9</v>
      </c>
    </row>
    <row r="839" spans="1:2" x14ac:dyDescent="0.35">
      <c r="A839">
        <v>2370</v>
      </c>
      <c r="B839">
        <v>23</v>
      </c>
    </row>
    <row r="840" spans="1:2" x14ac:dyDescent="0.35">
      <c r="A840">
        <v>2276</v>
      </c>
      <c r="B840">
        <v>37</v>
      </c>
    </row>
    <row r="841" spans="1:2" x14ac:dyDescent="0.35">
      <c r="A841">
        <v>1006</v>
      </c>
      <c r="B841">
        <v>37</v>
      </c>
    </row>
    <row r="842" spans="1:2" x14ac:dyDescent="0.35">
      <c r="A842">
        <v>2015</v>
      </c>
      <c r="B842">
        <v>29</v>
      </c>
    </row>
    <row r="843" spans="1:2" x14ac:dyDescent="0.35">
      <c r="A843">
        <v>2369</v>
      </c>
      <c r="B843">
        <v>32</v>
      </c>
    </row>
    <row r="844" spans="1:2" x14ac:dyDescent="0.35">
      <c r="A844">
        <v>1084</v>
      </c>
      <c r="B844">
        <v>22.5</v>
      </c>
    </row>
    <row r="845" spans="1:2" x14ac:dyDescent="0.35">
      <c r="A845">
        <v>1988</v>
      </c>
      <c r="B845">
        <v>30.5</v>
      </c>
    </row>
    <row r="846" spans="1:2" x14ac:dyDescent="0.35">
      <c r="A846">
        <v>1989</v>
      </c>
      <c r="B846">
        <v>26.5</v>
      </c>
    </row>
    <row r="847" spans="1:2" x14ac:dyDescent="0.35">
      <c r="A847">
        <v>3056</v>
      </c>
      <c r="B847">
        <v>26</v>
      </c>
    </row>
    <row r="848" spans="1:2" x14ac:dyDescent="0.35">
      <c r="A848">
        <v>1658</v>
      </c>
      <c r="B848">
        <v>28</v>
      </c>
    </row>
    <row r="849" spans="1:2" x14ac:dyDescent="0.35">
      <c r="A849">
        <v>3805</v>
      </c>
      <c r="B849">
        <v>24.5</v>
      </c>
    </row>
    <row r="850" spans="1:2" x14ac:dyDescent="0.35">
      <c r="A850">
        <v>2233</v>
      </c>
      <c r="B850">
        <v>27</v>
      </c>
    </row>
    <row r="851" spans="1:2" x14ac:dyDescent="0.35">
      <c r="A851">
        <v>805</v>
      </c>
      <c r="B851">
        <v>28.5</v>
      </c>
    </row>
    <row r="852" spans="1:2" x14ac:dyDescent="0.35">
      <c r="A852">
        <v>2416</v>
      </c>
      <c r="B852">
        <v>26</v>
      </c>
    </row>
    <row r="853" spans="1:2" x14ac:dyDescent="0.35">
      <c r="A853">
        <v>815</v>
      </c>
      <c r="B853">
        <v>26.75</v>
      </c>
    </row>
    <row r="854" spans="1:2" x14ac:dyDescent="0.35">
      <c r="A854">
        <v>6234</v>
      </c>
    </row>
    <row r="855" spans="1:2" x14ac:dyDescent="0.35">
      <c r="A855">
        <v>3727</v>
      </c>
      <c r="B855">
        <v>25.5</v>
      </c>
    </row>
    <row r="856" spans="1:2" x14ac:dyDescent="0.35">
      <c r="A856">
        <v>1276</v>
      </c>
      <c r="B856">
        <v>30.5</v>
      </c>
    </row>
    <row r="857" spans="1:2" x14ac:dyDescent="0.35">
      <c r="A857">
        <v>6092</v>
      </c>
    </row>
    <row r="858" spans="1:2" x14ac:dyDescent="0.35">
      <c r="A858">
        <v>1275</v>
      </c>
      <c r="B858">
        <v>31</v>
      </c>
    </row>
    <row r="859" spans="1:2" x14ac:dyDescent="0.35">
      <c r="A859">
        <v>3313</v>
      </c>
      <c r="B859">
        <v>29.5</v>
      </c>
    </row>
    <row r="860" spans="1:2" x14ac:dyDescent="0.35">
      <c r="A860">
        <v>708</v>
      </c>
      <c r="B860">
        <v>45</v>
      </c>
    </row>
    <row r="861" spans="1:2" x14ac:dyDescent="0.35">
      <c r="A861">
        <v>3987</v>
      </c>
      <c r="B861">
        <v>45</v>
      </c>
    </row>
    <row r="862" spans="1:2" x14ac:dyDescent="0.35">
      <c r="A862">
        <v>3034</v>
      </c>
      <c r="B862">
        <v>31</v>
      </c>
    </row>
    <row r="863" spans="1:2" x14ac:dyDescent="0.35">
      <c r="A863">
        <v>1507</v>
      </c>
      <c r="B863">
        <v>31</v>
      </c>
    </row>
    <row r="864" spans="1:2" x14ac:dyDescent="0.35">
      <c r="A864">
        <v>804</v>
      </c>
      <c r="B864">
        <v>36</v>
      </c>
    </row>
    <row r="865" spans="1:2" x14ac:dyDescent="0.35">
      <c r="A865">
        <v>5777</v>
      </c>
      <c r="B865">
        <v>39</v>
      </c>
    </row>
    <row r="866" spans="1:2" x14ac:dyDescent="0.35">
      <c r="A866">
        <v>4309</v>
      </c>
      <c r="B866">
        <v>40</v>
      </c>
    </row>
    <row r="867" spans="1:2" x14ac:dyDescent="0.35">
      <c r="A867">
        <v>5093</v>
      </c>
      <c r="B867">
        <v>32</v>
      </c>
    </row>
    <row r="868" spans="1:2" x14ac:dyDescent="0.35">
      <c r="A868">
        <v>1775</v>
      </c>
      <c r="B868">
        <v>44.5</v>
      </c>
    </row>
    <row r="869" spans="1:2" x14ac:dyDescent="0.35">
      <c r="A869">
        <v>6296</v>
      </c>
    </row>
    <row r="870" spans="1:2" x14ac:dyDescent="0.35">
      <c r="A870">
        <v>4011</v>
      </c>
      <c r="B870">
        <v>29.5</v>
      </c>
    </row>
    <row r="871" spans="1:2" x14ac:dyDescent="0.35">
      <c r="A871">
        <v>3222</v>
      </c>
      <c r="B871">
        <v>29.5</v>
      </c>
    </row>
    <row r="872" spans="1:2" x14ac:dyDescent="0.35">
      <c r="A872">
        <v>1354</v>
      </c>
      <c r="B872">
        <v>22</v>
      </c>
    </row>
    <row r="873" spans="1:2" x14ac:dyDescent="0.35">
      <c r="A873">
        <v>4262</v>
      </c>
      <c r="B873">
        <v>44.5</v>
      </c>
    </row>
    <row r="874" spans="1:2" x14ac:dyDescent="0.35">
      <c r="A874">
        <v>5140</v>
      </c>
      <c r="B874">
        <v>34</v>
      </c>
    </row>
    <row r="875" spans="1:2" x14ac:dyDescent="0.35">
      <c r="A875">
        <v>3136</v>
      </c>
      <c r="B875">
        <v>43.5</v>
      </c>
    </row>
    <row r="876" spans="1:2" x14ac:dyDescent="0.35">
      <c r="A876">
        <v>6201</v>
      </c>
    </row>
    <row r="877" spans="1:2" x14ac:dyDescent="0.35">
      <c r="A877">
        <v>1274</v>
      </c>
      <c r="B877">
        <v>40</v>
      </c>
    </row>
    <row r="878" spans="1:2" x14ac:dyDescent="0.35">
      <c r="A878">
        <v>432</v>
      </c>
      <c r="B878">
        <v>36.5</v>
      </c>
    </row>
    <row r="879" spans="1:2" x14ac:dyDescent="0.35">
      <c r="A879">
        <v>1553</v>
      </c>
      <c r="B879">
        <v>23</v>
      </c>
    </row>
    <row r="880" spans="1:2" x14ac:dyDescent="0.35">
      <c r="A880">
        <v>5974</v>
      </c>
    </row>
    <row r="881" spans="1:2" x14ac:dyDescent="0.35">
      <c r="A881">
        <v>2054</v>
      </c>
      <c r="B881">
        <v>25</v>
      </c>
    </row>
    <row r="882" spans="1:2" x14ac:dyDescent="0.35">
      <c r="A882">
        <v>3596</v>
      </c>
      <c r="B882">
        <v>34</v>
      </c>
    </row>
    <row r="883" spans="1:2" x14ac:dyDescent="0.35">
      <c r="A883">
        <v>6162</v>
      </c>
    </row>
    <row r="884" spans="1:2" x14ac:dyDescent="0.35">
      <c r="A884">
        <v>1665</v>
      </c>
      <c r="B884">
        <v>25</v>
      </c>
    </row>
    <row r="885" spans="1:2" x14ac:dyDescent="0.35">
      <c r="A885">
        <v>4894</v>
      </c>
      <c r="B885">
        <v>34</v>
      </c>
    </row>
    <row r="886" spans="1:2" x14ac:dyDescent="0.35">
      <c r="A886">
        <v>2162</v>
      </c>
      <c r="B886">
        <v>25.5</v>
      </c>
    </row>
    <row r="887" spans="1:2" x14ac:dyDescent="0.35">
      <c r="A887">
        <v>2053</v>
      </c>
      <c r="B887">
        <v>22</v>
      </c>
    </row>
    <row r="888" spans="1:2" x14ac:dyDescent="0.35">
      <c r="A888">
        <v>2018</v>
      </c>
      <c r="B888">
        <v>26</v>
      </c>
    </row>
    <row r="889" spans="1:2" x14ac:dyDescent="0.35">
      <c r="A889">
        <v>6229</v>
      </c>
    </row>
    <row r="890" spans="1:2" x14ac:dyDescent="0.35">
      <c r="A890">
        <v>1657</v>
      </c>
      <c r="B890">
        <v>27</v>
      </c>
    </row>
    <row r="891" spans="1:2" x14ac:dyDescent="0.35">
      <c r="A891">
        <v>3259</v>
      </c>
      <c r="B891">
        <v>26</v>
      </c>
    </row>
    <row r="892" spans="1:2" x14ac:dyDescent="0.35">
      <c r="A892">
        <v>2548</v>
      </c>
      <c r="B892">
        <v>27.13</v>
      </c>
    </row>
    <row r="893" spans="1:2" x14ac:dyDescent="0.35">
      <c r="A893">
        <v>2410</v>
      </c>
      <c r="B893">
        <v>20</v>
      </c>
    </row>
    <row r="894" spans="1:2" x14ac:dyDescent="0.35">
      <c r="A894">
        <v>2408</v>
      </c>
      <c r="B894">
        <v>28</v>
      </c>
    </row>
    <row r="895" spans="1:2" x14ac:dyDescent="0.35">
      <c r="A895">
        <v>4017</v>
      </c>
      <c r="B895">
        <v>36</v>
      </c>
    </row>
    <row r="896" spans="1:2" x14ac:dyDescent="0.35">
      <c r="A896">
        <v>3450</v>
      </c>
      <c r="B896">
        <v>27</v>
      </c>
    </row>
    <row r="897" spans="1:2" x14ac:dyDescent="0.35">
      <c r="A897">
        <v>838</v>
      </c>
      <c r="B897">
        <v>34</v>
      </c>
    </row>
    <row r="898" spans="1:2" x14ac:dyDescent="0.35">
      <c r="A898">
        <v>4926</v>
      </c>
      <c r="B898">
        <v>38.5</v>
      </c>
    </row>
    <row r="899" spans="1:2" x14ac:dyDescent="0.35">
      <c r="A899">
        <v>2409</v>
      </c>
      <c r="B899">
        <v>38</v>
      </c>
    </row>
    <row r="900" spans="1:2" x14ac:dyDescent="0.35">
      <c r="A900">
        <v>2055</v>
      </c>
      <c r="B900">
        <v>28</v>
      </c>
    </row>
    <row r="901" spans="1:2" x14ac:dyDescent="0.35">
      <c r="A901">
        <v>2127</v>
      </c>
      <c r="B901">
        <v>25</v>
      </c>
    </row>
    <row r="902" spans="1:2" x14ac:dyDescent="0.35">
      <c r="A902">
        <v>932</v>
      </c>
      <c r="B902">
        <v>19.5</v>
      </c>
    </row>
    <row r="903" spans="1:2" x14ac:dyDescent="0.35">
      <c r="A903">
        <v>2407</v>
      </c>
      <c r="B903">
        <v>27.75</v>
      </c>
    </row>
    <row r="904" spans="1:2" x14ac:dyDescent="0.35">
      <c r="A904">
        <v>6266</v>
      </c>
    </row>
    <row r="905" spans="1:2" x14ac:dyDescent="0.35">
      <c r="A905">
        <v>1799</v>
      </c>
      <c r="B905">
        <v>20</v>
      </c>
    </row>
    <row r="906" spans="1:2" x14ac:dyDescent="0.35">
      <c r="A906">
        <v>3633</v>
      </c>
      <c r="B906">
        <v>32</v>
      </c>
    </row>
    <row r="907" spans="1:2" x14ac:dyDescent="0.35">
      <c r="A907">
        <v>4016</v>
      </c>
      <c r="B907">
        <v>36</v>
      </c>
    </row>
    <row r="908" spans="1:2" x14ac:dyDescent="0.35">
      <c r="A908">
        <v>1970</v>
      </c>
      <c r="B908">
        <v>38</v>
      </c>
    </row>
    <row r="909" spans="1:2" x14ac:dyDescent="0.35">
      <c r="A909">
        <v>3260</v>
      </c>
      <c r="B909">
        <v>27</v>
      </c>
    </row>
    <row r="910" spans="1:2" x14ac:dyDescent="0.35">
      <c r="A910">
        <v>4526</v>
      </c>
      <c r="B910">
        <v>54</v>
      </c>
    </row>
    <row r="911" spans="1:2" x14ac:dyDescent="0.35">
      <c r="A911">
        <v>4014</v>
      </c>
      <c r="B911">
        <v>38.5</v>
      </c>
    </row>
    <row r="912" spans="1:2" x14ac:dyDescent="0.35">
      <c r="A912">
        <v>1139</v>
      </c>
      <c r="B912">
        <v>39.5</v>
      </c>
    </row>
    <row r="913" spans="1:2" x14ac:dyDescent="0.35">
      <c r="A913">
        <v>6185</v>
      </c>
    </row>
    <row r="914" spans="1:2" x14ac:dyDescent="0.35">
      <c r="A914">
        <v>6190</v>
      </c>
    </row>
    <row r="915" spans="1:2" x14ac:dyDescent="0.35">
      <c r="A915">
        <v>3659</v>
      </c>
      <c r="B915">
        <v>27</v>
      </c>
    </row>
    <row r="916" spans="1:2" x14ac:dyDescent="0.35">
      <c r="A916">
        <v>3855</v>
      </c>
      <c r="B916">
        <v>31.42</v>
      </c>
    </row>
    <row r="917" spans="1:2" x14ac:dyDescent="0.35">
      <c r="A917">
        <v>1109</v>
      </c>
      <c r="B917">
        <v>44.64</v>
      </c>
    </row>
    <row r="918" spans="1:2" x14ac:dyDescent="0.35">
      <c r="A918">
        <v>3899</v>
      </c>
      <c r="B918">
        <v>28</v>
      </c>
    </row>
    <row r="919" spans="1:2" x14ac:dyDescent="0.35">
      <c r="A919">
        <v>3880</v>
      </c>
      <c r="B919">
        <v>30</v>
      </c>
    </row>
    <row r="920" spans="1:2" x14ac:dyDescent="0.35">
      <c r="A920">
        <v>1567</v>
      </c>
      <c r="B920">
        <v>20.149999999999999</v>
      </c>
    </row>
    <row r="921" spans="1:2" x14ac:dyDescent="0.35">
      <c r="A921">
        <v>3394</v>
      </c>
      <c r="B921">
        <v>47.5</v>
      </c>
    </row>
    <row r="922" spans="1:2" x14ac:dyDescent="0.35">
      <c r="A922">
        <v>653</v>
      </c>
      <c r="B922">
        <v>18</v>
      </c>
    </row>
    <row r="923" spans="1:2" x14ac:dyDescent="0.35">
      <c r="A923">
        <v>3870</v>
      </c>
      <c r="B923">
        <v>56.62</v>
      </c>
    </row>
    <row r="924" spans="1:2" x14ac:dyDescent="0.35">
      <c r="A924">
        <v>350</v>
      </c>
      <c r="B924">
        <v>34.56</v>
      </c>
    </row>
    <row r="925" spans="1:2" x14ac:dyDescent="0.35">
      <c r="A925">
        <v>1103</v>
      </c>
      <c r="B925">
        <v>37</v>
      </c>
    </row>
    <row r="926" spans="1:2" x14ac:dyDescent="0.35">
      <c r="A926">
        <v>709</v>
      </c>
      <c r="B926">
        <v>37</v>
      </c>
    </row>
    <row r="927" spans="1:2" x14ac:dyDescent="0.35">
      <c r="A927">
        <v>1340</v>
      </c>
      <c r="B927">
        <v>36.130000000000003</v>
      </c>
    </row>
    <row r="928" spans="1:2" x14ac:dyDescent="0.35">
      <c r="A928">
        <v>3879</v>
      </c>
      <c r="B928">
        <v>34</v>
      </c>
    </row>
    <row r="929" spans="1:2" x14ac:dyDescent="0.35">
      <c r="A929">
        <v>539</v>
      </c>
      <c r="B929">
        <v>64.25</v>
      </c>
    </row>
    <row r="930" spans="1:2" x14ac:dyDescent="0.35">
      <c r="A930">
        <v>6067</v>
      </c>
    </row>
    <row r="931" spans="1:2" x14ac:dyDescent="0.35">
      <c r="A931">
        <v>1571</v>
      </c>
      <c r="B931">
        <v>29.74</v>
      </c>
    </row>
    <row r="932" spans="1:2" x14ac:dyDescent="0.35">
      <c r="A932">
        <v>1572</v>
      </c>
      <c r="B932">
        <v>39.81</v>
      </c>
    </row>
    <row r="933" spans="1:2" x14ac:dyDescent="0.35">
      <c r="A933">
        <v>5482</v>
      </c>
      <c r="B933">
        <v>41.84</v>
      </c>
    </row>
    <row r="934" spans="1:2" x14ac:dyDescent="0.35">
      <c r="A934">
        <v>1415</v>
      </c>
      <c r="B934">
        <v>29.13</v>
      </c>
    </row>
    <row r="935" spans="1:2" x14ac:dyDescent="0.35">
      <c r="A935">
        <v>1736</v>
      </c>
      <c r="B935">
        <v>32.25</v>
      </c>
    </row>
    <row r="936" spans="1:2" x14ac:dyDescent="0.35">
      <c r="A936">
        <v>2109</v>
      </c>
      <c r="B936">
        <v>23.5</v>
      </c>
    </row>
    <row r="937" spans="1:2" x14ac:dyDescent="0.35">
      <c r="A937">
        <v>3993</v>
      </c>
      <c r="B937">
        <v>52.13</v>
      </c>
    </row>
    <row r="938" spans="1:2" x14ac:dyDescent="0.35">
      <c r="A938">
        <v>3998</v>
      </c>
      <c r="B938">
        <v>52.06</v>
      </c>
    </row>
    <row r="939" spans="1:2" x14ac:dyDescent="0.35">
      <c r="A939">
        <v>291</v>
      </c>
      <c r="B939">
        <v>48.16</v>
      </c>
    </row>
    <row r="940" spans="1:2" x14ac:dyDescent="0.35">
      <c r="A940">
        <v>1911</v>
      </c>
      <c r="B940">
        <v>39.25</v>
      </c>
    </row>
    <row r="941" spans="1:2" x14ac:dyDescent="0.35">
      <c r="A941">
        <v>2442</v>
      </c>
      <c r="B941">
        <v>43.24</v>
      </c>
    </row>
    <row r="942" spans="1:2" x14ac:dyDescent="0.35">
      <c r="A942">
        <v>3990</v>
      </c>
      <c r="B942">
        <v>49.62</v>
      </c>
    </row>
    <row r="943" spans="1:2" x14ac:dyDescent="0.35">
      <c r="A943">
        <v>5092</v>
      </c>
      <c r="B943">
        <v>63.25</v>
      </c>
    </row>
    <row r="944" spans="1:2" x14ac:dyDescent="0.35">
      <c r="A944">
        <v>5948</v>
      </c>
      <c r="B944">
        <v>54</v>
      </c>
    </row>
    <row r="945" spans="1:2" x14ac:dyDescent="0.35">
      <c r="A945">
        <v>4744</v>
      </c>
      <c r="B945">
        <v>67.319999999999993</v>
      </c>
    </row>
    <row r="946" spans="1:2" x14ac:dyDescent="0.35">
      <c r="A946">
        <v>4004</v>
      </c>
      <c r="B946">
        <v>40.83</v>
      </c>
    </row>
    <row r="947" spans="1:2" x14ac:dyDescent="0.35">
      <c r="A947">
        <v>3484</v>
      </c>
      <c r="B947">
        <v>32</v>
      </c>
    </row>
    <row r="948" spans="1:2" x14ac:dyDescent="0.35">
      <c r="A948">
        <v>3660</v>
      </c>
      <c r="B948">
        <v>24.5</v>
      </c>
    </row>
    <row r="949" spans="1:2" x14ac:dyDescent="0.35">
      <c r="A949">
        <v>2443</v>
      </c>
      <c r="B949">
        <v>24</v>
      </c>
    </row>
    <row r="950" spans="1:2" x14ac:dyDescent="0.35">
      <c r="A950">
        <v>2435</v>
      </c>
      <c r="B950">
        <v>23</v>
      </c>
    </row>
    <row r="951" spans="1:2" x14ac:dyDescent="0.35">
      <c r="A951">
        <v>5628</v>
      </c>
      <c r="B951">
        <v>55.5</v>
      </c>
    </row>
    <row r="952" spans="1:2" x14ac:dyDescent="0.35">
      <c r="A952">
        <v>4166</v>
      </c>
      <c r="B952">
        <v>32</v>
      </c>
    </row>
    <row r="953" spans="1:2" x14ac:dyDescent="0.35">
      <c r="A953">
        <v>652</v>
      </c>
      <c r="B953">
        <v>32.5</v>
      </c>
    </row>
    <row r="954" spans="1:2" x14ac:dyDescent="0.35">
      <c r="A954">
        <v>1574</v>
      </c>
      <c r="B954">
        <v>18</v>
      </c>
    </row>
    <row r="955" spans="1:2" x14ac:dyDescent="0.35">
      <c r="A955">
        <v>6307</v>
      </c>
    </row>
    <row r="956" spans="1:2" x14ac:dyDescent="0.35">
      <c r="A956">
        <v>2163</v>
      </c>
      <c r="B956">
        <v>22.56</v>
      </c>
    </row>
    <row r="957" spans="1:2" x14ac:dyDescent="0.35">
      <c r="A957">
        <v>3138</v>
      </c>
      <c r="B957">
        <v>41.85</v>
      </c>
    </row>
    <row r="958" spans="1:2" x14ac:dyDescent="0.35">
      <c r="A958">
        <v>1575</v>
      </c>
      <c r="B958">
        <v>32.64</v>
      </c>
    </row>
    <row r="959" spans="1:2" x14ac:dyDescent="0.35">
      <c r="A959">
        <v>1573</v>
      </c>
      <c r="B959">
        <v>56.629999999999995</v>
      </c>
    </row>
    <row r="960" spans="1:2" x14ac:dyDescent="0.35">
      <c r="A960">
        <v>3650</v>
      </c>
      <c r="B960">
        <v>37.82</v>
      </c>
    </row>
    <row r="961" spans="1:2" x14ac:dyDescent="0.35">
      <c r="A961">
        <v>5981</v>
      </c>
      <c r="B961">
        <v>18</v>
      </c>
    </row>
    <row r="962" spans="1:2" x14ac:dyDescent="0.35">
      <c r="A962">
        <v>5136</v>
      </c>
      <c r="B962">
        <v>51</v>
      </c>
    </row>
    <row r="963" spans="1:2" x14ac:dyDescent="0.35">
      <c r="A963">
        <v>1219</v>
      </c>
      <c r="B963">
        <v>46.73</v>
      </c>
    </row>
    <row r="964" spans="1:2" x14ac:dyDescent="0.35">
      <c r="A964">
        <v>3674</v>
      </c>
      <c r="B964">
        <v>24</v>
      </c>
    </row>
    <row r="965" spans="1:2" x14ac:dyDescent="0.35">
      <c r="A965">
        <v>655</v>
      </c>
      <c r="B965">
        <v>52.18</v>
      </c>
    </row>
    <row r="966" spans="1:2" x14ac:dyDescent="0.35">
      <c r="A966">
        <v>6081</v>
      </c>
    </row>
    <row r="967" spans="1:2" x14ac:dyDescent="0.35">
      <c r="A967">
        <v>6066</v>
      </c>
    </row>
    <row r="968" spans="1:2" x14ac:dyDescent="0.35">
      <c r="A968">
        <v>2020</v>
      </c>
      <c r="B968">
        <v>19.25</v>
      </c>
    </row>
    <row r="969" spans="1:2" x14ac:dyDescent="0.35">
      <c r="A969">
        <v>6232</v>
      </c>
    </row>
    <row r="970" spans="1:2" x14ac:dyDescent="0.35">
      <c r="A970">
        <v>3725</v>
      </c>
      <c r="B970">
        <v>30.5</v>
      </c>
    </row>
    <row r="971" spans="1:2" x14ac:dyDescent="0.35">
      <c r="A971">
        <v>2103</v>
      </c>
      <c r="B971">
        <v>23</v>
      </c>
    </row>
    <row r="972" spans="1:2" x14ac:dyDescent="0.35">
      <c r="A972">
        <v>3058</v>
      </c>
      <c r="B972">
        <v>29.75</v>
      </c>
    </row>
    <row r="973" spans="1:2" x14ac:dyDescent="0.35">
      <c r="A973">
        <v>6073</v>
      </c>
    </row>
    <row r="974" spans="1:2" x14ac:dyDescent="0.35">
      <c r="A974">
        <v>2041</v>
      </c>
      <c r="B974">
        <v>34</v>
      </c>
    </row>
    <row r="975" spans="1:2" x14ac:dyDescent="0.35">
      <c r="A975">
        <v>654</v>
      </c>
      <c r="B975">
        <v>33</v>
      </c>
    </row>
    <row r="976" spans="1:2" x14ac:dyDescent="0.35">
      <c r="A976">
        <v>6000</v>
      </c>
    </row>
    <row r="977" spans="1:2" x14ac:dyDescent="0.35">
      <c r="A977">
        <v>2060</v>
      </c>
      <c r="B977">
        <v>25.75</v>
      </c>
    </row>
    <row r="978" spans="1:2" x14ac:dyDescent="0.35">
      <c r="A978">
        <v>1973</v>
      </c>
      <c r="B978">
        <v>25.82</v>
      </c>
    </row>
    <row r="979" spans="1:2" x14ac:dyDescent="0.35">
      <c r="A979">
        <v>3283</v>
      </c>
      <c r="B979">
        <v>38.5</v>
      </c>
    </row>
    <row r="980" spans="1:2" x14ac:dyDescent="0.35">
      <c r="A980">
        <v>3989</v>
      </c>
      <c r="B980">
        <v>47.25</v>
      </c>
    </row>
    <row r="981" spans="1:2" x14ac:dyDescent="0.35">
      <c r="A981">
        <v>3669</v>
      </c>
      <c r="B981">
        <v>21.6</v>
      </c>
    </row>
    <row r="982" spans="1:2" x14ac:dyDescent="0.35">
      <c r="A982">
        <v>5990</v>
      </c>
    </row>
    <row r="983" spans="1:2" x14ac:dyDescent="0.35">
      <c r="A983">
        <v>2785</v>
      </c>
      <c r="B983">
        <v>41.15</v>
      </c>
    </row>
    <row r="984" spans="1:2" x14ac:dyDescent="0.35">
      <c r="A984">
        <v>1981</v>
      </c>
      <c r="B984">
        <v>25</v>
      </c>
    </row>
    <row r="985" spans="1:2" x14ac:dyDescent="0.35">
      <c r="A985">
        <v>3664</v>
      </c>
      <c r="B985">
        <v>24</v>
      </c>
    </row>
    <row r="986" spans="1:2" x14ac:dyDescent="0.35">
      <c r="A986">
        <v>2554</v>
      </c>
      <c r="B986">
        <v>20.079999999999998</v>
      </c>
    </row>
    <row r="987" spans="1:2" x14ac:dyDescent="0.35">
      <c r="A987">
        <v>3662</v>
      </c>
      <c r="B987">
        <v>15.5</v>
      </c>
    </row>
    <row r="988" spans="1:2" x14ac:dyDescent="0.35">
      <c r="A988">
        <v>3658</v>
      </c>
      <c r="B988">
        <v>17.5</v>
      </c>
    </row>
    <row r="989" spans="1:2" x14ac:dyDescent="0.35">
      <c r="A989">
        <v>2134</v>
      </c>
      <c r="B989">
        <v>28.5</v>
      </c>
    </row>
    <row r="990" spans="1:2" x14ac:dyDescent="0.35">
      <c r="A990">
        <v>6211</v>
      </c>
    </row>
    <row r="991" spans="1:2" x14ac:dyDescent="0.35">
      <c r="A991">
        <v>5132</v>
      </c>
      <c r="B991">
        <v>48.18</v>
      </c>
    </row>
    <row r="992" spans="1:2" x14ac:dyDescent="0.35">
      <c r="A992">
        <v>5104</v>
      </c>
      <c r="B992">
        <v>44</v>
      </c>
    </row>
    <row r="993" spans="1:2" x14ac:dyDescent="0.35">
      <c r="A993">
        <v>5130</v>
      </c>
      <c r="B993">
        <v>37.71</v>
      </c>
    </row>
    <row r="994" spans="1:2" x14ac:dyDescent="0.35">
      <c r="A994">
        <v>4578</v>
      </c>
      <c r="B994">
        <v>56.989999999999995</v>
      </c>
    </row>
    <row r="995" spans="1:2" x14ac:dyDescent="0.35">
      <c r="A995">
        <v>3992</v>
      </c>
      <c r="B995">
        <v>29</v>
      </c>
    </row>
    <row r="996" spans="1:2" x14ac:dyDescent="0.35">
      <c r="A996">
        <v>4006</v>
      </c>
      <c r="B996">
        <v>35.92</v>
      </c>
    </row>
    <row r="997" spans="1:2" x14ac:dyDescent="0.35">
      <c r="A997">
        <v>3655</v>
      </c>
      <c r="B997">
        <v>32.6</v>
      </c>
    </row>
    <row r="998" spans="1:2" x14ac:dyDescent="0.35">
      <c r="A998">
        <v>1339</v>
      </c>
      <c r="B998">
        <v>29.3</v>
      </c>
    </row>
    <row r="999" spans="1:2" x14ac:dyDescent="0.35">
      <c r="A999">
        <v>3657</v>
      </c>
      <c r="B999">
        <v>17.5</v>
      </c>
    </row>
    <row r="1000" spans="1:2" x14ac:dyDescent="0.35">
      <c r="A1000">
        <v>2279</v>
      </c>
      <c r="B1000">
        <v>25.84</v>
      </c>
    </row>
    <row r="1001" spans="1:2" x14ac:dyDescent="0.35">
      <c r="A1001">
        <v>3216</v>
      </c>
      <c r="B1001">
        <v>32</v>
      </c>
    </row>
    <row r="1002" spans="1:2" x14ac:dyDescent="0.35">
      <c r="A1002">
        <v>6110</v>
      </c>
    </row>
    <row r="1003" spans="1:2" x14ac:dyDescent="0.35">
      <c r="A1003">
        <v>656</v>
      </c>
      <c r="B1003">
        <v>31.89</v>
      </c>
    </row>
    <row r="1004" spans="1:2" x14ac:dyDescent="0.35">
      <c r="A1004">
        <v>3059</v>
      </c>
      <c r="B1004">
        <v>37.450000000000003</v>
      </c>
    </row>
    <row r="1005" spans="1:2" x14ac:dyDescent="0.35">
      <c r="A1005">
        <v>2138</v>
      </c>
      <c r="B1005">
        <v>27</v>
      </c>
    </row>
    <row r="1006" spans="1:2" x14ac:dyDescent="0.35">
      <c r="A1006">
        <v>2083</v>
      </c>
      <c r="B1006">
        <v>25</v>
      </c>
    </row>
    <row r="1007" spans="1:2" x14ac:dyDescent="0.35">
      <c r="A1007">
        <v>6119</v>
      </c>
    </row>
    <row r="1008" spans="1:2" x14ac:dyDescent="0.35">
      <c r="A1008">
        <v>2059</v>
      </c>
      <c r="B1008">
        <v>31.86</v>
      </c>
    </row>
    <row r="1009" spans="1:2" x14ac:dyDescent="0.35">
      <c r="A1009">
        <v>6311</v>
      </c>
    </row>
    <row r="1010" spans="1:2" x14ac:dyDescent="0.35">
      <c r="A1010">
        <v>1497</v>
      </c>
      <c r="B1010">
        <v>29</v>
      </c>
    </row>
    <row r="1011" spans="1:2" x14ac:dyDescent="0.35">
      <c r="A1011">
        <v>657</v>
      </c>
      <c r="B1011">
        <v>24</v>
      </c>
    </row>
    <row r="1012" spans="1:2" x14ac:dyDescent="0.35">
      <c r="A1012">
        <v>1570</v>
      </c>
      <c r="B1012">
        <v>46.39</v>
      </c>
    </row>
    <row r="1013" spans="1:2" x14ac:dyDescent="0.35">
      <c r="A1013">
        <v>5067</v>
      </c>
      <c r="B1013">
        <v>34.25</v>
      </c>
    </row>
    <row r="1014" spans="1:2" x14ac:dyDescent="0.35">
      <c r="A1014">
        <v>5004</v>
      </c>
      <c r="B1014">
        <v>38</v>
      </c>
    </row>
    <row r="1015" spans="1:2" x14ac:dyDescent="0.35">
      <c r="A1015">
        <v>5068</v>
      </c>
      <c r="B1015">
        <v>38.56</v>
      </c>
    </row>
    <row r="1016" spans="1:2" x14ac:dyDescent="0.35">
      <c r="A1016">
        <v>3369</v>
      </c>
      <c r="B1016">
        <v>41</v>
      </c>
    </row>
    <row r="1017" spans="1:2" x14ac:dyDescent="0.35">
      <c r="A1017">
        <v>659</v>
      </c>
      <c r="B1017">
        <v>35.619999999999997</v>
      </c>
    </row>
    <row r="1018" spans="1:2" x14ac:dyDescent="0.35">
      <c r="A1018">
        <v>3975</v>
      </c>
      <c r="B1018">
        <v>30</v>
      </c>
    </row>
    <row r="1019" spans="1:2" x14ac:dyDescent="0.35">
      <c r="A1019">
        <v>738</v>
      </c>
      <c r="B1019">
        <v>27.5</v>
      </c>
    </row>
    <row r="1020" spans="1:2" x14ac:dyDescent="0.35">
      <c r="A1020">
        <v>4008</v>
      </c>
      <c r="B1020">
        <v>35.82</v>
      </c>
    </row>
    <row r="1021" spans="1:2" x14ac:dyDescent="0.35">
      <c r="A1021">
        <v>2056</v>
      </c>
      <c r="B1021">
        <v>45</v>
      </c>
    </row>
    <row r="1022" spans="1:2" x14ac:dyDescent="0.35">
      <c r="A1022">
        <v>3671</v>
      </c>
      <c r="B1022">
        <v>36</v>
      </c>
    </row>
    <row r="1023" spans="1:2" x14ac:dyDescent="0.35">
      <c r="A1023">
        <v>737</v>
      </c>
      <c r="B1023">
        <v>31.19</v>
      </c>
    </row>
    <row r="1024" spans="1:2" x14ac:dyDescent="0.35">
      <c r="A1024">
        <v>6168</v>
      </c>
    </row>
    <row r="1025" spans="1:2" x14ac:dyDescent="0.35">
      <c r="A1025">
        <v>2202</v>
      </c>
      <c r="B1025">
        <v>30.6</v>
      </c>
    </row>
    <row r="1026" spans="1:2" x14ac:dyDescent="0.35">
      <c r="A1026">
        <v>5133</v>
      </c>
      <c r="B1026">
        <v>36</v>
      </c>
    </row>
    <row r="1027" spans="1:2" x14ac:dyDescent="0.35">
      <c r="A1027">
        <v>1627</v>
      </c>
      <c r="B1027">
        <v>35.9</v>
      </c>
    </row>
    <row r="1028" spans="1:2" x14ac:dyDescent="0.35">
      <c r="A1028">
        <v>6310</v>
      </c>
    </row>
    <row r="1029" spans="1:2" x14ac:dyDescent="0.35">
      <c r="A1029">
        <v>2043</v>
      </c>
      <c r="B1029">
        <v>33.65</v>
      </c>
    </row>
    <row r="1030" spans="1:2" x14ac:dyDescent="0.35">
      <c r="A1030">
        <v>4596</v>
      </c>
      <c r="B1030">
        <v>46.86</v>
      </c>
    </row>
    <row r="1031" spans="1:2" x14ac:dyDescent="0.35">
      <c r="A1031">
        <v>4005</v>
      </c>
      <c r="B1031">
        <v>24</v>
      </c>
    </row>
    <row r="1032" spans="1:2" x14ac:dyDescent="0.35">
      <c r="A1032">
        <v>3991</v>
      </c>
      <c r="B1032">
        <v>28.95</v>
      </c>
    </row>
    <row r="1033" spans="1:2" x14ac:dyDescent="0.35">
      <c r="A1033">
        <v>3654</v>
      </c>
      <c r="B1033">
        <v>40.380000000000003</v>
      </c>
    </row>
    <row r="1034" spans="1:2" x14ac:dyDescent="0.35">
      <c r="A1034">
        <v>1691</v>
      </c>
      <c r="B1034">
        <v>27.6</v>
      </c>
    </row>
    <row r="1035" spans="1:2" x14ac:dyDescent="0.35">
      <c r="A1035">
        <v>4013</v>
      </c>
      <c r="B1035">
        <v>40.25</v>
      </c>
    </row>
    <row r="1036" spans="1:2" x14ac:dyDescent="0.35">
      <c r="A1036">
        <v>3652</v>
      </c>
      <c r="B1036">
        <v>31</v>
      </c>
    </row>
    <row r="1037" spans="1:2" x14ac:dyDescent="0.35">
      <c r="A1037">
        <v>3999</v>
      </c>
      <c r="B1037">
        <v>41.26</v>
      </c>
    </row>
    <row r="1038" spans="1:2" x14ac:dyDescent="0.35">
      <c r="A1038">
        <v>2062</v>
      </c>
      <c r="B1038">
        <v>35.18</v>
      </c>
    </row>
    <row r="1039" spans="1:2" x14ac:dyDescent="0.35">
      <c r="A1039">
        <v>2141</v>
      </c>
      <c r="B1039">
        <v>32.03</v>
      </c>
    </row>
    <row r="1040" spans="1:2" x14ac:dyDescent="0.35">
      <c r="A1040">
        <v>1771</v>
      </c>
      <c r="B1040">
        <v>27.5</v>
      </c>
    </row>
    <row r="1041" spans="1:2" x14ac:dyDescent="0.35">
      <c r="A1041">
        <v>3983</v>
      </c>
      <c r="B1041">
        <v>26.5</v>
      </c>
    </row>
    <row r="1042" spans="1:2" x14ac:dyDescent="0.35">
      <c r="A1042">
        <v>6318</v>
      </c>
    </row>
    <row r="1043" spans="1:2" x14ac:dyDescent="0.35">
      <c r="A1043">
        <v>4347</v>
      </c>
      <c r="B1043">
        <v>27</v>
      </c>
    </row>
    <row r="1044" spans="1:2" x14ac:dyDescent="0.35">
      <c r="A1044">
        <v>3421</v>
      </c>
      <c r="B1044">
        <v>28</v>
      </c>
    </row>
    <row r="1045" spans="1:2" x14ac:dyDescent="0.35">
      <c r="A1045">
        <v>3301</v>
      </c>
      <c r="B1045">
        <v>28</v>
      </c>
    </row>
    <row r="1046" spans="1:2" x14ac:dyDescent="0.35">
      <c r="A1046">
        <v>4996</v>
      </c>
      <c r="B1046">
        <v>28</v>
      </c>
    </row>
    <row r="1047" spans="1:2" x14ac:dyDescent="0.35">
      <c r="A1047">
        <v>6159</v>
      </c>
    </row>
    <row r="1048" spans="1:2" x14ac:dyDescent="0.35">
      <c r="A1048">
        <v>6230</v>
      </c>
    </row>
    <row r="1049" spans="1:2" x14ac:dyDescent="0.35">
      <c r="A1049">
        <v>6241</v>
      </c>
    </row>
    <row r="1050" spans="1:2" x14ac:dyDescent="0.35">
      <c r="A1050">
        <v>4301</v>
      </c>
      <c r="B1050">
        <v>27.5</v>
      </c>
    </row>
    <row r="1051" spans="1:2" x14ac:dyDescent="0.35">
      <c r="A1051">
        <v>6745</v>
      </c>
      <c r="B1051">
        <v>26</v>
      </c>
    </row>
    <row r="1052" spans="1:2" x14ac:dyDescent="0.35">
      <c r="A1052">
        <v>5776</v>
      </c>
      <c r="B1052">
        <v>30</v>
      </c>
    </row>
    <row r="1053" spans="1:2" x14ac:dyDescent="0.35">
      <c r="A1053">
        <v>1769</v>
      </c>
      <c r="B1053">
        <v>35</v>
      </c>
    </row>
    <row r="1054" spans="1:2" x14ac:dyDescent="0.35">
      <c r="A1054">
        <v>1696</v>
      </c>
      <c r="B1054">
        <v>41</v>
      </c>
    </row>
    <row r="1055" spans="1:2" x14ac:dyDescent="0.35">
      <c r="A1055">
        <v>6338</v>
      </c>
    </row>
    <row r="1056" spans="1:2" x14ac:dyDescent="0.35">
      <c r="A1056">
        <v>1770</v>
      </c>
      <c r="B1056">
        <v>26</v>
      </c>
    </row>
    <row r="1057" spans="1:2" x14ac:dyDescent="0.35">
      <c r="A1057">
        <v>1153</v>
      </c>
      <c r="B1057">
        <v>31</v>
      </c>
    </row>
    <row r="1058" spans="1:2" x14ac:dyDescent="0.35">
      <c r="A1058">
        <v>4000</v>
      </c>
      <c r="B1058">
        <v>23</v>
      </c>
    </row>
    <row r="1059" spans="1:2" x14ac:dyDescent="0.35">
      <c r="A1059">
        <v>1151</v>
      </c>
      <c r="B1059">
        <v>35</v>
      </c>
    </row>
    <row r="1060" spans="1:2" x14ac:dyDescent="0.35">
      <c r="A1060">
        <v>847</v>
      </c>
      <c r="B1060">
        <v>22.07</v>
      </c>
    </row>
    <row r="1061" spans="1:2" x14ac:dyDescent="0.35">
      <c r="A1061">
        <v>5181</v>
      </c>
      <c r="B1061">
        <v>56</v>
      </c>
    </row>
    <row r="1062" spans="1:2" x14ac:dyDescent="0.35">
      <c r="A1062">
        <v>1978</v>
      </c>
      <c r="B1062">
        <v>33</v>
      </c>
    </row>
    <row r="1063" spans="1:2" x14ac:dyDescent="0.35">
      <c r="A1063">
        <v>6084</v>
      </c>
    </row>
    <row r="1064" spans="1:2" x14ac:dyDescent="0.35">
      <c r="A1064">
        <v>4867</v>
      </c>
      <c r="B1064">
        <v>46.5</v>
      </c>
    </row>
    <row r="1065" spans="1:2" x14ac:dyDescent="0.35">
      <c r="A1065">
        <v>6221</v>
      </c>
    </row>
    <row r="1066" spans="1:2" x14ac:dyDescent="0.35">
      <c r="A1066">
        <v>3617</v>
      </c>
      <c r="B1066">
        <v>47</v>
      </c>
    </row>
    <row r="1067" spans="1:2" x14ac:dyDescent="0.35">
      <c r="A1067">
        <v>1147</v>
      </c>
      <c r="B1067">
        <v>47.5</v>
      </c>
    </row>
    <row r="1068" spans="1:2" x14ac:dyDescent="0.35">
      <c r="A1068">
        <v>4234</v>
      </c>
      <c r="B1068">
        <v>48</v>
      </c>
    </row>
    <row r="1069" spans="1:2" x14ac:dyDescent="0.35">
      <c r="A1069">
        <v>2236</v>
      </c>
      <c r="B1069">
        <v>20</v>
      </c>
    </row>
    <row r="1070" spans="1:2" x14ac:dyDescent="0.35">
      <c r="A1070">
        <v>1979</v>
      </c>
      <c r="B1070">
        <v>31.25</v>
      </c>
    </row>
    <row r="1071" spans="1:2" x14ac:dyDescent="0.35">
      <c r="A1071">
        <v>3433</v>
      </c>
      <c r="B1071">
        <v>23</v>
      </c>
    </row>
    <row r="1072" spans="1:2" x14ac:dyDescent="0.35">
      <c r="A1072">
        <v>6209</v>
      </c>
    </row>
    <row r="1073" spans="1:2" x14ac:dyDescent="0.35">
      <c r="A1073">
        <v>2411</v>
      </c>
      <c r="B1073">
        <v>23.05</v>
      </c>
    </row>
    <row r="1074" spans="1:2" x14ac:dyDescent="0.35">
      <c r="A1074">
        <v>1534</v>
      </c>
      <c r="B1074">
        <v>19</v>
      </c>
    </row>
    <row r="1075" spans="1:2" x14ac:dyDescent="0.35">
      <c r="A1075">
        <v>317</v>
      </c>
      <c r="B1075">
        <v>36</v>
      </c>
    </row>
    <row r="1076" spans="1:2" x14ac:dyDescent="0.35">
      <c r="A1076">
        <v>926</v>
      </c>
      <c r="B1076">
        <v>27</v>
      </c>
    </row>
    <row r="1077" spans="1:2" x14ac:dyDescent="0.35">
      <c r="A1077">
        <v>1908</v>
      </c>
      <c r="B1077">
        <v>28</v>
      </c>
    </row>
    <row r="1078" spans="1:2" x14ac:dyDescent="0.35">
      <c r="A1078">
        <v>1150</v>
      </c>
      <c r="B1078">
        <v>52.5</v>
      </c>
    </row>
    <row r="1079" spans="1:2" x14ac:dyDescent="0.35">
      <c r="A1079">
        <v>4688</v>
      </c>
      <c r="B1079">
        <v>52</v>
      </c>
    </row>
    <row r="1080" spans="1:2" x14ac:dyDescent="0.35">
      <c r="A1080">
        <v>929</v>
      </c>
      <c r="B1080">
        <v>19.79</v>
      </c>
    </row>
    <row r="1081" spans="1:2" x14ac:dyDescent="0.35">
      <c r="A1081">
        <v>4001</v>
      </c>
      <c r="B1081">
        <v>21.63</v>
      </c>
    </row>
    <row r="1082" spans="1:2" x14ac:dyDescent="0.35">
      <c r="A1082">
        <v>2415</v>
      </c>
      <c r="B1082">
        <v>25.69</v>
      </c>
    </row>
    <row r="1083" spans="1:2" x14ac:dyDescent="0.35">
      <c r="A1083">
        <v>1876</v>
      </c>
      <c r="B1083">
        <v>32</v>
      </c>
    </row>
    <row r="1084" spans="1:2" x14ac:dyDescent="0.35">
      <c r="A1084">
        <v>1148</v>
      </c>
      <c r="B1084">
        <v>47</v>
      </c>
    </row>
    <row r="1085" spans="1:2" x14ac:dyDescent="0.35">
      <c r="A1085">
        <v>1152</v>
      </c>
      <c r="B1085">
        <v>33</v>
      </c>
    </row>
    <row r="1086" spans="1:2" x14ac:dyDescent="0.35">
      <c r="A1086">
        <v>3104</v>
      </c>
      <c r="B1086">
        <v>21.5</v>
      </c>
    </row>
    <row r="1087" spans="1:2" x14ac:dyDescent="0.35">
      <c r="A1087">
        <v>3390</v>
      </c>
      <c r="B1087">
        <v>34</v>
      </c>
    </row>
    <row r="1088" spans="1:2" x14ac:dyDescent="0.35">
      <c r="A1088">
        <v>3708</v>
      </c>
      <c r="B1088">
        <v>29</v>
      </c>
    </row>
    <row r="1089" spans="1:2" x14ac:dyDescent="0.35">
      <c r="A1089">
        <v>3878</v>
      </c>
      <c r="B1089">
        <v>30.1</v>
      </c>
    </row>
    <row r="1090" spans="1:2" x14ac:dyDescent="0.35">
      <c r="A1090">
        <v>2372</v>
      </c>
      <c r="B1090">
        <v>39</v>
      </c>
    </row>
    <row r="1091" spans="1:2" x14ac:dyDescent="0.35">
      <c r="A1091">
        <v>274</v>
      </c>
      <c r="B1091">
        <v>52</v>
      </c>
    </row>
    <row r="1092" spans="1:2" x14ac:dyDescent="0.35">
      <c r="A1092">
        <v>2096</v>
      </c>
      <c r="B1092">
        <v>45</v>
      </c>
    </row>
    <row r="1093" spans="1:2" x14ac:dyDescent="0.35">
      <c r="A1093">
        <v>881</v>
      </c>
      <c r="B1093">
        <v>43</v>
      </c>
    </row>
    <row r="1094" spans="1:2" x14ac:dyDescent="0.35">
      <c r="A1094">
        <v>2444</v>
      </c>
      <c r="B1094">
        <v>52</v>
      </c>
    </row>
    <row r="1095" spans="1:2" x14ac:dyDescent="0.35">
      <c r="A1095">
        <v>825</v>
      </c>
      <c r="B1095">
        <v>64</v>
      </c>
    </row>
    <row r="1096" spans="1:2" x14ac:dyDescent="0.35">
      <c r="A1096">
        <v>1968</v>
      </c>
      <c r="B1096">
        <v>30.5</v>
      </c>
    </row>
    <row r="1097" spans="1:2" x14ac:dyDescent="0.35">
      <c r="A1097">
        <v>4287</v>
      </c>
      <c r="B1097">
        <v>29.75</v>
      </c>
    </row>
    <row r="1098" spans="1:2" x14ac:dyDescent="0.35">
      <c r="A1098">
        <v>6329</v>
      </c>
    </row>
    <row r="1099" spans="1:2" x14ac:dyDescent="0.35">
      <c r="A1099">
        <v>2374</v>
      </c>
      <c r="B1099">
        <v>32.99</v>
      </c>
    </row>
    <row r="1100" spans="1:2" x14ac:dyDescent="0.35">
      <c r="A1100">
        <v>6283</v>
      </c>
    </row>
    <row r="1101" spans="1:2" x14ac:dyDescent="0.35">
      <c r="A1101">
        <v>1969</v>
      </c>
      <c r="B1101">
        <v>32.340000000000003</v>
      </c>
    </row>
    <row r="1102" spans="1:2" x14ac:dyDescent="0.35">
      <c r="A1102">
        <v>3366</v>
      </c>
      <c r="B1102">
        <v>21</v>
      </c>
    </row>
    <row r="1103" spans="1:2" x14ac:dyDescent="0.35">
      <c r="A1103">
        <v>3368</v>
      </c>
      <c r="B1103">
        <v>31.04</v>
      </c>
    </row>
    <row r="1104" spans="1:2" x14ac:dyDescent="0.35">
      <c r="A1104">
        <v>6236</v>
      </c>
    </row>
    <row r="1105" spans="1:2" x14ac:dyDescent="0.35">
      <c r="A1105">
        <v>6331</v>
      </c>
    </row>
    <row r="1106" spans="1:2" x14ac:dyDescent="0.35">
      <c r="A1106">
        <v>1000</v>
      </c>
      <c r="B1106">
        <v>59</v>
      </c>
    </row>
    <row r="1107" spans="1:2" x14ac:dyDescent="0.35">
      <c r="A1107">
        <v>2097</v>
      </c>
      <c r="B1107">
        <v>36</v>
      </c>
    </row>
    <row r="1108" spans="1:2" x14ac:dyDescent="0.35">
      <c r="A1108">
        <v>5090</v>
      </c>
      <c r="B1108">
        <v>52</v>
      </c>
    </row>
    <row r="1109" spans="1:2" x14ac:dyDescent="0.35">
      <c r="A1109">
        <v>5264</v>
      </c>
      <c r="B1109">
        <v>51</v>
      </c>
    </row>
    <row r="1110" spans="1:2" x14ac:dyDescent="0.35">
      <c r="A1110">
        <v>4601</v>
      </c>
      <c r="B1110">
        <v>56.88</v>
      </c>
    </row>
    <row r="1111" spans="1:2" x14ac:dyDescent="0.35">
      <c r="A1111">
        <v>3367</v>
      </c>
      <c r="B1111">
        <v>25</v>
      </c>
    </row>
    <row r="1112" spans="1:2" x14ac:dyDescent="0.35">
      <c r="A1112">
        <v>1838</v>
      </c>
      <c r="B1112">
        <v>31</v>
      </c>
    </row>
    <row r="1113" spans="1:2" x14ac:dyDescent="0.35">
      <c r="A1113">
        <v>6240</v>
      </c>
    </row>
    <row r="1114" spans="1:2" x14ac:dyDescent="0.35">
      <c r="A1114">
        <v>2371</v>
      </c>
      <c r="B1114">
        <v>25.5</v>
      </c>
    </row>
    <row r="1115" spans="1:2" x14ac:dyDescent="0.35">
      <c r="A1115">
        <v>3139</v>
      </c>
      <c r="B1115">
        <v>45</v>
      </c>
    </row>
    <row r="1116" spans="1:2" x14ac:dyDescent="0.35">
      <c r="A1116">
        <v>2182</v>
      </c>
      <c r="B1116">
        <v>19.48</v>
      </c>
    </row>
    <row r="1117" spans="1:2" x14ac:dyDescent="0.35">
      <c r="A1117">
        <v>675</v>
      </c>
      <c r="B1117">
        <v>20.75</v>
      </c>
    </row>
    <row r="1118" spans="1:2" x14ac:dyDescent="0.35">
      <c r="A1118">
        <v>6291</v>
      </c>
    </row>
    <row r="1119" spans="1:2" x14ac:dyDescent="0.35">
      <c r="A1119">
        <v>6181</v>
      </c>
    </row>
    <row r="1120" spans="1:2" x14ac:dyDescent="0.35">
      <c r="A1120">
        <v>5997</v>
      </c>
    </row>
    <row r="1121" spans="1:2" x14ac:dyDescent="0.35">
      <c r="A1121">
        <v>4980</v>
      </c>
      <c r="B1121">
        <v>32.130000000000003</v>
      </c>
    </row>
    <row r="1122" spans="1:2" x14ac:dyDescent="0.35">
      <c r="A1122">
        <v>1666</v>
      </c>
      <c r="B1122">
        <v>24.75</v>
      </c>
    </row>
    <row r="1123" spans="1:2" x14ac:dyDescent="0.35">
      <c r="A1123">
        <v>1546</v>
      </c>
      <c r="B1123">
        <v>26.98</v>
      </c>
    </row>
    <row r="1124" spans="1:2" x14ac:dyDescent="0.35">
      <c r="A1124">
        <v>673</v>
      </c>
      <c r="B1124">
        <v>26.43</v>
      </c>
    </row>
    <row r="1125" spans="1:2" x14ac:dyDescent="0.35">
      <c r="A1125">
        <v>1803</v>
      </c>
      <c r="B1125">
        <v>20.12</v>
      </c>
    </row>
    <row r="1126" spans="1:2" x14ac:dyDescent="0.35">
      <c r="A1126">
        <v>3082</v>
      </c>
      <c r="B1126">
        <v>23.67</v>
      </c>
    </row>
    <row r="1127" spans="1:2" x14ac:dyDescent="0.35">
      <c r="A1127">
        <v>4895</v>
      </c>
      <c r="B1127">
        <v>30.07</v>
      </c>
    </row>
    <row r="1128" spans="1:2" x14ac:dyDescent="0.35">
      <c r="A1128">
        <v>6226</v>
      </c>
    </row>
    <row r="1129" spans="1:2" x14ac:dyDescent="0.35">
      <c r="A1129">
        <v>5961</v>
      </c>
    </row>
    <row r="1130" spans="1:2" x14ac:dyDescent="0.35">
      <c r="A1130">
        <v>3193</v>
      </c>
      <c r="B1130">
        <v>21.36</v>
      </c>
    </row>
    <row r="1131" spans="1:2" x14ac:dyDescent="0.35">
      <c r="A1131">
        <v>5993</v>
      </c>
    </row>
    <row r="1132" spans="1:2" x14ac:dyDescent="0.35">
      <c r="A1132">
        <v>5824</v>
      </c>
    </row>
    <row r="1133" spans="1:2" x14ac:dyDescent="0.35">
      <c r="A1133">
        <v>4336</v>
      </c>
      <c r="B1133">
        <v>26.660000000000004</v>
      </c>
    </row>
    <row r="1134" spans="1:2" x14ac:dyDescent="0.35">
      <c r="A1134">
        <v>414</v>
      </c>
      <c r="B1134">
        <v>49.72</v>
      </c>
    </row>
    <row r="1135" spans="1:2" x14ac:dyDescent="0.35">
      <c r="A1135">
        <v>4335</v>
      </c>
      <c r="B1135">
        <v>32.44</v>
      </c>
    </row>
    <row r="1136" spans="1:2" x14ac:dyDescent="0.35">
      <c r="A1136">
        <v>2556</v>
      </c>
      <c r="B1136">
        <v>39.94</v>
      </c>
    </row>
    <row r="1137" spans="1:2" x14ac:dyDescent="0.35">
      <c r="A1137">
        <v>6189</v>
      </c>
    </row>
    <row r="1138" spans="1:2" x14ac:dyDescent="0.35">
      <c r="A1138">
        <v>4961</v>
      </c>
      <c r="B1138">
        <v>26.630000000000003</v>
      </c>
    </row>
    <row r="1139" spans="1:2" x14ac:dyDescent="0.35">
      <c r="A1139">
        <v>3054</v>
      </c>
      <c r="B1139">
        <v>43.11</v>
      </c>
    </row>
    <row r="1140" spans="1:2" x14ac:dyDescent="0.35">
      <c r="A1140">
        <v>5713</v>
      </c>
      <c r="B1140">
        <v>48.5</v>
      </c>
    </row>
    <row r="1141" spans="1:2" x14ac:dyDescent="0.35">
      <c r="A1141">
        <v>5336</v>
      </c>
      <c r="B1141">
        <v>41.510000000000005</v>
      </c>
    </row>
    <row r="1142" spans="1:2" x14ac:dyDescent="0.35">
      <c r="A1142">
        <v>1701</v>
      </c>
      <c r="B1142">
        <v>27.47</v>
      </c>
    </row>
    <row r="1143" spans="1:2" x14ac:dyDescent="0.35">
      <c r="A1143">
        <v>1940</v>
      </c>
      <c r="B1143">
        <v>38.06</v>
      </c>
    </row>
    <row r="1144" spans="1:2" x14ac:dyDescent="0.35">
      <c r="A1144">
        <v>1941</v>
      </c>
      <c r="B1144">
        <v>39.79</v>
      </c>
    </row>
    <row r="1145" spans="1:2" x14ac:dyDescent="0.35">
      <c r="A1145">
        <v>1738</v>
      </c>
      <c r="B1145">
        <v>44.25</v>
      </c>
    </row>
    <row r="1146" spans="1:2" x14ac:dyDescent="0.35">
      <c r="A1146">
        <v>6301</v>
      </c>
    </row>
    <row r="1147" spans="1:2" x14ac:dyDescent="0.35">
      <c r="A1147">
        <v>4195</v>
      </c>
      <c r="B1147">
        <v>0</v>
      </c>
    </row>
    <row r="1148" spans="1:2" x14ac:dyDescent="0.35">
      <c r="A1148">
        <v>3187</v>
      </c>
      <c r="B1148">
        <v>34</v>
      </c>
    </row>
    <row r="1149" spans="1:2" x14ac:dyDescent="0.35">
      <c r="A1149">
        <v>6158</v>
      </c>
    </row>
    <row r="1150" spans="1:2" x14ac:dyDescent="0.35">
      <c r="A1150">
        <v>4297</v>
      </c>
      <c r="B1150">
        <v>55.5</v>
      </c>
    </row>
    <row r="1151" spans="1:2" x14ac:dyDescent="0.35">
      <c r="A1151">
        <v>1540</v>
      </c>
      <c r="B1151">
        <v>56.449999999999996</v>
      </c>
    </row>
    <row r="1152" spans="1:2" x14ac:dyDescent="0.35">
      <c r="A1152">
        <v>2021</v>
      </c>
      <c r="B1152">
        <v>35.25</v>
      </c>
    </row>
    <row r="1153" spans="1:2" x14ac:dyDescent="0.35">
      <c r="A1153">
        <v>4998</v>
      </c>
      <c r="B1153">
        <v>36.58</v>
      </c>
    </row>
    <row r="1154" spans="1:2" x14ac:dyDescent="0.35">
      <c r="A1154">
        <v>2268</v>
      </c>
      <c r="B1154">
        <v>50.7</v>
      </c>
    </row>
    <row r="1155" spans="1:2" x14ac:dyDescent="0.35">
      <c r="A1155">
        <v>3971</v>
      </c>
      <c r="B1155">
        <v>36.81</v>
      </c>
    </row>
    <row r="1156" spans="1:2" x14ac:dyDescent="0.35">
      <c r="A1156">
        <v>6276</v>
      </c>
    </row>
    <row r="1157" spans="1:2" x14ac:dyDescent="0.35">
      <c r="A1157">
        <v>1288</v>
      </c>
      <c r="B1157">
        <v>39.510000000000005</v>
      </c>
    </row>
    <row r="1158" spans="1:2" x14ac:dyDescent="0.35">
      <c r="A1158">
        <v>4120</v>
      </c>
      <c r="B1158">
        <v>42.08</v>
      </c>
    </row>
    <row r="1159" spans="1:2" x14ac:dyDescent="0.35">
      <c r="A1159">
        <v>3195</v>
      </c>
      <c r="B1159">
        <v>41.2</v>
      </c>
    </row>
    <row r="1160" spans="1:2" x14ac:dyDescent="0.35">
      <c r="A1160">
        <v>5476</v>
      </c>
      <c r="B1160">
        <v>55</v>
      </c>
    </row>
    <row r="1161" spans="1:2" x14ac:dyDescent="0.35">
      <c r="A1161">
        <v>6333</v>
      </c>
    </row>
    <row r="1162" spans="1:2" x14ac:dyDescent="0.35">
      <c r="A1162">
        <v>4025</v>
      </c>
      <c r="B1162">
        <v>65.760000000000005</v>
      </c>
    </row>
    <row r="1163" spans="1:2" x14ac:dyDescent="0.35">
      <c r="A1163">
        <v>3883</v>
      </c>
      <c r="B1163">
        <v>39.22</v>
      </c>
    </row>
    <row r="1164" spans="1:2" x14ac:dyDescent="0.35">
      <c r="A1164">
        <v>4260</v>
      </c>
      <c r="B1164">
        <v>67</v>
      </c>
    </row>
    <row r="1165" spans="1:2" x14ac:dyDescent="0.35">
      <c r="A1165">
        <v>4730</v>
      </c>
      <c r="B1165">
        <v>66</v>
      </c>
    </row>
    <row r="1166" spans="1:2" x14ac:dyDescent="0.35">
      <c r="A1166">
        <v>5001</v>
      </c>
      <c r="B1166">
        <v>0</v>
      </c>
    </row>
    <row r="1167" spans="1:2" x14ac:dyDescent="0.35">
      <c r="A1167">
        <v>5625</v>
      </c>
      <c r="B1167">
        <v>68.5</v>
      </c>
    </row>
    <row r="1168" spans="1:2" x14ac:dyDescent="0.35">
      <c r="A1168">
        <v>1896</v>
      </c>
      <c r="B1168">
        <v>79.679999999999993</v>
      </c>
    </row>
    <row r="1169" spans="1:2" x14ac:dyDescent="0.35">
      <c r="A1169">
        <v>1895</v>
      </c>
      <c r="B1169">
        <v>72.209999999999994</v>
      </c>
    </row>
    <row r="1170" spans="1:2" x14ac:dyDescent="0.35">
      <c r="A1170">
        <v>1286</v>
      </c>
      <c r="B1170">
        <v>60.290000000000006</v>
      </c>
    </row>
    <row r="1171" spans="1:2" x14ac:dyDescent="0.35">
      <c r="A1171">
        <v>1752</v>
      </c>
      <c r="B1171">
        <v>54.19</v>
      </c>
    </row>
    <row r="1172" spans="1:2" x14ac:dyDescent="0.35">
      <c r="A1172">
        <v>4962</v>
      </c>
      <c r="B1172">
        <v>49.87</v>
      </c>
    </row>
    <row r="1173" spans="1:2" x14ac:dyDescent="0.35">
      <c r="A1173">
        <v>4972</v>
      </c>
      <c r="B1173">
        <v>40.5</v>
      </c>
    </row>
    <row r="1174" spans="1:2" x14ac:dyDescent="0.35">
      <c r="A1174">
        <v>1268</v>
      </c>
      <c r="B1174">
        <v>77.47</v>
      </c>
    </row>
    <row r="1175" spans="1:2" x14ac:dyDescent="0.35">
      <c r="A1175">
        <v>5931</v>
      </c>
      <c r="B1175">
        <v>63.25</v>
      </c>
    </row>
    <row r="1176" spans="1:2" x14ac:dyDescent="0.35">
      <c r="A1176">
        <v>1287</v>
      </c>
      <c r="B1176">
        <v>73.86</v>
      </c>
    </row>
    <row r="1177" spans="1:2" x14ac:dyDescent="0.35">
      <c r="A1177">
        <v>1267</v>
      </c>
      <c r="B1177">
        <v>79.45</v>
      </c>
    </row>
    <row r="1178" spans="1:2" x14ac:dyDescent="0.35">
      <c r="A1178">
        <v>702</v>
      </c>
      <c r="B1178">
        <v>41.14</v>
      </c>
    </row>
    <row r="1179" spans="1:2" x14ac:dyDescent="0.35">
      <c r="A1179">
        <v>4124</v>
      </c>
      <c r="B1179">
        <v>34.200000000000003</v>
      </c>
    </row>
    <row r="1180" spans="1:2" x14ac:dyDescent="0.35">
      <c r="A1180">
        <v>3940</v>
      </c>
      <c r="B1180">
        <v>34.67</v>
      </c>
    </row>
    <row r="1181" spans="1:2" x14ac:dyDescent="0.35">
      <c r="A1181">
        <v>5826</v>
      </c>
      <c r="B1181">
        <v>30</v>
      </c>
    </row>
    <row r="1182" spans="1:2" x14ac:dyDescent="0.35">
      <c r="A1182">
        <v>4723</v>
      </c>
      <c r="B1182">
        <v>37.230000000000004</v>
      </c>
    </row>
    <row r="1183" spans="1:2" x14ac:dyDescent="0.35">
      <c r="A1183">
        <v>1783</v>
      </c>
      <c r="B1183">
        <v>37.049999999999997</v>
      </c>
    </row>
    <row r="1184" spans="1:2" x14ac:dyDescent="0.35">
      <c r="A1184">
        <v>5991</v>
      </c>
    </row>
    <row r="1185" spans="1:2" x14ac:dyDescent="0.35">
      <c r="A1185">
        <v>4953</v>
      </c>
      <c r="B1185">
        <v>27.75</v>
      </c>
    </row>
    <row r="1186" spans="1:2" x14ac:dyDescent="0.35">
      <c r="A1186">
        <v>2288</v>
      </c>
      <c r="B1186">
        <v>33.799999999999997</v>
      </c>
    </row>
    <row r="1187" spans="1:2" x14ac:dyDescent="0.35">
      <c r="A1187">
        <v>2573</v>
      </c>
      <c r="B1187">
        <v>28.150000000000002</v>
      </c>
    </row>
    <row r="1188" spans="1:2" x14ac:dyDescent="0.35">
      <c r="A1188">
        <v>6172</v>
      </c>
    </row>
    <row r="1189" spans="1:2" x14ac:dyDescent="0.35">
      <c r="A1189">
        <v>4194</v>
      </c>
      <c r="B1189">
        <v>27.75</v>
      </c>
    </row>
    <row r="1190" spans="1:2" x14ac:dyDescent="0.35">
      <c r="A1190">
        <v>4814</v>
      </c>
      <c r="B1190">
        <v>31.97</v>
      </c>
    </row>
    <row r="1191" spans="1:2" x14ac:dyDescent="0.35">
      <c r="A1191">
        <v>1698</v>
      </c>
      <c r="B1191">
        <v>34.200000000000003</v>
      </c>
    </row>
    <row r="1192" spans="1:2" x14ac:dyDescent="0.35">
      <c r="A1192">
        <v>952</v>
      </c>
      <c r="B1192">
        <v>41.32</v>
      </c>
    </row>
    <row r="1193" spans="1:2" x14ac:dyDescent="0.35">
      <c r="A1193">
        <v>451</v>
      </c>
      <c r="B1193">
        <v>41.919999999999995</v>
      </c>
    </row>
    <row r="1194" spans="1:2" x14ac:dyDescent="0.35">
      <c r="A1194">
        <v>4764</v>
      </c>
      <c r="B1194">
        <v>33.380000000000003</v>
      </c>
    </row>
    <row r="1195" spans="1:2" x14ac:dyDescent="0.35">
      <c r="A1195">
        <v>3972</v>
      </c>
      <c r="B1195">
        <v>34.78</v>
      </c>
    </row>
    <row r="1196" spans="1:2" x14ac:dyDescent="0.35">
      <c r="A1196">
        <v>3972</v>
      </c>
      <c r="B1196">
        <v>34.78</v>
      </c>
    </row>
    <row r="1197" spans="1:2" x14ac:dyDescent="0.35">
      <c r="A1197">
        <v>3682</v>
      </c>
      <c r="B1197">
        <v>39.290000000000006</v>
      </c>
    </row>
    <row r="1198" spans="1:2" x14ac:dyDescent="0.35">
      <c r="A1198">
        <v>428</v>
      </c>
      <c r="B1198">
        <v>40.28</v>
      </c>
    </row>
    <row r="1199" spans="1:2" x14ac:dyDescent="0.35">
      <c r="A1199">
        <v>951</v>
      </c>
      <c r="B1199">
        <v>41.12</v>
      </c>
    </row>
    <row r="1200" spans="1:2" x14ac:dyDescent="0.35">
      <c r="A1200">
        <v>950</v>
      </c>
      <c r="B1200">
        <v>41.12</v>
      </c>
    </row>
    <row r="1201" spans="1:2" x14ac:dyDescent="0.35">
      <c r="A1201">
        <v>1719</v>
      </c>
      <c r="B1201">
        <v>34.379999999999995</v>
      </c>
    </row>
    <row r="1202" spans="1:2" x14ac:dyDescent="0.35">
      <c r="A1202">
        <v>730</v>
      </c>
      <c r="B1202">
        <v>28.31</v>
      </c>
    </row>
    <row r="1203" spans="1:2" x14ac:dyDescent="0.35">
      <c r="A1203">
        <v>3532</v>
      </c>
      <c r="B1203">
        <v>34.65</v>
      </c>
    </row>
    <row r="1204" spans="1:2" x14ac:dyDescent="0.35">
      <c r="A1204">
        <v>3502</v>
      </c>
      <c r="B1204">
        <v>43.93</v>
      </c>
    </row>
    <row r="1205" spans="1:2" x14ac:dyDescent="0.35">
      <c r="A1205">
        <v>1613</v>
      </c>
      <c r="B1205">
        <v>37</v>
      </c>
    </row>
    <row r="1206" spans="1:2" x14ac:dyDescent="0.35">
      <c r="A1206">
        <v>3821</v>
      </c>
      <c r="B1206">
        <v>32.449999999999996</v>
      </c>
    </row>
    <row r="1207" spans="1:2" x14ac:dyDescent="0.35">
      <c r="A1207">
        <v>6125</v>
      </c>
    </row>
    <row r="1208" spans="1:2" x14ac:dyDescent="0.35">
      <c r="A1208">
        <v>5334</v>
      </c>
      <c r="B1208">
        <v>37.840000000000003</v>
      </c>
    </row>
    <row r="1209" spans="1:2" x14ac:dyDescent="0.35">
      <c r="A1209">
        <v>5480</v>
      </c>
      <c r="B1209">
        <v>48.4</v>
      </c>
    </row>
    <row r="1210" spans="1:2" x14ac:dyDescent="0.35">
      <c r="A1210">
        <v>2012</v>
      </c>
      <c r="B1210">
        <v>41.56</v>
      </c>
    </row>
    <row r="1211" spans="1:2" x14ac:dyDescent="0.35">
      <c r="A1211">
        <v>3681</v>
      </c>
      <c r="B1211">
        <v>33.25</v>
      </c>
    </row>
    <row r="1212" spans="1:2" x14ac:dyDescent="0.35">
      <c r="A1212">
        <v>1804</v>
      </c>
      <c r="B1212">
        <v>31.1</v>
      </c>
    </row>
    <row r="1213" spans="1:2" x14ac:dyDescent="0.35">
      <c r="A1213">
        <v>6065</v>
      </c>
    </row>
    <row r="1214" spans="1:2" x14ac:dyDescent="0.35">
      <c r="A1214">
        <v>3221</v>
      </c>
      <c r="B1214">
        <v>49.25</v>
      </c>
    </row>
    <row r="1215" spans="1:2" x14ac:dyDescent="0.35">
      <c r="A1215">
        <v>415</v>
      </c>
      <c r="B1215">
        <v>58.43</v>
      </c>
    </row>
    <row r="1216" spans="1:2" x14ac:dyDescent="0.35">
      <c r="A1216">
        <v>3620</v>
      </c>
      <c r="B1216">
        <v>73.680000000000007</v>
      </c>
    </row>
    <row r="1217" spans="1:2" x14ac:dyDescent="0.35">
      <c r="A1217">
        <v>949</v>
      </c>
      <c r="B1217">
        <v>50.4</v>
      </c>
    </row>
    <row r="1218" spans="1:2" x14ac:dyDescent="0.35">
      <c r="A1218">
        <v>949</v>
      </c>
      <c r="B1218">
        <v>50.4</v>
      </c>
    </row>
    <row r="1219" spans="1:2" x14ac:dyDescent="0.35">
      <c r="A1219">
        <v>6265</v>
      </c>
    </row>
    <row r="1220" spans="1:2" x14ac:dyDescent="0.35">
      <c r="A1220">
        <v>920</v>
      </c>
      <c r="B1220">
        <v>48.4</v>
      </c>
    </row>
    <row r="1221" spans="1:2" x14ac:dyDescent="0.35">
      <c r="A1221">
        <v>4285</v>
      </c>
      <c r="B1221">
        <v>36.92</v>
      </c>
    </row>
    <row r="1222" spans="1:2" x14ac:dyDescent="0.35">
      <c r="A1222">
        <v>948</v>
      </c>
      <c r="B1222">
        <v>54.900000000000006</v>
      </c>
    </row>
    <row r="1223" spans="1:2" x14ac:dyDescent="0.35">
      <c r="A1223">
        <v>4152</v>
      </c>
      <c r="B1223">
        <v>76.930000000000007</v>
      </c>
    </row>
    <row r="1224" spans="1:2" x14ac:dyDescent="0.35">
      <c r="A1224">
        <v>4152</v>
      </c>
      <c r="B1224">
        <v>76.930000000000007</v>
      </c>
    </row>
    <row r="1225" spans="1:2" x14ac:dyDescent="0.35">
      <c r="A1225">
        <v>5828</v>
      </c>
      <c r="B1225">
        <v>41.1</v>
      </c>
    </row>
    <row r="1226" spans="1:2" x14ac:dyDescent="0.35">
      <c r="A1226">
        <v>946</v>
      </c>
      <c r="B1226">
        <v>78.900000000000006</v>
      </c>
    </row>
    <row r="1227" spans="1:2" x14ac:dyDescent="0.35">
      <c r="A1227">
        <v>2284</v>
      </c>
      <c r="B1227">
        <v>61.61</v>
      </c>
    </row>
    <row r="1228" spans="1:2" x14ac:dyDescent="0.35">
      <c r="A1228">
        <v>3220</v>
      </c>
      <c r="B1228">
        <v>60.980000000000004</v>
      </c>
    </row>
    <row r="1229" spans="1:2" x14ac:dyDescent="0.35">
      <c r="A1229">
        <v>3704</v>
      </c>
      <c r="B1229">
        <v>65.069999999999993</v>
      </c>
    </row>
    <row r="1230" spans="1:2" x14ac:dyDescent="0.35">
      <c r="A1230">
        <v>5262</v>
      </c>
      <c r="B1230">
        <v>71.92</v>
      </c>
    </row>
    <row r="1231" spans="1:2" x14ac:dyDescent="0.35">
      <c r="A1231">
        <v>5129</v>
      </c>
      <c r="B1231">
        <v>48.65</v>
      </c>
    </row>
    <row r="1232" spans="1:2" x14ac:dyDescent="0.35">
      <c r="A1232">
        <v>4832</v>
      </c>
      <c r="B1232">
        <v>54.620000000000005</v>
      </c>
    </row>
    <row r="1233" spans="1:2" x14ac:dyDescent="0.35">
      <c r="A1233">
        <v>4813</v>
      </c>
      <c r="B1233">
        <v>46.23</v>
      </c>
    </row>
    <row r="1234" spans="1:2" x14ac:dyDescent="0.35">
      <c r="A1234">
        <v>5261</v>
      </c>
      <c r="B1234">
        <v>51.949999999999996</v>
      </c>
    </row>
    <row r="1235" spans="1:2" x14ac:dyDescent="0.35">
      <c r="A1235">
        <v>5643</v>
      </c>
      <c r="B1235">
        <v>65.31</v>
      </c>
    </row>
    <row r="1236" spans="1:2" x14ac:dyDescent="0.35">
      <c r="A1236">
        <v>5263</v>
      </c>
      <c r="B1236">
        <v>60.49</v>
      </c>
    </row>
    <row r="1237" spans="1:2" x14ac:dyDescent="0.35">
      <c r="A1237">
        <v>5052</v>
      </c>
      <c r="B1237">
        <v>68.11</v>
      </c>
    </row>
    <row r="1238" spans="1:2" x14ac:dyDescent="0.35">
      <c r="A1238">
        <v>4286</v>
      </c>
      <c r="B1238">
        <v>65.09</v>
      </c>
    </row>
    <row r="1239" spans="1:2" x14ac:dyDescent="0.35">
      <c r="A1239">
        <v>3282</v>
      </c>
      <c r="B1239">
        <v>50.16</v>
      </c>
    </row>
    <row r="1240" spans="1:2" x14ac:dyDescent="0.35">
      <c r="A1240">
        <v>4676</v>
      </c>
      <c r="B1240">
        <v>59.449999999999996</v>
      </c>
    </row>
    <row r="1241" spans="1:2" x14ac:dyDescent="0.35">
      <c r="A1241">
        <v>3329</v>
      </c>
      <c r="B1241">
        <v>50.16</v>
      </c>
    </row>
    <row r="1242" spans="1:2" x14ac:dyDescent="0.35">
      <c r="A1242">
        <v>4290</v>
      </c>
      <c r="B1242">
        <v>54.19</v>
      </c>
    </row>
    <row r="1243" spans="1:2" x14ac:dyDescent="0.35">
      <c r="A1243">
        <v>2441</v>
      </c>
      <c r="B1243">
        <v>46.92</v>
      </c>
    </row>
    <row r="1244" spans="1:2" x14ac:dyDescent="0.35">
      <c r="A1244">
        <v>1920</v>
      </c>
      <c r="B1244">
        <v>53.85</v>
      </c>
    </row>
    <row r="1245" spans="1:2" x14ac:dyDescent="0.35">
      <c r="A1245">
        <v>3327</v>
      </c>
      <c r="B1245">
        <v>58.4</v>
      </c>
    </row>
    <row r="1246" spans="1:2" x14ac:dyDescent="0.35">
      <c r="A1246">
        <v>943</v>
      </c>
      <c r="B1246">
        <v>55.5</v>
      </c>
    </row>
    <row r="1247" spans="1:2" x14ac:dyDescent="0.35">
      <c r="A1247">
        <v>943</v>
      </c>
      <c r="B1247">
        <v>55.5</v>
      </c>
    </row>
    <row r="1248" spans="1:2" x14ac:dyDescent="0.35">
      <c r="A1248">
        <v>1514</v>
      </c>
      <c r="B1248">
        <v>43.410000000000004</v>
      </c>
    </row>
    <row r="1249" spans="1:2" x14ac:dyDescent="0.35">
      <c r="A1249">
        <v>2011</v>
      </c>
      <c r="B1249">
        <v>45.5</v>
      </c>
    </row>
    <row r="1250" spans="1:2" x14ac:dyDescent="0.35">
      <c r="A1250">
        <v>1640</v>
      </c>
      <c r="B1250">
        <v>34.9</v>
      </c>
    </row>
    <row r="1251" spans="1:2" x14ac:dyDescent="0.35">
      <c r="A1251">
        <v>1995</v>
      </c>
      <c r="B1251">
        <v>47.050000000000004</v>
      </c>
    </row>
    <row r="1252" spans="1:2" x14ac:dyDescent="0.35">
      <c r="A1252">
        <v>4199</v>
      </c>
      <c r="B1252">
        <v>34.629999999999995</v>
      </c>
    </row>
    <row r="1253" spans="1:2" x14ac:dyDescent="0.35">
      <c r="A1253">
        <v>3381</v>
      </c>
      <c r="B1253">
        <v>28.1</v>
      </c>
    </row>
    <row r="1254" spans="1:2" x14ac:dyDescent="0.35">
      <c r="A1254">
        <v>947</v>
      </c>
      <c r="B1254">
        <v>40.6</v>
      </c>
    </row>
    <row r="1255" spans="1:2" x14ac:dyDescent="0.35">
      <c r="A1255">
        <v>3608</v>
      </c>
      <c r="B1255">
        <v>30.75</v>
      </c>
    </row>
    <row r="1256" spans="1:2" x14ac:dyDescent="0.35">
      <c r="A1256">
        <v>2074</v>
      </c>
      <c r="B1256">
        <v>39.72</v>
      </c>
    </row>
    <row r="1257" spans="1:2" x14ac:dyDescent="0.35">
      <c r="A1257">
        <v>6091</v>
      </c>
    </row>
    <row r="1258" spans="1:2" x14ac:dyDescent="0.35">
      <c r="A1258">
        <v>5447</v>
      </c>
      <c r="B1258">
        <v>47.2</v>
      </c>
    </row>
    <row r="1259" spans="1:2" x14ac:dyDescent="0.35">
      <c r="A1259">
        <v>3326</v>
      </c>
      <c r="B1259">
        <v>43.379999999999995</v>
      </c>
    </row>
    <row r="1260" spans="1:2" x14ac:dyDescent="0.35">
      <c r="A1260">
        <v>1745</v>
      </c>
      <c r="B1260">
        <v>35.46</v>
      </c>
    </row>
    <row r="1261" spans="1:2" x14ac:dyDescent="0.35">
      <c r="A1261">
        <v>4274</v>
      </c>
      <c r="B1261">
        <v>20.2529</v>
      </c>
    </row>
    <row r="1262" spans="1:2" x14ac:dyDescent="0.35">
      <c r="A1262">
        <v>1703</v>
      </c>
      <c r="B1262">
        <v>43.42</v>
      </c>
    </row>
    <row r="1263" spans="1:2" x14ac:dyDescent="0.35">
      <c r="A1263">
        <v>4155</v>
      </c>
      <c r="B1263">
        <v>44.400000000000006</v>
      </c>
    </row>
    <row r="1264" spans="1:2" x14ac:dyDescent="0.35">
      <c r="A1264">
        <v>2537</v>
      </c>
      <c r="B1264">
        <v>49.18</v>
      </c>
    </row>
    <row r="1265" spans="1:2" x14ac:dyDescent="0.35">
      <c r="A1265">
        <v>3680</v>
      </c>
      <c r="B1265">
        <v>52.93</v>
      </c>
    </row>
    <row r="1266" spans="1:2" x14ac:dyDescent="0.35">
      <c r="A1266">
        <v>4154</v>
      </c>
      <c r="B1266">
        <v>65.45</v>
      </c>
    </row>
    <row r="1267" spans="1:2" x14ac:dyDescent="0.35">
      <c r="A1267">
        <v>5015</v>
      </c>
      <c r="B1267">
        <v>50.25</v>
      </c>
    </row>
    <row r="1268" spans="1:2" x14ac:dyDescent="0.35">
      <c r="A1268">
        <v>4524</v>
      </c>
      <c r="B1268">
        <v>40.69</v>
      </c>
    </row>
    <row r="1269" spans="1:2" x14ac:dyDescent="0.35">
      <c r="A1269">
        <v>1702</v>
      </c>
      <c r="B1269">
        <v>41.7</v>
      </c>
    </row>
    <row r="1270" spans="1:2" x14ac:dyDescent="0.35">
      <c r="A1270">
        <v>1712</v>
      </c>
      <c r="B1270">
        <v>36.739999999999995</v>
      </c>
    </row>
    <row r="1271" spans="1:2" x14ac:dyDescent="0.35">
      <c r="A1271">
        <v>3823</v>
      </c>
      <c r="B1271">
        <v>37.119999999999997</v>
      </c>
    </row>
    <row r="1272" spans="1:2" x14ac:dyDescent="0.35">
      <c r="A1272">
        <v>3820</v>
      </c>
      <c r="B1272">
        <v>33.04</v>
      </c>
    </row>
    <row r="1273" spans="1:2" x14ac:dyDescent="0.35">
      <c r="A1273">
        <v>6352</v>
      </c>
    </row>
    <row r="1274" spans="1:2" x14ac:dyDescent="0.35">
      <c r="A1274">
        <v>6263</v>
      </c>
    </row>
    <row r="1275" spans="1:2" x14ac:dyDescent="0.35">
      <c r="A1275">
        <v>2088</v>
      </c>
      <c r="B1275">
        <v>32.08</v>
      </c>
    </row>
    <row r="1276" spans="1:2" x14ac:dyDescent="0.35">
      <c r="A1276">
        <v>5973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</vt:lpstr>
      <vt:lpstr>Canada</vt:lpstr>
      <vt:lpstr>Market 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Krawchuk</dc:creator>
  <cp:lastModifiedBy>Mariah Krawchuk</cp:lastModifiedBy>
  <dcterms:created xsi:type="dcterms:W3CDTF">2025-07-31T20:40:06Z</dcterms:created>
  <dcterms:modified xsi:type="dcterms:W3CDTF">2025-08-14T22:48:06Z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