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Origem_Bases" sheetId="1" r:id="rId4"/>
    <sheet state="visible" name="Principal" sheetId="2" r:id="rId5"/>
    <sheet state="visible" name="Total_de_acoes" sheetId="3" r:id="rId6"/>
    <sheet state="visible" name="Chatgpt" sheetId="4" r:id="rId7"/>
    <sheet state="visible" name="Ticker" sheetId="5" r:id="rId8"/>
    <sheet state="hidden" name="Chatgpt 2" sheetId="6" r:id="rId9"/>
    <sheet state="hidden" name="Planilha1" sheetId="7" r:id="rId10"/>
  </sheets>
  <definedNames>
    <definedName localSheetId="1" name="DadosExternos_1">Principal!$A$1:$K$82</definedName>
    <definedName localSheetId="4" name="DadosExternos_2">Ticker!$A$1:$B$536</definedName>
  </definedNames>
  <calcPr/>
  <extLst>
    <ext uri="GoogleSheetsCustomDataVersion2">
      <go:sheetsCustomData xmlns:go="http://customooxmlschemas.google.com/" r:id="rId11" roundtripDataChecksum="j/vukrz+RgGr8YnFd/xLq+Hp8g4VtgJVjht7RyCzC84="/>
    </ext>
  </extLst>
</workbook>
</file>

<file path=xl/sharedStrings.xml><?xml version="1.0" encoding="utf-8"?>
<sst xmlns="http://schemas.openxmlformats.org/spreadsheetml/2006/main" count="1807" uniqueCount="1108">
  <si>
    <t>Aba</t>
  </si>
  <si>
    <t>Link</t>
  </si>
  <si>
    <t>Principal</t>
  </si>
  <si>
    <t>https://www.infomoney.com.br/ferramentas/altas-e-baixas/</t>
  </si>
  <si>
    <t>Ticker</t>
  </si>
  <si>
    <t>https://www.dadosdemercado.com.br/bolsa/acoes</t>
  </si>
  <si>
    <t>Total de Ações</t>
  </si>
  <si>
    <t>https://www.b3.com.br/pt_br/market-data-e-indices/indices/indices-amplos/indice-ibovespa-ibovespa-composicao-da-carteira.htm</t>
  </si>
  <si>
    <t>Chatgpt</t>
  </si>
  <si>
    <t>Ativo</t>
  </si>
  <si>
    <t>Data</t>
  </si>
  <si>
    <t>Último (R$)</t>
  </si>
  <si>
    <t>Var. Dia</t>
  </si>
  <si>
    <t>Var. Sem.</t>
  </si>
  <si>
    <t>Var. Mês</t>
  </si>
  <si>
    <t>Var. Ano</t>
  </si>
  <si>
    <t>Var. 12M</t>
  </si>
  <si>
    <t>Val. Mín</t>
  </si>
  <si>
    <t>Val. Máx</t>
  </si>
  <si>
    <t>Volume</t>
  </si>
  <si>
    <t>Variação (%)</t>
  </si>
  <si>
    <t>Valor inicial (R$)</t>
  </si>
  <si>
    <t>Quantidade de ações</t>
  </si>
  <si>
    <t>Variação ($)</t>
  </si>
  <si>
    <t>Resultado</t>
  </si>
  <si>
    <t>Nome da empresa</t>
  </si>
  <si>
    <t>Segmento</t>
  </si>
  <si>
    <t>Anos de mercado</t>
  </si>
  <si>
    <t>Cat_Idade</t>
  </si>
  <si>
    <t>Var. Sem. (%)</t>
  </si>
  <si>
    <t>Valor_inicial_sem (R$)</t>
  </si>
  <si>
    <t>Variaçao_semana (R$)</t>
  </si>
  <si>
    <t>Resultado_semana</t>
  </si>
  <si>
    <t>Var. Mês (%)</t>
  </si>
  <si>
    <t>Valor_inicial_mes (R$)</t>
  </si>
  <si>
    <t>Variaçao_mes (R$)</t>
  </si>
  <si>
    <t>Resultado_mes (R$)</t>
  </si>
  <si>
    <t>Var. Ano (%)</t>
  </si>
  <si>
    <t>Valor_inicial_ano (R$)</t>
  </si>
  <si>
    <t>Variaçao_ano (R$)</t>
  </si>
  <si>
    <t>Var. 12M (%)</t>
  </si>
  <si>
    <t>Valor_inicial_12M (R$)</t>
  </si>
  <si>
    <t>Variaçao_12M (R$)</t>
  </si>
  <si>
    <t>Resultado_12M (R$)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</si>
  <si>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</si>
  <si>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</si>
  <si>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</si>
  <si>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</si>
  <si>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</si>
  <si>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</si>
  <si>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</si>
  <si>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</si>
  <si>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</si>
  <si>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</si>
  <si>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</si>
  <si>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</si>
  <si>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</si>
  <si>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</si>
  <si>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</si>
  <si>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</si>
  <si>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</si>
  <si>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</si>
  <si>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</si>
  <si>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</si>
  <si>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</si>
  <si>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</si>
  <si>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</si>
  <si>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</si>
  <si>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</si>
  <si>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</si>
  <si>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</si>
  <si>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</si>
  <si>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</si>
  <si>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</si>
  <si>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</si>
  <si>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</si>
  <si>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</si>
  <si>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</si>
  <si>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</si>
  <si>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</si>
  <si>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</si>
  <si>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</si>
  <si>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</si>
  <si>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</si>
  <si>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</si>
  <si>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</si>
  <si>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</si>
  <si>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</si>
  <si>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</si>
  <si>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</si>
  <si>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</si>
  <si>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</si>
  <si>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</si>
  <si>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</si>
  <si>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</si>
  <si>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</si>
  <si>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</si>
  <si>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</si>
  <si>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</si>
  <si>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</si>
  <si>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</si>
  <si>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</si>
  <si>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</si>
  <si>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</si>
  <si>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</si>
  <si>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</si>
  <si>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</si>
  <si>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</si>
  <si>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</si>
  <si>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</si>
  <si>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</si>
  <si>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</si>
  <si>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</si>
  <si>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</si>
  <si>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</si>
  <si>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</si>
  <si>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</si>
  <si>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</si>
  <si>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</si>
  <si>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</si>
  <si>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</si>
  <si>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</si>
  <si>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</si>
  <si>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</si>
  <si>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</si>
  <si>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</si>
  <si>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</si>
  <si>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</si>
  <si>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</si>
  <si>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</si>
  <si>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</si>
  <si>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</si>
  <si>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</si>
  <si>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</si>
  <si>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</si>
  <si>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</si>
  <si>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</si>
  <si>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</si>
  <si>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</si>
  <si>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</si>
  <si>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</si>
  <si>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</si>
  <si>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</si>
  <si>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</si>
  <si>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</si>
  <si>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</si>
  <si>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</si>
  <si>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</si>
  <si>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</si>
  <si>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</si>
  <si>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</si>
  <si>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</si>
  <si>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</si>
  <si>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</si>
  <si>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</si>
  <si>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</si>
  <si>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</si>
  <si>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</si>
  <si>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</si>
  <si>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</si>
  <si>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</si>
  <si>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</si>
  <si>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</si>
  <si>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</si>
  <si>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</si>
  <si>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</si>
  <si>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</si>
  <si>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</si>
  <si>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</si>
  <si>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</si>
  <si>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</si>
  <si>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</si>
  <si>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</si>
  <si>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</si>
  <si>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</si>
  <si>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</si>
  <si>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</si>
  <si>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</si>
  <si>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</si>
  <si>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</si>
  <si>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</si>
  <si>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</si>
  <si>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</si>
  <si>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</si>
  <si>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</si>
  <si>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</si>
  <si>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</si>
  <si>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</si>
  <si>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</si>
  <si>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</si>
  <si>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</si>
  <si>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</si>
  <si>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</si>
  <si>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</si>
  <si>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</si>
  <si>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</si>
  <si>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</si>
  <si>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</si>
  <si>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</si>
  <si>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</si>
  <si>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</si>
  <si>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</si>
  <si>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</si>
  <si>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</si>
  <si>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</si>
  <si>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</si>
  <si>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</si>
  <si>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</si>
  <si>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</si>
  <si>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</si>
  <si>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</si>
  <si>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</si>
  <si>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</si>
  <si>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</si>
  <si>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</si>
  <si>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Idade (anos)</t>
  </si>
  <si>
    <t>Usiminas</t>
  </si>
  <si>
    <t>Siderurgia</t>
  </si>
  <si>
    <t>CSN Mineração</t>
  </si>
  <si>
    <t>Mineração</t>
  </si>
  <si>
    <t>Petrobras</t>
  </si>
  <si>
    <t>Petróleo</t>
  </si>
  <si>
    <t>Suzano</t>
  </si>
  <si>
    <t>Papel e Celulose</t>
  </si>
  <si>
    <t>CPFL Energia</t>
  </si>
  <si>
    <t>Energia</t>
  </si>
  <si>
    <t>PetroRio</t>
  </si>
  <si>
    <t>Vale</t>
  </si>
  <si>
    <t>Multiplan</t>
  </si>
  <si>
    <t>Shopping Centers</t>
  </si>
  <si>
    <t>Itaú Unibanco</t>
  </si>
  <si>
    <t>Banco</t>
  </si>
  <si>
    <t>Rede D'Or</t>
  </si>
  <si>
    <t>Saúde</t>
  </si>
  <si>
    <t>Braskem</t>
  </si>
  <si>
    <t>Química</t>
  </si>
  <si>
    <t>Azul</t>
  </si>
  <si>
    <t>Aviação</t>
  </si>
  <si>
    <t>3R Petroleum</t>
  </si>
  <si>
    <t>Equatorial Energia</t>
  </si>
  <si>
    <t>Siderúrgica Nacional</t>
  </si>
  <si>
    <t>YDUQS</t>
  </si>
  <si>
    <t>Educação</t>
  </si>
  <si>
    <t>Ultrapar</t>
  </si>
  <si>
    <t>MRV</t>
  </si>
  <si>
    <t>Construção</t>
  </si>
  <si>
    <t>Arezzo</t>
  </si>
  <si>
    <t>Moda</t>
  </si>
  <si>
    <t>Banco Bradesco</t>
  </si>
  <si>
    <t>Minerva</t>
  </si>
  <si>
    <t>Alimentos</t>
  </si>
  <si>
    <t>Grupo Pão de Açúcar</t>
  </si>
  <si>
    <t>Varejo</t>
  </si>
  <si>
    <t>BRF</t>
  </si>
  <si>
    <t>Vivo</t>
  </si>
  <si>
    <t>Telecomunicações</t>
  </si>
  <si>
    <t>Rumo</t>
  </si>
  <si>
    <t>Logística</t>
  </si>
  <si>
    <t>Cielo</t>
  </si>
  <si>
    <t>Meios de Pagamento</t>
  </si>
  <si>
    <t>Dexco</t>
  </si>
  <si>
    <t>Imobiliário</t>
  </si>
  <si>
    <t>TIM</t>
  </si>
  <si>
    <t>Bradespar</t>
  </si>
  <si>
    <t>Holding</t>
  </si>
  <si>
    <t>Locaweb</t>
  </si>
  <si>
    <t>Tecnologia</t>
  </si>
  <si>
    <t>PetroRecôncavo</t>
  </si>
  <si>
    <t>Itaúsa</t>
  </si>
  <si>
    <t>Banco do Brasil</t>
  </si>
  <si>
    <t>RaiaDrogasil</t>
  </si>
  <si>
    <t>Metalúrgica Gerdau</t>
  </si>
  <si>
    <t>Cosan</t>
  </si>
  <si>
    <t>JBS</t>
  </si>
  <si>
    <t>Magazine Luiza</t>
  </si>
  <si>
    <t>Gerdau</t>
  </si>
  <si>
    <t>Raízen</t>
  </si>
  <si>
    <t>Copel</t>
  </si>
  <si>
    <t>Grupo Vamos</t>
  </si>
  <si>
    <t>Marfrig</t>
  </si>
  <si>
    <t>Ambev</t>
  </si>
  <si>
    <t>Bebidas</t>
  </si>
  <si>
    <t>BB Seguridade</t>
  </si>
  <si>
    <t>Seguros</t>
  </si>
  <si>
    <t>Sabesp</t>
  </si>
  <si>
    <t>Saneamento</t>
  </si>
  <si>
    <t>Totvs</t>
  </si>
  <si>
    <t>CEMIG</t>
  </si>
  <si>
    <t>Eletrobras</t>
  </si>
  <si>
    <t>Eneva</t>
  </si>
  <si>
    <t>WEG</t>
  </si>
  <si>
    <t>Automação</t>
  </si>
  <si>
    <t>SLC Agrícola</t>
  </si>
  <si>
    <t>Agronegócio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</si>
  <si>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</si>
  <si>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</si>
  <si>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</si>
  <si>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</si>
  <si>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</si>
  <si>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</si>
  <si>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</si>
  <si>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Petz</t>
  </si>
  <si>
    <t>EZTEC</t>
  </si>
  <si>
    <t>Fleury</t>
  </si>
  <si>
    <t>Grupo Soma</t>
  </si>
  <si>
    <t>Alpargatas</t>
  </si>
  <si>
    <t>Cyrela</t>
  </si>
  <si>
    <t>Embraer</t>
  </si>
  <si>
    <t>Aeronáutica</t>
  </si>
  <si>
    <t>Natura</t>
  </si>
  <si>
    <t>Cosméticos</t>
  </si>
  <si>
    <t>Assaí</t>
  </si>
  <si>
    <t>B3</t>
  </si>
  <si>
    <t>Bolsa de Valores</t>
  </si>
  <si>
    <t>Hypera</t>
  </si>
  <si>
    <t>Farmacêutica</t>
  </si>
  <si>
    <t>São Martinho</t>
  </si>
  <si>
    <t>Açúcar e Álcool</t>
  </si>
  <si>
    <t>Hapvida</t>
  </si>
  <si>
    <t>Lojas Renner</t>
  </si>
  <si>
    <t>Carrefour Brasil</t>
  </si>
  <si>
    <t>Casas Bahia</t>
  </si>
  <si>
    <t>Localiza</t>
  </si>
  <si>
    <t>Aluguel de Carros</t>
  </si>
  <si>
    <t>CVC</t>
  </si>
  <si>
    <t>Turismo</t>
  </si>
  <si>
    <t>GOL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</si>
  <si>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</si>
  <si>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</si>
  <si>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</si>
  <si>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</si>
  <si>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</si>
  <si>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</si>
  <si>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</si>
  <si>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</si>
  <si>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</si>
  <si>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</si>
  <si>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</si>
  <si>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</si>
  <si>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</si>
  <si>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</si>
  <si>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</si>
  <si>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</si>
  <si>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</si>
  <si>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</si>
  <si>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</si>
  <si>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</si>
  <si>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</si>
  <si>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</si>
  <si>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</si>
  <si>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</si>
  <si>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</si>
  <si>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</si>
  <si>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</si>
  <si>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</si>
  <si>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</si>
  <si>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</si>
  <si>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</si>
  <si>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</si>
  <si>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</si>
  <si>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</si>
  <si>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</si>
  <si>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</si>
  <si>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</si>
  <si>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</si>
  <si>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</si>
  <si>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</si>
  <si>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</si>
  <si>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</si>
  <si>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</si>
  <si>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</si>
  <si>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</si>
  <si>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</si>
  <si>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</si>
  <si>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</si>
  <si>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</si>
  <si>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</si>
  <si>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</si>
  <si>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</si>
  <si>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</si>
  <si>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</si>
  <si>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</si>
  <si>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</si>
  <si>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</si>
  <si>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</si>
  <si>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</si>
  <si>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</si>
  <si>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</si>
  <si>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</si>
  <si>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</si>
  <si>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</si>
  <si>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</si>
  <si>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</si>
  <si>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</si>
  <si>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</si>
  <si>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</si>
  <si>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</si>
  <si>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</si>
  <si>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</si>
  <si>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</si>
  <si>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</si>
  <si>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</si>
  <si>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</si>
  <si>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</si>
  <si>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</si>
  <si>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</si>
  <si>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</si>
  <si>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</si>
  <si>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</si>
  <si>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</si>
  <si>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</si>
  <si>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</si>
  <si>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</si>
  <si>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</si>
  <si>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</si>
  <si>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</si>
  <si>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</si>
  <si>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</si>
  <si>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</si>
  <si>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</si>
  <si>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</si>
  <si>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</si>
  <si>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</si>
  <si>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</si>
  <si>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</si>
  <si>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</si>
  <si>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</si>
  <si>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</si>
  <si>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</si>
  <si>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</si>
  <si>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</si>
  <si>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</si>
  <si>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</si>
  <si>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</si>
  <si>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</si>
  <si>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</si>
  <si>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</si>
  <si>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</si>
  <si>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</si>
  <si>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</si>
  <si>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</si>
  <si>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</si>
  <si>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</si>
  <si>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</si>
  <si>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</si>
  <si>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</si>
  <si>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</si>
  <si>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</si>
  <si>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</si>
  <si>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</si>
  <si>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</si>
  <si>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</si>
  <si>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</si>
  <si>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</si>
  <si>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</si>
  <si>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</si>
  <si>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</si>
  <si>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</si>
  <si>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</si>
  <si>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</si>
  <si>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</si>
  <si>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</si>
  <si>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</si>
  <si>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</si>
  <si>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</si>
  <si>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</si>
  <si>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</si>
  <si>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</si>
  <si>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</si>
  <si>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</si>
  <si>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</si>
  <si>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</si>
  <si>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</si>
  <si>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</si>
  <si>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</si>
  <si>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</si>
  <si>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</si>
  <si>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</si>
  <si>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</si>
  <si>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</si>
  <si>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</si>
  <si>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</si>
  <si>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</si>
  <si>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</si>
  <si>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</si>
  <si>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</si>
  <si>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</si>
  <si>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</si>
  <si>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</si>
  <si>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</si>
  <si>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</si>
  <si>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</si>
  <si>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</si>
  <si>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</si>
  <si>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</si>
  <si>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</si>
  <si>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</si>
  <si>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</si>
  <si>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</si>
  <si>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</si>
  <si>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</si>
  <si>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</si>
  <si>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</si>
  <si>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</si>
  <si>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</si>
  <si>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</si>
  <si>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</si>
  <si>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</si>
  <si>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</si>
  <si>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</si>
  <si>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</si>
  <si>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</si>
  <si>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</si>
  <si>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</si>
  <si>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</si>
  <si>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</si>
  <si>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</si>
  <si>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</si>
  <si>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</si>
  <si>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</si>
  <si>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</si>
  <si>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</si>
  <si>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</si>
  <si>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</si>
  <si>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</si>
  <si>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</si>
  <si>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</si>
  <si>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</si>
  <si>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</si>
  <si>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</si>
  <si>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</si>
  <si>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</si>
  <si>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</si>
  <si>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</si>
  <si>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</si>
  <si>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</si>
  <si>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</si>
  <si>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</si>
  <si>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</si>
  <si>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</si>
  <si>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</si>
  <si>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</si>
  <si>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</si>
  <si>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</si>
  <si>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</si>
  <si>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</si>
  <si>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</si>
  <si>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</si>
  <si>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</si>
  <si>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</si>
  <si>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</si>
  <si>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</si>
  <si>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</si>
  <si>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</si>
  <si>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</si>
  <si>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</si>
  <si>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</si>
  <si>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</si>
  <si>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</si>
  <si>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</si>
  <si>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</si>
  <si>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</si>
  <si>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</si>
  <si>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</si>
  <si>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</si>
  <si>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</si>
  <si>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</si>
  <si>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</si>
  <si>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</si>
  <si>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</si>
  <si>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</si>
  <si>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</si>
  <si>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</si>
  <si>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</si>
  <si>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</si>
  <si>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</si>
  <si>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</si>
  <si>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</si>
  <si>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</si>
  <si>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</si>
  <si>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</si>
  <si>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</si>
  <si>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</si>
  <si>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</si>
  <si>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</si>
  <si>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</si>
  <si>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</si>
  <si>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</si>
  <si>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</si>
  <si>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</si>
  <si>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</si>
  <si>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</si>
  <si>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</si>
  <si>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</si>
  <si>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</si>
  <si>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</si>
  <si>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</si>
  <si>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</si>
  <si>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</si>
  <si>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</si>
  <si>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</si>
  <si>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</si>
  <si>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</si>
  <si>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</si>
  <si>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</si>
  <si>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</si>
  <si>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</si>
  <si>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</si>
  <si>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</si>
  <si>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</si>
  <si>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</si>
  <si>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</si>
  <si>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</si>
  <si>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</si>
  <si>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</si>
  <si>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</si>
  <si>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</si>
  <si>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</si>
  <si>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</si>
  <si>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</si>
  <si>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</si>
  <si>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</si>
  <si>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</si>
  <si>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</si>
  <si>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</si>
  <si>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</si>
  <si>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</si>
  <si>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</si>
  <si>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</si>
  <si>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</si>
  <si>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</si>
  <si>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</si>
  <si>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</si>
  <si>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</si>
  <si>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</si>
  <si>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</si>
  <si>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</si>
  <si>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</si>
  <si>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</si>
  <si>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</si>
  <si>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</si>
  <si>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</si>
  <si>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</si>
  <si>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</si>
  <si>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</si>
  <si>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</si>
  <si>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</si>
  <si>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</si>
  <si>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</si>
  <si>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</si>
  <si>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</si>
  <si>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</si>
  <si>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</si>
  <si>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</si>
  <si>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</si>
  <si>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</si>
  <si>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</si>
  <si>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</si>
  <si>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</si>
  <si>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</si>
  <si>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</si>
  <si>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</si>
  <si>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</si>
  <si>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</si>
  <si>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</si>
  <si>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</si>
  <si>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</si>
  <si>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</si>
  <si>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</si>
  <si>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</si>
  <si>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</si>
  <si>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</si>
  <si>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</si>
  <si>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</si>
  <si>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</si>
  <si>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</si>
  <si>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</si>
  <si>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</si>
  <si>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</si>
  <si>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</si>
  <si>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</si>
  <si>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</si>
  <si>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</si>
  <si>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</si>
  <si>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</si>
  <si>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</si>
  <si>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</si>
  <si>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</si>
  <si>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</si>
  <si>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</si>
  <si>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</si>
  <si>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</si>
  <si>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</si>
  <si>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</si>
  <si>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</si>
  <si>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</si>
  <si>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</si>
  <si>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</si>
  <si>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</si>
  <si>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</si>
  <si>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</si>
  <si>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</si>
  <si>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</si>
  <si>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</si>
  <si>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</si>
  <si>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</si>
  <si>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</si>
  <si>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</si>
  <si>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</si>
  <si>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</si>
  <si>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</si>
  <si>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</si>
  <si>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</si>
  <si>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</si>
  <si>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</si>
  <si>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</si>
  <si>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</si>
  <si>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</si>
  <si>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</si>
  <si>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</si>
  <si>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</si>
  <si>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</si>
  <si>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</si>
  <si>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</si>
  <si>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</si>
  <si>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</si>
  <si>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</si>
  <si>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</si>
  <si>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</si>
  <si>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</si>
  <si>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</si>
  <si>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</si>
  <si>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</si>
  <si>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</si>
  <si>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</si>
  <si>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</si>
  <si>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</si>
  <si>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</si>
  <si>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</si>
  <si>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</si>
  <si>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</si>
  <si>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</si>
  <si>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</si>
  <si>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</si>
  <si>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</si>
  <si>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</si>
  <si>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</si>
  <si>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</si>
  <si>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</si>
  <si>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</si>
  <si>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</si>
  <si>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</si>
  <si>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</si>
  <si>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</si>
  <si>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</si>
  <si>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</si>
  <si>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</si>
  <si>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</si>
  <si>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</si>
  <si>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</si>
  <si>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</si>
  <si>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</si>
  <si>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</si>
  <si>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</si>
  <si>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</si>
  <si>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</si>
  <si>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</si>
  <si>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</si>
  <si>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</si>
  <si>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</si>
  <si>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</si>
  <si>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</si>
  <si>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</si>
  <si>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</si>
  <si>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</si>
  <si>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</si>
  <si>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</si>
  <si>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</si>
  <si>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</si>
  <si>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</si>
  <si>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</si>
  <si>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</si>
  <si>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</si>
  <si>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</si>
  <si>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</si>
  <si>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</si>
  <si>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</si>
  <si>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</si>
  <si>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</si>
  <si>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</si>
  <si>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</si>
  <si>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</si>
  <si>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</si>
  <si>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</si>
  <si>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</si>
  <si>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</si>
  <si>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</si>
  <si>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</si>
  <si>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</si>
  <si>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</si>
  <si>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</si>
  <si>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</si>
  <si>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</si>
  <si>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</si>
  <si>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</si>
  <si>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</si>
  <si>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</si>
  <si>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</si>
  <si>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</si>
  <si>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</si>
  <si>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</si>
  <si>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</si>
  <si>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</si>
  <si>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</si>
  <si>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</si>
  <si>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</si>
  <si>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</si>
  <si>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</si>
  <si>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</si>
  <si>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</si>
  <si>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</si>
  <si>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</si>
  <si>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</si>
  <si>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</si>
  <si>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</si>
  <si>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</si>
  <si>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</si>
  <si>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</si>
  <si>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</si>
  <si>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</si>
  <si>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</si>
  <si>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</si>
  <si>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</si>
  <si>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</si>
  <si>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</si>
  <si>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</si>
  <si>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</si>
  <si>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</si>
  <si>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</si>
  <si>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</si>
  <si>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</si>
  <si>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</si>
  <si>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</si>
  <si>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</si>
  <si>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</si>
  <si>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</si>
  <si>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</si>
  <si>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</si>
  <si>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</si>
  <si>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</si>
  <si>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</si>
  <si>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</si>
  <si>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</si>
  <si>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</si>
  <si>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</si>
  <si>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</si>
  <si>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</si>
  <si>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</si>
  <si>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</si>
  <si>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</si>
  <si>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</si>
  <si>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</si>
  <si>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</si>
  <si>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</si>
  <si>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</si>
  <si>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</si>
  <si>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</si>
  <si>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</si>
  <si>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</si>
  <si>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</si>
  <si>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</si>
  <si>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</si>
  <si>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</si>
  <si>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</si>
  <si>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</si>
  <si>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</si>
  <si>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</si>
  <si>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</si>
  <si>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</si>
  <si>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</si>
  <si>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</si>
  <si>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</si>
  <si>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</si>
  <si>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</si>
  <si>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</si>
  <si>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</si>
  <si>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</si>
  <si>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</si>
  <si>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</si>
  <si>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</si>
  <si>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</si>
  <si>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</si>
  <si>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</si>
  <si>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</si>
  <si>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</si>
  <si>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</si>
  <si>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</si>
  <si>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</si>
  <si>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</si>
  <si>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</si>
  <si>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</si>
  <si>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</si>
  <si>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</si>
  <si>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</si>
  <si>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</si>
  <si>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</si>
  <si>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</si>
  <si>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</si>
  <si>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</si>
  <si>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</si>
  <si>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</si>
  <si>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</si>
  <si>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</si>
  <si>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</si>
  <si>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</si>
  <si>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</si>
  <si>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</si>
  <si>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</si>
  <si>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</si>
  <si>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</si>
  <si>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</si>
  <si>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</si>
  <si>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</si>
  <si>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</si>
  <si>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</si>
  <si>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</si>
  <si>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</si>
  <si>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</si>
  <si>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</si>
  <si>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</si>
  <si>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</si>
  <si>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</si>
  <si>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</si>
  <si>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</si>
  <si>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</si>
  <si>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</si>
  <si>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</si>
  <si>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</si>
  <si>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</si>
  <si>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</si>
  <si>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</si>
  <si>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</si>
  <si>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</si>
  <si>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</si>
  <si>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</si>
  <si>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</si>
  <si>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</si>
  <si>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</si>
  <si>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</si>
  <si>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</si>
  <si>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</si>
  <si>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</si>
  <si>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</si>
  <si>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</si>
  <si>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</si>
  <si>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</si>
  <si>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</si>
  <si>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</si>
  <si>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</si>
  <si>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</si>
  <si>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</si>
  <si>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</si>
  <si>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</si>
  <si>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</si>
  <si>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</si>
  <si>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</si>
  <si>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</si>
  <si>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</si>
  <si>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</si>
  <si>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</si>
  <si>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</si>
  <si>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</si>
  <si>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</si>
  <si>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</si>
  <si>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</si>
  <si>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</si>
  <si>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</si>
  <si>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</si>
  <si>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</si>
  <si>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</si>
  <si>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</si>
  <si>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</si>
  <si>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</si>
  <si>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</si>
  <si>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</si>
  <si>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</si>
  <si>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</si>
  <si>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</si>
  <si>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</si>
  <si>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</si>
  <si>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</si>
  <si>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</si>
  <si>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</si>
  <si>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</si>
  <si>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</si>
  <si>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</si>
  <si>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</si>
  <si>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</si>
  <si>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</si>
  <si>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</si>
  <si>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</si>
  <si>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</si>
  <si>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</si>
  <si>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</si>
  <si>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</si>
  <si>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</si>
  <si>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</si>
  <si>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</si>
  <si>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</si>
  <si>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</si>
  <si>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</si>
  <si>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</si>
  <si>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</si>
  <si>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</si>
  <si>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</si>
  <si>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</si>
  <si>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</si>
  <si>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</si>
  <si>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</si>
  <si>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</si>
  <si>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</si>
  <si>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</si>
  <si>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</si>
  <si>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</si>
  <si>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</si>
  <si>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</si>
  <si>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</si>
  <si>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</si>
  <si>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</si>
  <si>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</si>
  <si>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</si>
  <si>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</si>
  <si>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</si>
  <si>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</si>
  <si>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</si>
  <si>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</si>
  <si>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</si>
  <si>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</si>
  <si>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</si>
  <si>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</si>
  <si>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</si>
  <si>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</si>
  <si>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</si>
  <si>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</si>
  <si>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</si>
  <si>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</si>
  <si>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</si>
  <si>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</si>
  <si>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</si>
  <si>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</si>
  <si>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</si>
  <si>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</si>
  <si>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</si>
  <si>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</si>
  <si>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</si>
  <si>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</si>
  <si>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</si>
  <si>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</si>
  <si>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</si>
  <si>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</si>
  <si>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</si>
  <si>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</si>
  <si>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</si>
  <si>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</si>
  <si>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</si>
  <si>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</si>
  <si>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</si>
  <si>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</si>
  <si>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</si>
  <si>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</si>
  <si>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</si>
  <si>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</si>
  <si>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</si>
  <si>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</si>
  <si>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</si>
  <si>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</si>
  <si>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</si>
  <si>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</si>
  <si>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Nome da Empresa</t>
  </si>
  <si>
    <t>Idade (fundação ou início de operações)</t>
  </si>
  <si>
    <t>idade</t>
  </si>
  <si>
    <t>Siderurgia e Metalurgia</t>
  </si>
  <si>
    <t>Petróleo e Gás Natural</t>
  </si>
  <si>
    <t>Energia Elétrica</t>
  </si>
  <si>
    <t>Serviços Financeiros</t>
  </si>
  <si>
    <t>Transporte Aéreo</t>
  </si>
  <si>
    <t>Construção Civil</t>
  </si>
  <si>
    <t>Calçados</t>
  </si>
  <si>
    <t>Transporte Ferroviário</t>
  </si>
  <si>
    <t>Comércio e Distribuição</t>
  </si>
  <si>
    <t>Investimentos</t>
  </si>
  <si>
    <t>Tecnologia da Informação</t>
  </si>
  <si>
    <t>Farmácias</t>
  </si>
  <si>
    <t>Energia e Infraestrutura</t>
  </si>
  <si>
    <t>Logística e Transporte</t>
  </si>
  <si>
    <t>Equipamentos Elétricos e Eletrônicos</t>
  </si>
  <si>
    <t>Infraestrutura e Transporte</t>
  </si>
  <si>
    <t>Açúcar e Etanol</t>
  </si>
  <si>
    <t>Aluguel de Carros e Gestão de Frotas</t>
  </si>
  <si>
    <t>ATIVO</t>
  </si>
  <si>
    <t>ÚLTIMO (R$)</t>
  </si>
  <si>
    <t>VAR. DIA (%)</t>
  </si>
  <si>
    <t>VAL. MIN (R$)</t>
  </si>
  <si>
    <t>VAL. MÁX (R$)</t>
  </si>
  <si>
    <t>DATA</t>
  </si>
  <si>
    <t>Variacao %</t>
  </si>
  <si>
    <t>Valor Inicial</t>
  </si>
  <si>
    <t>Variação $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</si>
</sst>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$ -416]#,##0.00"/>
    <numFmt numFmtId="165" formatCode="_-* #,##0_-;\-* #,##0_-;_-* &quot;-&quot;??_-;_-@"/>
  </numFmts>
  <fonts count="17">
    <font>
      <sz val="11.0"/>
      <color theme="1"/>
      <name val="Aptos narrow"/>
      <scheme val="minor"/>
    </font>
    <font>
      <color theme="1"/>
      <name val="Aptos narrow"/>
    </font>
    <font>
      <u/>
      <sz val="11.0"/>
      <color theme="10"/>
      <name val="Aptos narrow"/>
    </font>
    <font>
      <color theme="1"/>
      <name val="Arial"/>
    </font>
    <font>
      <b/>
      <color rgb="FF000000"/>
      <name val="Aptos narrow"/>
    </font>
    <font>
      <b/>
      <sz val="11.0"/>
      <color theme="1"/>
      <name val="Aptos narrow"/>
    </font>
    <font>
      <b/>
      <sz val="11.0"/>
      <color theme="1"/>
      <name val="Arial"/>
    </font>
    <font>
      <sz val="11.0"/>
      <color theme="1"/>
      <name val="Aptos narrow"/>
    </font>
    <font>
      <color theme="1"/>
      <name val="Aptos narrow"/>
      <scheme val="minor"/>
    </font>
    <font>
      <color rgb="FFD1D5DB"/>
      <name val="Söhne"/>
    </font>
    <font>
      <b/>
      <sz val="16.0"/>
      <color rgb="FFFF0000"/>
      <name val="Aptos narrow"/>
    </font>
    <font>
      <b/>
      <sz val="12.0"/>
      <color rgb="FF000000"/>
      <name val="Arial"/>
    </font>
    <font>
      <sz val="12.0"/>
      <color theme="1"/>
      <name val="Aptos narrow"/>
    </font>
    <font>
      <u/>
      <sz val="12.0"/>
      <color theme="10"/>
      <name val="Aptos narrow"/>
    </font>
    <font>
      <sz val="12.0"/>
      <color rgb="FF000000"/>
      <name val="Arial"/>
    </font>
    <font>
      <sz val="12.0"/>
      <color rgb="FF1EB980"/>
      <name val="Arial"/>
    </font>
    <font>
      <u/>
      <sz val="12.0"/>
      <color theme="10"/>
      <name val="Aptos narrow"/>
    </font>
  </fonts>
  <fills count="9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E69138"/>
        <bgColor rgb="FFE69138"/>
      </patternFill>
    </fill>
    <fill>
      <patternFill patternType="solid">
        <fgColor rgb="FFE06666"/>
        <bgColor rgb="FFE06666"/>
      </patternFill>
    </fill>
    <fill>
      <patternFill patternType="solid">
        <fgColor rgb="FFECECF1"/>
        <bgColor rgb="FFECECF1"/>
      </patternFill>
    </fill>
    <fill>
      <patternFill patternType="solid">
        <fgColor rgb="FF343541"/>
        <bgColor rgb="FF343541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D9D9E3"/>
      </left>
      <top style="thin">
        <color rgb="FFD9D9E3"/>
      </top>
      <bottom style="thin">
        <color rgb="FFD9D9E3"/>
      </bottom>
    </border>
    <border>
      <bottom style="thin">
        <color rgb="FF000000"/>
      </bottom>
    </border>
    <border>
      <left style="thin">
        <color rgb="FFD9D9E3"/>
      </left>
      <bottom style="thin">
        <color rgb="FFD9D9E3"/>
      </bottom>
    </border>
    <border>
      <left style="thin">
        <color rgb="FFD9D9E3"/>
      </left>
      <right style="thin">
        <color rgb="FFD9D9E3"/>
      </right>
      <bottom style="thin">
        <color rgb="FFD9D9E3"/>
      </bottom>
    </border>
    <border>
      <left/>
      <right/>
      <top/>
      <bottom style="medium">
        <color rgb="FF111111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4" numFmtId="164" xfId="0" applyAlignment="1" applyFont="1" applyNumberFormat="1">
      <alignment horizontal="center" readingOrder="0"/>
    </xf>
    <xf borderId="0" fillId="2" fontId="5" numFmtId="0" xfId="0" applyAlignment="1" applyFill="1" applyFont="1">
      <alignment horizontal="center" vertical="bottom"/>
    </xf>
    <xf borderId="0" fillId="2" fontId="6" numFmtId="0" xfId="0" applyAlignment="1" applyFont="1">
      <alignment horizontal="center" readingOrder="0" vertical="bottom"/>
    </xf>
    <xf borderId="0" fillId="2" fontId="6" numFmtId="164" xfId="0" applyAlignment="1" applyFont="1" applyNumberFormat="1">
      <alignment horizontal="center" readingOrder="0" vertical="bottom"/>
    </xf>
    <xf borderId="0" fillId="3" fontId="5" numFmtId="0" xfId="0" applyAlignment="1" applyFill="1" applyFont="1">
      <alignment horizontal="center" vertical="bottom"/>
    </xf>
    <xf borderId="0" fillId="3" fontId="6" numFmtId="2" xfId="0" applyAlignment="1" applyFont="1" applyNumberFormat="1">
      <alignment horizontal="center" readingOrder="0" vertical="bottom"/>
    </xf>
    <xf borderId="0" fillId="3" fontId="6" numFmtId="164" xfId="0" applyAlignment="1" applyFont="1" applyNumberFormat="1">
      <alignment horizontal="center" readingOrder="0" vertical="bottom"/>
    </xf>
    <xf borderId="0" fillId="3" fontId="6" numFmtId="0" xfId="0" applyAlignment="1" applyFont="1">
      <alignment horizontal="center" readingOrder="0" vertical="bottom"/>
    </xf>
    <xf borderId="0" fillId="4" fontId="5" numFmtId="0" xfId="0" applyAlignment="1" applyFill="1" applyFont="1">
      <alignment horizontal="center" vertical="bottom"/>
    </xf>
    <xf borderId="0" fillId="4" fontId="6" numFmtId="0" xfId="0" applyAlignment="1" applyFont="1">
      <alignment horizontal="center" readingOrder="0" vertical="bottom"/>
    </xf>
    <xf borderId="0" fillId="4" fontId="6" numFmtId="164" xfId="0" applyAlignment="1" applyFont="1" applyNumberFormat="1">
      <alignment horizontal="center" readingOrder="0" vertical="bottom"/>
    </xf>
    <xf borderId="0" fillId="5" fontId="5" numFmtId="0" xfId="0" applyAlignment="1" applyFill="1" applyFont="1">
      <alignment horizontal="center" vertical="bottom"/>
    </xf>
    <xf borderId="0" fillId="5" fontId="6" numFmtId="2" xfId="0" applyAlignment="1" applyFont="1" applyNumberFormat="1">
      <alignment horizontal="center" readingOrder="0" vertical="bottom"/>
    </xf>
    <xf borderId="0" fillId="5" fontId="6" numFmtId="164" xfId="0" applyAlignment="1" applyFont="1" applyNumberFormat="1">
      <alignment horizontal="center" readingOrder="0" vertical="bottom"/>
    </xf>
    <xf borderId="0" fillId="5" fontId="6" numFmtId="0" xfId="0" applyAlignment="1" applyFont="1">
      <alignment horizontal="center" readingOrder="0" vertical="bottom"/>
    </xf>
    <xf borderId="0" fillId="0" fontId="3" numFmtId="0" xfId="0" applyAlignment="1" applyFont="1">
      <alignment horizontal="center"/>
    </xf>
    <xf borderId="0" fillId="0" fontId="7" numFmtId="14" xfId="0" applyAlignment="1" applyFont="1" applyNumberFormat="1">
      <alignment horizontal="center"/>
    </xf>
    <xf borderId="0" fillId="0" fontId="1" numFmtId="2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1" numFmtId="3" xfId="0" applyAlignment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0" fillId="0" fontId="3" numFmtId="0" xfId="0" applyAlignment="1" applyFont="1">
      <alignment horizontal="center" readingOrder="0"/>
    </xf>
    <xf borderId="0" fillId="0" fontId="3" numFmtId="2" xfId="0" applyAlignment="1" applyFont="1" applyNumberFormat="1">
      <alignment horizontal="center" readingOrder="0"/>
    </xf>
    <xf borderId="0" fillId="0" fontId="3" numFmtId="164" xfId="0" applyAlignment="1" applyFont="1" applyNumberFormat="1">
      <alignment horizontal="center" readingOrder="0"/>
    </xf>
    <xf borderId="0" fillId="0" fontId="8" numFmtId="164" xfId="0" applyFont="1" applyNumberFormat="1"/>
    <xf borderId="0" fillId="0" fontId="8" numFmtId="2" xfId="0" applyFont="1" applyNumberFormat="1"/>
    <xf borderId="0" fillId="0" fontId="7" numFmtId="3" xfId="0" applyFont="1" applyNumberFormat="1"/>
    <xf borderId="0" fillId="0" fontId="3" numFmtId="0" xfId="0" applyFont="1"/>
    <xf borderId="0" fillId="0" fontId="7" numFmtId="4" xfId="0" applyFont="1" applyNumberFormat="1"/>
    <xf borderId="1" fillId="6" fontId="9" numFmtId="0" xfId="0" applyAlignment="1" applyBorder="1" applyFill="1" applyFont="1">
      <alignment horizontal="center" vertical="bottom"/>
    </xf>
    <xf borderId="2" fillId="6" fontId="9" numFmtId="0" xfId="0" applyAlignment="1" applyBorder="1" applyFont="1">
      <alignment horizontal="center" vertical="bottom"/>
    </xf>
    <xf borderId="3" fillId="7" fontId="9" numFmtId="0" xfId="0" applyAlignment="1" applyBorder="1" applyFill="1" applyFont="1">
      <alignment horizontal="left"/>
    </xf>
    <xf borderId="4" fillId="7" fontId="9" numFmtId="0" xfId="0" applyAlignment="1" applyBorder="1" applyFont="1">
      <alignment horizontal="left"/>
    </xf>
    <xf borderId="0" fillId="0" fontId="1" numFmtId="0" xfId="0" applyFont="1"/>
    <xf borderId="0" fillId="0" fontId="10" numFmtId="0" xfId="0" applyAlignment="1" applyFont="1">
      <alignment shrinkToFit="0" vertical="center" wrapText="1"/>
    </xf>
    <xf borderId="5" fillId="8" fontId="11" numFmtId="0" xfId="0" applyAlignment="1" applyBorder="1" applyFill="1" applyFont="1">
      <alignment horizontal="left" shrinkToFit="0" vertical="center" wrapText="1"/>
    </xf>
    <xf borderId="5" fillId="8" fontId="11" numFmtId="0" xfId="0" applyAlignment="1" applyBorder="1" applyFont="1">
      <alignment horizontal="right" shrinkToFit="0" vertical="center" wrapText="1"/>
    </xf>
    <xf borderId="0" fillId="0" fontId="12" numFmtId="0" xfId="0" applyFont="1"/>
    <xf borderId="6" fillId="8" fontId="13" numFmtId="0" xfId="0" applyAlignment="1" applyBorder="1" applyFont="1">
      <alignment horizontal="left" shrinkToFit="0" vertical="center" wrapText="1"/>
    </xf>
    <xf borderId="6" fillId="8" fontId="14" numFmtId="0" xfId="0" applyAlignment="1" applyBorder="1" applyFont="1">
      <alignment horizontal="right" shrinkToFit="0" vertical="center" wrapText="1"/>
    </xf>
    <xf borderId="6" fillId="8" fontId="15" numFmtId="0" xfId="0" applyAlignment="1" applyBorder="1" applyFont="1">
      <alignment horizontal="right" shrinkToFit="0" vertical="center" wrapText="1"/>
    </xf>
    <xf borderId="6" fillId="8" fontId="14" numFmtId="22" xfId="0" applyAlignment="1" applyBorder="1" applyFont="1" applyNumberFormat="1">
      <alignment horizontal="right" shrinkToFit="0" vertical="center" wrapText="1"/>
    </xf>
    <xf borderId="0" fillId="0" fontId="12" numFmtId="165" xfId="0" applyFont="1" applyNumberFormat="1"/>
    <xf borderId="0" fillId="0" fontId="12" numFmtId="10" xfId="0" applyFont="1" applyNumberFormat="1"/>
    <xf borderId="0" fillId="0" fontId="12" numFmtId="2" xfId="0" applyFont="1" applyNumberFormat="1"/>
    <xf borderId="5" fillId="8" fontId="16" numFmtId="0" xfId="0" applyAlignment="1" applyBorder="1" applyFont="1">
      <alignment horizontal="left" shrinkToFit="0" vertical="center" wrapText="1"/>
    </xf>
    <xf borderId="5" fillId="8" fontId="14" numFmtId="0" xfId="0" applyAlignment="1" applyBorder="1" applyFont="1">
      <alignment horizontal="right" shrinkToFit="0" vertical="center" wrapText="1"/>
    </xf>
    <xf borderId="5" fillId="8" fontId="15" numFmtId="0" xfId="0" applyAlignment="1" applyBorder="1" applyFont="1">
      <alignment horizontal="right" shrinkToFit="0" vertical="center" wrapText="1"/>
    </xf>
    <xf borderId="5" fillId="8" fontId="14" numFmtId="22" xfId="0" applyAlignment="1" applyBorder="1" applyFont="1" applyNumberFormat="1">
      <alignment horizontal="right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D9F2D0"/>
          <bgColor rgb="FFD9F2D0"/>
        </patternFill>
      </fill>
      <border/>
    </dxf>
    <dxf>
      <font/>
      <fill>
        <patternFill patternType="solid">
          <fgColor rgb="FFC1E4F5"/>
          <bgColor rgb="FFC1E4F5"/>
        </patternFill>
      </fill>
      <border/>
    </dxf>
  </dxfs>
  <tableStyles count="2">
    <tableStyle count="3" pivot="0" name="Principal-style">
      <tableStyleElement dxfId="1" type="headerRow"/>
      <tableStyleElement dxfId="2" type="firstRowStripe"/>
      <tableStyleElement dxfId="3" type="secondRowStripe"/>
    </tableStyle>
    <tableStyle count="3" pivot="0" name="Ticker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customschemas.google.com/relationships/workbookmetadata" Target="metadata"/><Relationship Id="rId10" Type="http://schemas.openxmlformats.org/officeDocument/2006/relationships/worksheet" Target="worksheets/shee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AJ82" displayName="Table_1" name="Table_1" id="1">
  <tableColumns count="3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</tableColumns>
  <tableStyleInfo name="Principal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A1:B536" displayName="Table_2" name="Table_2" id="2">
  <tableColumns count="2">
    <tableColumn name="Ticker" id="1"/>
    <tableColumn name="Nome" id="2"/>
  </tableColumns>
  <tableStyleInfo name="Ticker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nfomoney.com.br/ferramentas/altas-e-baixas/" TargetMode="External"/><Relationship Id="rId2" Type="http://schemas.openxmlformats.org/officeDocument/2006/relationships/hyperlink" Target="https://www.dadosdemercado.com.br/bolsa/acoes" TargetMode="External"/><Relationship Id="rId3" Type="http://schemas.openxmlformats.org/officeDocument/2006/relationships/hyperlink" Target="https://www.b3.com.br/pt_br/market-data-e-indices/indices/indices-amplos/indice-ibovespa-ibovespa-composicao-da-carteira.htm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2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infomoney.com.br/JBSS3" TargetMode="External"/><Relationship Id="rId42" Type="http://schemas.openxmlformats.org/officeDocument/2006/relationships/hyperlink" Target="https://www.infomoney.com.br/BBDC3" TargetMode="External"/><Relationship Id="rId41" Type="http://schemas.openxmlformats.org/officeDocument/2006/relationships/hyperlink" Target="https://www.infomoney.com.br/MGLU3" TargetMode="External"/><Relationship Id="rId44" Type="http://schemas.openxmlformats.org/officeDocument/2006/relationships/hyperlink" Target="https://www.infomoney.com.br/GGBR4" TargetMode="External"/><Relationship Id="rId43" Type="http://schemas.openxmlformats.org/officeDocument/2006/relationships/hyperlink" Target="https://www.infomoney.com.br/TAEE11" TargetMode="External"/><Relationship Id="rId46" Type="http://schemas.openxmlformats.org/officeDocument/2006/relationships/hyperlink" Target="https://www.infomoney.com.br/CPLE6" TargetMode="External"/><Relationship Id="rId45" Type="http://schemas.openxmlformats.org/officeDocument/2006/relationships/hyperlink" Target="https://www.infomoney.com.br/RAIZ4" TargetMode="External"/><Relationship Id="rId1" Type="http://schemas.openxmlformats.org/officeDocument/2006/relationships/hyperlink" Target="https://www.infomoney.com.br/USIM5" TargetMode="External"/><Relationship Id="rId2" Type="http://schemas.openxmlformats.org/officeDocument/2006/relationships/hyperlink" Target="https://www.infomoney.com.br/CMIN3" TargetMode="External"/><Relationship Id="rId3" Type="http://schemas.openxmlformats.org/officeDocument/2006/relationships/hyperlink" Target="https://www.infomoney.com.br/PETR3" TargetMode="External"/><Relationship Id="rId4" Type="http://schemas.openxmlformats.org/officeDocument/2006/relationships/hyperlink" Target="https://www.infomoney.com.br/CPFE3" TargetMode="External"/><Relationship Id="rId9" Type="http://schemas.openxmlformats.org/officeDocument/2006/relationships/hyperlink" Target="https://www.infomoney.com.br/MULT3" TargetMode="External"/><Relationship Id="rId48" Type="http://schemas.openxmlformats.org/officeDocument/2006/relationships/hyperlink" Target="https://www.infomoney.com.br/BPAC11" TargetMode="External"/><Relationship Id="rId47" Type="http://schemas.openxmlformats.org/officeDocument/2006/relationships/hyperlink" Target="https://www.infomoney.com.br/VAMO3" TargetMode="External"/><Relationship Id="rId49" Type="http://schemas.openxmlformats.org/officeDocument/2006/relationships/hyperlink" Target="https://www.infomoney.com.br/ABEV3" TargetMode="External"/><Relationship Id="rId5" Type="http://schemas.openxmlformats.org/officeDocument/2006/relationships/hyperlink" Target="https://www.infomoney.com.br/SUZB3" TargetMode="External"/><Relationship Id="rId6" Type="http://schemas.openxmlformats.org/officeDocument/2006/relationships/hyperlink" Target="https://www.infomoney.com.br/PRIO3" TargetMode="External"/><Relationship Id="rId7" Type="http://schemas.openxmlformats.org/officeDocument/2006/relationships/hyperlink" Target="https://www.infomoney.com.br/PETR4" TargetMode="External"/><Relationship Id="rId8" Type="http://schemas.openxmlformats.org/officeDocument/2006/relationships/hyperlink" Target="https://www.infomoney.com.br/VALE3" TargetMode="External"/><Relationship Id="rId31" Type="http://schemas.openxmlformats.org/officeDocument/2006/relationships/hyperlink" Target="https://www.infomoney.com.br/LWSA3" TargetMode="External"/><Relationship Id="rId30" Type="http://schemas.openxmlformats.org/officeDocument/2006/relationships/hyperlink" Target="https://www.infomoney.com.br/BRAP4" TargetMode="External"/><Relationship Id="rId33" Type="http://schemas.openxmlformats.org/officeDocument/2006/relationships/hyperlink" Target="https://www.infomoney.com.br/ITSA4" TargetMode="External"/><Relationship Id="rId32" Type="http://schemas.openxmlformats.org/officeDocument/2006/relationships/hyperlink" Target="https://www.infomoney.com.br/RECV3" TargetMode="External"/><Relationship Id="rId35" Type="http://schemas.openxmlformats.org/officeDocument/2006/relationships/hyperlink" Target="https://www.infomoney.com.br/SANB11" TargetMode="External"/><Relationship Id="rId34" Type="http://schemas.openxmlformats.org/officeDocument/2006/relationships/hyperlink" Target="https://www.infomoney.com.br/KLBN11" TargetMode="External"/><Relationship Id="rId37" Type="http://schemas.openxmlformats.org/officeDocument/2006/relationships/hyperlink" Target="https://www.infomoney.com.br/RADL3" TargetMode="External"/><Relationship Id="rId36" Type="http://schemas.openxmlformats.org/officeDocument/2006/relationships/hyperlink" Target="https://www.infomoney.com.br/BBAS3" TargetMode="External"/><Relationship Id="rId39" Type="http://schemas.openxmlformats.org/officeDocument/2006/relationships/hyperlink" Target="https://www.infomoney.com.br/GOAU4" TargetMode="External"/><Relationship Id="rId38" Type="http://schemas.openxmlformats.org/officeDocument/2006/relationships/hyperlink" Target="https://www.infomoney.com.br/CSAN3" TargetMode="External"/><Relationship Id="rId20" Type="http://schemas.openxmlformats.org/officeDocument/2006/relationships/hyperlink" Target="https://www.infomoney.com.br/ARZZ3" TargetMode="External"/><Relationship Id="rId22" Type="http://schemas.openxmlformats.org/officeDocument/2006/relationships/hyperlink" Target="https://www.infomoney.com.br/BEEF3" TargetMode="External"/><Relationship Id="rId21" Type="http://schemas.openxmlformats.org/officeDocument/2006/relationships/hyperlink" Target="https://www.infomoney.com.br/BBDC4" TargetMode="External"/><Relationship Id="rId24" Type="http://schemas.openxmlformats.org/officeDocument/2006/relationships/hyperlink" Target="https://www.infomoney.com.br/BRFS3" TargetMode="External"/><Relationship Id="rId23" Type="http://schemas.openxmlformats.org/officeDocument/2006/relationships/hyperlink" Target="https://www.infomoney.com.br/PCAR3" TargetMode="External"/><Relationship Id="rId26" Type="http://schemas.openxmlformats.org/officeDocument/2006/relationships/hyperlink" Target="https://www.infomoney.com.br/RAIL3" TargetMode="External"/><Relationship Id="rId25" Type="http://schemas.openxmlformats.org/officeDocument/2006/relationships/hyperlink" Target="https://www.infomoney.com.br/VIVT3" TargetMode="External"/><Relationship Id="rId28" Type="http://schemas.openxmlformats.org/officeDocument/2006/relationships/hyperlink" Target="https://www.infomoney.com.br/DXCO3" TargetMode="External"/><Relationship Id="rId27" Type="http://schemas.openxmlformats.org/officeDocument/2006/relationships/hyperlink" Target="https://www.infomoney.com.br/CIEL3" TargetMode="External"/><Relationship Id="rId29" Type="http://schemas.openxmlformats.org/officeDocument/2006/relationships/hyperlink" Target="https://www.infomoney.com.br/TIMS3" TargetMode="External"/><Relationship Id="rId51" Type="http://schemas.openxmlformats.org/officeDocument/2006/relationships/drawing" Target="../drawings/drawing7.xml"/><Relationship Id="rId50" Type="http://schemas.openxmlformats.org/officeDocument/2006/relationships/hyperlink" Target="https://www.infomoney.com.br/MRFG3" TargetMode="External"/><Relationship Id="rId11" Type="http://schemas.openxmlformats.org/officeDocument/2006/relationships/hyperlink" Target="https://www.infomoney.com.br/RDOR3" TargetMode="External"/><Relationship Id="rId10" Type="http://schemas.openxmlformats.org/officeDocument/2006/relationships/hyperlink" Target="https://www.infomoney.com.br/ITUB4" TargetMode="External"/><Relationship Id="rId13" Type="http://schemas.openxmlformats.org/officeDocument/2006/relationships/hyperlink" Target="https://www.infomoney.com.br/BRKM5" TargetMode="External"/><Relationship Id="rId12" Type="http://schemas.openxmlformats.org/officeDocument/2006/relationships/hyperlink" Target="https://www.infomoney.com.br/AZUL4" TargetMode="External"/><Relationship Id="rId15" Type="http://schemas.openxmlformats.org/officeDocument/2006/relationships/hyperlink" Target="https://www.infomoney.com.br/EQTL3" TargetMode="External"/><Relationship Id="rId14" Type="http://schemas.openxmlformats.org/officeDocument/2006/relationships/hyperlink" Target="https://www.infomoney.com.br/RRRP3" TargetMode="External"/><Relationship Id="rId17" Type="http://schemas.openxmlformats.org/officeDocument/2006/relationships/hyperlink" Target="https://www.infomoney.com.br/UGPA3" TargetMode="External"/><Relationship Id="rId16" Type="http://schemas.openxmlformats.org/officeDocument/2006/relationships/hyperlink" Target="https://www.infomoney.com.br/CSNA3" TargetMode="External"/><Relationship Id="rId19" Type="http://schemas.openxmlformats.org/officeDocument/2006/relationships/hyperlink" Target="https://www.infomoney.com.br/MRVE3" TargetMode="External"/><Relationship Id="rId18" Type="http://schemas.openxmlformats.org/officeDocument/2006/relationships/hyperlink" Target="https://www.infomoney.com.br/YDUQ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/>
    <row r="2" ht="14.25" customHeight="1">
      <c r="A2" s="1" t="s">
        <v>0</v>
      </c>
      <c r="B2" s="1" t="s">
        <v>1</v>
      </c>
    </row>
    <row r="3" ht="14.25" customHeight="1">
      <c r="A3" s="1" t="s">
        <v>2</v>
      </c>
      <c r="B3" s="2" t="s">
        <v>3</v>
      </c>
    </row>
    <row r="4" ht="14.25" customHeight="1">
      <c r="A4" s="1" t="s">
        <v>4</v>
      </c>
      <c r="B4" s="2" t="s">
        <v>5</v>
      </c>
    </row>
    <row r="5" ht="14.25" customHeight="1">
      <c r="A5" s="1" t="s">
        <v>6</v>
      </c>
      <c r="B5" s="2" t="s">
        <v>7</v>
      </c>
    </row>
    <row r="6" ht="14.25" customHeight="1">
      <c r="A6" s="1" t="s">
        <v>8</v>
      </c>
      <c r="B6" s="1" t="s">
        <v>8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B3"/>
    <hyperlink r:id="rId2" ref="B4"/>
    <hyperlink r:id="rId3" ref="B5"/>
  </hyperlinks>
  <printOptions/>
  <pageMargins bottom="0.787401575" footer="0.0" header="0.0" left="0.511811024" right="0.511811024" top="0.787401575"/>
  <pageSetup orientation="landscape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0.38"/>
    <col customWidth="1" min="3" max="3" width="13.0"/>
    <col customWidth="1" min="4" max="4" width="11.25"/>
    <col customWidth="1" min="5" max="5" width="14.63"/>
    <col customWidth="1" min="6" max="6" width="13.88"/>
    <col customWidth="1" min="7" max="7" width="13.5"/>
    <col customWidth="1" min="8" max="8" width="13.75"/>
    <col customWidth="1" min="9" max="9" width="10.0"/>
    <col customWidth="1" min="10" max="10" width="10.25"/>
    <col customWidth="1" min="11" max="11" width="9.88"/>
    <col customWidth="1" min="12" max="12" width="13.0"/>
    <col customWidth="1" min="13" max="13" width="16.0"/>
    <col customWidth="1" min="14" max="14" width="20.75"/>
    <col customWidth="1" min="15" max="15" width="18.75"/>
    <col customWidth="1" min="16" max="16" width="13.25"/>
    <col customWidth="1" min="17" max="17" width="32.88"/>
    <col customWidth="1" min="18" max="18" width="18.38"/>
    <col customWidth="1" min="19" max="19" width="18.0"/>
    <col customWidth="1" min="20" max="20" width="20.88"/>
    <col customWidth="1" min="21" max="21" width="16.63"/>
    <col customWidth="1" min="22" max="22" width="25.25"/>
    <col customWidth="1" min="23" max="23" width="20.5"/>
    <col customWidth="1" min="24" max="24" width="19.0"/>
    <col customWidth="1" min="25" max="25" width="14.75"/>
    <col customWidth="1" min="26" max="26" width="20.5"/>
    <col customWidth="1" min="27" max="27" width="19.75"/>
    <col customWidth="1" min="28" max="28" width="18.63"/>
    <col customWidth="1" min="29" max="29" width="15.25"/>
    <col customWidth="1" min="30" max="30" width="21.38"/>
    <col customWidth="1" min="31" max="31" width="19.75"/>
    <col customWidth="1" min="32" max="32" width="19.63"/>
    <col customWidth="1" min="33" max="33" width="16.5"/>
    <col customWidth="1" min="34" max="34" width="21.0"/>
    <col customWidth="1" min="35" max="35" width="19.75"/>
    <col customWidth="1" min="36" max="36" width="19.0"/>
    <col customWidth="1" min="37" max="46" width="8.63"/>
  </cols>
  <sheetData>
    <row r="1" ht="14.25" customHeight="1">
      <c r="A1" s="3" t="s">
        <v>9</v>
      </c>
      <c r="B1" s="3" t="s">
        <v>10</v>
      </c>
      <c r="C1" s="3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3" t="s">
        <v>17</v>
      </c>
      <c r="J1" s="3" t="s">
        <v>18</v>
      </c>
      <c r="K1" s="3" t="s">
        <v>19</v>
      </c>
      <c r="L1" s="5" t="s">
        <v>20</v>
      </c>
      <c r="M1" s="5" t="s">
        <v>21</v>
      </c>
      <c r="N1" s="5" t="s">
        <v>22</v>
      </c>
      <c r="O1" s="6" t="s">
        <v>23</v>
      </c>
      <c r="P1" s="5" t="s">
        <v>24</v>
      </c>
      <c r="Q1" s="5" t="s">
        <v>25</v>
      </c>
      <c r="R1" s="5" t="s">
        <v>26</v>
      </c>
      <c r="S1" s="5" t="s">
        <v>27</v>
      </c>
      <c r="T1" s="5" t="s">
        <v>28</v>
      </c>
      <c r="U1" s="7" t="s">
        <v>29</v>
      </c>
      <c r="V1" s="8" t="s">
        <v>30</v>
      </c>
      <c r="W1" s="9" t="s">
        <v>31</v>
      </c>
      <c r="X1" s="9" t="s">
        <v>32</v>
      </c>
      <c r="Y1" s="10" t="s">
        <v>33</v>
      </c>
      <c r="Z1" s="11" t="s">
        <v>34</v>
      </c>
      <c r="AA1" s="12" t="s">
        <v>35</v>
      </c>
      <c r="AB1" s="13" t="s">
        <v>36</v>
      </c>
      <c r="AC1" s="14" t="s">
        <v>37</v>
      </c>
      <c r="AD1" s="15" t="s">
        <v>38</v>
      </c>
      <c r="AE1" s="16" t="s">
        <v>39</v>
      </c>
      <c r="AF1" s="15" t="s">
        <v>36</v>
      </c>
      <c r="AG1" s="17" t="s">
        <v>40</v>
      </c>
      <c r="AH1" s="18" t="s">
        <v>41</v>
      </c>
      <c r="AI1" s="19" t="s">
        <v>42</v>
      </c>
      <c r="AJ1" s="20" t="s">
        <v>43</v>
      </c>
    </row>
    <row r="2" ht="14.25" customHeight="1">
      <c r="A2" s="21" t="s">
        <v>44</v>
      </c>
      <c r="B2" s="22">
        <v>45317.0</v>
      </c>
      <c r="C2" s="23">
        <v>9.5</v>
      </c>
      <c r="D2" s="3">
        <v>5.2</v>
      </c>
      <c r="E2" s="3">
        <v>11.76</v>
      </c>
      <c r="F2" s="3">
        <v>2.26</v>
      </c>
      <c r="G2" s="3">
        <v>2.26</v>
      </c>
      <c r="H2" s="3">
        <v>15.97</v>
      </c>
      <c r="I2" s="3">
        <v>9.18</v>
      </c>
      <c r="J2" s="3">
        <v>9.56</v>
      </c>
      <c r="K2" s="3" t="s">
        <v>45</v>
      </c>
      <c r="L2" s="24">
        <f t="shared" ref="L2:L82" si="1">D2/100</f>
        <v>0.052</v>
      </c>
      <c r="M2" s="23">
        <f t="shared" ref="M2:M82" si="2">C2/(L2+1)</f>
        <v>9.030418251</v>
      </c>
      <c r="N2" s="25">
        <f>VLOOKUP(A2,Total_de_acoes!A:B,2,0)</f>
        <v>515117391</v>
      </c>
      <c r="O2" s="26">
        <f t="shared" ref="O2:O82" si="3">(C2-M2)*N2</f>
        <v>241889725.4</v>
      </c>
      <c r="P2" s="24" t="str">
        <f t="shared" ref="P2:P82" si="4">IF(O2&gt;0,"Subiu",IF(O2&lt;0,"Desceu","Estável"))</f>
        <v>Subiu</v>
      </c>
      <c r="Q2" s="24" t="str">
        <f>VLOOKUP(A2,Ticker!A:B,2,0)</f>
        <v>Usiminas</v>
      </c>
      <c r="R2" s="4" t="str">
        <f>VLOOKUP(Q2,Chatgpt!A:C,2,0)</f>
        <v>Siderurgia</v>
      </c>
      <c r="S2" s="27">
        <f>VLOOKUP(Q2,Chatgpt!A:C,3,0)</f>
        <v>60</v>
      </c>
      <c r="T2" s="27" t="str">
        <f t="shared" ref="T2:T82" si="5">IF(S2&gt;100,"Mais de 100 anos",IF(S2&lt;50,"Menos de 50 anos","Entre 50 e 100"))</f>
        <v>Entre 50 e 100</v>
      </c>
      <c r="U2" s="27">
        <f t="shared" ref="U2:U82" si="6">E2/100</f>
        <v>0.1176</v>
      </c>
      <c r="V2" s="28">
        <f t="shared" ref="V2:V82" si="7">C2/(U2+1)</f>
        <v>8.50035791</v>
      </c>
      <c r="W2" s="29">
        <f t="shared" ref="W2:W82" si="8">(C2-V2)*N2</f>
        <v>514933025.4</v>
      </c>
      <c r="X2" s="29" t="str">
        <f t="shared" ref="X2:X82" si="9">IF(W2&gt;0,"Subiu",IF(W2&lt;0,"Desceu","Estável"))</f>
        <v>Subiu</v>
      </c>
      <c r="Y2" s="27">
        <f t="shared" ref="Y2:Y82" si="10">F2/100</f>
        <v>0.0226</v>
      </c>
      <c r="Z2" s="28">
        <f t="shared" ref="Z2:Z82" si="11">C2/(Y2+1)</f>
        <v>9.290044983</v>
      </c>
      <c r="AA2" s="29">
        <f t="shared" ref="AA2:AA82" si="12">(C2-Z2)*N2</f>
        <v>108151480.4</v>
      </c>
      <c r="AB2" s="27" t="str">
        <f t="shared" ref="AB2:AB82" si="13">IF(AA2&gt;0,"Subiu",IF(AA2&lt;0,"Desceu","Estável"))</f>
        <v>Subiu</v>
      </c>
      <c r="AC2" s="27">
        <f t="shared" ref="AC2:AC82" si="14">G2/100</f>
        <v>0.0226</v>
      </c>
      <c r="AD2" s="28">
        <f t="shared" ref="AD2:AD82" si="15">C2/(AC2+1)</f>
        <v>9.290044983</v>
      </c>
      <c r="AE2" s="29">
        <f t="shared" ref="AE2:AE82" si="16">(C2-AD2)*N2</f>
        <v>108151480.4</v>
      </c>
      <c r="AF2" s="27" t="str">
        <f t="shared" ref="AF2:AF82" si="17">IF(AE2&gt;0,"Subiu",IF(AE2&lt;0,"Desceu","Estável"))</f>
        <v>Subiu</v>
      </c>
      <c r="AG2" s="27">
        <f t="shared" ref="AG2:AG82" si="18">H2/100</f>
        <v>0.1597</v>
      </c>
      <c r="AH2" s="28">
        <f t="shared" ref="AH2:AH82" si="19">C2/(AG2+1)</f>
        <v>8.191773735</v>
      </c>
      <c r="AI2" s="29">
        <f t="shared" ref="AI2:AI82" si="20">(C2-AH2)*N2</f>
        <v>673890100.7</v>
      </c>
      <c r="AJ2" s="27" t="str">
        <f t="shared" ref="AJ2:AJ82" si="21">IF(AI2&gt;0,"Subiu",IF(AI2&lt;0,"Desceu","Estável"))</f>
        <v>Subiu</v>
      </c>
    </row>
    <row r="3" ht="14.25" customHeight="1">
      <c r="A3" s="3" t="s">
        <v>46</v>
      </c>
      <c r="B3" s="22">
        <v>45317.0</v>
      </c>
      <c r="C3" s="23">
        <v>6.82</v>
      </c>
      <c r="D3" s="3">
        <v>2.4</v>
      </c>
      <c r="E3" s="3">
        <v>2.4</v>
      </c>
      <c r="F3" s="3">
        <v>-12.11</v>
      </c>
      <c r="G3" s="3">
        <v>-12.11</v>
      </c>
      <c r="H3" s="3">
        <v>50.56</v>
      </c>
      <c r="I3" s="3">
        <v>6.66</v>
      </c>
      <c r="J3" s="3">
        <v>6.86</v>
      </c>
      <c r="K3" s="3" t="s">
        <v>47</v>
      </c>
      <c r="L3" s="24">
        <f t="shared" si="1"/>
        <v>0.024</v>
      </c>
      <c r="M3" s="23">
        <f t="shared" si="2"/>
        <v>6.66015625</v>
      </c>
      <c r="N3" s="25">
        <f>VLOOKUP(A3,Total_de_acoes!A:B,2,0)</f>
        <v>1110559345</v>
      </c>
      <c r="O3" s="26">
        <f t="shared" si="3"/>
        <v>177515970.3</v>
      </c>
      <c r="P3" s="24" t="str">
        <f t="shared" si="4"/>
        <v>Subiu</v>
      </c>
      <c r="Q3" s="24" t="str">
        <f>VLOOKUP(A3,Ticker!A:B,2,0)</f>
        <v>CSN Mineração</v>
      </c>
      <c r="R3" s="4" t="str">
        <f>VLOOKUP(Q3,Chatgpt!A:C,2,0)</f>
        <v>Mineração</v>
      </c>
      <c r="S3" s="27">
        <f>VLOOKUP(Q3,Chatgpt!A:C,3,0)</f>
        <v>8</v>
      </c>
      <c r="T3" s="27" t="str">
        <f t="shared" si="5"/>
        <v>Menos de 50 anos</v>
      </c>
      <c r="U3" s="27">
        <f t="shared" si="6"/>
        <v>0.024</v>
      </c>
      <c r="V3" s="28">
        <f t="shared" si="7"/>
        <v>6.66015625</v>
      </c>
      <c r="W3" s="29">
        <f t="shared" si="8"/>
        <v>177515970.3</v>
      </c>
      <c r="X3" s="29" t="str">
        <f t="shared" si="9"/>
        <v>Subiu</v>
      </c>
      <c r="Y3" s="27">
        <f t="shared" si="10"/>
        <v>-0.1211</v>
      </c>
      <c r="Z3" s="28">
        <f t="shared" si="11"/>
        <v>7.759699625</v>
      </c>
      <c r="AA3" s="29">
        <f t="shared" si="12"/>
        <v>-1043592200</v>
      </c>
      <c r="AB3" s="27" t="str">
        <f t="shared" si="13"/>
        <v>Desceu</v>
      </c>
      <c r="AC3" s="27">
        <f t="shared" si="14"/>
        <v>-0.1211</v>
      </c>
      <c r="AD3" s="28">
        <f t="shared" si="15"/>
        <v>7.759699625</v>
      </c>
      <c r="AE3" s="29">
        <f t="shared" si="16"/>
        <v>-1043592200</v>
      </c>
      <c r="AF3" s="27" t="str">
        <f t="shared" si="17"/>
        <v>Desceu</v>
      </c>
      <c r="AG3" s="27">
        <f t="shared" si="18"/>
        <v>0.5056</v>
      </c>
      <c r="AH3" s="28">
        <f t="shared" si="19"/>
        <v>4.529755579</v>
      </c>
      <c r="AI3" s="29">
        <f t="shared" si="20"/>
        <v>2543452344</v>
      </c>
      <c r="AJ3" s="27" t="str">
        <f t="shared" si="21"/>
        <v>Subiu</v>
      </c>
    </row>
    <row r="4" ht="14.25" customHeight="1">
      <c r="A4" s="3" t="s">
        <v>48</v>
      </c>
      <c r="B4" s="22">
        <v>45317.0</v>
      </c>
      <c r="C4" s="23">
        <v>41.96</v>
      </c>
      <c r="D4" s="3">
        <v>2.19</v>
      </c>
      <c r="E4" s="3">
        <v>7.73</v>
      </c>
      <c r="F4" s="3">
        <v>7.64</v>
      </c>
      <c r="G4" s="3">
        <v>7.64</v>
      </c>
      <c r="H4" s="3">
        <v>77.55</v>
      </c>
      <c r="I4" s="3">
        <v>40.81</v>
      </c>
      <c r="J4" s="3">
        <v>42.34</v>
      </c>
      <c r="K4" s="3" t="s">
        <v>49</v>
      </c>
      <c r="L4" s="24">
        <f t="shared" si="1"/>
        <v>0.0219</v>
      </c>
      <c r="M4" s="23">
        <f t="shared" si="2"/>
        <v>41.06076916</v>
      </c>
      <c r="N4" s="25">
        <f>VLOOKUP(A4,Total_de_acoes!A:B,2,0)</f>
        <v>2379877655</v>
      </c>
      <c r="O4" s="26">
        <f t="shared" si="3"/>
        <v>2140059394</v>
      </c>
      <c r="P4" s="24" t="str">
        <f t="shared" si="4"/>
        <v>Subiu</v>
      </c>
      <c r="Q4" s="24" t="str">
        <f>VLOOKUP(A4,Ticker!A:B,2,0)</f>
        <v>Petrobras</v>
      </c>
      <c r="R4" s="4" t="str">
        <f>VLOOKUP(Q4,Chatgpt!A:C,2,0)</f>
        <v>Petróleo</v>
      </c>
      <c r="S4" s="27">
        <f>VLOOKUP(Q4,Chatgpt!A:C,3,0)</f>
        <v>69</v>
      </c>
      <c r="T4" s="27" t="str">
        <f t="shared" si="5"/>
        <v>Entre 50 e 100</v>
      </c>
      <c r="U4" s="27">
        <f t="shared" si="6"/>
        <v>0.0773</v>
      </c>
      <c r="V4" s="28">
        <f t="shared" si="7"/>
        <v>38.94922491</v>
      </c>
      <c r="W4" s="29">
        <f t="shared" si="8"/>
        <v>7165276351</v>
      </c>
      <c r="X4" s="29" t="str">
        <f t="shared" si="9"/>
        <v>Subiu</v>
      </c>
      <c r="Y4" s="27">
        <f t="shared" si="10"/>
        <v>0.0764</v>
      </c>
      <c r="Z4" s="28">
        <f t="shared" si="11"/>
        <v>38.98179116</v>
      </c>
      <c r="AA4" s="29">
        <f t="shared" si="12"/>
        <v>7087772680</v>
      </c>
      <c r="AB4" s="27" t="str">
        <f t="shared" si="13"/>
        <v>Subiu</v>
      </c>
      <c r="AC4" s="27">
        <f t="shared" si="14"/>
        <v>0.0764</v>
      </c>
      <c r="AD4" s="28">
        <f t="shared" si="15"/>
        <v>38.98179116</v>
      </c>
      <c r="AE4" s="29">
        <f t="shared" si="16"/>
        <v>7087772680</v>
      </c>
      <c r="AF4" s="27" t="str">
        <f t="shared" si="17"/>
        <v>Subiu</v>
      </c>
      <c r="AG4" s="27">
        <f t="shared" si="18"/>
        <v>0.7755</v>
      </c>
      <c r="AH4" s="28">
        <f t="shared" si="19"/>
        <v>23.6327795</v>
      </c>
      <c r="AI4" s="29">
        <f t="shared" si="20"/>
        <v>43616542549</v>
      </c>
      <c r="AJ4" s="27" t="str">
        <f t="shared" si="21"/>
        <v>Subiu</v>
      </c>
    </row>
    <row r="5" ht="14.25" customHeight="1">
      <c r="A5" s="3" t="s">
        <v>50</v>
      </c>
      <c r="B5" s="22">
        <v>45317.0</v>
      </c>
      <c r="C5" s="23">
        <v>52.91</v>
      </c>
      <c r="D5" s="3">
        <v>2.04</v>
      </c>
      <c r="E5" s="3">
        <v>2.14</v>
      </c>
      <c r="F5" s="3">
        <v>-4.89</v>
      </c>
      <c r="G5" s="3">
        <v>-4.89</v>
      </c>
      <c r="H5" s="3">
        <v>18.85</v>
      </c>
      <c r="I5" s="3">
        <v>51.89</v>
      </c>
      <c r="J5" s="3">
        <v>53.17</v>
      </c>
      <c r="K5" s="3" t="s">
        <v>51</v>
      </c>
      <c r="L5" s="24">
        <f t="shared" si="1"/>
        <v>0.0204</v>
      </c>
      <c r="M5" s="23">
        <f t="shared" si="2"/>
        <v>51.85221482</v>
      </c>
      <c r="N5" s="25">
        <f>VLOOKUP(A5,Total_de_acoes!A:B,2,0)</f>
        <v>683452836</v>
      </c>
      <c r="O5" s="26">
        <f t="shared" si="3"/>
        <v>722946282.7</v>
      </c>
      <c r="P5" s="24" t="str">
        <f t="shared" si="4"/>
        <v>Subiu</v>
      </c>
      <c r="Q5" s="24" t="str">
        <f>VLOOKUP(A5,Ticker!A:B,2,0)</f>
        <v>Suzano</v>
      </c>
      <c r="R5" s="4" t="str">
        <f>VLOOKUP(Q5,Chatgpt!A:C,2,0)</f>
        <v>Papel e Celulose</v>
      </c>
      <c r="S5" s="27">
        <f>VLOOKUP(Q5,Chatgpt!A:C,3,0)</f>
        <v>94</v>
      </c>
      <c r="T5" s="27" t="str">
        <f t="shared" si="5"/>
        <v>Entre 50 e 100</v>
      </c>
      <c r="U5" s="27">
        <f t="shared" si="6"/>
        <v>0.0214</v>
      </c>
      <c r="V5" s="28">
        <f t="shared" si="7"/>
        <v>51.80144899</v>
      </c>
      <c r="W5" s="29">
        <f t="shared" si="8"/>
        <v>757642330.6</v>
      </c>
      <c r="X5" s="29" t="str">
        <f t="shared" si="9"/>
        <v>Subiu</v>
      </c>
      <c r="Y5" s="27">
        <f t="shared" si="10"/>
        <v>-0.0489</v>
      </c>
      <c r="Z5" s="28">
        <f t="shared" si="11"/>
        <v>55.63032278</v>
      </c>
      <c r="AA5" s="29">
        <f t="shared" si="12"/>
        <v>-1859212322</v>
      </c>
      <c r="AB5" s="27" t="str">
        <f t="shared" si="13"/>
        <v>Desceu</v>
      </c>
      <c r="AC5" s="27">
        <f t="shared" si="14"/>
        <v>-0.0489</v>
      </c>
      <c r="AD5" s="28">
        <f t="shared" si="15"/>
        <v>55.63032278</v>
      </c>
      <c r="AE5" s="29">
        <f t="shared" si="16"/>
        <v>-1859212322</v>
      </c>
      <c r="AF5" s="27" t="str">
        <f t="shared" si="17"/>
        <v>Desceu</v>
      </c>
      <c r="AG5" s="27">
        <f t="shared" si="18"/>
        <v>0.1885</v>
      </c>
      <c r="AH5" s="28">
        <f t="shared" si="19"/>
        <v>44.51830038</v>
      </c>
      <c r="AI5" s="29">
        <f t="shared" si="20"/>
        <v>5735330905</v>
      </c>
      <c r="AJ5" s="27" t="str">
        <f t="shared" si="21"/>
        <v>Subiu</v>
      </c>
    </row>
    <row r="6" ht="14.25" customHeight="1">
      <c r="A6" s="3" t="s">
        <v>52</v>
      </c>
      <c r="B6" s="22">
        <v>45317.0</v>
      </c>
      <c r="C6" s="23">
        <v>37.1</v>
      </c>
      <c r="D6" s="3">
        <v>2.03</v>
      </c>
      <c r="E6" s="3">
        <v>2.49</v>
      </c>
      <c r="F6" s="3">
        <v>-3.66</v>
      </c>
      <c r="G6" s="3">
        <v>-3.66</v>
      </c>
      <c r="H6" s="3">
        <v>20.7</v>
      </c>
      <c r="I6" s="3">
        <v>36.37</v>
      </c>
      <c r="J6" s="3">
        <v>37.32</v>
      </c>
      <c r="K6" s="3" t="s">
        <v>53</v>
      </c>
      <c r="L6" s="24">
        <f t="shared" si="1"/>
        <v>0.0203</v>
      </c>
      <c r="M6" s="23">
        <f t="shared" si="2"/>
        <v>36.36185436</v>
      </c>
      <c r="N6" s="25">
        <f>VLOOKUP(A6,Total_de_acoes!A:B,2,0)</f>
        <v>187732538</v>
      </c>
      <c r="O6" s="26">
        <f t="shared" si="3"/>
        <v>138573955.1</v>
      </c>
      <c r="P6" s="24" t="str">
        <f t="shared" si="4"/>
        <v>Subiu</v>
      </c>
      <c r="Q6" s="24" t="str">
        <f>VLOOKUP(A6,Ticker!A:B,2,0)</f>
        <v>CPFL Energia</v>
      </c>
      <c r="R6" s="4" t="str">
        <f>VLOOKUP(Q6,Chatgpt!A:C,2,0)</f>
        <v>Energia</v>
      </c>
      <c r="S6" s="27">
        <f>VLOOKUP(Q6,Chatgpt!A:C,3,0)</f>
        <v>109</v>
      </c>
      <c r="T6" s="27" t="str">
        <f t="shared" si="5"/>
        <v>Mais de 100 anos</v>
      </c>
      <c r="U6" s="27">
        <f t="shared" si="6"/>
        <v>0.0249</v>
      </c>
      <c r="V6" s="28">
        <f t="shared" si="7"/>
        <v>36.19865353</v>
      </c>
      <c r="W6" s="29">
        <f t="shared" si="8"/>
        <v>169212061</v>
      </c>
      <c r="X6" s="29" t="str">
        <f t="shared" si="9"/>
        <v>Subiu</v>
      </c>
      <c r="Y6" s="27">
        <f t="shared" si="10"/>
        <v>-0.0366</v>
      </c>
      <c r="Z6" s="28">
        <f t="shared" si="11"/>
        <v>38.50944571</v>
      </c>
      <c r="AA6" s="29">
        <f t="shared" si="12"/>
        <v>-264598820.9</v>
      </c>
      <c r="AB6" s="27" t="str">
        <f t="shared" si="13"/>
        <v>Desceu</v>
      </c>
      <c r="AC6" s="27">
        <f t="shared" si="14"/>
        <v>-0.0366</v>
      </c>
      <c r="AD6" s="28">
        <f t="shared" si="15"/>
        <v>38.50944571</v>
      </c>
      <c r="AE6" s="29">
        <f t="shared" si="16"/>
        <v>-264598820.9</v>
      </c>
      <c r="AF6" s="27" t="str">
        <f t="shared" si="17"/>
        <v>Desceu</v>
      </c>
      <c r="AG6" s="27">
        <f t="shared" si="18"/>
        <v>0.207</v>
      </c>
      <c r="AH6" s="28">
        <f t="shared" si="19"/>
        <v>30.73736537</v>
      </c>
      <c r="AI6" s="29">
        <f t="shared" si="20"/>
        <v>1194473548</v>
      </c>
      <c r="AJ6" s="27" t="str">
        <f t="shared" si="21"/>
        <v>Subiu</v>
      </c>
    </row>
    <row r="7" ht="14.25" customHeight="1">
      <c r="A7" s="3" t="s">
        <v>54</v>
      </c>
      <c r="B7" s="22">
        <v>45317.0</v>
      </c>
      <c r="C7" s="23">
        <v>45.69</v>
      </c>
      <c r="D7" s="3">
        <v>1.98</v>
      </c>
      <c r="E7" s="3">
        <v>2.42</v>
      </c>
      <c r="F7" s="3">
        <v>-0.78</v>
      </c>
      <c r="G7" s="3">
        <v>-0.78</v>
      </c>
      <c r="H7" s="3">
        <v>8.08</v>
      </c>
      <c r="I7" s="3">
        <v>44.25</v>
      </c>
      <c r="J7" s="3">
        <v>45.69</v>
      </c>
      <c r="K7" s="3" t="s">
        <v>55</v>
      </c>
      <c r="L7" s="24">
        <f t="shared" si="1"/>
        <v>0.0198</v>
      </c>
      <c r="M7" s="23">
        <f t="shared" si="2"/>
        <v>44.80290253</v>
      </c>
      <c r="N7" s="25">
        <f>VLOOKUP(A7,Total_de_acoes!A:B,2,0)</f>
        <v>800010734</v>
      </c>
      <c r="O7" s="26">
        <f t="shared" si="3"/>
        <v>709687498.2</v>
      </c>
      <c r="P7" s="24" t="str">
        <f t="shared" si="4"/>
        <v>Subiu</v>
      </c>
      <c r="Q7" s="24" t="str">
        <f>VLOOKUP(A7,Ticker!A:B,2,0)</f>
        <v>PetroRio</v>
      </c>
      <c r="R7" s="4" t="str">
        <f>VLOOKUP(Q7,Chatgpt!A:C,2,0)</f>
        <v>Petróleo</v>
      </c>
      <c r="S7" s="27">
        <f>VLOOKUP(Q7,Chatgpt!A:C,3,0)</f>
        <v>9</v>
      </c>
      <c r="T7" s="27" t="str">
        <f t="shared" si="5"/>
        <v>Menos de 50 anos</v>
      </c>
      <c r="U7" s="27">
        <f t="shared" si="6"/>
        <v>0.0242</v>
      </c>
      <c r="V7" s="28">
        <f t="shared" si="7"/>
        <v>44.61042765</v>
      </c>
      <c r="W7" s="29">
        <f t="shared" si="8"/>
        <v>863669467.5</v>
      </c>
      <c r="X7" s="29" t="str">
        <f t="shared" si="9"/>
        <v>Subiu</v>
      </c>
      <c r="Y7" s="27">
        <f t="shared" si="10"/>
        <v>-0.0078</v>
      </c>
      <c r="Z7" s="28">
        <f t="shared" si="11"/>
        <v>46.04918363</v>
      </c>
      <c r="AA7" s="29">
        <f t="shared" si="12"/>
        <v>-287350761.3</v>
      </c>
      <c r="AB7" s="27" t="str">
        <f t="shared" si="13"/>
        <v>Desceu</v>
      </c>
      <c r="AC7" s="27">
        <f t="shared" si="14"/>
        <v>-0.0078</v>
      </c>
      <c r="AD7" s="28">
        <f t="shared" si="15"/>
        <v>46.04918363</v>
      </c>
      <c r="AE7" s="29">
        <f t="shared" si="16"/>
        <v>-287350761.3</v>
      </c>
      <c r="AF7" s="27" t="str">
        <f t="shared" si="17"/>
        <v>Desceu</v>
      </c>
      <c r="AG7" s="27">
        <f t="shared" si="18"/>
        <v>0.0808</v>
      </c>
      <c r="AH7" s="28">
        <f t="shared" si="19"/>
        <v>42.2742413</v>
      </c>
      <c r="AI7" s="29">
        <f t="shared" si="20"/>
        <v>2732643623</v>
      </c>
      <c r="AJ7" s="27" t="str">
        <f t="shared" si="21"/>
        <v>Subiu</v>
      </c>
    </row>
    <row r="8" ht="14.25" customHeight="1">
      <c r="A8" s="3" t="s">
        <v>56</v>
      </c>
      <c r="B8" s="22">
        <v>45317.0</v>
      </c>
      <c r="C8" s="23">
        <v>39.96</v>
      </c>
      <c r="D8" s="3">
        <v>1.73</v>
      </c>
      <c r="E8" s="3">
        <v>6.47</v>
      </c>
      <c r="F8" s="3">
        <v>7.3</v>
      </c>
      <c r="G8" s="3">
        <v>7.3</v>
      </c>
      <c r="H8" s="3">
        <v>95.01</v>
      </c>
      <c r="I8" s="3">
        <v>38.91</v>
      </c>
      <c r="J8" s="3">
        <v>40.09</v>
      </c>
      <c r="K8" s="3" t="s">
        <v>57</v>
      </c>
      <c r="L8" s="24">
        <f t="shared" si="1"/>
        <v>0.0173</v>
      </c>
      <c r="M8" s="23">
        <f t="shared" si="2"/>
        <v>39.28044825</v>
      </c>
      <c r="N8" s="25">
        <f>VLOOKUP(A8,Total_de_acoes!A:B,2,0)</f>
        <v>4566445852</v>
      </c>
      <c r="O8" s="26">
        <f t="shared" si="3"/>
        <v>3103136291</v>
      </c>
      <c r="P8" s="24" t="str">
        <f t="shared" si="4"/>
        <v>Subiu</v>
      </c>
      <c r="Q8" s="24" t="str">
        <f>VLOOKUP(A8,Ticker!A:B,2,0)</f>
        <v>Petrobras</v>
      </c>
      <c r="R8" s="4" t="str">
        <f>VLOOKUP(Q8,Chatgpt!A:C,2,0)</f>
        <v>Petróleo</v>
      </c>
      <c r="S8" s="27">
        <f>VLOOKUP(Q8,Chatgpt!A:C,3,0)</f>
        <v>69</v>
      </c>
      <c r="T8" s="27" t="str">
        <f t="shared" si="5"/>
        <v>Entre 50 e 100</v>
      </c>
      <c r="U8" s="27">
        <f t="shared" si="6"/>
        <v>0.0647</v>
      </c>
      <c r="V8" s="28">
        <f t="shared" si="7"/>
        <v>37.53169907</v>
      </c>
      <c r="W8" s="29">
        <f t="shared" si="8"/>
        <v>11088704708</v>
      </c>
      <c r="X8" s="29" t="str">
        <f t="shared" si="9"/>
        <v>Subiu</v>
      </c>
      <c r="Y8" s="27">
        <f t="shared" si="10"/>
        <v>0.073</v>
      </c>
      <c r="Z8" s="28">
        <f t="shared" si="11"/>
        <v>37.24137931</v>
      </c>
      <c r="AA8" s="29">
        <f t="shared" si="12"/>
        <v>12414434171</v>
      </c>
      <c r="AB8" s="27" t="str">
        <f t="shared" si="13"/>
        <v>Subiu</v>
      </c>
      <c r="AC8" s="27">
        <f t="shared" si="14"/>
        <v>0.073</v>
      </c>
      <c r="AD8" s="28">
        <f t="shared" si="15"/>
        <v>37.24137931</v>
      </c>
      <c r="AE8" s="29">
        <f t="shared" si="16"/>
        <v>12414434171</v>
      </c>
      <c r="AF8" s="27" t="str">
        <f t="shared" si="17"/>
        <v>Subiu</v>
      </c>
      <c r="AG8" s="27">
        <f t="shared" si="18"/>
        <v>0.9501</v>
      </c>
      <c r="AH8" s="28">
        <f t="shared" si="19"/>
        <v>20.49125686</v>
      </c>
      <c r="AI8" s="29">
        <f t="shared" si="20"/>
        <v>88902961362</v>
      </c>
      <c r="AJ8" s="27" t="str">
        <f t="shared" si="21"/>
        <v>Subiu</v>
      </c>
    </row>
    <row r="9" ht="14.25" customHeight="1">
      <c r="A9" s="3" t="s">
        <v>58</v>
      </c>
      <c r="B9" s="22">
        <v>45317.0</v>
      </c>
      <c r="C9" s="23">
        <v>69.5</v>
      </c>
      <c r="D9" s="3">
        <v>1.66</v>
      </c>
      <c r="E9" s="3">
        <v>2.06</v>
      </c>
      <c r="F9" s="3">
        <v>-9.97</v>
      </c>
      <c r="G9" s="3">
        <v>-9.97</v>
      </c>
      <c r="H9" s="3">
        <v>-23.49</v>
      </c>
      <c r="I9" s="3">
        <v>67.5</v>
      </c>
      <c r="J9" s="3">
        <v>69.81</v>
      </c>
      <c r="K9" s="3" t="s">
        <v>59</v>
      </c>
      <c r="L9" s="24">
        <f t="shared" si="1"/>
        <v>0.0166</v>
      </c>
      <c r="M9" s="23">
        <f t="shared" si="2"/>
        <v>68.3651387</v>
      </c>
      <c r="N9" s="25">
        <f>VLOOKUP(A9,Total_de_acoes!A:B,2,0)</f>
        <v>4196924316</v>
      </c>
      <c r="O9" s="26">
        <f t="shared" si="3"/>
        <v>4762926995</v>
      </c>
      <c r="P9" s="24" t="str">
        <f t="shared" si="4"/>
        <v>Subiu</v>
      </c>
      <c r="Q9" s="24" t="str">
        <f>VLOOKUP(A9,Ticker!A:B,2,0)</f>
        <v>Vale</v>
      </c>
      <c r="R9" s="4" t="str">
        <f>VLOOKUP(Q9,Chatgpt!A:C,2,0)</f>
        <v>Mineração</v>
      </c>
      <c r="S9" s="27">
        <f>VLOOKUP(Q9,Chatgpt!A:C,3,0)</f>
        <v>79</v>
      </c>
      <c r="T9" s="27" t="str">
        <f t="shared" si="5"/>
        <v>Entre 50 e 100</v>
      </c>
      <c r="U9" s="27">
        <f t="shared" si="6"/>
        <v>0.0206</v>
      </c>
      <c r="V9" s="28">
        <f t="shared" si="7"/>
        <v>68.09719773</v>
      </c>
      <c r="W9" s="29">
        <f t="shared" si="8"/>
        <v>5887454971</v>
      </c>
      <c r="X9" s="29" t="str">
        <f t="shared" si="9"/>
        <v>Subiu</v>
      </c>
      <c r="Y9" s="27">
        <f t="shared" si="10"/>
        <v>-0.0997</v>
      </c>
      <c r="Z9" s="28">
        <f t="shared" si="11"/>
        <v>77.19649006</v>
      </c>
      <c r="AA9" s="29">
        <f t="shared" si="12"/>
        <v>-32301586276</v>
      </c>
      <c r="AB9" s="27" t="str">
        <f t="shared" si="13"/>
        <v>Desceu</v>
      </c>
      <c r="AC9" s="27">
        <f t="shared" si="14"/>
        <v>-0.0997</v>
      </c>
      <c r="AD9" s="28">
        <f t="shared" si="15"/>
        <v>77.19649006</v>
      </c>
      <c r="AE9" s="29">
        <f t="shared" si="16"/>
        <v>-32301586276</v>
      </c>
      <c r="AF9" s="27" t="str">
        <f t="shared" si="17"/>
        <v>Desceu</v>
      </c>
      <c r="AG9" s="27">
        <f t="shared" si="18"/>
        <v>-0.2349</v>
      </c>
      <c r="AH9" s="28">
        <f t="shared" si="19"/>
        <v>90.83779898</v>
      </c>
      <c r="AI9" s="29">
        <f t="shared" si="20"/>
        <v>-89553127391</v>
      </c>
      <c r="AJ9" s="27" t="str">
        <f t="shared" si="21"/>
        <v>Desceu</v>
      </c>
    </row>
    <row r="10" ht="14.25" customHeight="1">
      <c r="A10" s="3" t="s">
        <v>60</v>
      </c>
      <c r="B10" s="22">
        <v>45317.0</v>
      </c>
      <c r="C10" s="23">
        <v>28.19</v>
      </c>
      <c r="D10" s="3">
        <v>1.58</v>
      </c>
      <c r="E10" s="3">
        <v>2.03</v>
      </c>
      <c r="F10" s="3">
        <v>-0.81</v>
      </c>
      <c r="G10" s="3">
        <v>-0.81</v>
      </c>
      <c r="H10" s="3">
        <v>24.02</v>
      </c>
      <c r="I10" s="3">
        <v>27.71</v>
      </c>
      <c r="J10" s="3">
        <v>28.36</v>
      </c>
      <c r="K10" s="3" t="s">
        <v>61</v>
      </c>
      <c r="L10" s="24">
        <f t="shared" si="1"/>
        <v>0.0158</v>
      </c>
      <c r="M10" s="23">
        <f t="shared" si="2"/>
        <v>27.75152589</v>
      </c>
      <c r="N10" s="25">
        <f>VLOOKUP(A10,Total_de_acoes!A:B,2,0)</f>
        <v>268505432</v>
      </c>
      <c r="O10" s="26">
        <f t="shared" si="3"/>
        <v>117732680.1</v>
      </c>
      <c r="P10" s="24" t="str">
        <f t="shared" si="4"/>
        <v>Subiu</v>
      </c>
      <c r="Q10" s="24" t="str">
        <f>VLOOKUP(A10,Ticker!A:B,2,0)</f>
        <v>Multiplan</v>
      </c>
      <c r="R10" s="4" t="str">
        <f>VLOOKUP(Q10,Chatgpt!A:C,2,0)</f>
        <v>Shopping Centers</v>
      </c>
      <c r="S10" s="27">
        <f>VLOOKUP(Q10,Chatgpt!A:C,3,0)</f>
        <v>48</v>
      </c>
      <c r="T10" s="27" t="str">
        <f t="shared" si="5"/>
        <v>Menos de 50 anos</v>
      </c>
      <c r="U10" s="27">
        <f t="shared" si="6"/>
        <v>0.0203</v>
      </c>
      <c r="V10" s="28">
        <f t="shared" si="7"/>
        <v>27.62912869</v>
      </c>
      <c r="W10" s="29">
        <f t="shared" si="8"/>
        <v>150596994</v>
      </c>
      <c r="X10" s="29" t="str">
        <f t="shared" si="9"/>
        <v>Subiu</v>
      </c>
      <c r="Y10" s="27">
        <f t="shared" si="10"/>
        <v>-0.0081</v>
      </c>
      <c r="Z10" s="28">
        <f t="shared" si="11"/>
        <v>28.42020365</v>
      </c>
      <c r="AA10" s="29">
        <f t="shared" si="12"/>
        <v>-61810930.37</v>
      </c>
      <c r="AB10" s="27" t="str">
        <f t="shared" si="13"/>
        <v>Desceu</v>
      </c>
      <c r="AC10" s="27">
        <f t="shared" si="14"/>
        <v>-0.0081</v>
      </c>
      <c r="AD10" s="28">
        <f t="shared" si="15"/>
        <v>28.42020365</v>
      </c>
      <c r="AE10" s="29">
        <f t="shared" si="16"/>
        <v>-61810930.37</v>
      </c>
      <c r="AF10" s="27" t="str">
        <f t="shared" si="17"/>
        <v>Desceu</v>
      </c>
      <c r="AG10" s="27">
        <f t="shared" si="18"/>
        <v>0.2402</v>
      </c>
      <c r="AH10" s="28">
        <f t="shared" si="19"/>
        <v>22.73020481</v>
      </c>
      <c r="AI10" s="29">
        <f t="shared" si="20"/>
        <v>1465984667</v>
      </c>
      <c r="AJ10" s="27" t="str">
        <f t="shared" si="21"/>
        <v>Subiu</v>
      </c>
    </row>
    <row r="11" ht="14.25" customHeight="1">
      <c r="A11" s="3" t="s">
        <v>62</v>
      </c>
      <c r="B11" s="22">
        <v>45317.0</v>
      </c>
      <c r="C11" s="23">
        <v>32.81</v>
      </c>
      <c r="D11" s="3">
        <v>1.48</v>
      </c>
      <c r="E11" s="3">
        <v>-0.39</v>
      </c>
      <c r="F11" s="3">
        <v>-3.36</v>
      </c>
      <c r="G11" s="3">
        <v>-3.36</v>
      </c>
      <c r="H11" s="3">
        <v>34.25</v>
      </c>
      <c r="I11" s="3">
        <v>32.35</v>
      </c>
      <c r="J11" s="3">
        <v>32.91</v>
      </c>
      <c r="K11" s="3" t="s">
        <v>63</v>
      </c>
      <c r="L11" s="24">
        <f t="shared" si="1"/>
        <v>0.0148</v>
      </c>
      <c r="M11" s="23">
        <f t="shared" si="2"/>
        <v>32.33149389</v>
      </c>
      <c r="N11" s="25">
        <f>VLOOKUP(A11,Total_de_acoes!A:B,2,0)</f>
        <v>4801593832</v>
      </c>
      <c r="O11" s="26">
        <f t="shared" si="3"/>
        <v>2297591984</v>
      </c>
      <c r="P11" s="24" t="str">
        <f t="shared" si="4"/>
        <v>Subiu</v>
      </c>
      <c r="Q11" s="24" t="str">
        <f>VLOOKUP(A11,Ticker!A:B,2,0)</f>
        <v>Itaú Unibanco</v>
      </c>
      <c r="R11" s="4" t="str">
        <f>VLOOKUP(Q11,Chatgpt!A:C,2,0)</f>
        <v>Banco</v>
      </c>
      <c r="S11" s="27">
        <f>VLOOKUP(Q11,Chatgpt!A:C,3,0)</f>
        <v>13</v>
      </c>
      <c r="T11" s="27" t="str">
        <f t="shared" si="5"/>
        <v>Menos de 50 anos</v>
      </c>
      <c r="U11" s="27">
        <f t="shared" si="6"/>
        <v>-0.0039</v>
      </c>
      <c r="V11" s="28">
        <f t="shared" si="7"/>
        <v>32.93845999</v>
      </c>
      <c r="W11" s="29">
        <f t="shared" si="8"/>
        <v>-616812714.7</v>
      </c>
      <c r="X11" s="29" t="str">
        <f t="shared" si="9"/>
        <v>Desceu</v>
      </c>
      <c r="Y11" s="27">
        <f t="shared" si="10"/>
        <v>-0.0336</v>
      </c>
      <c r="Z11" s="28">
        <f t="shared" si="11"/>
        <v>33.95074503</v>
      </c>
      <c r="AA11" s="29">
        <f t="shared" si="12"/>
        <v>-5477394315</v>
      </c>
      <c r="AB11" s="27" t="str">
        <f t="shared" si="13"/>
        <v>Desceu</v>
      </c>
      <c r="AC11" s="27">
        <f t="shared" si="14"/>
        <v>-0.0336</v>
      </c>
      <c r="AD11" s="28">
        <f t="shared" si="15"/>
        <v>33.95074503</v>
      </c>
      <c r="AE11" s="29">
        <f t="shared" si="16"/>
        <v>-5477394315</v>
      </c>
      <c r="AF11" s="27" t="str">
        <f t="shared" si="17"/>
        <v>Desceu</v>
      </c>
      <c r="AG11" s="27">
        <f t="shared" si="18"/>
        <v>0.3425</v>
      </c>
      <c r="AH11" s="28">
        <f t="shared" si="19"/>
        <v>24.43947858</v>
      </c>
      <c r="AI11" s="29">
        <f t="shared" si="20"/>
        <v>40191843998</v>
      </c>
      <c r="AJ11" s="27" t="str">
        <f t="shared" si="21"/>
        <v>Subiu</v>
      </c>
    </row>
    <row r="12" ht="14.25" customHeight="1">
      <c r="A12" s="3" t="s">
        <v>64</v>
      </c>
      <c r="B12" s="22">
        <v>45317.0</v>
      </c>
      <c r="C12" s="23">
        <v>27.56</v>
      </c>
      <c r="D12" s="3">
        <v>1.43</v>
      </c>
      <c r="E12" s="3">
        <v>3.41</v>
      </c>
      <c r="F12" s="3">
        <v>-4.17</v>
      </c>
      <c r="G12" s="3">
        <v>-4.17</v>
      </c>
      <c r="H12" s="3">
        <v>-6.01</v>
      </c>
      <c r="I12" s="3">
        <v>26.9</v>
      </c>
      <c r="J12" s="3">
        <v>27.91</v>
      </c>
      <c r="K12" s="3" t="s">
        <v>65</v>
      </c>
      <c r="L12" s="24">
        <f t="shared" si="1"/>
        <v>0.0143</v>
      </c>
      <c r="M12" s="23">
        <f t="shared" si="2"/>
        <v>27.17144829</v>
      </c>
      <c r="N12" s="25">
        <f>VLOOKUP(A12,Total_de_acoes!A:B,2,0)</f>
        <v>1168230366</v>
      </c>
      <c r="O12" s="26">
        <f t="shared" si="3"/>
        <v>453917907</v>
      </c>
      <c r="P12" s="24" t="str">
        <f t="shared" si="4"/>
        <v>Subiu</v>
      </c>
      <c r="Q12" s="24" t="str">
        <f>VLOOKUP(A12,Ticker!A:B,2,0)</f>
        <v>Rede D'Or</v>
      </c>
      <c r="R12" s="4" t="str">
        <f>VLOOKUP(Q12,Chatgpt!A:C,2,0)</f>
        <v>Saúde</v>
      </c>
      <c r="S12" s="27">
        <f>VLOOKUP(Q12,Chatgpt!A:C,3,0)</f>
        <v>48</v>
      </c>
      <c r="T12" s="27" t="str">
        <f t="shared" si="5"/>
        <v>Menos de 50 anos</v>
      </c>
      <c r="U12" s="27">
        <f t="shared" si="6"/>
        <v>0.0341</v>
      </c>
      <c r="V12" s="28">
        <f t="shared" si="7"/>
        <v>26.65119428</v>
      </c>
      <c r="W12" s="29">
        <f t="shared" si="8"/>
        <v>1061694444</v>
      </c>
      <c r="X12" s="29" t="str">
        <f t="shared" si="9"/>
        <v>Subiu</v>
      </c>
      <c r="Y12" s="27">
        <f t="shared" si="10"/>
        <v>-0.0417</v>
      </c>
      <c r="Z12" s="28">
        <f t="shared" si="11"/>
        <v>28.75926119</v>
      </c>
      <c r="AA12" s="29">
        <f t="shared" si="12"/>
        <v>-1401013341</v>
      </c>
      <c r="AB12" s="27" t="str">
        <f t="shared" si="13"/>
        <v>Desceu</v>
      </c>
      <c r="AC12" s="27">
        <f t="shared" si="14"/>
        <v>-0.0417</v>
      </c>
      <c r="AD12" s="28">
        <f t="shared" si="15"/>
        <v>28.75926119</v>
      </c>
      <c r="AE12" s="29">
        <f t="shared" si="16"/>
        <v>-1401013341</v>
      </c>
      <c r="AF12" s="27" t="str">
        <f t="shared" si="17"/>
        <v>Desceu</v>
      </c>
      <c r="AG12" s="27">
        <f t="shared" si="18"/>
        <v>-0.0601</v>
      </c>
      <c r="AH12" s="28">
        <f t="shared" si="19"/>
        <v>29.32226833</v>
      </c>
      <c r="AI12" s="29">
        <f t="shared" si="20"/>
        <v>-2058735372</v>
      </c>
      <c r="AJ12" s="27" t="str">
        <f t="shared" si="21"/>
        <v>Desceu</v>
      </c>
    </row>
    <row r="13" ht="14.25" customHeight="1">
      <c r="A13" s="3" t="s">
        <v>66</v>
      </c>
      <c r="B13" s="22">
        <v>45317.0</v>
      </c>
      <c r="C13" s="23">
        <v>18.55</v>
      </c>
      <c r="D13" s="3">
        <v>1.42</v>
      </c>
      <c r="E13" s="3">
        <v>5.1</v>
      </c>
      <c r="F13" s="3">
        <v>-15.14</v>
      </c>
      <c r="G13" s="3">
        <v>-15.14</v>
      </c>
      <c r="H13" s="3">
        <v>-18.39</v>
      </c>
      <c r="I13" s="3">
        <v>18.29</v>
      </c>
      <c r="J13" s="3">
        <v>18.73</v>
      </c>
      <c r="K13" s="3" t="s">
        <v>67</v>
      </c>
      <c r="L13" s="24">
        <f t="shared" si="1"/>
        <v>0.0142</v>
      </c>
      <c r="M13" s="23">
        <f t="shared" si="2"/>
        <v>18.29027805</v>
      </c>
      <c r="N13" s="25">
        <f>VLOOKUP(A13,Total_de_acoes!A:B,2,0)</f>
        <v>265877867</v>
      </c>
      <c r="O13" s="26">
        <f t="shared" si="3"/>
        <v>69054317.64</v>
      </c>
      <c r="P13" s="24" t="str">
        <f t="shared" si="4"/>
        <v>Subiu</v>
      </c>
      <c r="Q13" s="24" t="str">
        <f>VLOOKUP(A13,Ticker!A:B,2,0)</f>
        <v>Braskem</v>
      </c>
      <c r="R13" s="4" t="str">
        <f>VLOOKUP(Q13,Chatgpt!A:C,2,0)</f>
        <v>Química</v>
      </c>
      <c r="S13" s="27">
        <f>VLOOKUP(Q13,Chatgpt!A:C,3,0)</f>
        <v>19</v>
      </c>
      <c r="T13" s="27" t="str">
        <f t="shared" si="5"/>
        <v>Menos de 50 anos</v>
      </c>
      <c r="U13" s="27">
        <f t="shared" si="6"/>
        <v>0.051</v>
      </c>
      <c r="V13" s="28">
        <f t="shared" si="7"/>
        <v>17.64985728</v>
      </c>
      <c r="W13" s="29">
        <f t="shared" si="8"/>
        <v>239328026.7</v>
      </c>
      <c r="X13" s="29" t="str">
        <f t="shared" si="9"/>
        <v>Subiu</v>
      </c>
      <c r="Y13" s="27">
        <f t="shared" si="10"/>
        <v>-0.1514</v>
      </c>
      <c r="Z13" s="28">
        <f t="shared" si="11"/>
        <v>21.85953335</v>
      </c>
      <c r="AA13" s="29">
        <f t="shared" si="12"/>
        <v>-879931667.6</v>
      </c>
      <c r="AB13" s="27" t="str">
        <f t="shared" si="13"/>
        <v>Desceu</v>
      </c>
      <c r="AC13" s="27">
        <f t="shared" si="14"/>
        <v>-0.1514</v>
      </c>
      <c r="AD13" s="28">
        <f t="shared" si="15"/>
        <v>21.85953335</v>
      </c>
      <c r="AE13" s="29">
        <f t="shared" si="16"/>
        <v>-879931667.6</v>
      </c>
      <c r="AF13" s="27" t="str">
        <f t="shared" si="17"/>
        <v>Desceu</v>
      </c>
      <c r="AG13" s="27">
        <f t="shared" si="18"/>
        <v>-0.1839</v>
      </c>
      <c r="AH13" s="28">
        <f t="shared" si="19"/>
        <v>22.73005759</v>
      </c>
      <c r="AI13" s="29">
        <f t="shared" si="20"/>
        <v>-1111384796</v>
      </c>
      <c r="AJ13" s="27" t="str">
        <f t="shared" si="21"/>
        <v>Desceu</v>
      </c>
    </row>
    <row r="14" ht="14.25" customHeight="1">
      <c r="A14" s="3" t="s">
        <v>68</v>
      </c>
      <c r="B14" s="22">
        <v>45317.0</v>
      </c>
      <c r="C14" s="23">
        <v>14.27</v>
      </c>
      <c r="D14" s="3">
        <v>1.42</v>
      </c>
      <c r="E14" s="3">
        <v>8.85</v>
      </c>
      <c r="F14" s="3">
        <v>-10.87</v>
      </c>
      <c r="G14" s="3">
        <v>-10.87</v>
      </c>
      <c r="H14" s="3">
        <v>18.52</v>
      </c>
      <c r="I14" s="3">
        <v>13.8</v>
      </c>
      <c r="J14" s="3">
        <v>14.36</v>
      </c>
      <c r="K14" s="3" t="s">
        <v>69</v>
      </c>
      <c r="L14" s="24">
        <f t="shared" si="1"/>
        <v>0.0142</v>
      </c>
      <c r="M14" s="23">
        <f t="shared" si="2"/>
        <v>14.07020312</v>
      </c>
      <c r="N14" s="25">
        <f>VLOOKUP(A14,Total_de_acoes!A:B,2,0)</f>
        <v>327593725</v>
      </c>
      <c r="O14" s="26">
        <f t="shared" si="3"/>
        <v>65452205.55</v>
      </c>
      <c r="P14" s="24" t="str">
        <f t="shared" si="4"/>
        <v>Subiu</v>
      </c>
      <c r="Q14" s="24" t="str">
        <f>VLOOKUP(A14,Ticker!A:B,2,0)</f>
        <v>Azul</v>
      </c>
      <c r="R14" s="4" t="str">
        <f>VLOOKUP(Q14,Chatgpt!A:C,2,0)</f>
        <v>Aviação</v>
      </c>
      <c r="S14" s="27">
        <f>VLOOKUP(Q14,Chatgpt!A:C,3,0)</f>
        <v>13</v>
      </c>
      <c r="T14" s="27" t="str">
        <f t="shared" si="5"/>
        <v>Menos de 50 anos</v>
      </c>
      <c r="U14" s="27">
        <f t="shared" si="6"/>
        <v>0.0885</v>
      </c>
      <c r="V14" s="28">
        <f t="shared" si="7"/>
        <v>13.10978411</v>
      </c>
      <c r="W14" s="29">
        <f t="shared" si="8"/>
        <v>380079446.3</v>
      </c>
      <c r="X14" s="29" t="str">
        <f t="shared" si="9"/>
        <v>Subiu</v>
      </c>
      <c r="Y14" s="27">
        <f t="shared" si="10"/>
        <v>-0.1087</v>
      </c>
      <c r="Z14" s="28">
        <f t="shared" si="11"/>
        <v>16.010322</v>
      </c>
      <c r="AA14" s="29">
        <f t="shared" si="12"/>
        <v>-570118567.2</v>
      </c>
      <c r="AB14" s="27" t="str">
        <f t="shared" si="13"/>
        <v>Desceu</v>
      </c>
      <c r="AC14" s="27">
        <f t="shared" si="14"/>
        <v>-0.1087</v>
      </c>
      <c r="AD14" s="28">
        <f t="shared" si="15"/>
        <v>16.010322</v>
      </c>
      <c r="AE14" s="29">
        <f t="shared" si="16"/>
        <v>-570118567.2</v>
      </c>
      <c r="AF14" s="27" t="str">
        <f t="shared" si="17"/>
        <v>Desceu</v>
      </c>
      <c r="AG14" s="27">
        <f t="shared" si="18"/>
        <v>0.1852</v>
      </c>
      <c r="AH14" s="28">
        <f t="shared" si="19"/>
        <v>12.040162</v>
      </c>
      <c r="AI14" s="29">
        <f t="shared" si="20"/>
        <v>730480937.2</v>
      </c>
      <c r="AJ14" s="27" t="str">
        <f t="shared" si="21"/>
        <v>Subiu</v>
      </c>
    </row>
    <row r="15" ht="14.25" customHeight="1">
      <c r="A15" s="3" t="s">
        <v>70</v>
      </c>
      <c r="B15" s="22">
        <v>45317.0</v>
      </c>
      <c r="C15" s="23">
        <v>28.75</v>
      </c>
      <c r="D15" s="3">
        <v>1.41</v>
      </c>
      <c r="E15" s="3">
        <v>-2.71</v>
      </c>
      <c r="F15" s="3">
        <v>9.4</v>
      </c>
      <c r="G15" s="3">
        <v>9.4</v>
      </c>
      <c r="H15" s="3">
        <v>-37.7</v>
      </c>
      <c r="I15" s="3">
        <v>28.0</v>
      </c>
      <c r="J15" s="3">
        <v>28.75</v>
      </c>
      <c r="K15" s="3" t="s">
        <v>71</v>
      </c>
      <c r="L15" s="24">
        <f t="shared" si="1"/>
        <v>0.0141</v>
      </c>
      <c r="M15" s="23">
        <f t="shared" si="2"/>
        <v>28.35026132</v>
      </c>
      <c r="N15" s="25">
        <f>VLOOKUP(A15,Total_de_acoes!A:B,2,0)</f>
        <v>235665566</v>
      </c>
      <c r="O15" s="26">
        <f t="shared" si="3"/>
        <v>94204643.35</v>
      </c>
      <c r="P15" s="24" t="str">
        <f t="shared" si="4"/>
        <v>Subiu</v>
      </c>
      <c r="Q15" s="24" t="str">
        <f>VLOOKUP(A15,Ticker!A:B,2,0)</f>
        <v>3R Petroleum</v>
      </c>
      <c r="R15" s="4" t="str">
        <f>VLOOKUP(Q15,Chatgpt!A:C,2,0)</f>
        <v>Petróleo</v>
      </c>
      <c r="S15" s="27">
        <f>VLOOKUP(Q15,Chatgpt!A:C,3,0)</f>
        <v>10</v>
      </c>
      <c r="T15" s="27" t="str">
        <f t="shared" si="5"/>
        <v>Menos de 50 anos</v>
      </c>
      <c r="U15" s="27">
        <f t="shared" si="6"/>
        <v>-0.0271</v>
      </c>
      <c r="V15" s="28">
        <f t="shared" si="7"/>
        <v>29.55082742</v>
      </c>
      <c r="W15" s="29">
        <f t="shared" si="8"/>
        <v>-188727447.9</v>
      </c>
      <c r="X15" s="29" t="str">
        <f t="shared" si="9"/>
        <v>Desceu</v>
      </c>
      <c r="Y15" s="27">
        <f t="shared" si="10"/>
        <v>0.094</v>
      </c>
      <c r="Z15" s="28">
        <f t="shared" si="11"/>
        <v>26.2797075</v>
      </c>
      <c r="AA15" s="29">
        <f t="shared" si="12"/>
        <v>582162881.3</v>
      </c>
      <c r="AB15" s="27" t="str">
        <f t="shared" si="13"/>
        <v>Subiu</v>
      </c>
      <c r="AC15" s="27">
        <f t="shared" si="14"/>
        <v>0.094</v>
      </c>
      <c r="AD15" s="28">
        <f t="shared" si="15"/>
        <v>26.2797075</v>
      </c>
      <c r="AE15" s="29">
        <f t="shared" si="16"/>
        <v>582162881.3</v>
      </c>
      <c r="AF15" s="27" t="str">
        <f t="shared" si="17"/>
        <v>Subiu</v>
      </c>
      <c r="AG15" s="27">
        <f t="shared" si="18"/>
        <v>-0.377</v>
      </c>
      <c r="AH15" s="28">
        <f t="shared" si="19"/>
        <v>46.14767255</v>
      </c>
      <c r="AI15" s="29">
        <f t="shared" si="20"/>
        <v>-4100032349</v>
      </c>
      <c r="AJ15" s="27" t="str">
        <f t="shared" si="21"/>
        <v>Desceu</v>
      </c>
    </row>
    <row r="16" ht="14.25" customHeight="1">
      <c r="A16" s="3" t="s">
        <v>72</v>
      </c>
      <c r="B16" s="22">
        <v>45317.0</v>
      </c>
      <c r="C16" s="23">
        <v>35.32</v>
      </c>
      <c r="D16" s="3">
        <v>1.34</v>
      </c>
      <c r="E16" s="3">
        <v>2.76</v>
      </c>
      <c r="F16" s="3">
        <v>-1.12</v>
      </c>
      <c r="G16" s="3">
        <v>-1.12</v>
      </c>
      <c r="H16" s="3">
        <v>28.01</v>
      </c>
      <c r="I16" s="3">
        <v>34.85</v>
      </c>
      <c r="J16" s="3">
        <v>35.76</v>
      </c>
      <c r="K16" s="3" t="s">
        <v>73</v>
      </c>
      <c r="L16" s="24">
        <f t="shared" si="1"/>
        <v>0.0134</v>
      </c>
      <c r="M16" s="23">
        <f t="shared" si="2"/>
        <v>34.8529702</v>
      </c>
      <c r="N16" s="25">
        <f>VLOOKUP(A16,Total_de_acoes!A:B,2,0)</f>
        <v>1095587251</v>
      </c>
      <c r="O16" s="26">
        <f t="shared" si="3"/>
        <v>511671895.5</v>
      </c>
      <c r="P16" s="24" t="str">
        <f t="shared" si="4"/>
        <v>Subiu</v>
      </c>
      <c r="Q16" s="24" t="str">
        <f>VLOOKUP(A16,Ticker!A:B,2,0)</f>
        <v>Equatorial Energia</v>
      </c>
      <c r="R16" s="4" t="str">
        <f>VLOOKUP(Q16,Chatgpt!A:C,2,0)</f>
        <v>Energia</v>
      </c>
      <c r="S16" s="27">
        <f>VLOOKUP(Q16,Chatgpt!A:C,3,0)</f>
        <v>23</v>
      </c>
      <c r="T16" s="27" t="str">
        <f t="shared" si="5"/>
        <v>Menos de 50 anos</v>
      </c>
      <c r="U16" s="27">
        <f t="shared" si="6"/>
        <v>0.0276</v>
      </c>
      <c r="V16" s="28">
        <f t="shared" si="7"/>
        <v>34.37135072</v>
      </c>
      <c r="W16" s="29">
        <f t="shared" si="8"/>
        <v>1039328057</v>
      </c>
      <c r="X16" s="29" t="str">
        <f t="shared" si="9"/>
        <v>Subiu</v>
      </c>
      <c r="Y16" s="27">
        <f t="shared" si="10"/>
        <v>-0.0112</v>
      </c>
      <c r="Z16" s="28">
        <f t="shared" si="11"/>
        <v>35.72006472</v>
      </c>
      <c r="AA16" s="29">
        <f t="shared" si="12"/>
        <v>-438305812.2</v>
      </c>
      <c r="AB16" s="27" t="str">
        <f t="shared" si="13"/>
        <v>Desceu</v>
      </c>
      <c r="AC16" s="27">
        <f t="shared" si="14"/>
        <v>-0.0112</v>
      </c>
      <c r="AD16" s="28">
        <f t="shared" si="15"/>
        <v>35.72006472</v>
      </c>
      <c r="AE16" s="29">
        <f t="shared" si="16"/>
        <v>-438305812.2</v>
      </c>
      <c r="AF16" s="27" t="str">
        <f t="shared" si="17"/>
        <v>Desceu</v>
      </c>
      <c r="AG16" s="27">
        <f t="shared" si="18"/>
        <v>0.2801</v>
      </c>
      <c r="AH16" s="28">
        <f t="shared" si="19"/>
        <v>27.59159441</v>
      </c>
      <c r="AI16" s="29">
        <f t="shared" si="20"/>
        <v>8467142639</v>
      </c>
      <c r="AJ16" s="27" t="str">
        <f t="shared" si="21"/>
        <v>Subiu</v>
      </c>
    </row>
    <row r="17" ht="14.25" customHeight="1">
      <c r="A17" s="3" t="s">
        <v>74</v>
      </c>
      <c r="B17" s="22">
        <v>45317.0</v>
      </c>
      <c r="C17" s="23">
        <v>18.16</v>
      </c>
      <c r="D17" s="3">
        <v>1.33</v>
      </c>
      <c r="E17" s="3">
        <v>4.79</v>
      </c>
      <c r="F17" s="3">
        <v>-7.63</v>
      </c>
      <c r="G17" s="3">
        <v>-7.63</v>
      </c>
      <c r="H17" s="3">
        <v>12.45</v>
      </c>
      <c r="I17" s="3">
        <v>18.0</v>
      </c>
      <c r="J17" s="3">
        <v>18.49</v>
      </c>
      <c r="K17" s="3" t="s">
        <v>75</v>
      </c>
      <c r="L17" s="24">
        <f t="shared" si="1"/>
        <v>0.0133</v>
      </c>
      <c r="M17" s="23">
        <f t="shared" si="2"/>
        <v>17.92164216</v>
      </c>
      <c r="N17" s="25">
        <f>VLOOKUP(A17,Total_de_acoes!A:B,2,0)</f>
        <v>600865451</v>
      </c>
      <c r="O17" s="26">
        <f t="shared" si="3"/>
        <v>143220991.5</v>
      </c>
      <c r="P17" s="24" t="str">
        <f t="shared" si="4"/>
        <v>Subiu</v>
      </c>
      <c r="Q17" s="24" t="str">
        <f>VLOOKUP(A17,Ticker!A:B,2,0)</f>
        <v>Siderúrgica Nacional</v>
      </c>
      <c r="R17" s="4" t="str">
        <f>VLOOKUP(Q17,Chatgpt!A:C,2,0)</f>
        <v>Siderurgia</v>
      </c>
      <c r="S17" s="27">
        <f>VLOOKUP(Q17,Chatgpt!A:C,3,0)</f>
        <v>80</v>
      </c>
      <c r="T17" s="27" t="str">
        <f t="shared" si="5"/>
        <v>Entre 50 e 100</v>
      </c>
      <c r="U17" s="27">
        <f t="shared" si="6"/>
        <v>0.0479</v>
      </c>
      <c r="V17" s="28">
        <f t="shared" si="7"/>
        <v>17.32989789</v>
      </c>
      <c r="W17" s="29">
        <f t="shared" si="8"/>
        <v>498779678.1</v>
      </c>
      <c r="X17" s="29" t="str">
        <f t="shared" si="9"/>
        <v>Subiu</v>
      </c>
      <c r="Y17" s="27">
        <f t="shared" si="10"/>
        <v>-0.0763</v>
      </c>
      <c r="Z17" s="28">
        <f t="shared" si="11"/>
        <v>19.66006279</v>
      </c>
      <c r="AA17" s="29">
        <f t="shared" si="12"/>
        <v>-901335905.4</v>
      </c>
      <c r="AB17" s="27" t="str">
        <f t="shared" si="13"/>
        <v>Desceu</v>
      </c>
      <c r="AC17" s="27">
        <f t="shared" si="14"/>
        <v>-0.0763</v>
      </c>
      <c r="AD17" s="28">
        <f t="shared" si="15"/>
        <v>19.66006279</v>
      </c>
      <c r="AE17" s="29">
        <f t="shared" si="16"/>
        <v>-901335905.4</v>
      </c>
      <c r="AF17" s="27" t="str">
        <f t="shared" si="17"/>
        <v>Desceu</v>
      </c>
      <c r="AG17" s="27">
        <f t="shared" si="18"/>
        <v>0.1245</v>
      </c>
      <c r="AH17" s="28">
        <f t="shared" si="19"/>
        <v>16.14939973</v>
      </c>
      <c r="AI17" s="29">
        <f t="shared" si="20"/>
        <v>1208100236</v>
      </c>
      <c r="AJ17" s="27" t="str">
        <f t="shared" si="21"/>
        <v>Subiu</v>
      </c>
    </row>
    <row r="18" ht="14.25" customHeight="1">
      <c r="A18" s="3" t="s">
        <v>76</v>
      </c>
      <c r="B18" s="22">
        <v>45317.0</v>
      </c>
      <c r="C18" s="23">
        <v>19.77</v>
      </c>
      <c r="D18" s="3">
        <v>1.28</v>
      </c>
      <c r="E18" s="3">
        <v>-5.9</v>
      </c>
      <c r="F18" s="3">
        <v>-11.82</v>
      </c>
      <c r="G18" s="3">
        <v>-11.82</v>
      </c>
      <c r="H18" s="3">
        <v>108.45</v>
      </c>
      <c r="I18" s="3">
        <v>18.99</v>
      </c>
      <c r="J18" s="3">
        <v>19.78</v>
      </c>
      <c r="K18" s="3" t="s">
        <v>77</v>
      </c>
      <c r="L18" s="24">
        <f t="shared" si="1"/>
        <v>0.0128</v>
      </c>
      <c r="M18" s="23">
        <f t="shared" si="2"/>
        <v>19.52014218</v>
      </c>
      <c r="N18" s="25">
        <f>VLOOKUP(A18,Total_de_acoes!A:B,2,0)</f>
        <v>289347914</v>
      </c>
      <c r="O18" s="26">
        <f t="shared" si="3"/>
        <v>72295838.99</v>
      </c>
      <c r="P18" s="24" t="str">
        <f t="shared" si="4"/>
        <v>Subiu</v>
      </c>
      <c r="Q18" s="24" t="str">
        <f>VLOOKUP(A18,Ticker!A:B,2,0)</f>
        <v>YDUQS</v>
      </c>
      <c r="R18" s="4" t="str">
        <f>VLOOKUP(Q18,Chatgpt!A:C,2,0)</f>
        <v>Educação</v>
      </c>
      <c r="S18" s="27">
        <f>VLOOKUP(Q18,Chatgpt!A:C,3,0)</f>
        <v>59</v>
      </c>
      <c r="T18" s="27" t="str">
        <f t="shared" si="5"/>
        <v>Entre 50 e 100</v>
      </c>
      <c r="U18" s="27">
        <f t="shared" si="6"/>
        <v>-0.059</v>
      </c>
      <c r="V18" s="28">
        <f t="shared" si="7"/>
        <v>21.00956429</v>
      </c>
      <c r="W18" s="29">
        <f t="shared" si="8"/>
        <v>-358665342.5</v>
      </c>
      <c r="X18" s="29" t="str">
        <f t="shared" si="9"/>
        <v>Desceu</v>
      </c>
      <c r="Y18" s="27">
        <f t="shared" si="10"/>
        <v>-0.1182</v>
      </c>
      <c r="Z18" s="28">
        <f t="shared" si="11"/>
        <v>22.4200499</v>
      </c>
      <c r="AA18" s="29">
        <f t="shared" si="12"/>
        <v>-766786410</v>
      </c>
      <c r="AB18" s="27" t="str">
        <f t="shared" si="13"/>
        <v>Desceu</v>
      </c>
      <c r="AC18" s="27">
        <f t="shared" si="14"/>
        <v>-0.1182</v>
      </c>
      <c r="AD18" s="28">
        <f t="shared" si="15"/>
        <v>22.4200499</v>
      </c>
      <c r="AE18" s="29">
        <f t="shared" si="16"/>
        <v>-766786410</v>
      </c>
      <c r="AF18" s="27" t="str">
        <f t="shared" si="17"/>
        <v>Desceu</v>
      </c>
      <c r="AG18" s="27">
        <f t="shared" si="18"/>
        <v>1.0845</v>
      </c>
      <c r="AH18" s="28">
        <f t="shared" si="19"/>
        <v>9.484288798</v>
      </c>
      <c r="AI18" s="29">
        <f t="shared" si="20"/>
        <v>2976149080</v>
      </c>
      <c r="AJ18" s="27" t="str">
        <f t="shared" si="21"/>
        <v>Subiu</v>
      </c>
    </row>
    <row r="19" ht="14.25" customHeight="1">
      <c r="A19" s="3" t="s">
        <v>78</v>
      </c>
      <c r="B19" s="22">
        <v>45317.0</v>
      </c>
      <c r="C19" s="23">
        <v>28.31</v>
      </c>
      <c r="D19" s="3">
        <v>1.28</v>
      </c>
      <c r="E19" s="3">
        <v>2.35</v>
      </c>
      <c r="F19" s="3">
        <v>6.79</v>
      </c>
      <c r="G19" s="3">
        <v>6.79</v>
      </c>
      <c r="H19" s="3">
        <v>119.82</v>
      </c>
      <c r="I19" s="3">
        <v>27.84</v>
      </c>
      <c r="J19" s="3">
        <v>28.39</v>
      </c>
      <c r="K19" s="3" t="s">
        <v>79</v>
      </c>
      <c r="L19" s="24">
        <f t="shared" si="1"/>
        <v>0.0128</v>
      </c>
      <c r="M19" s="23">
        <f t="shared" si="2"/>
        <v>27.95221169</v>
      </c>
      <c r="N19" s="25">
        <f>VLOOKUP(A19,Total_de_acoes!A:B,2,0)</f>
        <v>1086411192</v>
      </c>
      <c r="O19" s="26">
        <f t="shared" si="3"/>
        <v>388705224</v>
      </c>
      <c r="P19" s="24" t="str">
        <f t="shared" si="4"/>
        <v>Subiu</v>
      </c>
      <c r="Q19" s="24" t="str">
        <f>VLOOKUP(A19,Ticker!A:B,2,0)</f>
        <v>Ultrapar</v>
      </c>
      <c r="R19" s="4" t="str">
        <f>VLOOKUP(Q19,Chatgpt!A:C,2,0)</f>
        <v>Energia</v>
      </c>
      <c r="S19" s="27">
        <f>VLOOKUP(Q19,Chatgpt!A:C,3,0)</f>
        <v>83</v>
      </c>
      <c r="T19" s="27" t="str">
        <f t="shared" si="5"/>
        <v>Entre 50 e 100</v>
      </c>
      <c r="U19" s="27">
        <f t="shared" si="6"/>
        <v>0.0235</v>
      </c>
      <c r="V19" s="28">
        <f t="shared" si="7"/>
        <v>27.65999023</v>
      </c>
      <c r="W19" s="29">
        <f t="shared" si="8"/>
        <v>706177889.5</v>
      </c>
      <c r="X19" s="29" t="str">
        <f t="shared" si="9"/>
        <v>Subiu</v>
      </c>
      <c r="Y19" s="27">
        <f t="shared" si="10"/>
        <v>0.0679</v>
      </c>
      <c r="Z19" s="28">
        <f t="shared" si="11"/>
        <v>26.50997284</v>
      </c>
      <c r="AA19" s="29">
        <f t="shared" si="12"/>
        <v>1955569648</v>
      </c>
      <c r="AB19" s="27" t="str">
        <f t="shared" si="13"/>
        <v>Subiu</v>
      </c>
      <c r="AC19" s="27">
        <f t="shared" si="14"/>
        <v>0.0679</v>
      </c>
      <c r="AD19" s="28">
        <f t="shared" si="15"/>
        <v>26.50997284</v>
      </c>
      <c r="AE19" s="29">
        <f t="shared" si="16"/>
        <v>1955569648</v>
      </c>
      <c r="AF19" s="27" t="str">
        <f t="shared" si="17"/>
        <v>Subiu</v>
      </c>
      <c r="AG19" s="27">
        <f t="shared" si="18"/>
        <v>1.1982</v>
      </c>
      <c r="AH19" s="28">
        <f t="shared" si="19"/>
        <v>12.87871895</v>
      </c>
      <c r="AI19" s="29">
        <f t="shared" si="20"/>
        <v>16764716438</v>
      </c>
      <c r="AJ19" s="27" t="str">
        <f t="shared" si="21"/>
        <v>Subiu</v>
      </c>
    </row>
    <row r="20" ht="14.25" customHeight="1">
      <c r="A20" s="3" t="s">
        <v>80</v>
      </c>
      <c r="B20" s="22">
        <v>45317.0</v>
      </c>
      <c r="C20" s="23">
        <v>8.08</v>
      </c>
      <c r="D20" s="3">
        <v>1.25</v>
      </c>
      <c r="E20" s="3">
        <v>1.38</v>
      </c>
      <c r="F20" s="3">
        <v>-28.05</v>
      </c>
      <c r="G20" s="3">
        <v>-28.05</v>
      </c>
      <c r="H20" s="3">
        <v>14.12</v>
      </c>
      <c r="I20" s="3">
        <v>7.93</v>
      </c>
      <c r="J20" s="3">
        <v>8.23</v>
      </c>
      <c r="K20" s="3" t="s">
        <v>81</v>
      </c>
      <c r="L20" s="24">
        <f t="shared" si="1"/>
        <v>0.0125</v>
      </c>
      <c r="M20" s="23">
        <f t="shared" si="2"/>
        <v>7.980246914</v>
      </c>
      <c r="N20" s="25">
        <f>VLOOKUP(A20,Total_de_acoes!A:B,2,0)</f>
        <v>376187582</v>
      </c>
      <c r="O20" s="26">
        <f t="shared" si="3"/>
        <v>37525872.38</v>
      </c>
      <c r="P20" s="24" t="str">
        <f t="shared" si="4"/>
        <v>Subiu</v>
      </c>
      <c r="Q20" s="24" t="str">
        <f>VLOOKUP(A20,Ticker!A:B,2,0)</f>
        <v>MRV</v>
      </c>
      <c r="R20" s="4" t="str">
        <f>VLOOKUP(Q20,Chatgpt!A:C,2,0)</f>
        <v>Construção</v>
      </c>
      <c r="S20" s="27">
        <f>VLOOKUP(Q20,Chatgpt!A:C,3,0)</f>
        <v>41</v>
      </c>
      <c r="T20" s="27" t="str">
        <f t="shared" si="5"/>
        <v>Menos de 50 anos</v>
      </c>
      <c r="U20" s="27">
        <f t="shared" si="6"/>
        <v>0.0138</v>
      </c>
      <c r="V20" s="28">
        <f t="shared" si="7"/>
        <v>7.970013809</v>
      </c>
      <c r="W20" s="29">
        <f t="shared" si="8"/>
        <v>41375439.08</v>
      </c>
      <c r="X20" s="29" t="str">
        <f t="shared" si="9"/>
        <v>Subiu</v>
      </c>
      <c r="Y20" s="27">
        <f t="shared" si="10"/>
        <v>-0.2805</v>
      </c>
      <c r="Z20" s="28">
        <f t="shared" si="11"/>
        <v>11.23002085</v>
      </c>
      <c r="AA20" s="29">
        <f t="shared" si="12"/>
        <v>-1184998726</v>
      </c>
      <c r="AB20" s="27" t="str">
        <f t="shared" si="13"/>
        <v>Desceu</v>
      </c>
      <c r="AC20" s="27">
        <f t="shared" si="14"/>
        <v>-0.2805</v>
      </c>
      <c r="AD20" s="28">
        <f t="shared" si="15"/>
        <v>11.23002085</v>
      </c>
      <c r="AE20" s="29">
        <f t="shared" si="16"/>
        <v>-1184998726</v>
      </c>
      <c r="AF20" s="27" t="str">
        <f t="shared" si="17"/>
        <v>Desceu</v>
      </c>
      <c r="AG20" s="27">
        <f t="shared" si="18"/>
        <v>0.1412</v>
      </c>
      <c r="AH20" s="28">
        <f t="shared" si="19"/>
        <v>7.080266386</v>
      </c>
      <c r="AI20" s="29">
        <f t="shared" si="20"/>
        <v>376087370.8</v>
      </c>
      <c r="AJ20" s="27" t="str">
        <f t="shared" si="21"/>
        <v>Subiu</v>
      </c>
    </row>
    <row r="21" ht="14.25" customHeight="1">
      <c r="A21" s="3" t="s">
        <v>82</v>
      </c>
      <c r="B21" s="22">
        <v>45317.0</v>
      </c>
      <c r="C21" s="23">
        <v>57.91</v>
      </c>
      <c r="D21" s="3">
        <v>1.15</v>
      </c>
      <c r="E21" s="3">
        <v>-1.03</v>
      </c>
      <c r="F21" s="3">
        <v>-10.26</v>
      </c>
      <c r="G21" s="3">
        <v>-10.26</v>
      </c>
      <c r="H21" s="3">
        <v>-28.97</v>
      </c>
      <c r="I21" s="3">
        <v>56.22</v>
      </c>
      <c r="J21" s="3">
        <v>59.29</v>
      </c>
      <c r="K21" s="3" t="s">
        <v>83</v>
      </c>
      <c r="L21" s="24">
        <f t="shared" si="1"/>
        <v>0.0115</v>
      </c>
      <c r="M21" s="23">
        <f t="shared" si="2"/>
        <v>57.25160652</v>
      </c>
      <c r="N21" s="25">
        <f>VLOOKUP(A21,Total_de_acoes!A:B,2,0)</f>
        <v>62305891</v>
      </c>
      <c r="O21" s="26">
        <f t="shared" si="3"/>
        <v>41021792.09</v>
      </c>
      <c r="P21" s="24" t="str">
        <f t="shared" si="4"/>
        <v>Subiu</v>
      </c>
      <c r="Q21" s="24" t="str">
        <f>VLOOKUP(A21,Ticker!A:B,2,0)</f>
        <v>Arezzo</v>
      </c>
      <c r="R21" s="4" t="str">
        <f>VLOOKUP(Q21,Chatgpt!A:C,2,0)</f>
        <v>Moda</v>
      </c>
      <c r="S21" s="27">
        <f>VLOOKUP(Q21,Chatgpt!A:C,3,0)</f>
        <v>50</v>
      </c>
      <c r="T21" s="27" t="str">
        <f t="shared" si="5"/>
        <v>Entre 50 e 100</v>
      </c>
      <c r="U21" s="27">
        <f t="shared" si="6"/>
        <v>-0.0103</v>
      </c>
      <c r="V21" s="28">
        <f t="shared" si="7"/>
        <v>58.51268061</v>
      </c>
      <c r="W21" s="29">
        <f t="shared" si="8"/>
        <v>-37550552.41</v>
      </c>
      <c r="X21" s="29" t="str">
        <f t="shared" si="9"/>
        <v>Desceu</v>
      </c>
      <c r="Y21" s="27">
        <f t="shared" si="10"/>
        <v>-0.1026</v>
      </c>
      <c r="Z21" s="28">
        <f t="shared" si="11"/>
        <v>64.53086695</v>
      </c>
      <c r="AA21" s="29">
        <f t="shared" si="12"/>
        <v>-412519014.4</v>
      </c>
      <c r="AB21" s="27" t="str">
        <f t="shared" si="13"/>
        <v>Desceu</v>
      </c>
      <c r="AC21" s="27">
        <f t="shared" si="14"/>
        <v>-0.1026</v>
      </c>
      <c r="AD21" s="28">
        <f t="shared" si="15"/>
        <v>64.53086695</v>
      </c>
      <c r="AE21" s="29">
        <f t="shared" si="16"/>
        <v>-412519014.4</v>
      </c>
      <c r="AF21" s="27" t="str">
        <f t="shared" si="17"/>
        <v>Desceu</v>
      </c>
      <c r="AG21" s="27">
        <f t="shared" si="18"/>
        <v>-0.2897</v>
      </c>
      <c r="AH21" s="28">
        <f t="shared" si="19"/>
        <v>81.52893144</v>
      </c>
      <c r="AI21" s="29">
        <f t="shared" si="20"/>
        <v>-1471598568</v>
      </c>
      <c r="AJ21" s="27" t="str">
        <f t="shared" si="21"/>
        <v>Desceu</v>
      </c>
    </row>
    <row r="22" ht="14.25" customHeight="1">
      <c r="A22" s="3" t="s">
        <v>84</v>
      </c>
      <c r="B22" s="22">
        <v>45317.0</v>
      </c>
      <c r="C22" s="23">
        <v>15.52</v>
      </c>
      <c r="D22" s="3">
        <v>1.04</v>
      </c>
      <c r="E22" s="3">
        <v>-0.77</v>
      </c>
      <c r="F22" s="3">
        <v>-9.08</v>
      </c>
      <c r="G22" s="3">
        <v>-9.08</v>
      </c>
      <c r="H22" s="3">
        <v>16.11</v>
      </c>
      <c r="I22" s="3">
        <v>15.35</v>
      </c>
      <c r="J22" s="3">
        <v>15.62</v>
      </c>
      <c r="K22" s="3" t="s">
        <v>85</v>
      </c>
      <c r="L22" s="24">
        <f t="shared" si="1"/>
        <v>0.0104</v>
      </c>
      <c r="M22" s="23">
        <f t="shared" si="2"/>
        <v>15.36025337</v>
      </c>
      <c r="N22" s="25">
        <f>VLOOKUP(A22,Total_de_acoes!A:B,2,0)</f>
        <v>5146576868</v>
      </c>
      <c r="O22" s="26">
        <f t="shared" si="3"/>
        <v>822148336.4</v>
      </c>
      <c r="P22" s="24" t="str">
        <f t="shared" si="4"/>
        <v>Subiu</v>
      </c>
      <c r="Q22" s="24" t="str">
        <f>VLOOKUP(A22,Ticker!A:B,2,0)</f>
        <v>Banco Bradesco</v>
      </c>
      <c r="R22" s="4" t="str">
        <f>VLOOKUP(Q22,Chatgpt!A:C,2,0)</f>
        <v>Banco</v>
      </c>
      <c r="S22" s="27">
        <f>VLOOKUP(Q22,Chatgpt!A:C,3,0)</f>
        <v>78</v>
      </c>
      <c r="T22" s="27" t="str">
        <f t="shared" si="5"/>
        <v>Entre 50 e 100</v>
      </c>
      <c r="U22" s="27">
        <f t="shared" si="6"/>
        <v>-0.0077</v>
      </c>
      <c r="V22" s="28">
        <f t="shared" si="7"/>
        <v>15.64043132</v>
      </c>
      <c r="W22" s="29">
        <f t="shared" si="8"/>
        <v>-619809051.7</v>
      </c>
      <c r="X22" s="29" t="str">
        <f t="shared" si="9"/>
        <v>Desceu</v>
      </c>
      <c r="Y22" s="27">
        <f t="shared" si="10"/>
        <v>-0.0908</v>
      </c>
      <c r="Z22" s="28">
        <f t="shared" si="11"/>
        <v>17.06995161</v>
      </c>
      <c r="AA22" s="29">
        <f t="shared" si="12"/>
        <v>-7976945081</v>
      </c>
      <c r="AB22" s="27" t="str">
        <f t="shared" si="13"/>
        <v>Desceu</v>
      </c>
      <c r="AC22" s="27">
        <f t="shared" si="14"/>
        <v>-0.0908</v>
      </c>
      <c r="AD22" s="28">
        <f t="shared" si="15"/>
        <v>17.06995161</v>
      </c>
      <c r="AE22" s="29">
        <f t="shared" si="16"/>
        <v>-7976945081</v>
      </c>
      <c r="AF22" s="27" t="str">
        <f t="shared" si="17"/>
        <v>Desceu</v>
      </c>
      <c r="AG22" s="27">
        <f t="shared" si="18"/>
        <v>0.1611</v>
      </c>
      <c r="AH22" s="28">
        <f t="shared" si="19"/>
        <v>13.36663509</v>
      </c>
      <c r="AI22" s="29">
        <f t="shared" si="20"/>
        <v>11082458047</v>
      </c>
      <c r="AJ22" s="27" t="str">
        <f t="shared" si="21"/>
        <v>Subiu</v>
      </c>
    </row>
    <row r="23" ht="14.25" customHeight="1">
      <c r="A23" s="3" t="s">
        <v>86</v>
      </c>
      <c r="B23" s="22">
        <v>45317.0</v>
      </c>
      <c r="C23" s="23">
        <v>7.19</v>
      </c>
      <c r="D23" s="3">
        <v>0.98</v>
      </c>
      <c r="E23" s="3">
        <v>6.05</v>
      </c>
      <c r="F23" s="3">
        <v>-3.75</v>
      </c>
      <c r="G23" s="3">
        <v>-3.75</v>
      </c>
      <c r="H23" s="3">
        <v>-48.31</v>
      </c>
      <c r="I23" s="3">
        <v>7.11</v>
      </c>
      <c r="J23" s="3">
        <v>7.24</v>
      </c>
      <c r="K23" s="3" t="s">
        <v>87</v>
      </c>
      <c r="L23" s="24">
        <f t="shared" si="1"/>
        <v>0.0098</v>
      </c>
      <c r="M23" s="23">
        <f t="shared" si="2"/>
        <v>7.120221826</v>
      </c>
      <c r="N23" s="25">
        <f>VLOOKUP(A23,Total_de_acoes!A:B,2,0)</f>
        <v>261036182</v>
      </c>
      <c r="O23" s="26">
        <f t="shared" si="3"/>
        <v>18214628.1</v>
      </c>
      <c r="P23" s="24" t="str">
        <f t="shared" si="4"/>
        <v>Subiu</v>
      </c>
      <c r="Q23" s="24" t="str">
        <f>VLOOKUP(A23,Ticker!A:B,2,0)</f>
        <v>Minerva</v>
      </c>
      <c r="R23" s="4" t="str">
        <f>VLOOKUP(Q23,Chatgpt!A:C,2,0)</f>
        <v>Alimentos</v>
      </c>
      <c r="S23" s="27">
        <f>VLOOKUP(Q23,Chatgpt!A:C,3,0)</f>
        <v>29</v>
      </c>
      <c r="T23" s="27" t="str">
        <f t="shared" si="5"/>
        <v>Menos de 50 anos</v>
      </c>
      <c r="U23" s="27">
        <f t="shared" si="6"/>
        <v>0.0605</v>
      </c>
      <c r="V23" s="28">
        <f t="shared" si="7"/>
        <v>6.779820839</v>
      </c>
      <c r="W23" s="29">
        <f t="shared" si="8"/>
        <v>107071602.1</v>
      </c>
      <c r="X23" s="29" t="str">
        <f t="shared" si="9"/>
        <v>Subiu</v>
      </c>
      <c r="Y23" s="27">
        <f t="shared" si="10"/>
        <v>-0.0375</v>
      </c>
      <c r="Z23" s="28">
        <f t="shared" si="11"/>
        <v>7.47012987</v>
      </c>
      <c r="AA23" s="29">
        <f t="shared" si="12"/>
        <v>-73124031.76</v>
      </c>
      <c r="AB23" s="27" t="str">
        <f t="shared" si="13"/>
        <v>Desceu</v>
      </c>
      <c r="AC23" s="27">
        <f t="shared" si="14"/>
        <v>-0.0375</v>
      </c>
      <c r="AD23" s="28">
        <f t="shared" si="15"/>
        <v>7.47012987</v>
      </c>
      <c r="AE23" s="29">
        <f t="shared" si="16"/>
        <v>-73124031.76</v>
      </c>
      <c r="AF23" s="27" t="str">
        <f t="shared" si="17"/>
        <v>Desceu</v>
      </c>
      <c r="AG23" s="27">
        <f t="shared" si="18"/>
        <v>-0.4831</v>
      </c>
      <c r="AH23" s="28">
        <f t="shared" si="19"/>
        <v>13.90984717</v>
      </c>
      <c r="AI23" s="29">
        <f t="shared" si="20"/>
        <v>-1754123248</v>
      </c>
      <c r="AJ23" s="27" t="str">
        <f t="shared" si="21"/>
        <v>Desceu</v>
      </c>
    </row>
    <row r="24" ht="14.25" customHeight="1">
      <c r="A24" s="3" t="s">
        <v>88</v>
      </c>
      <c r="B24" s="22">
        <v>45317.0</v>
      </c>
      <c r="C24" s="23">
        <v>4.14</v>
      </c>
      <c r="D24" s="3">
        <v>0.97</v>
      </c>
      <c r="E24" s="3">
        <v>-6.33</v>
      </c>
      <c r="F24" s="3">
        <v>1.97</v>
      </c>
      <c r="G24" s="3">
        <v>1.97</v>
      </c>
      <c r="H24" s="3">
        <v>-51.18</v>
      </c>
      <c r="I24" s="3">
        <v>4.08</v>
      </c>
      <c r="J24" s="3">
        <v>4.2</v>
      </c>
      <c r="K24" s="3" t="s">
        <v>89</v>
      </c>
      <c r="L24" s="24">
        <f t="shared" si="1"/>
        <v>0.0097</v>
      </c>
      <c r="M24" s="23">
        <f t="shared" si="2"/>
        <v>4.10022779</v>
      </c>
      <c r="N24" s="25">
        <f>VLOOKUP(A24,Total_de_acoes!A:B,2,0)</f>
        <v>159430826</v>
      </c>
      <c r="O24" s="26">
        <f t="shared" si="3"/>
        <v>6340916.223</v>
      </c>
      <c r="P24" s="24" t="str">
        <f t="shared" si="4"/>
        <v>Subiu</v>
      </c>
      <c r="Q24" s="24" t="str">
        <f>VLOOKUP(A24,Ticker!A:B,2,0)</f>
        <v>Grupo Pão de Açúcar</v>
      </c>
      <c r="R24" s="4" t="str">
        <f>VLOOKUP(Q24,Chatgpt!A:C,2,0)</f>
        <v>Varejo</v>
      </c>
      <c r="S24" s="27">
        <f>VLOOKUP(Q24,Chatgpt!A:C,3,0)</f>
        <v>72</v>
      </c>
      <c r="T24" s="27" t="str">
        <f t="shared" si="5"/>
        <v>Entre 50 e 100</v>
      </c>
      <c r="U24" s="27">
        <f t="shared" si="6"/>
        <v>-0.0633</v>
      </c>
      <c r="V24" s="28">
        <f t="shared" si="7"/>
        <v>4.419771538</v>
      </c>
      <c r="W24" s="29">
        <f t="shared" si="8"/>
        <v>-44604207.46</v>
      </c>
      <c r="X24" s="29" t="str">
        <f t="shared" si="9"/>
        <v>Desceu</v>
      </c>
      <c r="Y24" s="27">
        <f t="shared" si="10"/>
        <v>0.0197</v>
      </c>
      <c r="Z24" s="28">
        <f t="shared" si="11"/>
        <v>4.060017652</v>
      </c>
      <c r="AA24" s="29">
        <f t="shared" si="12"/>
        <v>12751651.77</v>
      </c>
      <c r="AB24" s="27" t="str">
        <f t="shared" si="13"/>
        <v>Subiu</v>
      </c>
      <c r="AC24" s="27">
        <f t="shared" si="14"/>
        <v>0.0197</v>
      </c>
      <c r="AD24" s="28">
        <f t="shared" si="15"/>
        <v>4.060017652</v>
      </c>
      <c r="AE24" s="29">
        <f t="shared" si="16"/>
        <v>12751651.77</v>
      </c>
      <c r="AF24" s="27" t="str">
        <f t="shared" si="17"/>
        <v>Subiu</v>
      </c>
      <c r="AG24" s="27">
        <f t="shared" si="18"/>
        <v>-0.5118</v>
      </c>
      <c r="AH24" s="28">
        <f t="shared" si="19"/>
        <v>8.480131094</v>
      </c>
      <c r="AI24" s="29">
        <f t="shared" si="20"/>
        <v>-691950685.2</v>
      </c>
      <c r="AJ24" s="27" t="str">
        <f t="shared" si="21"/>
        <v>Desceu</v>
      </c>
    </row>
    <row r="25" ht="14.25" customHeight="1">
      <c r="A25" s="3" t="s">
        <v>90</v>
      </c>
      <c r="B25" s="22">
        <v>45317.0</v>
      </c>
      <c r="C25" s="23">
        <v>14.61</v>
      </c>
      <c r="D25" s="3">
        <v>0.96</v>
      </c>
      <c r="E25" s="3">
        <v>12.38</v>
      </c>
      <c r="F25" s="3">
        <v>5.79</v>
      </c>
      <c r="G25" s="3">
        <v>5.79</v>
      </c>
      <c r="H25" s="3">
        <v>78.17</v>
      </c>
      <c r="I25" s="3">
        <v>14.46</v>
      </c>
      <c r="J25" s="3">
        <v>14.93</v>
      </c>
      <c r="K25" s="3" t="s">
        <v>91</v>
      </c>
      <c r="L25" s="24">
        <f t="shared" si="1"/>
        <v>0.0096</v>
      </c>
      <c r="M25" s="23">
        <f t="shared" si="2"/>
        <v>14.47107765</v>
      </c>
      <c r="N25" s="25">
        <f>VLOOKUP(A25,Total_de_acoes!A:B,2,0)</f>
        <v>1677525446</v>
      </c>
      <c r="O25" s="26">
        <f t="shared" si="3"/>
        <v>233045769.6</v>
      </c>
      <c r="P25" s="24" t="str">
        <f t="shared" si="4"/>
        <v>Subiu</v>
      </c>
      <c r="Q25" s="24" t="str">
        <f>VLOOKUP(A25,Ticker!A:B,2,0)</f>
        <v>BRF</v>
      </c>
      <c r="R25" s="4" t="str">
        <f>VLOOKUP(Q25,Chatgpt!A:C,2,0)</f>
        <v>Alimentos</v>
      </c>
      <c r="S25" s="27">
        <f>VLOOKUP(Q25,Chatgpt!A:C,3,0)</f>
        <v>11</v>
      </c>
      <c r="T25" s="27" t="str">
        <f t="shared" si="5"/>
        <v>Menos de 50 anos</v>
      </c>
      <c r="U25" s="27">
        <f t="shared" si="6"/>
        <v>0.1238</v>
      </c>
      <c r="V25" s="28">
        <f t="shared" si="7"/>
        <v>13.0005339</v>
      </c>
      <c r="W25" s="29">
        <f t="shared" si="8"/>
        <v>2699920332</v>
      </c>
      <c r="X25" s="29" t="str">
        <f t="shared" si="9"/>
        <v>Subiu</v>
      </c>
      <c r="Y25" s="27">
        <f t="shared" si="10"/>
        <v>0.0579</v>
      </c>
      <c r="Z25" s="28">
        <f t="shared" si="11"/>
        <v>13.81037905</v>
      </c>
      <c r="AA25" s="29">
        <f t="shared" si="12"/>
        <v>1341384486</v>
      </c>
      <c r="AB25" s="27" t="str">
        <f t="shared" si="13"/>
        <v>Subiu</v>
      </c>
      <c r="AC25" s="27">
        <f t="shared" si="14"/>
        <v>0.0579</v>
      </c>
      <c r="AD25" s="28">
        <f t="shared" si="15"/>
        <v>13.81037905</v>
      </c>
      <c r="AE25" s="29">
        <f t="shared" si="16"/>
        <v>1341384486</v>
      </c>
      <c r="AF25" s="27" t="str">
        <f t="shared" si="17"/>
        <v>Subiu</v>
      </c>
      <c r="AG25" s="27">
        <f t="shared" si="18"/>
        <v>0.7817</v>
      </c>
      <c r="AH25" s="28">
        <f t="shared" si="19"/>
        <v>8.200033676</v>
      </c>
      <c r="AI25" s="29">
        <f t="shared" si="20"/>
        <v>10752881617</v>
      </c>
      <c r="AJ25" s="27" t="str">
        <f t="shared" si="21"/>
        <v>Subiu</v>
      </c>
    </row>
    <row r="26" ht="14.25" customHeight="1">
      <c r="A26" s="3" t="s">
        <v>92</v>
      </c>
      <c r="B26" s="22">
        <v>45317.0</v>
      </c>
      <c r="C26" s="23">
        <v>51.2</v>
      </c>
      <c r="D26" s="3">
        <v>0.88</v>
      </c>
      <c r="E26" s="3">
        <v>1.09</v>
      </c>
      <c r="F26" s="3">
        <v>-4.19</v>
      </c>
      <c r="G26" s="3">
        <v>-4.19</v>
      </c>
      <c r="H26" s="3">
        <v>32.78</v>
      </c>
      <c r="I26" s="3">
        <v>50.62</v>
      </c>
      <c r="J26" s="3">
        <v>51.26</v>
      </c>
      <c r="K26" s="3" t="s">
        <v>93</v>
      </c>
      <c r="L26" s="24">
        <f t="shared" si="1"/>
        <v>0.0088</v>
      </c>
      <c r="M26" s="23">
        <f t="shared" si="2"/>
        <v>50.75337034</v>
      </c>
      <c r="N26" s="25">
        <f>VLOOKUP(A26,Total_de_acoes!A:B,2,0)</f>
        <v>423091712</v>
      </c>
      <c r="O26" s="26">
        <f t="shared" si="3"/>
        <v>188965307.1</v>
      </c>
      <c r="P26" s="24" t="str">
        <f t="shared" si="4"/>
        <v>Subiu</v>
      </c>
      <c r="Q26" s="24" t="str">
        <f>VLOOKUP(A26,Ticker!A:B,2,0)</f>
        <v>Vivo</v>
      </c>
      <c r="R26" s="4" t="str">
        <f>VLOOKUP(Q26,Chatgpt!A:C,2,0)</f>
        <v>Telecomunicações</v>
      </c>
      <c r="S26" s="27">
        <f>VLOOKUP(Q26,Chatgpt!A:C,3,0)</f>
        <v>18</v>
      </c>
      <c r="T26" s="27" t="str">
        <f t="shared" si="5"/>
        <v>Menos de 50 anos</v>
      </c>
      <c r="U26" s="27">
        <f t="shared" si="6"/>
        <v>0.0109</v>
      </c>
      <c r="V26" s="28">
        <f t="shared" si="7"/>
        <v>50.64793748</v>
      </c>
      <c r="W26" s="29">
        <f t="shared" si="8"/>
        <v>233573076.1</v>
      </c>
      <c r="X26" s="29" t="str">
        <f t="shared" si="9"/>
        <v>Subiu</v>
      </c>
      <c r="Y26" s="27">
        <f t="shared" si="10"/>
        <v>-0.0419</v>
      </c>
      <c r="Z26" s="28">
        <f t="shared" si="11"/>
        <v>53.43909822</v>
      </c>
      <c r="AA26" s="29">
        <f t="shared" si="12"/>
        <v>-947343897.2</v>
      </c>
      <c r="AB26" s="27" t="str">
        <f t="shared" si="13"/>
        <v>Desceu</v>
      </c>
      <c r="AC26" s="27">
        <f t="shared" si="14"/>
        <v>-0.0419</v>
      </c>
      <c r="AD26" s="28">
        <f t="shared" si="15"/>
        <v>53.43909822</v>
      </c>
      <c r="AE26" s="29">
        <f t="shared" si="16"/>
        <v>-947343897.2</v>
      </c>
      <c r="AF26" s="27" t="str">
        <f t="shared" si="17"/>
        <v>Desceu</v>
      </c>
      <c r="AG26" s="27">
        <f t="shared" si="18"/>
        <v>0.3278</v>
      </c>
      <c r="AH26" s="28">
        <f t="shared" si="19"/>
        <v>38.5600241</v>
      </c>
      <c r="AI26" s="29">
        <f t="shared" si="20"/>
        <v>5347869043</v>
      </c>
      <c r="AJ26" s="27" t="str">
        <f t="shared" si="21"/>
        <v>Subiu</v>
      </c>
    </row>
    <row r="27" ht="14.25" customHeight="1">
      <c r="A27" s="3" t="s">
        <v>94</v>
      </c>
      <c r="B27" s="22">
        <v>45317.0</v>
      </c>
      <c r="C27" s="23">
        <v>22.64</v>
      </c>
      <c r="D27" s="3">
        <v>0.84</v>
      </c>
      <c r="E27" s="3">
        <v>1.07</v>
      </c>
      <c r="F27" s="3">
        <v>-1.35</v>
      </c>
      <c r="G27" s="3">
        <v>-1.35</v>
      </c>
      <c r="H27" s="3">
        <v>20.93</v>
      </c>
      <c r="I27" s="3">
        <v>22.32</v>
      </c>
      <c r="J27" s="3">
        <v>22.83</v>
      </c>
      <c r="K27" s="3" t="s">
        <v>95</v>
      </c>
      <c r="L27" s="24">
        <f t="shared" si="1"/>
        <v>0.0084</v>
      </c>
      <c r="M27" s="23">
        <f t="shared" si="2"/>
        <v>22.45140817</v>
      </c>
      <c r="N27" s="25">
        <f>VLOOKUP(A27,Total_de_acoes!A:B,2,0)</f>
        <v>1218352541</v>
      </c>
      <c r="O27" s="26">
        <f t="shared" si="3"/>
        <v>229771333.6</v>
      </c>
      <c r="P27" s="24" t="str">
        <f t="shared" si="4"/>
        <v>Subiu</v>
      </c>
      <c r="Q27" s="24" t="str">
        <f>VLOOKUP(A27,Ticker!A:B,2,0)</f>
        <v>Rumo</v>
      </c>
      <c r="R27" s="4" t="str">
        <f>VLOOKUP(Q27,Chatgpt!A:C,2,0)</f>
        <v>Logística</v>
      </c>
      <c r="S27" s="27">
        <f>VLOOKUP(Q27,Chatgpt!A:C,3,0)</f>
        <v>12</v>
      </c>
      <c r="T27" s="27" t="str">
        <f t="shared" si="5"/>
        <v>Menos de 50 anos</v>
      </c>
      <c r="U27" s="27">
        <f t="shared" si="6"/>
        <v>0.0107</v>
      </c>
      <c r="V27" s="28">
        <f t="shared" si="7"/>
        <v>22.40031661</v>
      </c>
      <c r="W27" s="29">
        <f t="shared" si="8"/>
        <v>292018864.5</v>
      </c>
      <c r="X27" s="29" t="str">
        <f t="shared" si="9"/>
        <v>Subiu</v>
      </c>
      <c r="Y27" s="27">
        <f t="shared" si="10"/>
        <v>-0.0135</v>
      </c>
      <c r="Z27" s="28">
        <f t="shared" si="11"/>
        <v>22.94982261</v>
      </c>
      <c r="AA27" s="29">
        <f t="shared" si="12"/>
        <v>-377473158.3</v>
      </c>
      <c r="AB27" s="27" t="str">
        <f t="shared" si="13"/>
        <v>Desceu</v>
      </c>
      <c r="AC27" s="27">
        <f t="shared" si="14"/>
        <v>-0.0135</v>
      </c>
      <c r="AD27" s="28">
        <f t="shared" si="15"/>
        <v>22.94982261</v>
      </c>
      <c r="AE27" s="29">
        <f t="shared" si="16"/>
        <v>-377473158.3</v>
      </c>
      <c r="AF27" s="27" t="str">
        <f t="shared" si="17"/>
        <v>Desceu</v>
      </c>
      <c r="AG27" s="27">
        <f t="shared" si="18"/>
        <v>0.2093</v>
      </c>
      <c r="AH27" s="28">
        <f t="shared" si="19"/>
        <v>18.72157446</v>
      </c>
      <c r="AI27" s="29">
        <f t="shared" si="20"/>
        <v>4774023708</v>
      </c>
      <c r="AJ27" s="27" t="str">
        <f t="shared" si="21"/>
        <v>Subiu</v>
      </c>
    </row>
    <row r="28" ht="14.25" customHeight="1">
      <c r="A28" s="3" t="s">
        <v>96</v>
      </c>
      <c r="B28" s="22">
        <v>45317.0</v>
      </c>
      <c r="C28" s="23">
        <v>4.9</v>
      </c>
      <c r="D28" s="3">
        <v>0.82</v>
      </c>
      <c r="E28" s="3">
        <v>9.38</v>
      </c>
      <c r="F28" s="3">
        <v>5.83</v>
      </c>
      <c r="G28" s="3">
        <v>5.83</v>
      </c>
      <c r="H28" s="3">
        <v>-2.19</v>
      </c>
      <c r="I28" s="3">
        <v>4.82</v>
      </c>
      <c r="J28" s="3">
        <v>4.97</v>
      </c>
      <c r="K28" s="3" t="s">
        <v>97</v>
      </c>
      <c r="L28" s="24">
        <f t="shared" si="1"/>
        <v>0.0082</v>
      </c>
      <c r="M28" s="23">
        <f t="shared" si="2"/>
        <v>4.860146796</v>
      </c>
      <c r="N28" s="25">
        <f>VLOOKUP(A28,Total_de_acoes!A:B,2,0)</f>
        <v>1095462329</v>
      </c>
      <c r="O28" s="26">
        <f t="shared" si="3"/>
        <v>43657683.38</v>
      </c>
      <c r="P28" s="24" t="str">
        <f t="shared" si="4"/>
        <v>Subiu</v>
      </c>
      <c r="Q28" s="24" t="str">
        <f>VLOOKUP(A28,Ticker!A:B,2,0)</f>
        <v>Cielo</v>
      </c>
      <c r="R28" s="4" t="str">
        <f>VLOOKUP(Q28,Chatgpt!A:C,2,0)</f>
        <v>Meios de Pagamento</v>
      </c>
      <c r="S28" s="27">
        <f>VLOOKUP(Q28,Chatgpt!A:C,3,0)</f>
        <v>24</v>
      </c>
      <c r="T28" s="27" t="str">
        <f t="shared" si="5"/>
        <v>Menos de 50 anos</v>
      </c>
      <c r="U28" s="27">
        <f t="shared" si="6"/>
        <v>0.0938</v>
      </c>
      <c r="V28" s="28">
        <f t="shared" si="7"/>
        <v>4.479795209</v>
      </c>
      <c r="W28" s="29">
        <f t="shared" si="8"/>
        <v>460318518.6</v>
      </c>
      <c r="X28" s="29" t="str">
        <f t="shared" si="9"/>
        <v>Subiu</v>
      </c>
      <c r="Y28" s="27">
        <f t="shared" si="10"/>
        <v>0.0583</v>
      </c>
      <c r="Z28" s="28">
        <f t="shared" si="11"/>
        <v>4.630067089</v>
      </c>
      <c r="AA28" s="29">
        <f t="shared" si="12"/>
        <v>295701335.7</v>
      </c>
      <c r="AB28" s="27" t="str">
        <f t="shared" si="13"/>
        <v>Subiu</v>
      </c>
      <c r="AC28" s="27">
        <f t="shared" si="14"/>
        <v>0.0583</v>
      </c>
      <c r="AD28" s="28">
        <f t="shared" si="15"/>
        <v>4.630067089</v>
      </c>
      <c r="AE28" s="29">
        <f t="shared" si="16"/>
        <v>295701335.7</v>
      </c>
      <c r="AF28" s="27" t="str">
        <f t="shared" si="17"/>
        <v>Subiu</v>
      </c>
      <c r="AG28" s="27">
        <f t="shared" si="18"/>
        <v>-0.0219</v>
      </c>
      <c r="AH28" s="28">
        <f t="shared" si="19"/>
        <v>5.009712708</v>
      </c>
      <c r="AI28" s="29">
        <f t="shared" si="20"/>
        <v>-120186139</v>
      </c>
      <c r="AJ28" s="27" t="str">
        <f t="shared" si="21"/>
        <v>Desceu</v>
      </c>
    </row>
    <row r="29" ht="14.25" customHeight="1">
      <c r="A29" s="3" t="s">
        <v>98</v>
      </c>
      <c r="B29" s="22">
        <v>45317.0</v>
      </c>
      <c r="C29" s="23">
        <v>7.81</v>
      </c>
      <c r="D29" s="3">
        <v>0.77</v>
      </c>
      <c r="E29" s="3">
        <v>3.17</v>
      </c>
      <c r="F29" s="3">
        <v>-3.22</v>
      </c>
      <c r="G29" s="3">
        <v>-3.22</v>
      </c>
      <c r="H29" s="3">
        <v>9.94</v>
      </c>
      <c r="I29" s="3">
        <v>7.7</v>
      </c>
      <c r="J29" s="3">
        <v>7.85</v>
      </c>
      <c r="K29" s="3" t="s">
        <v>99</v>
      </c>
      <c r="L29" s="24">
        <f t="shared" si="1"/>
        <v>0.0077</v>
      </c>
      <c r="M29" s="23">
        <f t="shared" si="2"/>
        <v>7.750322517</v>
      </c>
      <c r="N29" s="25">
        <f>VLOOKUP(A29,Total_de_acoes!A:B,2,0)</f>
        <v>302768240</v>
      </c>
      <c r="O29" s="26">
        <f t="shared" si="3"/>
        <v>18068446.61</v>
      </c>
      <c r="P29" s="24" t="str">
        <f t="shared" si="4"/>
        <v>Subiu</v>
      </c>
      <c r="Q29" s="24" t="str">
        <f>VLOOKUP(A29,Ticker!A:B,2,0)</f>
        <v>Dexco</v>
      </c>
      <c r="R29" s="4" t="str">
        <f>VLOOKUP(Q29,Chatgpt!A:C,2,0)</f>
        <v>Imobiliário</v>
      </c>
      <c r="S29" s="27">
        <f>VLOOKUP(Q29,Chatgpt!A:C,3,0)</f>
        <v>8</v>
      </c>
      <c r="T29" s="27" t="str">
        <f t="shared" si="5"/>
        <v>Menos de 50 anos</v>
      </c>
      <c r="U29" s="27">
        <f t="shared" si="6"/>
        <v>0.0317</v>
      </c>
      <c r="V29" s="28">
        <f t="shared" si="7"/>
        <v>7.570030047</v>
      </c>
      <c r="W29" s="29">
        <f t="shared" si="8"/>
        <v>72655280.17</v>
      </c>
      <c r="X29" s="29" t="str">
        <f t="shared" si="9"/>
        <v>Subiu</v>
      </c>
      <c r="Y29" s="27">
        <f t="shared" si="10"/>
        <v>-0.0322</v>
      </c>
      <c r="Z29" s="28">
        <f t="shared" si="11"/>
        <v>8.069849142</v>
      </c>
      <c r="AA29" s="29">
        <f t="shared" si="12"/>
        <v>-78674067.51</v>
      </c>
      <c r="AB29" s="27" t="str">
        <f t="shared" si="13"/>
        <v>Desceu</v>
      </c>
      <c r="AC29" s="27">
        <f t="shared" si="14"/>
        <v>-0.0322</v>
      </c>
      <c r="AD29" s="28">
        <f t="shared" si="15"/>
        <v>8.069849142</v>
      </c>
      <c r="AE29" s="29">
        <f t="shared" si="16"/>
        <v>-78674067.51</v>
      </c>
      <c r="AF29" s="27" t="str">
        <f t="shared" si="17"/>
        <v>Desceu</v>
      </c>
      <c r="AG29" s="27">
        <f t="shared" si="18"/>
        <v>0.0994</v>
      </c>
      <c r="AH29" s="28">
        <f t="shared" si="19"/>
        <v>7.103874841</v>
      </c>
      <c r="AI29" s="29">
        <f t="shared" si="20"/>
        <v>213792271.7</v>
      </c>
      <c r="AJ29" s="27" t="str">
        <f t="shared" si="21"/>
        <v>Subiu</v>
      </c>
    </row>
    <row r="30" ht="14.25" customHeight="1">
      <c r="A30" s="3" t="s">
        <v>100</v>
      </c>
      <c r="B30" s="22">
        <v>45317.0</v>
      </c>
      <c r="C30" s="23">
        <v>17.52</v>
      </c>
      <c r="D30" s="3">
        <v>0.74</v>
      </c>
      <c r="E30" s="3">
        <v>-0.57</v>
      </c>
      <c r="F30" s="3">
        <v>-2.29</v>
      </c>
      <c r="G30" s="3">
        <v>-2.29</v>
      </c>
      <c r="H30" s="3">
        <v>56.87</v>
      </c>
      <c r="I30" s="3">
        <v>17.36</v>
      </c>
      <c r="J30" s="3">
        <v>17.58</v>
      </c>
      <c r="K30" s="3" t="s">
        <v>101</v>
      </c>
      <c r="L30" s="24">
        <f t="shared" si="1"/>
        <v>0.0074</v>
      </c>
      <c r="M30" s="23">
        <f t="shared" si="2"/>
        <v>17.39130435</v>
      </c>
      <c r="N30" s="25">
        <f>VLOOKUP(A30,Total_de_acoes!A:B,2,0)</f>
        <v>807896814</v>
      </c>
      <c r="O30" s="26">
        <f t="shared" si="3"/>
        <v>103972807.4</v>
      </c>
      <c r="P30" s="24" t="str">
        <f t="shared" si="4"/>
        <v>Subiu</v>
      </c>
      <c r="Q30" s="24" t="str">
        <f>VLOOKUP(A30,Ticker!A:B,2,0)</f>
        <v>TIM</v>
      </c>
      <c r="R30" s="4" t="str">
        <f>VLOOKUP(Q30,Chatgpt!A:C,2,0)</f>
        <v>Telecomunicações</v>
      </c>
      <c r="S30" s="27">
        <f>VLOOKUP(Q30,Chatgpt!A:C,3,0)</f>
        <v>25</v>
      </c>
      <c r="T30" s="27" t="str">
        <f t="shared" si="5"/>
        <v>Menos de 50 anos</v>
      </c>
      <c r="U30" s="27">
        <f t="shared" si="6"/>
        <v>-0.0057</v>
      </c>
      <c r="V30" s="28">
        <f t="shared" si="7"/>
        <v>17.62043649</v>
      </c>
      <c r="W30" s="29">
        <f t="shared" si="8"/>
        <v>-81142318.65</v>
      </c>
      <c r="X30" s="29" t="str">
        <f t="shared" si="9"/>
        <v>Desceu</v>
      </c>
      <c r="Y30" s="27">
        <f t="shared" si="10"/>
        <v>-0.0229</v>
      </c>
      <c r="Z30" s="28">
        <f t="shared" si="11"/>
        <v>17.93061099</v>
      </c>
      <c r="AA30" s="29">
        <f t="shared" si="12"/>
        <v>-331731312</v>
      </c>
      <c r="AB30" s="27" t="str">
        <f t="shared" si="13"/>
        <v>Desceu</v>
      </c>
      <c r="AC30" s="27">
        <f t="shared" si="14"/>
        <v>-0.0229</v>
      </c>
      <c r="AD30" s="28">
        <f t="shared" si="15"/>
        <v>17.93061099</v>
      </c>
      <c r="AE30" s="29">
        <f t="shared" si="16"/>
        <v>-331731312</v>
      </c>
      <c r="AF30" s="27" t="str">
        <f t="shared" si="17"/>
        <v>Desceu</v>
      </c>
      <c r="AG30" s="27">
        <f t="shared" si="18"/>
        <v>0.5687</v>
      </c>
      <c r="AH30" s="28">
        <f t="shared" si="19"/>
        <v>11.16848346</v>
      </c>
      <c r="AI30" s="29">
        <f t="shared" si="20"/>
        <v>5131369979</v>
      </c>
      <c r="AJ30" s="27" t="str">
        <f t="shared" si="21"/>
        <v>Subiu</v>
      </c>
    </row>
    <row r="31" ht="14.25" customHeight="1">
      <c r="A31" s="3" t="s">
        <v>102</v>
      </c>
      <c r="B31" s="22">
        <v>45317.0</v>
      </c>
      <c r="C31" s="23">
        <v>23.22</v>
      </c>
      <c r="D31" s="3">
        <v>0.73</v>
      </c>
      <c r="E31" s="3">
        <v>1.93</v>
      </c>
      <c r="F31" s="3">
        <v>-9.51</v>
      </c>
      <c r="G31" s="3">
        <v>-9.51</v>
      </c>
      <c r="H31" s="3">
        <v>-20.4</v>
      </c>
      <c r="I31" s="3">
        <v>22.69</v>
      </c>
      <c r="J31" s="3">
        <v>23.28</v>
      </c>
      <c r="K31" s="3" t="s">
        <v>103</v>
      </c>
      <c r="L31" s="24">
        <f t="shared" si="1"/>
        <v>0.0073</v>
      </c>
      <c r="M31" s="23">
        <f t="shared" si="2"/>
        <v>23.05172243</v>
      </c>
      <c r="N31" s="25">
        <f>VLOOKUP(A31,Total_de_acoes!A:B,2,0)</f>
        <v>251003438</v>
      </c>
      <c r="O31" s="26">
        <f t="shared" si="3"/>
        <v>42238249.54</v>
      </c>
      <c r="P31" s="24" t="str">
        <f t="shared" si="4"/>
        <v>Subiu</v>
      </c>
      <c r="Q31" s="24" t="str">
        <f>VLOOKUP(A31,Ticker!A:B,2,0)</f>
        <v>Bradespar</v>
      </c>
      <c r="R31" s="4" t="str">
        <f>VLOOKUP(Q31,Chatgpt!A:C,2,0)</f>
        <v>Holding</v>
      </c>
      <c r="S31" s="27">
        <f>VLOOKUP(Q31,Chatgpt!A:C,3,0)</f>
        <v>40</v>
      </c>
      <c r="T31" s="27" t="str">
        <f t="shared" si="5"/>
        <v>Menos de 50 anos</v>
      </c>
      <c r="U31" s="27">
        <f t="shared" si="6"/>
        <v>0.0193</v>
      </c>
      <c r="V31" s="28">
        <f t="shared" si="7"/>
        <v>22.78033945</v>
      </c>
      <c r="W31" s="29">
        <f t="shared" si="8"/>
        <v>110356309.9</v>
      </c>
      <c r="X31" s="29" t="str">
        <f t="shared" si="9"/>
        <v>Subiu</v>
      </c>
      <c r="Y31" s="27">
        <f t="shared" si="10"/>
        <v>-0.0951</v>
      </c>
      <c r="Z31" s="28">
        <f t="shared" si="11"/>
        <v>25.66029396</v>
      </c>
      <c r="AA31" s="29">
        <f t="shared" si="12"/>
        <v>-612522172.5</v>
      </c>
      <c r="AB31" s="27" t="str">
        <f t="shared" si="13"/>
        <v>Desceu</v>
      </c>
      <c r="AC31" s="27">
        <f t="shared" si="14"/>
        <v>-0.0951</v>
      </c>
      <c r="AD31" s="28">
        <f t="shared" si="15"/>
        <v>25.66029396</v>
      </c>
      <c r="AE31" s="29">
        <f t="shared" si="16"/>
        <v>-612522172.5</v>
      </c>
      <c r="AF31" s="27" t="str">
        <f t="shared" si="17"/>
        <v>Desceu</v>
      </c>
      <c r="AG31" s="27">
        <f t="shared" si="18"/>
        <v>-0.204</v>
      </c>
      <c r="AH31" s="28">
        <f t="shared" si="19"/>
        <v>29.17085427</v>
      </c>
      <c r="AI31" s="29">
        <f t="shared" si="20"/>
        <v>-1493684881</v>
      </c>
      <c r="AJ31" s="27" t="str">
        <f t="shared" si="21"/>
        <v>Desceu</v>
      </c>
    </row>
    <row r="32" ht="14.25" customHeight="1">
      <c r="A32" s="3" t="s">
        <v>104</v>
      </c>
      <c r="B32" s="22">
        <v>45317.0</v>
      </c>
      <c r="C32" s="23">
        <v>5.55</v>
      </c>
      <c r="D32" s="3">
        <v>0.72</v>
      </c>
      <c r="E32" s="3">
        <v>-3.65</v>
      </c>
      <c r="F32" s="3">
        <v>-7.65</v>
      </c>
      <c r="G32" s="3">
        <v>-7.65</v>
      </c>
      <c r="H32" s="3">
        <v>-14.03</v>
      </c>
      <c r="I32" s="3">
        <v>5.46</v>
      </c>
      <c r="J32" s="3">
        <v>5.6</v>
      </c>
      <c r="K32" s="3" t="s">
        <v>105</v>
      </c>
      <c r="L32" s="24">
        <f t="shared" si="1"/>
        <v>0.0072</v>
      </c>
      <c r="M32" s="23">
        <f t="shared" si="2"/>
        <v>5.510325655</v>
      </c>
      <c r="N32" s="25">
        <f>VLOOKUP(A32,Total_de_acoes!A:B,2,0)</f>
        <v>393173139</v>
      </c>
      <c r="O32" s="26">
        <f t="shared" si="3"/>
        <v>15598886.65</v>
      </c>
      <c r="P32" s="24" t="str">
        <f t="shared" si="4"/>
        <v>Subiu</v>
      </c>
      <c r="Q32" s="24" t="str">
        <f>VLOOKUP(A32,Ticker!A:B,2,0)</f>
        <v>Locaweb</v>
      </c>
      <c r="R32" s="4" t="str">
        <f>VLOOKUP(Q32,Chatgpt!A:C,2,0)</f>
        <v>Tecnologia</v>
      </c>
      <c r="S32" s="27">
        <f>VLOOKUP(Q32,Chatgpt!A:C,3,0)</f>
        <v>24</v>
      </c>
      <c r="T32" s="27" t="str">
        <f t="shared" si="5"/>
        <v>Menos de 50 anos</v>
      </c>
      <c r="U32" s="27">
        <f t="shared" si="6"/>
        <v>-0.0365</v>
      </c>
      <c r="V32" s="28">
        <f t="shared" si="7"/>
        <v>5.760249092</v>
      </c>
      <c r="W32" s="29">
        <f t="shared" si="8"/>
        <v>-82664295.42</v>
      </c>
      <c r="X32" s="29" t="str">
        <f t="shared" si="9"/>
        <v>Desceu</v>
      </c>
      <c r="Y32" s="27">
        <f t="shared" si="10"/>
        <v>-0.0765</v>
      </c>
      <c r="Z32" s="28">
        <f t="shared" si="11"/>
        <v>6.009745533</v>
      </c>
      <c r="AA32" s="29">
        <f t="shared" si="12"/>
        <v>-180759594.5</v>
      </c>
      <c r="AB32" s="27" t="str">
        <f t="shared" si="13"/>
        <v>Desceu</v>
      </c>
      <c r="AC32" s="27">
        <f t="shared" si="14"/>
        <v>-0.0765</v>
      </c>
      <c r="AD32" s="28">
        <f t="shared" si="15"/>
        <v>6.009745533</v>
      </c>
      <c r="AE32" s="29">
        <f t="shared" si="16"/>
        <v>-180759594.5</v>
      </c>
      <c r="AF32" s="27" t="str">
        <f t="shared" si="17"/>
        <v>Desceu</v>
      </c>
      <c r="AG32" s="27">
        <f t="shared" si="18"/>
        <v>-0.1403</v>
      </c>
      <c r="AH32" s="28">
        <f t="shared" si="19"/>
        <v>6.455740375</v>
      </c>
      <c r="AI32" s="29">
        <f t="shared" si="20"/>
        <v>-356112786.2</v>
      </c>
      <c r="AJ32" s="27" t="str">
        <f t="shared" si="21"/>
        <v>Desceu</v>
      </c>
    </row>
    <row r="33" ht="14.25" customHeight="1">
      <c r="A33" s="3" t="s">
        <v>106</v>
      </c>
      <c r="B33" s="22">
        <v>45317.0</v>
      </c>
      <c r="C33" s="23">
        <v>23.83</v>
      </c>
      <c r="D33" s="3">
        <v>0.71</v>
      </c>
      <c r="E33" s="3">
        <v>1.49</v>
      </c>
      <c r="F33" s="3">
        <v>9.71</v>
      </c>
      <c r="G33" s="3">
        <v>9.71</v>
      </c>
      <c r="H33" s="3">
        <v>-26.61</v>
      </c>
      <c r="I33" s="3">
        <v>23.36</v>
      </c>
      <c r="J33" s="3">
        <v>23.99</v>
      </c>
      <c r="K33" s="3" t="s">
        <v>107</v>
      </c>
      <c r="L33" s="24">
        <f t="shared" si="1"/>
        <v>0.0071</v>
      </c>
      <c r="M33" s="23">
        <f t="shared" si="2"/>
        <v>23.6619998</v>
      </c>
      <c r="N33" s="25">
        <f>VLOOKUP(A33,Total_de_acoes!A:B,2,0)</f>
        <v>275005663</v>
      </c>
      <c r="O33" s="26">
        <f t="shared" si="3"/>
        <v>46201006</v>
      </c>
      <c r="P33" s="24" t="str">
        <f t="shared" si="4"/>
        <v>Subiu</v>
      </c>
      <c r="Q33" s="24" t="str">
        <f>VLOOKUP(A33,Ticker!A:B,2,0)</f>
        <v>PetroRecôncavo</v>
      </c>
      <c r="R33" s="4" t="str">
        <f>VLOOKUP(Q33,Chatgpt!A:C,2,0)</f>
        <v>Petróleo</v>
      </c>
      <c r="S33" s="27">
        <f>VLOOKUP(Q33,Chatgpt!A:C,3,0)</f>
        <v>11</v>
      </c>
      <c r="T33" s="27" t="str">
        <f t="shared" si="5"/>
        <v>Menos de 50 anos</v>
      </c>
      <c r="U33" s="27">
        <f t="shared" si="6"/>
        <v>0.0149</v>
      </c>
      <c r="V33" s="28">
        <f t="shared" si="7"/>
        <v>23.48014583</v>
      </c>
      <c r="W33" s="29">
        <f t="shared" si="8"/>
        <v>96211878.75</v>
      </c>
      <c r="X33" s="29" t="str">
        <f t="shared" si="9"/>
        <v>Subiu</v>
      </c>
      <c r="Y33" s="27">
        <f t="shared" si="10"/>
        <v>0.0971</v>
      </c>
      <c r="Z33" s="28">
        <f t="shared" si="11"/>
        <v>21.72090056</v>
      </c>
      <c r="AA33" s="29">
        <f t="shared" si="12"/>
        <v>580014290.9</v>
      </c>
      <c r="AB33" s="27" t="str">
        <f t="shared" si="13"/>
        <v>Subiu</v>
      </c>
      <c r="AC33" s="27">
        <f t="shared" si="14"/>
        <v>0.0971</v>
      </c>
      <c r="AD33" s="28">
        <f t="shared" si="15"/>
        <v>21.72090056</v>
      </c>
      <c r="AE33" s="29">
        <f t="shared" si="16"/>
        <v>580014290.9</v>
      </c>
      <c r="AF33" s="27" t="str">
        <f t="shared" si="17"/>
        <v>Subiu</v>
      </c>
      <c r="AG33" s="27">
        <f t="shared" si="18"/>
        <v>-0.2661</v>
      </c>
      <c r="AH33" s="28">
        <f t="shared" si="19"/>
        <v>32.47036381</v>
      </c>
      <c r="AI33" s="29">
        <f t="shared" si="20"/>
        <v>-2376148978</v>
      </c>
      <c r="AJ33" s="27" t="str">
        <f t="shared" si="21"/>
        <v>Desceu</v>
      </c>
    </row>
    <row r="34" ht="14.25" customHeight="1">
      <c r="A34" s="3" t="s">
        <v>108</v>
      </c>
      <c r="B34" s="22">
        <v>45317.0</v>
      </c>
      <c r="C34" s="23">
        <v>10.01</v>
      </c>
      <c r="D34" s="3">
        <v>0.7</v>
      </c>
      <c r="E34" s="3">
        <v>-0.3</v>
      </c>
      <c r="F34" s="3">
        <v>-3.47</v>
      </c>
      <c r="G34" s="3">
        <v>-3.47</v>
      </c>
      <c r="H34" s="3">
        <v>29.0</v>
      </c>
      <c r="I34" s="3">
        <v>9.93</v>
      </c>
      <c r="J34" s="3">
        <v>10.06</v>
      </c>
      <c r="K34" s="3" t="s">
        <v>109</v>
      </c>
      <c r="L34" s="24">
        <f t="shared" si="1"/>
        <v>0.007</v>
      </c>
      <c r="M34" s="23">
        <f t="shared" si="2"/>
        <v>9.94041708</v>
      </c>
      <c r="N34" s="25">
        <f>VLOOKUP(A34,Total_de_acoes!A:B,2,0)</f>
        <v>5372783971</v>
      </c>
      <c r="O34" s="26">
        <f t="shared" si="3"/>
        <v>373853994.9</v>
      </c>
      <c r="P34" s="24" t="str">
        <f t="shared" si="4"/>
        <v>Subiu</v>
      </c>
      <c r="Q34" s="24" t="str">
        <f>VLOOKUP(A34,Ticker!A:B,2,0)</f>
        <v>Itaúsa</v>
      </c>
      <c r="R34" s="4" t="str">
        <f>VLOOKUP(Q34,Chatgpt!A:C,2,0)</f>
        <v>Holding</v>
      </c>
      <c r="S34" s="27">
        <f>VLOOKUP(Q34,Chatgpt!A:C,3,0)</f>
        <v>54</v>
      </c>
      <c r="T34" s="27" t="str">
        <f t="shared" si="5"/>
        <v>Entre 50 e 100</v>
      </c>
      <c r="U34" s="27">
        <f t="shared" si="6"/>
        <v>-0.003</v>
      </c>
      <c r="V34" s="28">
        <f t="shared" si="7"/>
        <v>10.04012036</v>
      </c>
      <c r="W34" s="29">
        <f t="shared" si="8"/>
        <v>-161830193.2</v>
      </c>
      <c r="X34" s="29" t="str">
        <f t="shared" si="9"/>
        <v>Desceu</v>
      </c>
      <c r="Y34" s="27">
        <f t="shared" si="10"/>
        <v>-0.0347</v>
      </c>
      <c r="Z34" s="28">
        <f t="shared" si="11"/>
        <v>10.36983321</v>
      </c>
      <c r="AA34" s="29">
        <f t="shared" si="12"/>
        <v>-1933306116</v>
      </c>
      <c r="AB34" s="27" t="str">
        <f t="shared" si="13"/>
        <v>Desceu</v>
      </c>
      <c r="AC34" s="27">
        <f t="shared" si="14"/>
        <v>-0.0347</v>
      </c>
      <c r="AD34" s="28">
        <f t="shared" si="15"/>
        <v>10.36983321</v>
      </c>
      <c r="AE34" s="29">
        <f t="shared" si="16"/>
        <v>-1933306116</v>
      </c>
      <c r="AF34" s="27" t="str">
        <f t="shared" si="17"/>
        <v>Desceu</v>
      </c>
      <c r="AG34" s="27">
        <f t="shared" si="18"/>
        <v>0.29</v>
      </c>
      <c r="AH34" s="28">
        <f t="shared" si="19"/>
        <v>7.759689922</v>
      </c>
      <c r="AI34" s="29">
        <f t="shared" si="20"/>
        <v>12090429914</v>
      </c>
      <c r="AJ34" s="27" t="str">
        <f t="shared" si="21"/>
        <v>Subiu</v>
      </c>
    </row>
    <row r="35" ht="14.25" customHeight="1">
      <c r="A35" s="3" t="s">
        <v>110</v>
      </c>
      <c r="B35" s="22">
        <v>45317.0</v>
      </c>
      <c r="C35" s="23">
        <v>56.97</v>
      </c>
      <c r="D35" s="3">
        <v>0.68</v>
      </c>
      <c r="E35" s="3">
        <v>1.88</v>
      </c>
      <c r="F35" s="3">
        <v>2.85</v>
      </c>
      <c r="G35" s="3">
        <v>2.85</v>
      </c>
      <c r="H35" s="3">
        <v>52.87</v>
      </c>
      <c r="I35" s="3">
        <v>56.55</v>
      </c>
      <c r="J35" s="3">
        <v>56.99</v>
      </c>
      <c r="K35" s="3" t="s">
        <v>111</v>
      </c>
      <c r="L35" s="24">
        <f t="shared" si="1"/>
        <v>0.0068</v>
      </c>
      <c r="M35" s="23">
        <f t="shared" si="2"/>
        <v>56.5852205</v>
      </c>
      <c r="N35" s="25">
        <f>VLOOKUP(A35,Total_de_acoes!A:B,2,0)</f>
        <v>1420949112</v>
      </c>
      <c r="O35" s="26">
        <f t="shared" si="3"/>
        <v>546752088</v>
      </c>
      <c r="P35" s="24" t="str">
        <f t="shared" si="4"/>
        <v>Subiu</v>
      </c>
      <c r="Q35" s="24" t="str">
        <f>VLOOKUP(A35,Ticker!A:B,2,0)</f>
        <v>Banco do Brasil</v>
      </c>
      <c r="R35" s="4" t="str">
        <f>VLOOKUP(Q35,Chatgpt!A:C,2,0)</f>
        <v>Banco</v>
      </c>
      <c r="S35" s="27">
        <f>VLOOKUP(Q35,Chatgpt!A:C,3,0)</f>
        <v>213</v>
      </c>
      <c r="T35" s="27" t="str">
        <f t="shared" si="5"/>
        <v>Mais de 100 anos</v>
      </c>
      <c r="U35" s="27">
        <f t="shared" si="6"/>
        <v>0.0188</v>
      </c>
      <c r="V35" s="28">
        <f t="shared" si="7"/>
        <v>55.91872792</v>
      </c>
      <c r="W35" s="29">
        <f t="shared" si="8"/>
        <v>1493804135</v>
      </c>
      <c r="X35" s="29" t="str">
        <f t="shared" si="9"/>
        <v>Subiu</v>
      </c>
      <c r="Y35" s="27">
        <f t="shared" si="10"/>
        <v>0.0285</v>
      </c>
      <c r="Z35" s="28">
        <f t="shared" si="11"/>
        <v>55.39134662</v>
      </c>
      <c r="AA35" s="29">
        <f t="shared" si="12"/>
        <v>2243186117</v>
      </c>
      <c r="AB35" s="27" t="str">
        <f t="shared" si="13"/>
        <v>Subiu</v>
      </c>
      <c r="AC35" s="27">
        <f t="shared" si="14"/>
        <v>0.0285</v>
      </c>
      <c r="AD35" s="28">
        <f t="shared" si="15"/>
        <v>55.39134662</v>
      </c>
      <c r="AE35" s="29">
        <f t="shared" si="16"/>
        <v>2243186117</v>
      </c>
      <c r="AF35" s="27" t="str">
        <f t="shared" si="17"/>
        <v>Subiu</v>
      </c>
      <c r="AG35" s="27">
        <f t="shared" si="18"/>
        <v>0.5287</v>
      </c>
      <c r="AH35" s="28">
        <f t="shared" si="19"/>
        <v>37.26695885</v>
      </c>
      <c r="AI35" s="29">
        <f t="shared" si="20"/>
        <v>27997018820</v>
      </c>
      <c r="AJ35" s="27" t="str">
        <f t="shared" si="21"/>
        <v>Subiu</v>
      </c>
    </row>
    <row r="36" ht="14.25" customHeight="1">
      <c r="A36" s="3" t="s">
        <v>112</v>
      </c>
      <c r="B36" s="22">
        <v>45317.0</v>
      </c>
      <c r="C36" s="23">
        <v>26.16</v>
      </c>
      <c r="D36" s="3">
        <v>0.61</v>
      </c>
      <c r="E36" s="3">
        <v>-2.75</v>
      </c>
      <c r="F36" s="3">
        <v>-11.02</v>
      </c>
      <c r="G36" s="3">
        <v>-11.02</v>
      </c>
      <c r="H36" s="3">
        <v>10.07</v>
      </c>
      <c r="I36" s="3">
        <v>25.87</v>
      </c>
      <c r="J36" s="3">
        <v>26.38</v>
      </c>
      <c r="K36" s="3" t="s">
        <v>113</v>
      </c>
      <c r="L36" s="24">
        <f t="shared" si="1"/>
        <v>0.0061</v>
      </c>
      <c r="M36" s="23">
        <f t="shared" si="2"/>
        <v>26.00139151</v>
      </c>
      <c r="N36" s="25">
        <f>VLOOKUP(A36,Total_de_acoes!A:B,2,0)</f>
        <v>1275798515</v>
      </c>
      <c r="O36" s="26">
        <f t="shared" si="3"/>
        <v>202352473.7</v>
      </c>
      <c r="P36" s="24" t="str">
        <f t="shared" si="4"/>
        <v>Subiu</v>
      </c>
      <c r="Q36" s="24" t="str">
        <f>VLOOKUP(A36,Ticker!A:B,2,0)</f>
        <v>RaiaDrogasil</v>
      </c>
      <c r="R36" s="4" t="str">
        <f>VLOOKUP(Q36,Chatgpt!A:C,2,0)</f>
        <v>Varejo</v>
      </c>
      <c r="S36" s="27">
        <f>VLOOKUP(Q36,Chatgpt!A:C,3,0)</f>
        <v>117</v>
      </c>
      <c r="T36" s="27" t="str">
        <f t="shared" si="5"/>
        <v>Mais de 100 anos</v>
      </c>
      <c r="U36" s="27">
        <f t="shared" si="6"/>
        <v>-0.0275</v>
      </c>
      <c r="V36" s="28">
        <f t="shared" si="7"/>
        <v>26.89974293</v>
      </c>
      <c r="W36" s="29">
        <f t="shared" si="8"/>
        <v>-943762932.3</v>
      </c>
      <c r="X36" s="29" t="str">
        <f t="shared" si="9"/>
        <v>Desceu</v>
      </c>
      <c r="Y36" s="27">
        <f t="shared" si="10"/>
        <v>-0.1102</v>
      </c>
      <c r="Z36" s="28">
        <f t="shared" si="11"/>
        <v>29.39986514</v>
      </c>
      <c r="AA36" s="29">
        <f t="shared" si="12"/>
        <v>-4133415132</v>
      </c>
      <c r="AB36" s="27" t="str">
        <f t="shared" si="13"/>
        <v>Desceu</v>
      </c>
      <c r="AC36" s="27">
        <f t="shared" si="14"/>
        <v>-0.1102</v>
      </c>
      <c r="AD36" s="28">
        <f t="shared" si="15"/>
        <v>29.39986514</v>
      </c>
      <c r="AE36" s="29">
        <f t="shared" si="16"/>
        <v>-4133415132</v>
      </c>
      <c r="AF36" s="27" t="str">
        <f t="shared" si="17"/>
        <v>Desceu</v>
      </c>
      <c r="AG36" s="27">
        <f t="shared" si="18"/>
        <v>0.1007</v>
      </c>
      <c r="AH36" s="28">
        <f t="shared" si="19"/>
        <v>23.76669392</v>
      </c>
      <c r="AI36" s="29">
        <f t="shared" si="20"/>
        <v>3053376340</v>
      </c>
      <c r="AJ36" s="27" t="str">
        <f t="shared" si="21"/>
        <v>Subiu</v>
      </c>
    </row>
    <row r="37" ht="14.25" customHeight="1">
      <c r="A37" s="3" t="s">
        <v>114</v>
      </c>
      <c r="B37" s="22">
        <v>45317.0</v>
      </c>
      <c r="C37" s="23">
        <v>10.08</v>
      </c>
      <c r="D37" s="3">
        <v>0.59</v>
      </c>
      <c r="E37" s="3">
        <v>3.28</v>
      </c>
      <c r="F37" s="3">
        <v>-7.18</v>
      </c>
      <c r="G37" s="3">
        <v>-7.18</v>
      </c>
      <c r="H37" s="3">
        <v>-21.14</v>
      </c>
      <c r="I37" s="3">
        <v>10.03</v>
      </c>
      <c r="J37" s="3">
        <v>10.14</v>
      </c>
      <c r="K37" s="3" t="s">
        <v>115</v>
      </c>
      <c r="L37" s="24">
        <f t="shared" si="1"/>
        <v>0.0059</v>
      </c>
      <c r="M37" s="23">
        <f t="shared" si="2"/>
        <v>10.02087683</v>
      </c>
      <c r="N37" s="25">
        <f>VLOOKUP(A37,Total_de_acoes!A:B,2,0)</f>
        <v>660411219</v>
      </c>
      <c r="O37" s="26">
        <f t="shared" si="3"/>
        <v>39045606.94</v>
      </c>
      <c r="P37" s="24" t="str">
        <f t="shared" si="4"/>
        <v>Subiu</v>
      </c>
      <c r="Q37" s="24" t="str">
        <f>VLOOKUP(A37,Ticker!A:B,2,0)</f>
        <v>Metalúrgica Gerdau</v>
      </c>
      <c r="R37" s="4" t="str">
        <f>VLOOKUP(Q37,Chatgpt!A:C,2,0)</f>
        <v>Siderurgia</v>
      </c>
      <c r="S37" s="27">
        <f>VLOOKUP(Q37,Chatgpt!A:C,3,0)</f>
        <v>121</v>
      </c>
      <c r="T37" s="27" t="str">
        <f t="shared" si="5"/>
        <v>Mais de 100 anos</v>
      </c>
      <c r="U37" s="27">
        <f t="shared" si="6"/>
        <v>0.0328</v>
      </c>
      <c r="V37" s="28">
        <f t="shared" si="7"/>
        <v>9.759876065</v>
      </c>
      <c r="W37" s="29">
        <f t="shared" si="8"/>
        <v>211413438.1</v>
      </c>
      <c r="X37" s="29" t="str">
        <f t="shared" si="9"/>
        <v>Subiu</v>
      </c>
      <c r="Y37" s="27">
        <f t="shared" si="10"/>
        <v>-0.0718</v>
      </c>
      <c r="Z37" s="28">
        <f t="shared" si="11"/>
        <v>10.85972851</v>
      </c>
      <c r="AA37" s="29">
        <f t="shared" si="12"/>
        <v>-514941453.7</v>
      </c>
      <c r="AB37" s="27" t="str">
        <f t="shared" si="13"/>
        <v>Desceu</v>
      </c>
      <c r="AC37" s="27">
        <f t="shared" si="14"/>
        <v>-0.0718</v>
      </c>
      <c r="AD37" s="28">
        <f t="shared" si="15"/>
        <v>10.85972851</v>
      </c>
      <c r="AE37" s="29">
        <f t="shared" si="16"/>
        <v>-514941453.7</v>
      </c>
      <c r="AF37" s="27" t="str">
        <f t="shared" si="17"/>
        <v>Desceu</v>
      </c>
      <c r="AG37" s="27">
        <f t="shared" si="18"/>
        <v>-0.2114</v>
      </c>
      <c r="AH37" s="28">
        <f t="shared" si="19"/>
        <v>12.78214557</v>
      </c>
      <c r="AI37" s="29">
        <f t="shared" si="20"/>
        <v>-1784527253</v>
      </c>
      <c r="AJ37" s="27" t="str">
        <f t="shared" si="21"/>
        <v>Desceu</v>
      </c>
    </row>
    <row r="38" ht="14.25" customHeight="1">
      <c r="A38" s="3" t="s">
        <v>116</v>
      </c>
      <c r="B38" s="22">
        <v>45317.0</v>
      </c>
      <c r="C38" s="23">
        <v>18.57</v>
      </c>
      <c r="D38" s="3">
        <v>0.59</v>
      </c>
      <c r="E38" s="3">
        <v>2.65</v>
      </c>
      <c r="F38" s="3">
        <v>-4.08</v>
      </c>
      <c r="G38" s="3">
        <v>-4.08</v>
      </c>
      <c r="H38" s="3">
        <v>13.35</v>
      </c>
      <c r="I38" s="3">
        <v>18.3</v>
      </c>
      <c r="J38" s="3">
        <v>18.66</v>
      </c>
      <c r="K38" s="3" t="s">
        <v>117</v>
      </c>
      <c r="L38" s="24">
        <f t="shared" si="1"/>
        <v>0.0059</v>
      </c>
      <c r="M38" s="23">
        <f t="shared" si="2"/>
        <v>18.46107963</v>
      </c>
      <c r="N38" s="25">
        <f>VLOOKUP(A38,Total_de_acoes!A:B,2,0)</f>
        <v>1168097881</v>
      </c>
      <c r="O38" s="26">
        <f t="shared" si="3"/>
        <v>127229653.2</v>
      </c>
      <c r="P38" s="24" t="str">
        <f t="shared" si="4"/>
        <v>Subiu</v>
      </c>
      <c r="Q38" s="24" t="str">
        <f>VLOOKUP(A38,Ticker!A:B,2,0)</f>
        <v>Cosan</v>
      </c>
      <c r="R38" s="4" t="str">
        <f>VLOOKUP(Q38,Chatgpt!A:C,2,0)</f>
        <v>Energia</v>
      </c>
      <c r="S38" s="27">
        <f>VLOOKUP(Q38,Chatgpt!A:C,3,0)</f>
        <v>84</v>
      </c>
      <c r="T38" s="27" t="str">
        <f t="shared" si="5"/>
        <v>Entre 50 e 100</v>
      </c>
      <c r="U38" s="27">
        <f t="shared" si="6"/>
        <v>0.0265</v>
      </c>
      <c r="V38" s="28">
        <f t="shared" si="7"/>
        <v>18.09059912</v>
      </c>
      <c r="W38" s="29">
        <f t="shared" si="8"/>
        <v>559987148.3</v>
      </c>
      <c r="X38" s="29" t="str">
        <f t="shared" si="9"/>
        <v>Subiu</v>
      </c>
      <c r="Y38" s="27">
        <f t="shared" si="10"/>
        <v>-0.0408</v>
      </c>
      <c r="Z38" s="28">
        <f t="shared" si="11"/>
        <v>19.35988324</v>
      </c>
      <c r="AA38" s="29">
        <f t="shared" si="12"/>
        <v>-922660934.2</v>
      </c>
      <c r="AB38" s="27" t="str">
        <f t="shared" si="13"/>
        <v>Desceu</v>
      </c>
      <c r="AC38" s="27">
        <f t="shared" si="14"/>
        <v>-0.0408</v>
      </c>
      <c r="AD38" s="28">
        <f t="shared" si="15"/>
        <v>19.35988324</v>
      </c>
      <c r="AE38" s="29">
        <f t="shared" si="16"/>
        <v>-922660934.2</v>
      </c>
      <c r="AF38" s="27" t="str">
        <f t="shared" si="17"/>
        <v>Desceu</v>
      </c>
      <c r="AG38" s="27">
        <f t="shared" si="18"/>
        <v>0.1335</v>
      </c>
      <c r="AH38" s="28">
        <f t="shared" si="19"/>
        <v>16.38288487</v>
      </c>
      <c r="AI38" s="29">
        <f t="shared" si="20"/>
        <v>2554764549</v>
      </c>
      <c r="AJ38" s="27" t="str">
        <f t="shared" si="21"/>
        <v>Subiu</v>
      </c>
    </row>
    <row r="39" ht="14.25" customHeight="1">
      <c r="A39" s="3" t="s">
        <v>118</v>
      </c>
      <c r="B39" s="22">
        <v>45317.0</v>
      </c>
      <c r="C39" s="23">
        <v>24.34</v>
      </c>
      <c r="D39" s="3">
        <v>0.57</v>
      </c>
      <c r="E39" s="3">
        <v>2.48</v>
      </c>
      <c r="F39" s="3">
        <v>-2.29</v>
      </c>
      <c r="G39" s="3">
        <v>-2.29</v>
      </c>
      <c r="H39" s="3">
        <v>17.29</v>
      </c>
      <c r="I39" s="3">
        <v>24.17</v>
      </c>
      <c r="J39" s="3">
        <v>24.56</v>
      </c>
      <c r="K39" s="3" t="s">
        <v>119</v>
      </c>
      <c r="L39" s="24">
        <f t="shared" si="1"/>
        <v>0.0057</v>
      </c>
      <c r="M39" s="23">
        <f t="shared" si="2"/>
        <v>24.20204832</v>
      </c>
      <c r="N39" s="25">
        <f>VLOOKUP(A39,Total_de_acoes!A:B,2,0)</f>
        <v>1134986472</v>
      </c>
      <c r="O39" s="26">
        <f t="shared" si="3"/>
        <v>156573285.4</v>
      </c>
      <c r="P39" s="24" t="str">
        <f t="shared" si="4"/>
        <v>Subiu</v>
      </c>
      <c r="Q39" s="24" t="str">
        <f>VLOOKUP(A39,Ticker!A:B,2,0)</f>
        <v>JBS</v>
      </c>
      <c r="R39" s="4" t="str">
        <f>VLOOKUP(Q39,Chatgpt!A:C,2,0)</f>
        <v>Alimentos</v>
      </c>
      <c r="S39" s="27">
        <f>VLOOKUP(Q39,Chatgpt!A:C,3,0)</f>
        <v>64</v>
      </c>
      <c r="T39" s="27" t="str">
        <f t="shared" si="5"/>
        <v>Entre 50 e 100</v>
      </c>
      <c r="U39" s="27">
        <f t="shared" si="6"/>
        <v>0.0248</v>
      </c>
      <c r="V39" s="28">
        <f t="shared" si="7"/>
        <v>23.7509758</v>
      </c>
      <c r="W39" s="29">
        <f t="shared" si="8"/>
        <v>668534498.5</v>
      </c>
      <c r="X39" s="29" t="str">
        <f t="shared" si="9"/>
        <v>Subiu</v>
      </c>
      <c r="Y39" s="27">
        <f t="shared" si="10"/>
        <v>-0.0229</v>
      </c>
      <c r="Z39" s="28">
        <f t="shared" si="11"/>
        <v>24.91044929</v>
      </c>
      <c r="AA39" s="29">
        <f t="shared" si="12"/>
        <v>-647452225.6</v>
      </c>
      <c r="AB39" s="27" t="str">
        <f t="shared" si="13"/>
        <v>Desceu</v>
      </c>
      <c r="AC39" s="27">
        <f t="shared" si="14"/>
        <v>-0.0229</v>
      </c>
      <c r="AD39" s="28">
        <f t="shared" si="15"/>
        <v>24.91044929</v>
      </c>
      <c r="AE39" s="29">
        <f t="shared" si="16"/>
        <v>-647452225.6</v>
      </c>
      <c r="AF39" s="27" t="str">
        <f t="shared" si="17"/>
        <v>Desceu</v>
      </c>
      <c r="AG39" s="27">
        <f t="shared" si="18"/>
        <v>0.1729</v>
      </c>
      <c r="AH39" s="28">
        <f t="shared" si="19"/>
        <v>20.75198227</v>
      </c>
      <c r="AI39" s="29">
        <f t="shared" si="20"/>
        <v>4072351589</v>
      </c>
      <c r="AJ39" s="27" t="str">
        <f t="shared" si="21"/>
        <v>Subiu</v>
      </c>
    </row>
    <row r="40" ht="14.25" customHeight="1">
      <c r="A40" s="3" t="s">
        <v>120</v>
      </c>
      <c r="B40" s="22">
        <v>45317.0</v>
      </c>
      <c r="C40" s="23">
        <v>2.08</v>
      </c>
      <c r="D40" s="3">
        <v>0.48</v>
      </c>
      <c r="E40" s="3">
        <v>2.46</v>
      </c>
      <c r="F40" s="3">
        <v>-3.7</v>
      </c>
      <c r="G40" s="3">
        <v>-3.7</v>
      </c>
      <c r="H40" s="3">
        <v>-51.4</v>
      </c>
      <c r="I40" s="3">
        <v>2.02</v>
      </c>
      <c r="J40" s="3">
        <v>2.1</v>
      </c>
      <c r="K40" s="3" t="s">
        <v>121</v>
      </c>
      <c r="L40" s="24">
        <f t="shared" si="1"/>
        <v>0.0048</v>
      </c>
      <c r="M40" s="23">
        <f t="shared" si="2"/>
        <v>2.070063694</v>
      </c>
      <c r="N40" s="25">
        <f>VLOOKUP(A40,Total_de_acoes!A:B,2,0)</f>
        <v>2867627068</v>
      </c>
      <c r="O40" s="26">
        <f t="shared" si="3"/>
        <v>28493619.27</v>
      </c>
      <c r="P40" s="24" t="str">
        <f t="shared" si="4"/>
        <v>Subiu</v>
      </c>
      <c r="Q40" s="24" t="str">
        <f>VLOOKUP(A40,Ticker!A:B,2,0)</f>
        <v>Magazine Luiza</v>
      </c>
      <c r="R40" s="4" t="str">
        <f>VLOOKUP(Q40,Chatgpt!A:C,2,0)</f>
        <v>Varejo</v>
      </c>
      <c r="S40" s="27">
        <f>VLOOKUP(Q40,Chatgpt!A:C,3,0)</f>
        <v>64</v>
      </c>
      <c r="T40" s="27" t="str">
        <f t="shared" si="5"/>
        <v>Entre 50 e 100</v>
      </c>
      <c r="U40" s="27">
        <f t="shared" si="6"/>
        <v>0.0246</v>
      </c>
      <c r="V40" s="28">
        <f t="shared" si="7"/>
        <v>2.030060511</v>
      </c>
      <c r="W40" s="29">
        <f t="shared" si="8"/>
        <v>143207829.2</v>
      </c>
      <c r="X40" s="29" t="str">
        <f t="shared" si="9"/>
        <v>Subiu</v>
      </c>
      <c r="Y40" s="27">
        <f t="shared" si="10"/>
        <v>-0.037</v>
      </c>
      <c r="Z40" s="28">
        <f t="shared" si="11"/>
        <v>2.159916926</v>
      </c>
      <c r="AA40" s="29">
        <f t="shared" si="12"/>
        <v>-229171941</v>
      </c>
      <c r="AB40" s="27" t="str">
        <f t="shared" si="13"/>
        <v>Desceu</v>
      </c>
      <c r="AC40" s="27">
        <f t="shared" si="14"/>
        <v>-0.037</v>
      </c>
      <c r="AD40" s="28">
        <f t="shared" si="15"/>
        <v>2.159916926</v>
      </c>
      <c r="AE40" s="29">
        <f t="shared" si="16"/>
        <v>-229171941</v>
      </c>
      <c r="AF40" s="27" t="str">
        <f t="shared" si="17"/>
        <v>Desceu</v>
      </c>
      <c r="AG40" s="27">
        <f t="shared" si="18"/>
        <v>-0.514</v>
      </c>
      <c r="AH40" s="28">
        <f t="shared" si="19"/>
        <v>4.279835391</v>
      </c>
      <c r="AI40" s="29">
        <f t="shared" si="20"/>
        <v>-6308307512</v>
      </c>
      <c r="AJ40" s="27" t="str">
        <f t="shared" si="21"/>
        <v>Desceu</v>
      </c>
    </row>
    <row r="41" ht="14.25" customHeight="1">
      <c r="A41" s="3" t="s">
        <v>122</v>
      </c>
      <c r="B41" s="22">
        <v>45317.0</v>
      </c>
      <c r="C41" s="23">
        <v>13.75</v>
      </c>
      <c r="D41" s="3">
        <v>0.36</v>
      </c>
      <c r="E41" s="3">
        <v>-0.72</v>
      </c>
      <c r="F41" s="3">
        <v>-9.95</v>
      </c>
      <c r="G41" s="3">
        <v>-9.95</v>
      </c>
      <c r="H41" s="3">
        <v>15.78</v>
      </c>
      <c r="I41" s="3">
        <v>13.67</v>
      </c>
      <c r="J41" s="3">
        <v>13.9</v>
      </c>
      <c r="K41" s="3" t="s">
        <v>123</v>
      </c>
      <c r="L41" s="24">
        <f t="shared" si="1"/>
        <v>0.0036</v>
      </c>
      <c r="M41" s="23">
        <f t="shared" si="2"/>
        <v>13.70067756</v>
      </c>
      <c r="N41" s="25">
        <f>VLOOKUP(A41,Total_de_acoes!A:B,2,0)</f>
        <v>1500728902</v>
      </c>
      <c r="O41" s="26">
        <f t="shared" si="3"/>
        <v>74019610.05</v>
      </c>
      <c r="P41" s="24" t="str">
        <f t="shared" si="4"/>
        <v>Subiu</v>
      </c>
      <c r="Q41" s="24" t="str">
        <f>VLOOKUP(A41,Ticker!A:B,2,0)</f>
        <v>Banco Bradesco</v>
      </c>
      <c r="R41" s="4" t="str">
        <f>VLOOKUP(Q41,Chatgpt!A:C,2,0)</f>
        <v>Banco</v>
      </c>
      <c r="S41" s="27">
        <f>VLOOKUP(Q41,Chatgpt!A:C,3,0)</f>
        <v>78</v>
      </c>
      <c r="T41" s="27" t="str">
        <f t="shared" si="5"/>
        <v>Entre 50 e 100</v>
      </c>
      <c r="U41" s="27">
        <f t="shared" si="6"/>
        <v>-0.0072</v>
      </c>
      <c r="V41" s="28">
        <f t="shared" si="7"/>
        <v>13.84971797</v>
      </c>
      <c r="W41" s="29">
        <f t="shared" si="8"/>
        <v>-149649638.7</v>
      </c>
      <c r="X41" s="29" t="str">
        <f t="shared" si="9"/>
        <v>Desceu</v>
      </c>
      <c r="Y41" s="27">
        <f t="shared" si="10"/>
        <v>-0.0995</v>
      </c>
      <c r="Z41" s="28">
        <f t="shared" si="11"/>
        <v>15.26929484</v>
      </c>
      <c r="AA41" s="29">
        <f t="shared" si="12"/>
        <v>-2280049671</v>
      </c>
      <c r="AB41" s="27" t="str">
        <f t="shared" si="13"/>
        <v>Desceu</v>
      </c>
      <c r="AC41" s="27">
        <f t="shared" si="14"/>
        <v>-0.0995</v>
      </c>
      <c r="AD41" s="28">
        <f t="shared" si="15"/>
        <v>15.26929484</v>
      </c>
      <c r="AE41" s="29">
        <f t="shared" si="16"/>
        <v>-2280049671</v>
      </c>
      <c r="AF41" s="27" t="str">
        <f t="shared" si="17"/>
        <v>Desceu</v>
      </c>
      <c r="AG41" s="27">
        <f t="shared" si="18"/>
        <v>0.1578</v>
      </c>
      <c r="AH41" s="28">
        <f t="shared" si="19"/>
        <v>11.87597167</v>
      </c>
      <c r="AI41" s="29">
        <f t="shared" si="20"/>
        <v>2812408477</v>
      </c>
      <c r="AJ41" s="27" t="str">
        <f t="shared" si="21"/>
        <v>Subiu</v>
      </c>
    </row>
    <row r="42" ht="14.25" customHeight="1">
      <c r="A42" s="3" t="s">
        <v>124</v>
      </c>
      <c r="B42" s="22">
        <v>45317.0</v>
      </c>
      <c r="C42" s="23">
        <v>21.84</v>
      </c>
      <c r="D42" s="3">
        <v>0.27</v>
      </c>
      <c r="E42" s="3">
        <v>3.65</v>
      </c>
      <c r="F42" s="3">
        <v>-8.08</v>
      </c>
      <c r="G42" s="3">
        <v>-8.08</v>
      </c>
      <c r="H42" s="3">
        <v>-26.1</v>
      </c>
      <c r="I42" s="3">
        <v>21.7</v>
      </c>
      <c r="J42" s="3">
        <v>21.94</v>
      </c>
      <c r="K42" s="3" t="s">
        <v>125</v>
      </c>
      <c r="L42" s="24">
        <f t="shared" si="1"/>
        <v>0.0027</v>
      </c>
      <c r="M42" s="23">
        <f t="shared" si="2"/>
        <v>21.78119078</v>
      </c>
      <c r="N42" s="25">
        <f>VLOOKUP(A42,Total_de_acoes!A:B,2,0)</f>
        <v>1118525506</v>
      </c>
      <c r="O42" s="26">
        <f t="shared" si="3"/>
        <v>65779607.1</v>
      </c>
      <c r="P42" s="24" t="str">
        <f t="shared" si="4"/>
        <v>Subiu</v>
      </c>
      <c r="Q42" s="24" t="str">
        <f>VLOOKUP(A42,Ticker!A:B,2,0)</f>
        <v>Gerdau</v>
      </c>
      <c r="R42" s="4" t="str">
        <f>VLOOKUP(Q42,Chatgpt!A:C,2,0)</f>
        <v>Siderurgia</v>
      </c>
      <c r="S42" s="27">
        <f>VLOOKUP(Q42,Chatgpt!A:C,3,0)</f>
        <v>121</v>
      </c>
      <c r="T42" s="27" t="str">
        <f t="shared" si="5"/>
        <v>Mais de 100 anos</v>
      </c>
      <c r="U42" s="27">
        <f t="shared" si="6"/>
        <v>0.0365</v>
      </c>
      <c r="V42" s="28">
        <f t="shared" si="7"/>
        <v>21.07091172</v>
      </c>
      <c r="W42" s="29">
        <f t="shared" si="8"/>
        <v>860244855.1</v>
      </c>
      <c r="X42" s="29" t="str">
        <f t="shared" si="9"/>
        <v>Subiu</v>
      </c>
      <c r="Y42" s="27">
        <f t="shared" si="10"/>
        <v>-0.0808</v>
      </c>
      <c r="Z42" s="28">
        <f t="shared" si="11"/>
        <v>23.75979112</v>
      </c>
      <c r="AA42" s="29">
        <f t="shared" si="12"/>
        <v>-2147335337</v>
      </c>
      <c r="AB42" s="27" t="str">
        <f t="shared" si="13"/>
        <v>Desceu</v>
      </c>
      <c r="AC42" s="27">
        <f t="shared" si="14"/>
        <v>-0.0808</v>
      </c>
      <c r="AD42" s="28">
        <f t="shared" si="15"/>
        <v>23.75979112</v>
      </c>
      <c r="AE42" s="29">
        <f t="shared" si="16"/>
        <v>-2147335337</v>
      </c>
      <c r="AF42" s="27" t="str">
        <f t="shared" si="17"/>
        <v>Desceu</v>
      </c>
      <c r="AG42" s="27">
        <f t="shared" si="18"/>
        <v>-0.261</v>
      </c>
      <c r="AH42" s="28">
        <f t="shared" si="19"/>
        <v>29.55345061</v>
      </c>
      <c r="AI42" s="29">
        <f t="shared" si="20"/>
        <v>-8627691245</v>
      </c>
      <c r="AJ42" s="27" t="str">
        <f t="shared" si="21"/>
        <v>Desceu</v>
      </c>
    </row>
    <row r="43" ht="14.25" customHeight="1">
      <c r="A43" s="3" t="s">
        <v>126</v>
      </c>
      <c r="B43" s="22">
        <v>45317.0</v>
      </c>
      <c r="C43" s="23">
        <v>3.74</v>
      </c>
      <c r="D43" s="3">
        <v>0.26</v>
      </c>
      <c r="E43" s="3">
        <v>0.0</v>
      </c>
      <c r="F43" s="3">
        <v>-7.2</v>
      </c>
      <c r="G43" s="3">
        <v>-7.2</v>
      </c>
      <c r="H43" s="3">
        <v>15.46</v>
      </c>
      <c r="I43" s="3">
        <v>3.71</v>
      </c>
      <c r="J43" s="3">
        <v>3.78</v>
      </c>
      <c r="K43" s="3" t="s">
        <v>127</v>
      </c>
      <c r="L43" s="24">
        <f t="shared" si="1"/>
        <v>0.0026</v>
      </c>
      <c r="M43" s="23">
        <f t="shared" si="2"/>
        <v>3.730301217</v>
      </c>
      <c r="N43" s="25">
        <f>VLOOKUP(A43,Total_de_acoes!A:B,2,0)</f>
        <v>1193047233</v>
      </c>
      <c r="O43" s="26">
        <f t="shared" si="3"/>
        <v>11571106.42</v>
      </c>
      <c r="P43" s="24" t="str">
        <f t="shared" si="4"/>
        <v>Subiu</v>
      </c>
      <c r="Q43" s="24" t="str">
        <f>VLOOKUP(A43,Ticker!A:B,2,0)</f>
        <v>Raízen</v>
      </c>
      <c r="R43" s="4" t="str">
        <f>VLOOKUP(Q43,Chatgpt!A:C,2,0)</f>
        <v>Energia</v>
      </c>
      <c r="S43" s="27">
        <f>VLOOKUP(Q43,Chatgpt!A:C,3,0)</f>
        <v>8</v>
      </c>
      <c r="T43" s="27" t="str">
        <f t="shared" si="5"/>
        <v>Menos de 50 anos</v>
      </c>
      <c r="U43" s="27">
        <f t="shared" si="6"/>
        <v>0</v>
      </c>
      <c r="V43" s="28">
        <f t="shared" si="7"/>
        <v>3.74</v>
      </c>
      <c r="W43" s="29">
        <f t="shared" si="8"/>
        <v>0</v>
      </c>
      <c r="X43" s="29" t="str">
        <f t="shared" si="9"/>
        <v>Estável</v>
      </c>
      <c r="Y43" s="27">
        <f t="shared" si="10"/>
        <v>-0.072</v>
      </c>
      <c r="Z43" s="28">
        <f t="shared" si="11"/>
        <v>4.030172414</v>
      </c>
      <c r="AA43" s="29">
        <f t="shared" si="12"/>
        <v>-346189395.4</v>
      </c>
      <c r="AB43" s="27" t="str">
        <f t="shared" si="13"/>
        <v>Desceu</v>
      </c>
      <c r="AC43" s="27">
        <f t="shared" si="14"/>
        <v>-0.072</v>
      </c>
      <c r="AD43" s="28">
        <f t="shared" si="15"/>
        <v>4.030172414</v>
      </c>
      <c r="AE43" s="29">
        <f t="shared" si="16"/>
        <v>-346189395.4</v>
      </c>
      <c r="AF43" s="27" t="str">
        <f t="shared" si="17"/>
        <v>Desceu</v>
      </c>
      <c r="AG43" s="27">
        <f t="shared" si="18"/>
        <v>0.1546</v>
      </c>
      <c r="AH43" s="28">
        <f t="shared" si="19"/>
        <v>3.239217045</v>
      </c>
      <c r="AI43" s="29">
        <f t="shared" si="20"/>
        <v>597457719</v>
      </c>
      <c r="AJ43" s="27" t="str">
        <f t="shared" si="21"/>
        <v>Subiu</v>
      </c>
    </row>
    <row r="44" ht="14.25" customHeight="1">
      <c r="A44" s="3" t="s">
        <v>128</v>
      </c>
      <c r="B44" s="22">
        <v>45317.0</v>
      </c>
      <c r="C44" s="23">
        <v>10.07</v>
      </c>
      <c r="D44" s="3">
        <v>0.19</v>
      </c>
      <c r="E44" s="3">
        <v>0.9</v>
      </c>
      <c r="F44" s="3">
        <v>-2.8</v>
      </c>
      <c r="G44" s="3">
        <v>-2.8</v>
      </c>
      <c r="H44" s="3">
        <v>32.08</v>
      </c>
      <c r="I44" s="3">
        <v>9.96</v>
      </c>
      <c r="J44" s="3">
        <v>10.13</v>
      </c>
      <c r="K44" s="3" t="s">
        <v>129</v>
      </c>
      <c r="L44" s="24">
        <f t="shared" si="1"/>
        <v>0.0019</v>
      </c>
      <c r="M44" s="23">
        <f t="shared" si="2"/>
        <v>10.05090328</v>
      </c>
      <c r="N44" s="25">
        <f>VLOOKUP(A44,Total_de_acoes!A:B,2,0)</f>
        <v>1679335290</v>
      </c>
      <c r="O44" s="26">
        <f t="shared" si="3"/>
        <v>32069789.5</v>
      </c>
      <c r="P44" s="24" t="str">
        <f t="shared" si="4"/>
        <v>Subiu</v>
      </c>
      <c r="Q44" s="24" t="str">
        <f>VLOOKUP(A44,Ticker!A:B,2,0)</f>
        <v>Copel</v>
      </c>
      <c r="R44" s="4" t="str">
        <f>VLOOKUP(Q44,Chatgpt!A:C,2,0)</f>
        <v>Energia</v>
      </c>
      <c r="S44" s="27">
        <f>VLOOKUP(Q44,Chatgpt!A:C,3,0)</f>
        <v>67</v>
      </c>
      <c r="T44" s="27" t="str">
        <f t="shared" si="5"/>
        <v>Entre 50 e 100</v>
      </c>
      <c r="U44" s="27">
        <f t="shared" si="6"/>
        <v>0.009</v>
      </c>
      <c r="V44" s="28">
        <f t="shared" si="7"/>
        <v>9.980178394</v>
      </c>
      <c r="W44" s="29">
        <f t="shared" si="8"/>
        <v>150840592</v>
      </c>
      <c r="X44" s="29" t="str">
        <f t="shared" si="9"/>
        <v>Subiu</v>
      </c>
      <c r="Y44" s="27">
        <f t="shared" si="10"/>
        <v>-0.028</v>
      </c>
      <c r="Z44" s="28">
        <f t="shared" si="11"/>
        <v>10.3600823</v>
      </c>
      <c r="AA44" s="29">
        <f t="shared" si="12"/>
        <v>-487145451</v>
      </c>
      <c r="AB44" s="27" t="str">
        <f t="shared" si="13"/>
        <v>Desceu</v>
      </c>
      <c r="AC44" s="27">
        <f t="shared" si="14"/>
        <v>-0.028</v>
      </c>
      <c r="AD44" s="28">
        <f t="shared" si="15"/>
        <v>10.3600823</v>
      </c>
      <c r="AE44" s="29">
        <f t="shared" si="16"/>
        <v>-487145451</v>
      </c>
      <c r="AF44" s="27" t="str">
        <f t="shared" si="17"/>
        <v>Desceu</v>
      </c>
      <c r="AG44" s="27">
        <f t="shared" si="18"/>
        <v>0.3208</v>
      </c>
      <c r="AH44" s="28">
        <f t="shared" si="19"/>
        <v>7.624167171</v>
      </c>
      <c r="AI44" s="29">
        <f t="shared" si="20"/>
        <v>4107373382</v>
      </c>
      <c r="AJ44" s="27" t="str">
        <f t="shared" si="21"/>
        <v>Subiu</v>
      </c>
    </row>
    <row r="45" ht="14.25" customHeight="1">
      <c r="A45" s="3" t="s">
        <v>130</v>
      </c>
      <c r="B45" s="22">
        <v>45317.0</v>
      </c>
      <c r="C45" s="23">
        <v>8.18</v>
      </c>
      <c r="D45" s="3">
        <v>0.12</v>
      </c>
      <c r="E45" s="3">
        <v>-3.76</v>
      </c>
      <c r="F45" s="3">
        <v>-18.77</v>
      </c>
      <c r="G45" s="3">
        <v>-18.77</v>
      </c>
      <c r="H45" s="3">
        <v>-40.74</v>
      </c>
      <c r="I45" s="3">
        <v>8.11</v>
      </c>
      <c r="J45" s="3">
        <v>8.27</v>
      </c>
      <c r="K45" s="3" t="s">
        <v>131</v>
      </c>
      <c r="L45" s="24">
        <f t="shared" si="1"/>
        <v>0.0012</v>
      </c>
      <c r="M45" s="23">
        <f t="shared" si="2"/>
        <v>8.170195765</v>
      </c>
      <c r="N45" s="25">
        <f>VLOOKUP(A45,Total_de_acoes!A:B,2,0)</f>
        <v>421383330</v>
      </c>
      <c r="O45" s="26">
        <f t="shared" si="3"/>
        <v>4131341.158</v>
      </c>
      <c r="P45" s="24" t="str">
        <f t="shared" si="4"/>
        <v>Subiu</v>
      </c>
      <c r="Q45" s="24" t="str">
        <f>VLOOKUP(A45,Ticker!A:B,2,0)</f>
        <v>Grupo Vamos</v>
      </c>
      <c r="R45" s="4" t="str">
        <f>VLOOKUP(Q45,Chatgpt!A:C,2,0)</f>
        <v>Logística</v>
      </c>
      <c r="S45" s="27">
        <f>VLOOKUP(Q45,Chatgpt!A:C,3,0)</f>
        <v>57</v>
      </c>
      <c r="T45" s="27" t="str">
        <f t="shared" si="5"/>
        <v>Entre 50 e 100</v>
      </c>
      <c r="U45" s="27">
        <f t="shared" si="6"/>
        <v>-0.0376</v>
      </c>
      <c r="V45" s="28">
        <f t="shared" si="7"/>
        <v>8.499584372</v>
      </c>
      <c r="W45" s="29">
        <f t="shared" si="8"/>
        <v>-134667527.1</v>
      </c>
      <c r="X45" s="29" t="str">
        <f t="shared" si="9"/>
        <v>Desceu</v>
      </c>
      <c r="Y45" s="27">
        <f t="shared" si="10"/>
        <v>-0.1877</v>
      </c>
      <c r="Z45" s="28">
        <f t="shared" si="11"/>
        <v>10.07017112</v>
      </c>
      <c r="AA45" s="29">
        <f t="shared" si="12"/>
        <v>-796486600.4</v>
      </c>
      <c r="AB45" s="27" t="str">
        <f t="shared" si="13"/>
        <v>Desceu</v>
      </c>
      <c r="AC45" s="27">
        <f t="shared" si="14"/>
        <v>-0.1877</v>
      </c>
      <c r="AD45" s="28">
        <f t="shared" si="15"/>
        <v>10.07017112</v>
      </c>
      <c r="AE45" s="29">
        <f t="shared" si="16"/>
        <v>-796486600.4</v>
      </c>
      <c r="AF45" s="27" t="str">
        <f t="shared" si="17"/>
        <v>Desceu</v>
      </c>
      <c r="AG45" s="27">
        <f t="shared" si="18"/>
        <v>-0.4074</v>
      </c>
      <c r="AH45" s="28">
        <f t="shared" si="19"/>
        <v>13.80357746</v>
      </c>
      <c r="AI45" s="29">
        <f t="shared" si="20"/>
        <v>-2369681795</v>
      </c>
      <c r="AJ45" s="27" t="str">
        <f t="shared" si="21"/>
        <v>Desceu</v>
      </c>
    </row>
    <row r="46" ht="14.25" customHeight="1">
      <c r="A46" s="3" t="s">
        <v>132</v>
      </c>
      <c r="B46" s="22">
        <v>45317.0</v>
      </c>
      <c r="C46" s="23">
        <v>9.74</v>
      </c>
      <c r="D46" s="3">
        <v>0.0</v>
      </c>
      <c r="E46" s="3">
        <v>5.3</v>
      </c>
      <c r="F46" s="3">
        <v>0.41</v>
      </c>
      <c r="G46" s="3">
        <v>0.41</v>
      </c>
      <c r="H46" s="3">
        <v>17.99</v>
      </c>
      <c r="I46" s="3">
        <v>9.61</v>
      </c>
      <c r="J46" s="3">
        <v>9.86</v>
      </c>
      <c r="K46" s="3" t="s">
        <v>133</v>
      </c>
      <c r="L46" s="24">
        <f t="shared" si="1"/>
        <v>0</v>
      </c>
      <c r="M46" s="23">
        <f t="shared" si="2"/>
        <v>9.74</v>
      </c>
      <c r="N46" s="25">
        <f>VLOOKUP(A46,Total_de_acoes!A:B,2,0)</f>
        <v>331799687</v>
      </c>
      <c r="O46" s="26">
        <f t="shared" si="3"/>
        <v>0</v>
      </c>
      <c r="P46" s="24" t="str">
        <f t="shared" si="4"/>
        <v>Estável</v>
      </c>
      <c r="Q46" s="24" t="str">
        <f>VLOOKUP(A46,Ticker!A:B,2,0)</f>
        <v>Marfrig</v>
      </c>
      <c r="R46" s="4" t="str">
        <f>VLOOKUP(Q46,Chatgpt!A:C,2,0)</f>
        <v>Alimentos</v>
      </c>
      <c r="S46" s="27">
        <f>VLOOKUP(Q46,Chatgpt!A:C,3,0)</f>
        <v>16</v>
      </c>
      <c r="T46" s="27" t="str">
        <f t="shared" si="5"/>
        <v>Menos de 50 anos</v>
      </c>
      <c r="U46" s="27">
        <f t="shared" si="6"/>
        <v>0.053</v>
      </c>
      <c r="V46" s="28">
        <f t="shared" si="7"/>
        <v>9.249762583</v>
      </c>
      <c r="W46" s="29">
        <f t="shared" si="8"/>
        <v>162660621.5</v>
      </c>
      <c r="X46" s="29" t="str">
        <f t="shared" si="9"/>
        <v>Subiu</v>
      </c>
      <c r="Y46" s="27">
        <f t="shared" si="10"/>
        <v>0.0041</v>
      </c>
      <c r="Z46" s="28">
        <f t="shared" si="11"/>
        <v>9.700229061</v>
      </c>
      <c r="AA46" s="29">
        <f t="shared" si="12"/>
        <v>13195985.16</v>
      </c>
      <c r="AB46" s="27" t="str">
        <f t="shared" si="13"/>
        <v>Subiu</v>
      </c>
      <c r="AC46" s="27">
        <f t="shared" si="14"/>
        <v>0.0041</v>
      </c>
      <c r="AD46" s="28">
        <f t="shared" si="15"/>
        <v>9.700229061</v>
      </c>
      <c r="AE46" s="29">
        <f t="shared" si="16"/>
        <v>13195985.16</v>
      </c>
      <c r="AF46" s="27" t="str">
        <f t="shared" si="17"/>
        <v>Subiu</v>
      </c>
      <c r="AG46" s="27">
        <f t="shared" si="18"/>
        <v>0.1799</v>
      </c>
      <c r="AH46" s="28">
        <f t="shared" si="19"/>
        <v>8.254936859</v>
      </c>
      <c r="AI46" s="29">
        <f t="shared" si="20"/>
        <v>492743485.3</v>
      </c>
      <c r="AJ46" s="27" t="str">
        <f t="shared" si="21"/>
        <v>Subiu</v>
      </c>
    </row>
    <row r="47" ht="14.25" customHeight="1">
      <c r="A47" s="21" t="s">
        <v>134</v>
      </c>
      <c r="B47" s="22">
        <v>45317.0</v>
      </c>
      <c r="C47" s="23">
        <v>13.2</v>
      </c>
      <c r="D47" s="3">
        <v>0.0</v>
      </c>
      <c r="E47" s="3">
        <v>-1.12</v>
      </c>
      <c r="F47" s="3">
        <v>-3.86</v>
      </c>
      <c r="G47" s="3">
        <v>-3.86</v>
      </c>
      <c r="H47" s="3">
        <v>0.3</v>
      </c>
      <c r="I47" s="3">
        <v>13.15</v>
      </c>
      <c r="J47" s="3">
        <v>13.29</v>
      </c>
      <c r="K47" s="3" t="s">
        <v>135</v>
      </c>
      <c r="L47" s="24">
        <f t="shared" si="1"/>
        <v>0</v>
      </c>
      <c r="M47" s="23">
        <f t="shared" si="2"/>
        <v>13.2</v>
      </c>
      <c r="N47" s="25">
        <f>VLOOKUP(A47,Total_de_acoes!A:B,2,0)</f>
        <v>4394245879</v>
      </c>
      <c r="O47" s="26">
        <f t="shared" si="3"/>
        <v>0</v>
      </c>
      <c r="P47" s="24" t="str">
        <f t="shared" si="4"/>
        <v>Estável</v>
      </c>
      <c r="Q47" s="24" t="str">
        <f>VLOOKUP(A47,Ticker!A:B,2,0)</f>
        <v>Ambev</v>
      </c>
      <c r="R47" s="4" t="str">
        <f>VLOOKUP(Q47,Chatgpt!A:C,2,0)</f>
        <v>Bebidas</v>
      </c>
      <c r="S47" s="27">
        <f>VLOOKUP(Q47,Chatgpt!A:C,3,0)</f>
        <v>32</v>
      </c>
      <c r="T47" s="27" t="str">
        <f t="shared" si="5"/>
        <v>Menos de 50 anos</v>
      </c>
      <c r="U47" s="27">
        <f t="shared" si="6"/>
        <v>-0.0112</v>
      </c>
      <c r="V47" s="28">
        <f t="shared" si="7"/>
        <v>13.34951456</v>
      </c>
      <c r="W47" s="29">
        <f t="shared" si="8"/>
        <v>-657003752.8</v>
      </c>
      <c r="X47" s="29" t="str">
        <f t="shared" si="9"/>
        <v>Desceu</v>
      </c>
      <c r="Y47" s="27">
        <f t="shared" si="10"/>
        <v>-0.0386</v>
      </c>
      <c r="Z47" s="28">
        <f t="shared" si="11"/>
        <v>13.72997712</v>
      </c>
      <c r="AA47" s="29">
        <f t="shared" si="12"/>
        <v>-2328849761</v>
      </c>
      <c r="AB47" s="27" t="str">
        <f t="shared" si="13"/>
        <v>Desceu</v>
      </c>
      <c r="AC47" s="27">
        <f t="shared" si="14"/>
        <v>-0.0386</v>
      </c>
      <c r="AD47" s="28">
        <f t="shared" si="15"/>
        <v>13.72997712</v>
      </c>
      <c r="AE47" s="29">
        <f t="shared" si="16"/>
        <v>-2328849761</v>
      </c>
      <c r="AF47" s="27" t="str">
        <f t="shared" si="17"/>
        <v>Desceu</v>
      </c>
      <c r="AG47" s="27">
        <f t="shared" si="18"/>
        <v>0.003</v>
      </c>
      <c r="AH47" s="28">
        <f t="shared" si="19"/>
        <v>13.16051844</v>
      </c>
      <c r="AI47" s="29">
        <f t="shared" si="20"/>
        <v>173491661.8</v>
      </c>
      <c r="AJ47" s="27" t="str">
        <f t="shared" si="21"/>
        <v>Subiu</v>
      </c>
    </row>
    <row r="48" ht="14.25" customHeight="1">
      <c r="A48" s="3" t="s">
        <v>136</v>
      </c>
      <c r="B48" s="22">
        <v>45317.0</v>
      </c>
      <c r="C48" s="23">
        <v>33.73</v>
      </c>
      <c r="D48" s="3">
        <v>-0.02</v>
      </c>
      <c r="E48" s="3">
        <v>-2.37</v>
      </c>
      <c r="F48" s="3">
        <v>0.24</v>
      </c>
      <c r="G48" s="3">
        <v>0.24</v>
      </c>
      <c r="H48" s="3">
        <v>0.91</v>
      </c>
      <c r="I48" s="3">
        <v>33.73</v>
      </c>
      <c r="J48" s="3">
        <v>34.03</v>
      </c>
      <c r="K48" s="3" t="s">
        <v>137</v>
      </c>
      <c r="L48" s="24">
        <f t="shared" si="1"/>
        <v>-0.0002</v>
      </c>
      <c r="M48" s="23">
        <f t="shared" si="2"/>
        <v>33.73674735</v>
      </c>
      <c r="N48" s="25">
        <f>VLOOKUP(A48,Total_de_acoes!A:B,2,0)</f>
        <v>671750768</v>
      </c>
      <c r="O48" s="26">
        <f t="shared" si="3"/>
        <v>-4532537.188</v>
      </c>
      <c r="P48" s="24" t="str">
        <f t="shared" si="4"/>
        <v>Desceu</v>
      </c>
      <c r="Q48" s="24" t="str">
        <f>VLOOKUP(A48,Ticker!A:B,2,0)</f>
        <v>BB Seguridade</v>
      </c>
      <c r="R48" s="4" t="str">
        <f>VLOOKUP(Q48,Chatgpt!A:C,2,0)</f>
        <v>Seguros</v>
      </c>
      <c r="S48" s="27">
        <f>VLOOKUP(Q48,Chatgpt!A:C,3,0)</f>
        <v>11</v>
      </c>
      <c r="T48" s="27" t="str">
        <f t="shared" si="5"/>
        <v>Menos de 50 anos</v>
      </c>
      <c r="U48" s="27">
        <f t="shared" si="6"/>
        <v>-0.0237</v>
      </c>
      <c r="V48" s="28">
        <f t="shared" si="7"/>
        <v>34.54880672</v>
      </c>
      <c r="W48" s="29">
        <f t="shared" si="8"/>
        <v>-550034042.5</v>
      </c>
      <c r="X48" s="29" t="str">
        <f t="shared" si="9"/>
        <v>Desceu</v>
      </c>
      <c r="Y48" s="27">
        <f t="shared" si="10"/>
        <v>0.0024</v>
      </c>
      <c r="Z48" s="28">
        <f t="shared" si="11"/>
        <v>33.64924182</v>
      </c>
      <c r="AA48" s="29">
        <f t="shared" si="12"/>
        <v>54249369.68</v>
      </c>
      <c r="AB48" s="27" t="str">
        <f t="shared" si="13"/>
        <v>Subiu</v>
      </c>
      <c r="AC48" s="27">
        <f t="shared" si="14"/>
        <v>0.0024</v>
      </c>
      <c r="AD48" s="28">
        <f t="shared" si="15"/>
        <v>33.64924182</v>
      </c>
      <c r="AE48" s="29">
        <f t="shared" si="16"/>
        <v>54249369.68</v>
      </c>
      <c r="AF48" s="27" t="str">
        <f t="shared" si="17"/>
        <v>Subiu</v>
      </c>
      <c r="AG48" s="27">
        <f t="shared" si="18"/>
        <v>0.0091</v>
      </c>
      <c r="AH48" s="28">
        <f t="shared" si="19"/>
        <v>33.42582499</v>
      </c>
      <c r="AI48" s="29">
        <f t="shared" si="20"/>
        <v>204329794.8</v>
      </c>
      <c r="AJ48" s="27" t="str">
        <f t="shared" si="21"/>
        <v>Subiu</v>
      </c>
    </row>
    <row r="49" ht="14.25" customHeight="1">
      <c r="A49" s="3" t="s">
        <v>138</v>
      </c>
      <c r="B49" s="22">
        <v>45317.0</v>
      </c>
      <c r="C49" s="23">
        <v>77.04</v>
      </c>
      <c r="D49" s="3">
        <v>-0.06</v>
      </c>
      <c r="E49" s="3">
        <v>1.37</v>
      </c>
      <c r="F49" s="3">
        <v>2.22</v>
      </c>
      <c r="G49" s="3">
        <v>2.22</v>
      </c>
      <c r="H49" s="3">
        <v>45.92</v>
      </c>
      <c r="I49" s="3">
        <v>76.52</v>
      </c>
      <c r="J49" s="3">
        <v>77.69</v>
      </c>
      <c r="K49" s="3" t="s">
        <v>139</v>
      </c>
      <c r="L49" s="24">
        <f t="shared" si="1"/>
        <v>-0.0006</v>
      </c>
      <c r="M49" s="23">
        <f t="shared" si="2"/>
        <v>77.08625175</v>
      </c>
      <c r="N49" s="25">
        <f>VLOOKUP(A49,Total_de_acoes!A:B,2,0)</f>
        <v>340001799</v>
      </c>
      <c r="O49" s="26">
        <f t="shared" si="3"/>
        <v>-15725678.56</v>
      </c>
      <c r="P49" s="24" t="str">
        <f t="shared" si="4"/>
        <v>Desceu</v>
      </c>
      <c r="Q49" s="24" t="str">
        <f>VLOOKUP(A49,Ticker!A:B,2,0)</f>
        <v>Sabesp</v>
      </c>
      <c r="R49" s="4" t="str">
        <f>VLOOKUP(Q49,Chatgpt!A:C,2,0)</f>
        <v>Saneamento</v>
      </c>
      <c r="S49" s="27">
        <f>VLOOKUP(Q49,Chatgpt!A:C,3,0)</f>
        <v>47</v>
      </c>
      <c r="T49" s="27" t="str">
        <f t="shared" si="5"/>
        <v>Menos de 50 anos</v>
      </c>
      <c r="U49" s="27">
        <f t="shared" si="6"/>
        <v>0.0137</v>
      </c>
      <c r="V49" s="28">
        <f t="shared" si="7"/>
        <v>75.99881622</v>
      </c>
      <c r="W49" s="29">
        <f t="shared" si="8"/>
        <v>354004359</v>
      </c>
      <c r="X49" s="29" t="str">
        <f t="shared" si="9"/>
        <v>Subiu</v>
      </c>
      <c r="Y49" s="27">
        <f t="shared" si="10"/>
        <v>0.0222</v>
      </c>
      <c r="Z49" s="28">
        <f t="shared" si="11"/>
        <v>75.3668558</v>
      </c>
      <c r="AA49" s="29">
        <f t="shared" si="12"/>
        <v>568872037.6</v>
      </c>
      <c r="AB49" s="27" t="str">
        <f t="shared" si="13"/>
        <v>Subiu</v>
      </c>
      <c r="AC49" s="27">
        <f t="shared" si="14"/>
        <v>0.0222</v>
      </c>
      <c r="AD49" s="28">
        <f t="shared" si="15"/>
        <v>75.3668558</v>
      </c>
      <c r="AE49" s="29">
        <f t="shared" si="16"/>
        <v>568872037.6</v>
      </c>
      <c r="AF49" s="27" t="str">
        <f t="shared" si="17"/>
        <v>Subiu</v>
      </c>
      <c r="AG49" s="27">
        <f t="shared" si="18"/>
        <v>0.4592</v>
      </c>
      <c r="AH49" s="28">
        <f t="shared" si="19"/>
        <v>52.79605263</v>
      </c>
      <c r="AI49" s="29">
        <f t="shared" si="20"/>
        <v>8242985720</v>
      </c>
      <c r="AJ49" s="27" t="str">
        <f t="shared" si="21"/>
        <v>Subiu</v>
      </c>
    </row>
    <row r="50" ht="14.25" customHeight="1">
      <c r="A50" s="3" t="s">
        <v>140</v>
      </c>
      <c r="B50" s="22">
        <v>45317.0</v>
      </c>
      <c r="C50" s="23">
        <v>30.88</v>
      </c>
      <c r="D50" s="3">
        <v>-0.06</v>
      </c>
      <c r="E50" s="3">
        <v>-2.65</v>
      </c>
      <c r="F50" s="3">
        <v>-8.34</v>
      </c>
      <c r="G50" s="3">
        <v>-8.34</v>
      </c>
      <c r="H50" s="3">
        <v>5.89</v>
      </c>
      <c r="I50" s="3">
        <v>30.65</v>
      </c>
      <c r="J50" s="3">
        <v>31.34</v>
      </c>
      <c r="K50" s="3" t="s">
        <v>141</v>
      </c>
      <c r="L50" s="24">
        <f t="shared" si="1"/>
        <v>-0.0006</v>
      </c>
      <c r="M50" s="23">
        <f t="shared" si="2"/>
        <v>30.89853912</v>
      </c>
      <c r="N50" s="25">
        <f>VLOOKUP(A50,Total_de_acoes!A:B,2,0)</f>
        <v>514122351</v>
      </c>
      <c r="O50" s="26">
        <f t="shared" si="3"/>
        <v>-9531377.746</v>
      </c>
      <c r="P50" s="24" t="str">
        <f t="shared" si="4"/>
        <v>Desceu</v>
      </c>
      <c r="Q50" s="24" t="str">
        <f>VLOOKUP(A50,Ticker!A:B,2,0)</f>
        <v>Totvs</v>
      </c>
      <c r="R50" s="4" t="str">
        <f>VLOOKUP(Q50,Chatgpt!A:C,2,0)</f>
        <v>Tecnologia</v>
      </c>
      <c r="S50" s="27">
        <f>VLOOKUP(Q50,Chatgpt!A:C,3,0)</f>
        <v>55</v>
      </c>
      <c r="T50" s="27" t="str">
        <f t="shared" si="5"/>
        <v>Entre 50 e 100</v>
      </c>
      <c r="U50" s="27">
        <f t="shared" si="6"/>
        <v>-0.0265</v>
      </c>
      <c r="V50" s="28">
        <f t="shared" si="7"/>
        <v>31.72059579</v>
      </c>
      <c r="W50" s="29">
        <f t="shared" si="8"/>
        <v>-432169083</v>
      </c>
      <c r="X50" s="29" t="str">
        <f t="shared" si="9"/>
        <v>Desceu</v>
      </c>
      <c r="Y50" s="27">
        <f t="shared" si="10"/>
        <v>-0.0834</v>
      </c>
      <c r="Z50" s="28">
        <f t="shared" si="11"/>
        <v>33.68972289</v>
      </c>
      <c r="AA50" s="29">
        <f t="shared" si="12"/>
        <v>-1444541337</v>
      </c>
      <c r="AB50" s="27" t="str">
        <f t="shared" si="13"/>
        <v>Desceu</v>
      </c>
      <c r="AC50" s="27">
        <f t="shared" si="14"/>
        <v>-0.0834</v>
      </c>
      <c r="AD50" s="28">
        <f t="shared" si="15"/>
        <v>33.68972289</v>
      </c>
      <c r="AE50" s="29">
        <f t="shared" si="16"/>
        <v>-1444541337</v>
      </c>
      <c r="AF50" s="27" t="str">
        <f t="shared" si="17"/>
        <v>Desceu</v>
      </c>
      <c r="AG50" s="27">
        <f t="shared" si="18"/>
        <v>0.0589</v>
      </c>
      <c r="AH50" s="28">
        <f t="shared" si="19"/>
        <v>29.16233828</v>
      </c>
      <c r="AI50" s="29">
        <f t="shared" si="20"/>
        <v>883088284</v>
      </c>
      <c r="AJ50" s="27" t="str">
        <f t="shared" si="21"/>
        <v>Subiu</v>
      </c>
    </row>
    <row r="51" ht="14.25" customHeight="1">
      <c r="A51" s="3" t="s">
        <v>142</v>
      </c>
      <c r="B51" s="22">
        <v>45317.0</v>
      </c>
      <c r="C51" s="23">
        <v>11.64</v>
      </c>
      <c r="D51" s="3">
        <v>-0.17</v>
      </c>
      <c r="E51" s="3">
        <v>0.95</v>
      </c>
      <c r="F51" s="3">
        <v>1.39</v>
      </c>
      <c r="G51" s="3">
        <v>1.39</v>
      </c>
      <c r="H51" s="3">
        <v>12.26</v>
      </c>
      <c r="I51" s="3">
        <v>11.64</v>
      </c>
      <c r="J51" s="3">
        <v>11.8</v>
      </c>
      <c r="K51" s="3" t="s">
        <v>143</v>
      </c>
      <c r="L51" s="24">
        <f t="shared" si="1"/>
        <v>-0.0017</v>
      </c>
      <c r="M51" s="23">
        <f t="shared" si="2"/>
        <v>11.6598217</v>
      </c>
      <c r="N51" s="25">
        <f>VLOOKUP(A51,Total_de_acoes!A:B,2,0)</f>
        <v>1437415777</v>
      </c>
      <c r="O51" s="26">
        <f t="shared" si="3"/>
        <v>-28492019.83</v>
      </c>
      <c r="P51" s="24" t="str">
        <f t="shared" si="4"/>
        <v>Desceu</v>
      </c>
      <c r="Q51" s="24" t="str">
        <f>VLOOKUP(A51,Ticker!A:B,2,0)</f>
        <v>CEMIG</v>
      </c>
      <c r="R51" s="4" t="str">
        <f>VLOOKUP(Q51,Chatgpt!A:C,2,0)</f>
        <v>Energia</v>
      </c>
      <c r="S51" s="27">
        <f>VLOOKUP(Q51,Chatgpt!A:C,3,0)</f>
        <v>69</v>
      </c>
      <c r="T51" s="27" t="str">
        <f t="shared" si="5"/>
        <v>Entre 50 e 100</v>
      </c>
      <c r="U51" s="27">
        <f t="shared" si="6"/>
        <v>0.0095</v>
      </c>
      <c r="V51" s="28">
        <f t="shared" si="7"/>
        <v>11.53046062</v>
      </c>
      <c r="W51" s="29">
        <f t="shared" si="8"/>
        <v>157453627.2</v>
      </c>
      <c r="X51" s="29" t="str">
        <f t="shared" si="9"/>
        <v>Subiu</v>
      </c>
      <c r="Y51" s="27">
        <f t="shared" si="10"/>
        <v>0.0139</v>
      </c>
      <c r="Z51" s="28">
        <f t="shared" si="11"/>
        <v>11.48042213</v>
      </c>
      <c r="AA51" s="29">
        <f t="shared" si="12"/>
        <v>229379744.6</v>
      </c>
      <c r="AB51" s="27" t="str">
        <f t="shared" si="13"/>
        <v>Subiu</v>
      </c>
      <c r="AC51" s="27">
        <f t="shared" si="14"/>
        <v>0.0139</v>
      </c>
      <c r="AD51" s="28">
        <f t="shared" si="15"/>
        <v>11.48042213</v>
      </c>
      <c r="AE51" s="29">
        <f t="shared" si="16"/>
        <v>229379744.6</v>
      </c>
      <c r="AF51" s="27" t="str">
        <f t="shared" si="17"/>
        <v>Subiu</v>
      </c>
      <c r="AG51" s="27">
        <f t="shared" si="18"/>
        <v>0.1226</v>
      </c>
      <c r="AH51" s="28">
        <f t="shared" si="19"/>
        <v>10.36878675</v>
      </c>
      <c r="AI51" s="29">
        <f t="shared" si="20"/>
        <v>1827261989</v>
      </c>
      <c r="AJ51" s="27" t="str">
        <f t="shared" si="21"/>
        <v>Subiu</v>
      </c>
    </row>
    <row r="52" ht="14.25" customHeight="1">
      <c r="A52" s="3" t="s">
        <v>144</v>
      </c>
      <c r="B52" s="22">
        <v>45317.0</v>
      </c>
      <c r="C52" s="23">
        <v>46.04</v>
      </c>
      <c r="D52" s="3">
        <v>-0.19</v>
      </c>
      <c r="E52" s="3">
        <v>-1.41</v>
      </c>
      <c r="F52" s="3">
        <v>-2.0</v>
      </c>
      <c r="G52" s="3">
        <v>-2.0</v>
      </c>
      <c r="H52" s="3">
        <v>7.43</v>
      </c>
      <c r="I52" s="3">
        <v>45.91</v>
      </c>
      <c r="J52" s="3">
        <v>46.42</v>
      </c>
      <c r="K52" s="3" t="s">
        <v>145</v>
      </c>
      <c r="L52" s="24">
        <f t="shared" si="1"/>
        <v>-0.0019</v>
      </c>
      <c r="M52" s="23">
        <f t="shared" si="2"/>
        <v>46.12764252</v>
      </c>
      <c r="N52" s="25">
        <f>VLOOKUP(A52,Total_de_acoes!A:B,2,0)</f>
        <v>268544014</v>
      </c>
      <c r="O52" s="26">
        <f t="shared" si="3"/>
        <v>-23535874.33</v>
      </c>
      <c r="P52" s="24" t="str">
        <f t="shared" si="4"/>
        <v>Desceu</v>
      </c>
      <c r="Q52" s="24" t="str">
        <f>VLOOKUP(A52,Ticker!A:B,2,0)</f>
        <v>Eletrobras</v>
      </c>
      <c r="R52" s="4" t="str">
        <f>VLOOKUP(Q52,Chatgpt!A:C,2,0)</f>
        <v>Energia</v>
      </c>
      <c r="S52" s="27">
        <f>VLOOKUP(Q52,Chatgpt!A:C,3,0)</f>
        <v>64</v>
      </c>
      <c r="T52" s="27" t="str">
        <f t="shared" si="5"/>
        <v>Entre 50 e 100</v>
      </c>
      <c r="U52" s="27">
        <f t="shared" si="6"/>
        <v>-0.0141</v>
      </c>
      <c r="V52" s="28">
        <f t="shared" si="7"/>
        <v>46.69844812</v>
      </c>
      <c r="W52" s="29">
        <f t="shared" si="8"/>
        <v>-176822300.7</v>
      </c>
      <c r="X52" s="29" t="str">
        <f t="shared" si="9"/>
        <v>Desceu</v>
      </c>
      <c r="Y52" s="27">
        <f t="shared" si="10"/>
        <v>-0.02</v>
      </c>
      <c r="Z52" s="28">
        <f t="shared" si="11"/>
        <v>46.97959184</v>
      </c>
      <c r="AA52" s="29">
        <f t="shared" si="12"/>
        <v>-252321763.4</v>
      </c>
      <c r="AB52" s="27" t="str">
        <f t="shared" si="13"/>
        <v>Desceu</v>
      </c>
      <c r="AC52" s="27">
        <f t="shared" si="14"/>
        <v>-0.02</v>
      </c>
      <c r="AD52" s="28">
        <f t="shared" si="15"/>
        <v>46.97959184</v>
      </c>
      <c r="AE52" s="29">
        <f t="shared" si="16"/>
        <v>-252321763.4</v>
      </c>
      <c r="AF52" s="27" t="str">
        <f t="shared" si="17"/>
        <v>Desceu</v>
      </c>
      <c r="AG52" s="27">
        <f t="shared" si="18"/>
        <v>0.0743</v>
      </c>
      <c r="AH52" s="28">
        <f t="shared" si="19"/>
        <v>42.85581309</v>
      </c>
      <c r="AI52" s="29">
        <f t="shared" si="20"/>
        <v>855094334.8</v>
      </c>
      <c r="AJ52" s="27" t="str">
        <f t="shared" si="21"/>
        <v>Subiu</v>
      </c>
    </row>
    <row r="53" ht="14.25" customHeight="1">
      <c r="A53" s="3" t="s">
        <v>146</v>
      </c>
      <c r="B53" s="22">
        <v>45317.0</v>
      </c>
      <c r="C53" s="23">
        <v>12.87</v>
      </c>
      <c r="D53" s="3">
        <v>-0.23</v>
      </c>
      <c r="E53" s="3">
        <v>1.42</v>
      </c>
      <c r="F53" s="3">
        <v>-5.44</v>
      </c>
      <c r="G53" s="3">
        <v>-5.44</v>
      </c>
      <c r="H53" s="3">
        <v>6.36</v>
      </c>
      <c r="I53" s="3">
        <v>12.84</v>
      </c>
      <c r="J53" s="3">
        <v>13.09</v>
      </c>
      <c r="K53" s="3" t="s">
        <v>147</v>
      </c>
      <c r="L53" s="24">
        <f t="shared" si="1"/>
        <v>-0.0023</v>
      </c>
      <c r="M53" s="23">
        <f t="shared" si="2"/>
        <v>12.89966924</v>
      </c>
      <c r="N53" s="25">
        <f>VLOOKUP(A53,Total_de_acoes!A:B,2,0)</f>
        <v>1579130168</v>
      </c>
      <c r="O53" s="26">
        <f t="shared" si="3"/>
        <v>-46851590.76</v>
      </c>
      <c r="P53" s="24" t="str">
        <f t="shared" si="4"/>
        <v>Desceu</v>
      </c>
      <c r="Q53" s="24" t="str">
        <f>VLOOKUP(A53,Ticker!A:B,2,0)</f>
        <v>Eneva</v>
      </c>
      <c r="R53" s="4" t="str">
        <f>VLOOKUP(Q53,Chatgpt!A:C,2,0)</f>
        <v>Energia</v>
      </c>
      <c r="S53" s="27">
        <f>VLOOKUP(Q53,Chatgpt!A:C,3,0)</f>
        <v>17</v>
      </c>
      <c r="T53" s="27" t="str">
        <f t="shared" si="5"/>
        <v>Menos de 50 anos</v>
      </c>
      <c r="U53" s="27">
        <f t="shared" si="6"/>
        <v>0.0142</v>
      </c>
      <c r="V53" s="28">
        <f t="shared" si="7"/>
        <v>12.68980477</v>
      </c>
      <c r="W53" s="29">
        <f t="shared" si="8"/>
        <v>284551720.3</v>
      </c>
      <c r="X53" s="29" t="str">
        <f t="shared" si="9"/>
        <v>Subiu</v>
      </c>
      <c r="Y53" s="27">
        <f t="shared" si="10"/>
        <v>-0.0544</v>
      </c>
      <c r="Z53" s="28">
        <f t="shared" si="11"/>
        <v>13.61040609</v>
      </c>
      <c r="AA53" s="29">
        <f t="shared" si="12"/>
        <v>-1169197595</v>
      </c>
      <c r="AB53" s="27" t="str">
        <f t="shared" si="13"/>
        <v>Desceu</v>
      </c>
      <c r="AC53" s="27">
        <f t="shared" si="14"/>
        <v>-0.0544</v>
      </c>
      <c r="AD53" s="28">
        <f t="shared" si="15"/>
        <v>13.61040609</v>
      </c>
      <c r="AE53" s="29">
        <f t="shared" si="16"/>
        <v>-1169197595</v>
      </c>
      <c r="AF53" s="27" t="str">
        <f t="shared" si="17"/>
        <v>Desceu</v>
      </c>
      <c r="AG53" s="27">
        <f t="shared" si="18"/>
        <v>0.0636</v>
      </c>
      <c r="AH53" s="28">
        <f t="shared" si="19"/>
        <v>12.10041369</v>
      </c>
      <c r="AI53" s="29">
        <f t="shared" si="20"/>
        <v>1215276960</v>
      </c>
      <c r="AJ53" s="27" t="str">
        <f t="shared" si="21"/>
        <v>Subiu</v>
      </c>
    </row>
    <row r="54" ht="14.25" customHeight="1">
      <c r="A54" s="3" t="s">
        <v>148</v>
      </c>
      <c r="B54" s="22">
        <v>45317.0</v>
      </c>
      <c r="C54" s="23">
        <v>33.17</v>
      </c>
      <c r="D54" s="3">
        <v>-0.24</v>
      </c>
      <c r="E54" s="3">
        <v>-0.93</v>
      </c>
      <c r="F54" s="3">
        <v>-10.13</v>
      </c>
      <c r="G54" s="3">
        <v>-10.13</v>
      </c>
      <c r="H54" s="3">
        <v>-11.84</v>
      </c>
      <c r="I54" s="3">
        <v>33.04</v>
      </c>
      <c r="J54" s="3">
        <v>33.5</v>
      </c>
      <c r="K54" s="3" t="s">
        <v>149</v>
      </c>
      <c r="L54" s="24">
        <f t="shared" si="1"/>
        <v>-0.0024</v>
      </c>
      <c r="M54" s="23">
        <f t="shared" si="2"/>
        <v>33.24979952</v>
      </c>
      <c r="N54" s="25">
        <f>VLOOKUP(A54,Total_de_acoes!A:B,2,0)</f>
        <v>1481593024</v>
      </c>
      <c r="O54" s="26">
        <f t="shared" si="3"/>
        <v>-118230410.4</v>
      </c>
      <c r="P54" s="24" t="str">
        <f t="shared" si="4"/>
        <v>Desceu</v>
      </c>
      <c r="Q54" s="24" t="str">
        <f>VLOOKUP(A54,Ticker!A:B,2,0)</f>
        <v>WEG</v>
      </c>
      <c r="R54" s="4" t="str">
        <f>VLOOKUP(Q54,Chatgpt!A:C,2,0)</f>
        <v>Automação</v>
      </c>
      <c r="S54" s="27">
        <f>VLOOKUP(Q54,Chatgpt!A:C,3,0)</f>
        <v>59</v>
      </c>
      <c r="T54" s="27" t="str">
        <f t="shared" si="5"/>
        <v>Entre 50 e 100</v>
      </c>
      <c r="U54" s="27">
        <f t="shared" si="6"/>
        <v>-0.0093</v>
      </c>
      <c r="V54" s="28">
        <f t="shared" si="7"/>
        <v>33.4813768</v>
      </c>
      <c r="W54" s="29">
        <f t="shared" si="8"/>
        <v>-461333701.1</v>
      </c>
      <c r="X54" s="29" t="str">
        <f t="shared" si="9"/>
        <v>Desceu</v>
      </c>
      <c r="Y54" s="27">
        <f t="shared" si="10"/>
        <v>-0.1013</v>
      </c>
      <c r="Z54" s="28">
        <f t="shared" si="11"/>
        <v>36.90886837</v>
      </c>
      <c r="AA54" s="29">
        <f t="shared" si="12"/>
        <v>-5539481288</v>
      </c>
      <c r="AB54" s="27" t="str">
        <f t="shared" si="13"/>
        <v>Desceu</v>
      </c>
      <c r="AC54" s="27">
        <f t="shared" si="14"/>
        <v>-0.1013</v>
      </c>
      <c r="AD54" s="28">
        <f t="shared" si="15"/>
        <v>36.90886837</v>
      </c>
      <c r="AE54" s="29">
        <f t="shared" si="16"/>
        <v>-5539481288</v>
      </c>
      <c r="AF54" s="27" t="str">
        <f t="shared" si="17"/>
        <v>Desceu</v>
      </c>
      <c r="AG54" s="27">
        <f t="shared" si="18"/>
        <v>-0.1184</v>
      </c>
      <c r="AH54" s="28">
        <f t="shared" si="19"/>
        <v>37.62477314</v>
      </c>
      <c r="AI54" s="29">
        <f t="shared" si="20"/>
        <v>-6600160807</v>
      </c>
      <c r="AJ54" s="27" t="str">
        <f t="shared" si="21"/>
        <v>Desceu</v>
      </c>
    </row>
    <row r="55" ht="14.25" customHeight="1">
      <c r="A55" s="3" t="s">
        <v>150</v>
      </c>
      <c r="B55" s="22">
        <v>45317.0</v>
      </c>
      <c r="C55" s="23">
        <v>19.3</v>
      </c>
      <c r="D55" s="3">
        <v>-0.25</v>
      </c>
      <c r="E55" s="3">
        <v>2.01</v>
      </c>
      <c r="F55" s="3">
        <v>2.55</v>
      </c>
      <c r="G55" s="3">
        <v>2.55</v>
      </c>
      <c r="H55" s="3">
        <v>-10.11</v>
      </c>
      <c r="I55" s="3">
        <v>19.1</v>
      </c>
      <c r="J55" s="3">
        <v>19.51</v>
      </c>
      <c r="K55" s="3" t="s">
        <v>151</v>
      </c>
      <c r="L55" s="24">
        <f t="shared" si="1"/>
        <v>-0.0025</v>
      </c>
      <c r="M55" s="23">
        <f t="shared" si="2"/>
        <v>19.34837093</v>
      </c>
      <c r="N55" s="25">
        <f>VLOOKUP(A55,Total_de_acoes!A:B,2,0)</f>
        <v>195751130</v>
      </c>
      <c r="O55" s="26">
        <f t="shared" si="3"/>
        <v>-9468663.682</v>
      </c>
      <c r="P55" s="24" t="str">
        <f t="shared" si="4"/>
        <v>Desceu</v>
      </c>
      <c r="Q55" s="24" t="str">
        <f>VLOOKUP(A55,Ticker!A:B,2,0)</f>
        <v>SLC Agrícola</v>
      </c>
      <c r="R55" s="4" t="str">
        <f>VLOOKUP(Q55,Chatgpt!A:C,2,0)</f>
        <v>Agronegócio</v>
      </c>
      <c r="S55" s="27">
        <f>VLOOKUP(Q55,Chatgpt!A:C,3,0)</f>
        <v>46</v>
      </c>
      <c r="T55" s="27" t="str">
        <f t="shared" si="5"/>
        <v>Menos de 50 anos</v>
      </c>
      <c r="U55" s="27">
        <f t="shared" si="6"/>
        <v>0.0201</v>
      </c>
      <c r="V55" s="28">
        <f t="shared" si="7"/>
        <v>18.91971375</v>
      </c>
      <c r="W55" s="29">
        <f t="shared" si="8"/>
        <v>74441462.47</v>
      </c>
      <c r="X55" s="29" t="str">
        <f t="shared" si="9"/>
        <v>Subiu</v>
      </c>
      <c r="Y55" s="27">
        <f t="shared" si="10"/>
        <v>0.0255</v>
      </c>
      <c r="Z55" s="28">
        <f t="shared" si="11"/>
        <v>18.82008776</v>
      </c>
      <c r="AA55" s="29">
        <f t="shared" si="12"/>
        <v>93943362.88</v>
      </c>
      <c r="AB55" s="27" t="str">
        <f t="shared" si="13"/>
        <v>Subiu</v>
      </c>
      <c r="AC55" s="27">
        <f t="shared" si="14"/>
        <v>0.0255</v>
      </c>
      <c r="AD55" s="28">
        <f t="shared" si="15"/>
        <v>18.82008776</v>
      </c>
      <c r="AE55" s="29">
        <f t="shared" si="16"/>
        <v>93943362.88</v>
      </c>
      <c r="AF55" s="27" t="str">
        <f t="shared" si="17"/>
        <v>Subiu</v>
      </c>
      <c r="AG55" s="27">
        <f t="shared" si="18"/>
        <v>-0.1011</v>
      </c>
      <c r="AH55" s="28">
        <f t="shared" si="19"/>
        <v>21.47068639</v>
      </c>
      <c r="AI55" s="29">
        <f t="shared" si="20"/>
        <v>-424914314.6</v>
      </c>
      <c r="AJ55" s="27" t="str">
        <f t="shared" si="21"/>
        <v>Desceu</v>
      </c>
    </row>
    <row r="56" ht="14.25" customHeight="1">
      <c r="A56" s="3" t="s">
        <v>152</v>
      </c>
      <c r="B56" s="22">
        <v>45317.0</v>
      </c>
      <c r="C56" s="23">
        <v>24.62</v>
      </c>
      <c r="D56" s="3">
        <v>-0.28</v>
      </c>
      <c r="E56" s="3">
        <v>0.53</v>
      </c>
      <c r="F56" s="3">
        <v>-7.27</v>
      </c>
      <c r="G56" s="3">
        <v>-7.27</v>
      </c>
      <c r="H56" s="3">
        <v>39.82</v>
      </c>
      <c r="I56" s="3">
        <v>24.53</v>
      </c>
      <c r="J56" s="3">
        <v>24.92</v>
      </c>
      <c r="K56" s="3" t="s">
        <v>153</v>
      </c>
      <c r="L56" s="24">
        <f t="shared" si="1"/>
        <v>-0.0028</v>
      </c>
      <c r="M56" s="23">
        <f t="shared" si="2"/>
        <v>24.68912956</v>
      </c>
      <c r="N56" s="25">
        <f>VLOOKUP(A56,Total_de_acoes!A:B,2,0)</f>
        <v>532616595</v>
      </c>
      <c r="O56" s="26">
        <f t="shared" si="3"/>
        <v>-36819552.34</v>
      </c>
      <c r="P56" s="24" t="str">
        <f t="shared" si="4"/>
        <v>Desceu</v>
      </c>
      <c r="Q56" s="24" t="str">
        <f>VLOOKUP(A56,Ticker!A:B,2,0)</f>
        <v>ALOS3</v>
      </c>
      <c r="R56" s="4" t="str">
        <f>VLOOKUP(Q56,Chatgpt!A:C,2,0)</f>
        <v>Telecomunicações</v>
      </c>
      <c r="S56" s="27">
        <f>VLOOKUP(Q56,Chatgpt!A:C,3,0)</f>
        <v>9</v>
      </c>
      <c r="T56" s="27" t="str">
        <f t="shared" si="5"/>
        <v>Menos de 50 anos</v>
      </c>
      <c r="U56" s="27">
        <f t="shared" si="6"/>
        <v>0.0053</v>
      </c>
      <c r="V56" s="28">
        <f t="shared" si="7"/>
        <v>24.49020193</v>
      </c>
      <c r="W56" s="29">
        <f t="shared" si="8"/>
        <v>69132606.2</v>
      </c>
      <c r="X56" s="29" t="str">
        <f t="shared" si="9"/>
        <v>Subiu</v>
      </c>
      <c r="Y56" s="27">
        <f t="shared" si="10"/>
        <v>-0.0727</v>
      </c>
      <c r="Z56" s="28">
        <f t="shared" si="11"/>
        <v>26.5501995</v>
      </c>
      <c r="AA56" s="29">
        <f t="shared" si="12"/>
        <v>-1028056287</v>
      </c>
      <c r="AB56" s="27" t="str">
        <f t="shared" si="13"/>
        <v>Desceu</v>
      </c>
      <c r="AC56" s="27">
        <f t="shared" si="14"/>
        <v>-0.0727</v>
      </c>
      <c r="AD56" s="28">
        <f t="shared" si="15"/>
        <v>26.5501995</v>
      </c>
      <c r="AE56" s="29">
        <f t="shared" si="16"/>
        <v>-1028056287</v>
      </c>
      <c r="AF56" s="27" t="str">
        <f t="shared" si="17"/>
        <v>Desceu</v>
      </c>
      <c r="AG56" s="27">
        <f t="shared" si="18"/>
        <v>0.3982</v>
      </c>
      <c r="AH56" s="28">
        <f t="shared" si="19"/>
        <v>17.6083536</v>
      </c>
      <c r="AI56" s="29">
        <f t="shared" si="20"/>
        <v>3734519232</v>
      </c>
      <c r="AJ56" s="27" t="str">
        <f t="shared" si="21"/>
        <v>Subiu</v>
      </c>
    </row>
    <row r="57" ht="14.25" customHeight="1">
      <c r="A57" s="3" t="s">
        <v>154</v>
      </c>
      <c r="B57" s="22">
        <v>45317.0</v>
      </c>
      <c r="C57" s="23">
        <v>13.27</v>
      </c>
      <c r="D57" s="3">
        <v>-0.3</v>
      </c>
      <c r="E57" s="3">
        <v>-1.78</v>
      </c>
      <c r="F57" s="3">
        <v>-6.42</v>
      </c>
      <c r="G57" s="3">
        <v>-6.42</v>
      </c>
      <c r="H57" s="3">
        <v>13.59</v>
      </c>
      <c r="I57" s="3">
        <v>13.23</v>
      </c>
      <c r="J57" s="3">
        <v>13.41</v>
      </c>
      <c r="K57" s="3" t="s">
        <v>155</v>
      </c>
      <c r="L57" s="24">
        <f t="shared" si="1"/>
        <v>-0.003</v>
      </c>
      <c r="M57" s="23">
        <f t="shared" si="2"/>
        <v>13.30992979</v>
      </c>
      <c r="N57" s="25">
        <f>VLOOKUP(A57,Total_de_acoes!A:B,2,0)</f>
        <v>995335937</v>
      </c>
      <c r="O57" s="26">
        <f t="shared" si="3"/>
        <v>-39743554.31</v>
      </c>
      <c r="P57" s="24" t="str">
        <f t="shared" si="4"/>
        <v>Desceu</v>
      </c>
      <c r="Q57" s="24" t="str">
        <f>VLOOKUP(A57,Ticker!A:B,2,0)</f>
        <v>Grupo CCR</v>
      </c>
      <c r="R57" s="4" t="str">
        <f>VLOOKUP(Q57,Chatgpt!A:C,2,0)</f>
        <v>Infraestrutura</v>
      </c>
      <c r="S57" s="27">
        <f>VLOOKUP(Q57,Chatgpt!A:C,3,0)</f>
        <v>23</v>
      </c>
      <c r="T57" s="27" t="str">
        <f t="shared" si="5"/>
        <v>Menos de 50 anos</v>
      </c>
      <c r="U57" s="27">
        <f t="shared" si="6"/>
        <v>-0.0178</v>
      </c>
      <c r="V57" s="28">
        <f t="shared" si="7"/>
        <v>13.51048666</v>
      </c>
      <c r="W57" s="29">
        <f t="shared" si="8"/>
        <v>-239365017.6</v>
      </c>
      <c r="X57" s="29" t="str">
        <f t="shared" si="9"/>
        <v>Desceu</v>
      </c>
      <c r="Y57" s="27">
        <f t="shared" si="10"/>
        <v>-0.0642</v>
      </c>
      <c r="Z57" s="28">
        <f t="shared" si="11"/>
        <v>14.18038042</v>
      </c>
      <c r="AA57" s="29">
        <f t="shared" si="12"/>
        <v>-906134351.5</v>
      </c>
      <c r="AB57" s="27" t="str">
        <f t="shared" si="13"/>
        <v>Desceu</v>
      </c>
      <c r="AC57" s="27">
        <f t="shared" si="14"/>
        <v>-0.0642</v>
      </c>
      <c r="AD57" s="28">
        <f t="shared" si="15"/>
        <v>14.18038042</v>
      </c>
      <c r="AE57" s="29">
        <f t="shared" si="16"/>
        <v>-906134351.5</v>
      </c>
      <c r="AF57" s="27" t="str">
        <f t="shared" si="17"/>
        <v>Desceu</v>
      </c>
      <c r="AG57" s="27">
        <f t="shared" si="18"/>
        <v>0.1359</v>
      </c>
      <c r="AH57" s="28">
        <f t="shared" si="19"/>
        <v>11.68236641</v>
      </c>
      <c r="AI57" s="29">
        <f t="shared" si="20"/>
        <v>1580228771</v>
      </c>
      <c r="AJ57" s="27" t="str">
        <f t="shared" si="21"/>
        <v>Subiu</v>
      </c>
    </row>
    <row r="58" ht="14.25" customHeight="1">
      <c r="A58" s="3" t="s">
        <v>156</v>
      </c>
      <c r="B58" s="22">
        <v>45317.0</v>
      </c>
      <c r="C58" s="23">
        <v>3.03</v>
      </c>
      <c r="D58" s="3">
        <v>-0.32</v>
      </c>
      <c r="E58" s="3">
        <v>-5.02</v>
      </c>
      <c r="F58" s="3">
        <v>-13.18</v>
      </c>
      <c r="G58" s="3">
        <v>-13.18</v>
      </c>
      <c r="H58" s="3">
        <v>37.73</v>
      </c>
      <c r="I58" s="3">
        <v>2.97</v>
      </c>
      <c r="J58" s="3">
        <v>3.06</v>
      </c>
      <c r="K58" s="3" t="s">
        <v>157</v>
      </c>
      <c r="L58" s="24">
        <f t="shared" si="1"/>
        <v>-0.0032</v>
      </c>
      <c r="M58" s="23">
        <f t="shared" si="2"/>
        <v>3.039727127</v>
      </c>
      <c r="N58" s="25">
        <f>VLOOKUP(A58,Total_de_acoes!A:B,2,0)</f>
        <v>1814920980</v>
      </c>
      <c r="O58" s="26">
        <f t="shared" si="3"/>
        <v>-17653966.51</v>
      </c>
      <c r="P58" s="24" t="str">
        <f t="shared" si="4"/>
        <v>Desceu</v>
      </c>
      <c r="Q58" s="24" t="str">
        <f>VLOOKUP(A58,Ticker!A:B,2,0)</f>
        <v>Cogna</v>
      </c>
      <c r="R58" s="4" t="str">
        <f>VLOOKUP(Q58,Chatgpt!A:C,2,0)</f>
        <v>Educação</v>
      </c>
      <c r="S58" s="27">
        <f>VLOOKUP(Q58,Chatgpt!A:C,3,0)</f>
        <v>50</v>
      </c>
      <c r="T58" s="27" t="str">
        <f t="shared" si="5"/>
        <v>Entre 50 e 100</v>
      </c>
      <c r="U58" s="27">
        <f t="shared" si="6"/>
        <v>-0.0502</v>
      </c>
      <c r="V58" s="28">
        <f t="shared" si="7"/>
        <v>3.190145294</v>
      </c>
      <c r="W58" s="29">
        <f t="shared" si="8"/>
        <v>-290651053.5</v>
      </c>
      <c r="X58" s="29" t="str">
        <f t="shared" si="9"/>
        <v>Desceu</v>
      </c>
      <c r="Y58" s="27">
        <f t="shared" si="10"/>
        <v>-0.1318</v>
      </c>
      <c r="Z58" s="28">
        <f t="shared" si="11"/>
        <v>3.489979267</v>
      </c>
      <c r="AA58" s="29">
        <f t="shared" si="12"/>
        <v>-834826022.9</v>
      </c>
      <c r="AB58" s="27" t="str">
        <f t="shared" si="13"/>
        <v>Desceu</v>
      </c>
      <c r="AC58" s="27">
        <f t="shared" si="14"/>
        <v>-0.1318</v>
      </c>
      <c r="AD58" s="28">
        <f t="shared" si="15"/>
        <v>3.489979267</v>
      </c>
      <c r="AE58" s="29">
        <f t="shared" si="16"/>
        <v>-834826022.9</v>
      </c>
      <c r="AF58" s="27" t="str">
        <f t="shared" si="17"/>
        <v>Desceu</v>
      </c>
      <c r="AG58" s="27">
        <f t="shared" si="18"/>
        <v>0.3773</v>
      </c>
      <c r="AH58" s="28">
        <f t="shared" si="19"/>
        <v>2.199956437</v>
      </c>
      <c r="AI58" s="29">
        <f t="shared" si="20"/>
        <v>1506463478</v>
      </c>
      <c r="AJ58" s="27" t="str">
        <f t="shared" si="21"/>
        <v>Subiu</v>
      </c>
    </row>
    <row r="59" ht="14.25" customHeight="1">
      <c r="A59" s="3" t="s">
        <v>158</v>
      </c>
      <c r="B59" s="22">
        <v>45317.0</v>
      </c>
      <c r="C59" s="23">
        <v>26.12</v>
      </c>
      <c r="D59" s="3">
        <v>-0.41</v>
      </c>
      <c r="E59" s="3">
        <v>-1.25</v>
      </c>
      <c r="F59" s="3">
        <v>-1.43</v>
      </c>
      <c r="G59" s="3">
        <v>-1.43</v>
      </c>
      <c r="H59" s="3">
        <v>22.81</v>
      </c>
      <c r="I59" s="3">
        <v>26.09</v>
      </c>
      <c r="J59" s="3">
        <v>26.4</v>
      </c>
      <c r="K59" s="3" t="s">
        <v>159</v>
      </c>
      <c r="L59" s="24">
        <f t="shared" si="1"/>
        <v>-0.0041</v>
      </c>
      <c r="M59" s="23">
        <f t="shared" si="2"/>
        <v>26.22753288</v>
      </c>
      <c r="N59" s="25">
        <f>VLOOKUP(A59,Total_de_acoes!A:B,2,0)</f>
        <v>395801044</v>
      </c>
      <c r="O59" s="26">
        <f t="shared" si="3"/>
        <v>-42561628.08</v>
      </c>
      <c r="P59" s="24" t="str">
        <f t="shared" si="4"/>
        <v>Desceu</v>
      </c>
      <c r="Q59" s="24" t="str">
        <f>VLOOKUP(A59,Ticker!A:B,2,0)</f>
        <v>Transmissão Paulista</v>
      </c>
      <c r="R59" s="4" t="str">
        <f>VLOOKUP(Q59,Chatgpt!A:C,2,0)</f>
        <v>Energia</v>
      </c>
      <c r="S59" s="27">
        <f>VLOOKUP(Q59,Chatgpt!A:C,3,0)</f>
        <v>23</v>
      </c>
      <c r="T59" s="27" t="str">
        <f t="shared" si="5"/>
        <v>Menos de 50 anos</v>
      </c>
      <c r="U59" s="27">
        <f t="shared" si="6"/>
        <v>-0.0125</v>
      </c>
      <c r="V59" s="28">
        <f t="shared" si="7"/>
        <v>26.45063291</v>
      </c>
      <c r="W59" s="29">
        <f t="shared" si="8"/>
        <v>-130864851.5</v>
      </c>
      <c r="X59" s="29" t="str">
        <f t="shared" si="9"/>
        <v>Desceu</v>
      </c>
      <c r="Y59" s="27">
        <f t="shared" si="10"/>
        <v>-0.0143</v>
      </c>
      <c r="Z59" s="28">
        <f t="shared" si="11"/>
        <v>26.49893477</v>
      </c>
      <c r="AA59" s="29">
        <f t="shared" si="12"/>
        <v>-149982776.5</v>
      </c>
      <c r="AB59" s="27" t="str">
        <f t="shared" si="13"/>
        <v>Desceu</v>
      </c>
      <c r="AC59" s="27">
        <f t="shared" si="14"/>
        <v>-0.0143</v>
      </c>
      <c r="AD59" s="28">
        <f t="shared" si="15"/>
        <v>26.49893477</v>
      </c>
      <c r="AE59" s="29">
        <f t="shared" si="16"/>
        <v>-149982776.5</v>
      </c>
      <c r="AF59" s="27" t="str">
        <f t="shared" si="17"/>
        <v>Desceu</v>
      </c>
      <c r="AG59" s="27">
        <f t="shared" si="18"/>
        <v>0.2281</v>
      </c>
      <c r="AH59" s="28">
        <f t="shared" si="19"/>
        <v>21.26862633</v>
      </c>
      <c r="AI59" s="29">
        <f t="shared" si="20"/>
        <v>1920178762</v>
      </c>
      <c r="AJ59" s="27" t="str">
        <f t="shared" si="21"/>
        <v>Subiu</v>
      </c>
    </row>
    <row r="60" ht="14.25" customHeight="1">
      <c r="A60" s="3" t="s">
        <v>160</v>
      </c>
      <c r="B60" s="22">
        <v>45317.0</v>
      </c>
      <c r="C60" s="23">
        <v>41.04</v>
      </c>
      <c r="D60" s="3">
        <v>-0.46</v>
      </c>
      <c r="E60" s="3">
        <v>0.56</v>
      </c>
      <c r="F60" s="3">
        <v>-9.46</v>
      </c>
      <c r="G60" s="3">
        <v>-9.46</v>
      </c>
      <c r="H60" s="3">
        <v>13.41</v>
      </c>
      <c r="I60" s="3">
        <v>40.92</v>
      </c>
      <c r="J60" s="3">
        <v>41.59</v>
      </c>
      <c r="K60" s="3" t="s">
        <v>161</v>
      </c>
      <c r="L60" s="24">
        <f t="shared" si="1"/>
        <v>-0.0046</v>
      </c>
      <c r="M60" s="23">
        <f t="shared" si="2"/>
        <v>41.22965642</v>
      </c>
      <c r="N60" s="25">
        <f>VLOOKUP(A60,Total_de_acoes!A:B,2,0)</f>
        <v>255236961</v>
      </c>
      <c r="O60" s="26">
        <f t="shared" si="3"/>
        <v>-48407328.15</v>
      </c>
      <c r="P60" s="24" t="str">
        <f t="shared" si="4"/>
        <v>Desceu</v>
      </c>
      <c r="Q60" s="24" t="str">
        <f>VLOOKUP(A60,Ticker!A:B,2,0)</f>
        <v>Engie</v>
      </c>
      <c r="R60" s="4" t="str">
        <f>VLOOKUP(Q60,Chatgpt!A:C,2,0)</f>
        <v>Energia</v>
      </c>
      <c r="S60" s="27">
        <f>VLOOKUP(Q60,Chatgpt!A:C,3,0)</f>
        <v>25</v>
      </c>
      <c r="T60" s="27" t="str">
        <f t="shared" si="5"/>
        <v>Menos de 50 anos</v>
      </c>
      <c r="U60" s="27">
        <f t="shared" si="6"/>
        <v>0.0056</v>
      </c>
      <c r="V60" s="28">
        <f t="shared" si="7"/>
        <v>40.81145585</v>
      </c>
      <c r="W60" s="29">
        <f t="shared" si="8"/>
        <v>58332915</v>
      </c>
      <c r="X60" s="29" t="str">
        <f t="shared" si="9"/>
        <v>Subiu</v>
      </c>
      <c r="Y60" s="27">
        <f t="shared" si="10"/>
        <v>-0.0946</v>
      </c>
      <c r="Z60" s="28">
        <f t="shared" si="11"/>
        <v>45.32803181</v>
      </c>
      <c r="AA60" s="29">
        <f t="shared" si="12"/>
        <v>-1094464208</v>
      </c>
      <c r="AB60" s="27" t="str">
        <f t="shared" si="13"/>
        <v>Desceu</v>
      </c>
      <c r="AC60" s="27">
        <f t="shared" si="14"/>
        <v>-0.0946</v>
      </c>
      <c r="AD60" s="28">
        <f t="shared" si="15"/>
        <v>45.32803181</v>
      </c>
      <c r="AE60" s="29">
        <f t="shared" si="16"/>
        <v>-1094464208</v>
      </c>
      <c r="AF60" s="27" t="str">
        <f t="shared" si="17"/>
        <v>Desceu</v>
      </c>
      <c r="AG60" s="27">
        <f t="shared" si="18"/>
        <v>0.1341</v>
      </c>
      <c r="AH60" s="28">
        <f t="shared" si="19"/>
        <v>36.18728507</v>
      </c>
      <c r="AI60" s="29">
        <f t="shared" si="20"/>
        <v>1238592211</v>
      </c>
      <c r="AJ60" s="27" t="str">
        <f t="shared" si="21"/>
        <v>Subiu</v>
      </c>
    </row>
    <row r="61" ht="14.25" customHeight="1">
      <c r="A61" s="3" t="s">
        <v>162</v>
      </c>
      <c r="B61" s="22">
        <v>45317.0</v>
      </c>
      <c r="C61" s="23">
        <v>23.23</v>
      </c>
      <c r="D61" s="3">
        <v>-0.47</v>
      </c>
      <c r="E61" s="3">
        <v>2.43</v>
      </c>
      <c r="F61" s="3">
        <v>2.07</v>
      </c>
      <c r="G61" s="3">
        <v>2.07</v>
      </c>
      <c r="H61" s="3">
        <v>50.65</v>
      </c>
      <c r="I61" s="3">
        <v>22.97</v>
      </c>
      <c r="J61" s="3">
        <v>23.4</v>
      </c>
      <c r="K61" s="3" t="s">
        <v>163</v>
      </c>
      <c r="L61" s="24">
        <f t="shared" si="1"/>
        <v>-0.0047</v>
      </c>
      <c r="M61" s="23">
        <f t="shared" si="2"/>
        <v>23.33969657</v>
      </c>
      <c r="N61" s="25">
        <f>VLOOKUP(A61,Total_de_acoes!A:B,2,0)</f>
        <v>1114412532</v>
      </c>
      <c r="O61" s="26">
        <f t="shared" si="3"/>
        <v>-122247236.7</v>
      </c>
      <c r="P61" s="24" t="str">
        <f t="shared" si="4"/>
        <v>Desceu</v>
      </c>
      <c r="Q61" s="24" t="str">
        <f>VLOOKUP(A61,Ticker!A:B,2,0)</f>
        <v>Vibra Energia</v>
      </c>
      <c r="R61" s="4" t="str">
        <f>VLOOKUP(Q61,Chatgpt!A:C,2,0)</f>
        <v>Energia</v>
      </c>
      <c r="S61" s="27">
        <f>VLOOKUP(Q61,Chatgpt!A:C,3,0)</f>
        <v>8</v>
      </c>
      <c r="T61" s="27" t="str">
        <f t="shared" si="5"/>
        <v>Menos de 50 anos</v>
      </c>
      <c r="U61" s="27">
        <f t="shared" si="6"/>
        <v>0.0243</v>
      </c>
      <c r="V61" s="28">
        <f t="shared" si="7"/>
        <v>22.67890267</v>
      </c>
      <c r="W61" s="29">
        <f t="shared" si="8"/>
        <v>614149776.2</v>
      </c>
      <c r="X61" s="29" t="str">
        <f t="shared" si="9"/>
        <v>Subiu</v>
      </c>
      <c r="Y61" s="27">
        <f t="shared" si="10"/>
        <v>0.0207</v>
      </c>
      <c r="Z61" s="28">
        <f t="shared" si="11"/>
        <v>22.75889096</v>
      </c>
      <c r="AA61" s="29">
        <f t="shared" si="12"/>
        <v>525009821.3</v>
      </c>
      <c r="AB61" s="27" t="str">
        <f t="shared" si="13"/>
        <v>Subiu</v>
      </c>
      <c r="AC61" s="27">
        <f t="shared" si="14"/>
        <v>0.0207</v>
      </c>
      <c r="AD61" s="28">
        <f t="shared" si="15"/>
        <v>22.75889096</v>
      </c>
      <c r="AE61" s="29">
        <f t="shared" si="16"/>
        <v>525009821.3</v>
      </c>
      <c r="AF61" s="27" t="str">
        <f t="shared" si="17"/>
        <v>Subiu</v>
      </c>
      <c r="AG61" s="27">
        <f t="shared" si="18"/>
        <v>0.5065</v>
      </c>
      <c r="AH61" s="28">
        <f t="shared" si="19"/>
        <v>15.41984733</v>
      </c>
      <c r="AI61" s="29">
        <f t="shared" si="20"/>
        <v>8703732014</v>
      </c>
      <c r="AJ61" s="27" t="str">
        <f t="shared" si="21"/>
        <v>Subiu</v>
      </c>
    </row>
    <row r="62" ht="14.25" customHeight="1">
      <c r="A62" s="3" t="s">
        <v>164</v>
      </c>
      <c r="B62" s="22">
        <v>45317.0</v>
      </c>
      <c r="C62" s="23">
        <v>40.65</v>
      </c>
      <c r="D62" s="3">
        <v>-0.65</v>
      </c>
      <c r="E62" s="3">
        <v>5.45</v>
      </c>
      <c r="F62" s="3">
        <v>-8.24</v>
      </c>
      <c r="G62" s="3">
        <v>-8.24</v>
      </c>
      <c r="H62" s="3">
        <v>73.5</v>
      </c>
      <c r="I62" s="3">
        <v>40.09</v>
      </c>
      <c r="J62" s="3">
        <v>41.4</v>
      </c>
      <c r="K62" s="3" t="s">
        <v>165</v>
      </c>
      <c r="L62" s="24">
        <f t="shared" si="1"/>
        <v>-0.0065</v>
      </c>
      <c r="M62" s="23">
        <f t="shared" si="2"/>
        <v>40.9159537</v>
      </c>
      <c r="N62" s="25">
        <f>VLOOKUP(A62,Total_de_acoes!A:B,2,0)</f>
        <v>81838843</v>
      </c>
      <c r="O62" s="26">
        <f t="shared" si="3"/>
        <v>-21765343.02</v>
      </c>
      <c r="P62" s="24" t="str">
        <f t="shared" si="4"/>
        <v>Desceu</v>
      </c>
      <c r="Q62" s="24" t="str">
        <f>VLOOKUP(A62,Ticker!A:B,2,0)</f>
        <v>IRB Brasil RE</v>
      </c>
      <c r="R62" s="4" t="str">
        <f>VLOOKUP(Q62,Chatgpt!A:C,2,0)</f>
        <v>Seguros</v>
      </c>
      <c r="S62" s="27">
        <f>VLOOKUP(Q62,Chatgpt!A:C,3,0)</f>
        <v>83</v>
      </c>
      <c r="T62" s="27" t="str">
        <f t="shared" si="5"/>
        <v>Entre 50 e 100</v>
      </c>
      <c r="U62" s="27">
        <f t="shared" si="6"/>
        <v>0.0545</v>
      </c>
      <c r="V62" s="28">
        <f t="shared" si="7"/>
        <v>38.54907539</v>
      </c>
      <c r="W62" s="29">
        <f t="shared" si="8"/>
        <v>171937239.2</v>
      </c>
      <c r="X62" s="29" t="str">
        <f t="shared" si="9"/>
        <v>Subiu</v>
      </c>
      <c r="Y62" s="27">
        <f t="shared" si="10"/>
        <v>-0.0824</v>
      </c>
      <c r="Z62" s="28">
        <f t="shared" si="11"/>
        <v>44.30034874</v>
      </c>
      <c r="AA62" s="29">
        <f t="shared" si="12"/>
        <v>-298740317.1</v>
      </c>
      <c r="AB62" s="27" t="str">
        <f t="shared" si="13"/>
        <v>Desceu</v>
      </c>
      <c r="AC62" s="27">
        <f t="shared" si="14"/>
        <v>-0.0824</v>
      </c>
      <c r="AD62" s="28">
        <f t="shared" si="15"/>
        <v>44.30034874</v>
      </c>
      <c r="AE62" s="29">
        <f t="shared" si="16"/>
        <v>-298740317.1</v>
      </c>
      <c r="AF62" s="27" t="str">
        <f t="shared" si="17"/>
        <v>Desceu</v>
      </c>
      <c r="AG62" s="27">
        <f t="shared" si="18"/>
        <v>0.735</v>
      </c>
      <c r="AH62" s="28">
        <f t="shared" si="19"/>
        <v>23.42939481</v>
      </c>
      <c r="AI62" s="29">
        <f t="shared" si="20"/>
        <v>1409314404</v>
      </c>
      <c r="AJ62" s="27" t="str">
        <f t="shared" si="21"/>
        <v>Subiu</v>
      </c>
    </row>
    <row r="63" ht="14.25" customHeight="1">
      <c r="A63" s="3" t="s">
        <v>166</v>
      </c>
      <c r="B63" s="22">
        <v>45317.0</v>
      </c>
      <c r="C63" s="23">
        <v>40.86</v>
      </c>
      <c r="D63" s="3">
        <v>-0.65</v>
      </c>
      <c r="E63" s="3">
        <v>-2.04</v>
      </c>
      <c r="F63" s="3">
        <v>-3.7</v>
      </c>
      <c r="G63" s="3">
        <v>-3.7</v>
      </c>
      <c r="H63" s="3">
        <v>-3.64</v>
      </c>
      <c r="I63" s="3">
        <v>40.86</v>
      </c>
      <c r="J63" s="3">
        <v>41.44</v>
      </c>
      <c r="K63" s="3" t="s">
        <v>167</v>
      </c>
      <c r="L63" s="24">
        <f t="shared" si="1"/>
        <v>-0.0065</v>
      </c>
      <c r="M63" s="23">
        <f t="shared" si="2"/>
        <v>41.12732763</v>
      </c>
      <c r="N63" s="25">
        <f>VLOOKUP(A63,Total_de_acoes!A:B,2,0)</f>
        <v>1980568384</v>
      </c>
      <c r="O63" s="26">
        <f t="shared" si="3"/>
        <v>-529460651.3</v>
      </c>
      <c r="P63" s="24" t="str">
        <f t="shared" si="4"/>
        <v>Desceu</v>
      </c>
      <c r="Q63" s="24" t="str">
        <f>VLOOKUP(A63,Ticker!A:B,2,0)</f>
        <v>Eletrobras</v>
      </c>
      <c r="R63" s="4" t="str">
        <f>VLOOKUP(Q63,Chatgpt!A:C,2,0)</f>
        <v>Energia</v>
      </c>
      <c r="S63" s="27">
        <f>VLOOKUP(Q63,Chatgpt!A:C,3,0)</f>
        <v>64</v>
      </c>
      <c r="T63" s="27" t="str">
        <f t="shared" si="5"/>
        <v>Entre 50 e 100</v>
      </c>
      <c r="U63" s="27">
        <f t="shared" si="6"/>
        <v>-0.0204</v>
      </c>
      <c r="V63" s="28">
        <f t="shared" si="7"/>
        <v>41.71090241</v>
      </c>
      <c r="W63" s="29">
        <f t="shared" si="8"/>
        <v>-1685270409</v>
      </c>
      <c r="X63" s="29" t="str">
        <f t="shared" si="9"/>
        <v>Desceu</v>
      </c>
      <c r="Y63" s="27">
        <f t="shared" si="10"/>
        <v>-0.037</v>
      </c>
      <c r="Z63" s="28">
        <f t="shared" si="11"/>
        <v>42.42990654</v>
      </c>
      <c r="AA63" s="29">
        <f t="shared" si="12"/>
        <v>-3109307263</v>
      </c>
      <c r="AB63" s="27" t="str">
        <f t="shared" si="13"/>
        <v>Desceu</v>
      </c>
      <c r="AC63" s="27">
        <f t="shared" si="14"/>
        <v>-0.037</v>
      </c>
      <c r="AD63" s="28">
        <f t="shared" si="15"/>
        <v>42.42990654</v>
      </c>
      <c r="AE63" s="29">
        <f t="shared" si="16"/>
        <v>-3109307263</v>
      </c>
      <c r="AF63" s="27" t="str">
        <f t="shared" si="17"/>
        <v>Desceu</v>
      </c>
      <c r="AG63" s="27">
        <f t="shared" si="18"/>
        <v>-0.0364</v>
      </c>
      <c r="AH63" s="28">
        <f t="shared" si="19"/>
        <v>42.40348692</v>
      </c>
      <c r="AI63" s="29">
        <f t="shared" si="20"/>
        <v>-3056981403</v>
      </c>
      <c r="AJ63" s="27" t="str">
        <f t="shared" si="21"/>
        <v>Desceu</v>
      </c>
    </row>
    <row r="64" ht="14.25" customHeight="1">
      <c r="A64" s="3" t="s">
        <v>168</v>
      </c>
      <c r="B64" s="22">
        <v>45317.0</v>
      </c>
      <c r="C64" s="23">
        <v>3.4</v>
      </c>
      <c r="D64" s="3">
        <v>-0.87</v>
      </c>
      <c r="E64" s="3">
        <v>-4.23</v>
      </c>
      <c r="F64" s="3">
        <v>-13.92</v>
      </c>
      <c r="G64" s="3">
        <v>-13.92</v>
      </c>
      <c r="H64" s="3">
        <v>-46.63</v>
      </c>
      <c r="I64" s="3">
        <v>3.35</v>
      </c>
      <c r="J64" s="3">
        <v>3.47</v>
      </c>
      <c r="K64" s="3" t="s">
        <v>169</v>
      </c>
      <c r="L64" s="24">
        <f t="shared" si="1"/>
        <v>-0.0087</v>
      </c>
      <c r="M64" s="23">
        <f t="shared" si="2"/>
        <v>3.429839605</v>
      </c>
      <c r="N64" s="25">
        <f>VLOOKUP(A64,Total_de_acoes!A:B,2,0)</f>
        <v>309729428</v>
      </c>
      <c r="O64" s="26">
        <f t="shared" si="3"/>
        <v>-9242203.652</v>
      </c>
      <c r="P64" s="24" t="str">
        <f t="shared" si="4"/>
        <v>Desceu</v>
      </c>
      <c r="Q64" s="24" t="str">
        <f>VLOOKUP(A64,Ticker!A:B,2,0)</f>
        <v>Petz</v>
      </c>
      <c r="R64" s="4" t="str">
        <f>VLOOKUP(Q64,Chatgpt!A:C,2,0)</f>
        <v>Varejo</v>
      </c>
      <c r="S64" s="27">
        <f>VLOOKUP(Q64,Chatgpt!A:C,3,0)</f>
        <v>9</v>
      </c>
      <c r="T64" s="27" t="str">
        <f t="shared" si="5"/>
        <v>Menos de 50 anos</v>
      </c>
      <c r="U64" s="27">
        <f t="shared" si="6"/>
        <v>-0.0423</v>
      </c>
      <c r="V64" s="28">
        <f t="shared" si="7"/>
        <v>3.550172288</v>
      </c>
      <c r="W64" s="29">
        <f t="shared" si="8"/>
        <v>-46512776.79</v>
      </c>
      <c r="X64" s="29" t="str">
        <f t="shared" si="9"/>
        <v>Desceu</v>
      </c>
      <c r="Y64" s="27">
        <f t="shared" si="10"/>
        <v>-0.1392</v>
      </c>
      <c r="Z64" s="28">
        <f t="shared" si="11"/>
        <v>3.949814126</v>
      </c>
      <c r="AA64" s="29">
        <f t="shared" si="12"/>
        <v>-170293614.9</v>
      </c>
      <c r="AB64" s="27" t="str">
        <f t="shared" si="13"/>
        <v>Desceu</v>
      </c>
      <c r="AC64" s="27">
        <f t="shared" si="14"/>
        <v>-0.1392</v>
      </c>
      <c r="AD64" s="28">
        <f t="shared" si="15"/>
        <v>3.949814126</v>
      </c>
      <c r="AE64" s="29">
        <f t="shared" si="16"/>
        <v>-170293614.9</v>
      </c>
      <c r="AF64" s="27" t="str">
        <f t="shared" si="17"/>
        <v>Desceu</v>
      </c>
      <c r="AG64" s="27">
        <f t="shared" si="18"/>
        <v>-0.4663</v>
      </c>
      <c r="AH64" s="28">
        <f t="shared" si="19"/>
        <v>6.370620199</v>
      </c>
      <c r="AI64" s="29">
        <f t="shared" si="20"/>
        <v>-920088494.9</v>
      </c>
      <c r="AJ64" s="27" t="str">
        <f t="shared" si="21"/>
        <v>Desceu</v>
      </c>
    </row>
    <row r="65" ht="14.25" customHeight="1">
      <c r="A65" s="3" t="s">
        <v>170</v>
      </c>
      <c r="B65" s="22">
        <v>45317.0</v>
      </c>
      <c r="C65" s="23">
        <v>15.91</v>
      </c>
      <c r="D65" s="3">
        <v>-0.93</v>
      </c>
      <c r="E65" s="3">
        <v>-2.39</v>
      </c>
      <c r="F65" s="3">
        <v>-14.92</v>
      </c>
      <c r="G65" s="3">
        <v>-14.92</v>
      </c>
      <c r="H65" s="3">
        <v>8.93</v>
      </c>
      <c r="I65" s="3">
        <v>15.85</v>
      </c>
      <c r="J65" s="3">
        <v>16.31</v>
      </c>
      <c r="K65" s="3" t="s">
        <v>171</v>
      </c>
      <c r="L65" s="24">
        <f t="shared" si="1"/>
        <v>-0.0093</v>
      </c>
      <c r="M65" s="23">
        <f t="shared" si="2"/>
        <v>16.05935197</v>
      </c>
      <c r="N65" s="25">
        <f>VLOOKUP(A65,Total_de_acoes!A:B,2,0)</f>
        <v>91514307</v>
      </c>
      <c r="O65" s="26">
        <f t="shared" si="3"/>
        <v>-13667842.34</v>
      </c>
      <c r="P65" s="24" t="str">
        <f t="shared" si="4"/>
        <v>Desceu</v>
      </c>
      <c r="Q65" s="24" t="str">
        <f>VLOOKUP(A65,Ticker!A:B,2,0)</f>
        <v>EZTEC</v>
      </c>
      <c r="R65" s="4" t="str">
        <f>VLOOKUP(Q65,Chatgpt!A:C,2,0)</f>
        <v>Imobiliário</v>
      </c>
      <c r="S65" s="27">
        <f>VLOOKUP(Q65,Chatgpt!A:C,3,0)</f>
        <v>42</v>
      </c>
      <c r="T65" s="27" t="str">
        <f t="shared" si="5"/>
        <v>Menos de 50 anos</v>
      </c>
      <c r="U65" s="27">
        <f t="shared" si="6"/>
        <v>-0.0239</v>
      </c>
      <c r="V65" s="28">
        <f t="shared" si="7"/>
        <v>16.29955947</v>
      </c>
      <c r="W65" s="29">
        <f t="shared" si="8"/>
        <v>-35650265.06</v>
      </c>
      <c r="X65" s="29" t="str">
        <f t="shared" si="9"/>
        <v>Desceu</v>
      </c>
      <c r="Y65" s="27">
        <f t="shared" si="10"/>
        <v>-0.1492</v>
      </c>
      <c r="Z65" s="28">
        <f t="shared" si="11"/>
        <v>18.70004701</v>
      </c>
      <c r="AA65" s="29">
        <f t="shared" si="12"/>
        <v>-255329219</v>
      </c>
      <c r="AB65" s="27" t="str">
        <f t="shared" si="13"/>
        <v>Desceu</v>
      </c>
      <c r="AC65" s="27">
        <f t="shared" si="14"/>
        <v>-0.1492</v>
      </c>
      <c r="AD65" s="28">
        <f t="shared" si="15"/>
        <v>18.70004701</v>
      </c>
      <c r="AE65" s="29">
        <f t="shared" si="16"/>
        <v>-255329219</v>
      </c>
      <c r="AF65" s="27" t="str">
        <f t="shared" si="17"/>
        <v>Desceu</v>
      </c>
      <c r="AG65" s="27">
        <f t="shared" si="18"/>
        <v>0.0893</v>
      </c>
      <c r="AH65" s="28">
        <f t="shared" si="19"/>
        <v>14.60571009</v>
      </c>
      <c r="AI65" s="29">
        <f t="shared" si="20"/>
        <v>119361187.3</v>
      </c>
      <c r="AJ65" s="27" t="str">
        <f t="shared" si="21"/>
        <v>Subiu</v>
      </c>
    </row>
    <row r="66" ht="14.25" customHeight="1">
      <c r="A66" s="3" t="s">
        <v>172</v>
      </c>
      <c r="B66" s="22">
        <v>45317.0</v>
      </c>
      <c r="C66" s="23">
        <v>16.49</v>
      </c>
      <c r="D66" s="3">
        <v>-1.07</v>
      </c>
      <c r="E66" s="3">
        <v>1.04</v>
      </c>
      <c r="F66" s="3">
        <v>-8.59</v>
      </c>
      <c r="G66" s="3">
        <v>-8.59</v>
      </c>
      <c r="H66" s="3">
        <v>17.16</v>
      </c>
      <c r="I66" s="3">
        <v>16.4</v>
      </c>
      <c r="J66" s="3">
        <v>16.71</v>
      </c>
      <c r="K66" s="3" t="s">
        <v>115</v>
      </c>
      <c r="L66" s="24">
        <f t="shared" si="1"/>
        <v>-0.0107</v>
      </c>
      <c r="M66" s="23">
        <f t="shared" si="2"/>
        <v>16.66835136</v>
      </c>
      <c r="N66" s="25">
        <f>VLOOKUP(A66,Total_de_acoes!A:B,2,0)</f>
        <v>240822651</v>
      </c>
      <c r="O66" s="26">
        <f t="shared" si="3"/>
        <v>-42951047.22</v>
      </c>
      <c r="P66" s="24" t="str">
        <f t="shared" si="4"/>
        <v>Desceu</v>
      </c>
      <c r="Q66" s="24" t="str">
        <f>VLOOKUP(A66,Ticker!A:B,2,0)</f>
        <v>Fleury</v>
      </c>
      <c r="R66" s="4" t="str">
        <f>VLOOKUP(Q66,Chatgpt!A:C,2,0)</f>
        <v>Saúde</v>
      </c>
      <c r="S66" s="27">
        <f>VLOOKUP(Q66,Chatgpt!A:C,3,0)</f>
        <v>95</v>
      </c>
      <c r="T66" s="27" t="str">
        <f t="shared" si="5"/>
        <v>Entre 50 e 100</v>
      </c>
      <c r="U66" s="27">
        <f t="shared" si="6"/>
        <v>0.0104</v>
      </c>
      <c r="V66" s="28">
        <f t="shared" si="7"/>
        <v>16.3202692</v>
      </c>
      <c r="W66" s="29">
        <f t="shared" si="8"/>
        <v>40875021.14</v>
      </c>
      <c r="X66" s="29" t="str">
        <f t="shared" si="9"/>
        <v>Subiu</v>
      </c>
      <c r="Y66" s="27">
        <f t="shared" si="10"/>
        <v>-0.0859</v>
      </c>
      <c r="Z66" s="28">
        <f t="shared" si="11"/>
        <v>18.03960179</v>
      </c>
      <c r="AA66" s="29">
        <f t="shared" si="12"/>
        <v>-373179212.1</v>
      </c>
      <c r="AB66" s="27" t="str">
        <f t="shared" si="13"/>
        <v>Desceu</v>
      </c>
      <c r="AC66" s="27">
        <f t="shared" si="14"/>
        <v>-0.0859</v>
      </c>
      <c r="AD66" s="28">
        <f t="shared" si="15"/>
        <v>18.03960179</v>
      </c>
      <c r="AE66" s="29">
        <f t="shared" si="16"/>
        <v>-373179212.1</v>
      </c>
      <c r="AF66" s="27" t="str">
        <f t="shared" si="17"/>
        <v>Desceu</v>
      </c>
      <c r="AG66" s="27">
        <f t="shared" si="18"/>
        <v>0.1716</v>
      </c>
      <c r="AH66" s="28">
        <f t="shared" si="19"/>
        <v>14.07476955</v>
      </c>
      <c r="AI66" s="29">
        <f t="shared" si="20"/>
        <v>581642200.7</v>
      </c>
      <c r="AJ66" s="27" t="str">
        <f t="shared" si="21"/>
        <v>Subiu</v>
      </c>
    </row>
    <row r="67" ht="14.25" customHeight="1">
      <c r="A67" s="3" t="s">
        <v>173</v>
      </c>
      <c r="B67" s="22">
        <v>45317.0</v>
      </c>
      <c r="C67" s="23">
        <v>6.95</v>
      </c>
      <c r="D67" s="3">
        <v>-1.27</v>
      </c>
      <c r="E67" s="3">
        <v>-0.43</v>
      </c>
      <c r="F67" s="3">
        <v>-6.71</v>
      </c>
      <c r="G67" s="3">
        <v>-6.71</v>
      </c>
      <c r="H67" s="3">
        <v>-30.01</v>
      </c>
      <c r="I67" s="3">
        <v>6.87</v>
      </c>
      <c r="J67" s="3">
        <v>7.14</v>
      </c>
      <c r="K67" s="3" t="s">
        <v>174</v>
      </c>
      <c r="L67" s="24">
        <f t="shared" si="1"/>
        <v>-0.0127</v>
      </c>
      <c r="M67" s="23">
        <f t="shared" si="2"/>
        <v>7.039400385</v>
      </c>
      <c r="N67" s="25">
        <f>VLOOKUP(A67,Total_de_acoes!A:B,2,0)</f>
        <v>496029967</v>
      </c>
      <c r="O67" s="26">
        <f t="shared" si="3"/>
        <v>-44345269.97</v>
      </c>
      <c r="P67" s="24" t="str">
        <f t="shared" si="4"/>
        <v>Desceu</v>
      </c>
      <c r="Q67" s="24" t="str">
        <f>VLOOKUP(A67,Ticker!A:B,2,0)</f>
        <v>Grupo Soma</v>
      </c>
      <c r="R67" s="4" t="str">
        <f>VLOOKUP(Q67,Chatgpt!A:C,2,0)</f>
        <v>Moda</v>
      </c>
      <c r="S67" s="27">
        <f>VLOOKUP(Q67,Chatgpt!A:C,3,0)</f>
        <v>17</v>
      </c>
      <c r="T67" s="27" t="str">
        <f t="shared" si="5"/>
        <v>Menos de 50 anos</v>
      </c>
      <c r="U67" s="27">
        <f t="shared" si="6"/>
        <v>-0.0043</v>
      </c>
      <c r="V67" s="28">
        <f t="shared" si="7"/>
        <v>6.98001406</v>
      </c>
      <c r="W67" s="29">
        <f t="shared" si="8"/>
        <v>-14887873.42</v>
      </c>
      <c r="X67" s="29" t="str">
        <f t="shared" si="9"/>
        <v>Desceu</v>
      </c>
      <c r="Y67" s="27">
        <f t="shared" si="10"/>
        <v>-0.0671</v>
      </c>
      <c r="Z67" s="28">
        <f t="shared" si="11"/>
        <v>7.449887448</v>
      </c>
      <c r="AA67" s="29">
        <f t="shared" si="12"/>
        <v>-247959154.2</v>
      </c>
      <c r="AB67" s="27" t="str">
        <f t="shared" si="13"/>
        <v>Desceu</v>
      </c>
      <c r="AC67" s="27">
        <f t="shared" si="14"/>
        <v>-0.0671</v>
      </c>
      <c r="AD67" s="28">
        <f t="shared" si="15"/>
        <v>7.449887448</v>
      </c>
      <c r="AE67" s="29">
        <f t="shared" si="16"/>
        <v>-247959154.2</v>
      </c>
      <c r="AF67" s="27" t="str">
        <f t="shared" si="17"/>
        <v>Desceu</v>
      </c>
      <c r="AG67" s="27">
        <f t="shared" si="18"/>
        <v>-0.3001</v>
      </c>
      <c r="AH67" s="28">
        <f t="shared" si="19"/>
        <v>9.929989999</v>
      </c>
      <c r="AI67" s="29">
        <f t="shared" si="20"/>
        <v>-1478164341</v>
      </c>
      <c r="AJ67" s="27" t="str">
        <f t="shared" si="21"/>
        <v>Desceu</v>
      </c>
    </row>
    <row r="68" ht="14.25" customHeight="1">
      <c r="A68" s="3" t="s">
        <v>175</v>
      </c>
      <c r="B68" s="22">
        <v>45317.0</v>
      </c>
      <c r="C68" s="23">
        <v>8.67</v>
      </c>
      <c r="D68" s="3">
        <v>-1.36</v>
      </c>
      <c r="E68" s="3">
        <v>4.08</v>
      </c>
      <c r="F68" s="3">
        <v>-14.33</v>
      </c>
      <c r="G68" s="3">
        <v>-14.33</v>
      </c>
      <c r="H68" s="3">
        <v>-34.52</v>
      </c>
      <c r="I68" s="3">
        <v>8.62</v>
      </c>
      <c r="J68" s="3">
        <v>8.8</v>
      </c>
      <c r="K68" s="3" t="s">
        <v>176</v>
      </c>
      <c r="L68" s="24">
        <f t="shared" si="1"/>
        <v>-0.0136</v>
      </c>
      <c r="M68" s="23">
        <f t="shared" si="2"/>
        <v>8.789537713</v>
      </c>
      <c r="N68" s="25">
        <f>VLOOKUP(A68,Total_de_acoes!A:B,2,0)</f>
        <v>176733968</v>
      </c>
      <c r="O68" s="26">
        <f t="shared" si="3"/>
        <v>-21126374.33</v>
      </c>
      <c r="P68" s="24" t="str">
        <f t="shared" si="4"/>
        <v>Desceu</v>
      </c>
      <c r="Q68" s="24" t="str">
        <f>VLOOKUP(A68,Ticker!A:B,2,0)</f>
        <v>Alpargatas</v>
      </c>
      <c r="R68" s="4" t="str">
        <f>VLOOKUP(Q68,Chatgpt!A:C,2,0)</f>
        <v>Moda</v>
      </c>
      <c r="S68" s="27">
        <f>VLOOKUP(Q68,Chatgpt!A:C,3,0)</f>
        <v>113</v>
      </c>
      <c r="T68" s="27" t="str">
        <f t="shared" si="5"/>
        <v>Mais de 100 anos</v>
      </c>
      <c r="U68" s="27">
        <f t="shared" si="6"/>
        <v>0.0408</v>
      </c>
      <c r="V68" s="28">
        <f t="shared" si="7"/>
        <v>8.330130669</v>
      </c>
      <c r="W68" s="29">
        <f t="shared" si="8"/>
        <v>60066455.52</v>
      </c>
      <c r="X68" s="29" t="str">
        <f t="shared" si="9"/>
        <v>Subiu</v>
      </c>
      <c r="Y68" s="27">
        <f t="shared" si="10"/>
        <v>-0.1433</v>
      </c>
      <c r="Z68" s="28">
        <f t="shared" si="11"/>
        <v>10.12022878</v>
      </c>
      <c r="AA68" s="29">
        <f t="shared" si="12"/>
        <v>-256304687.7</v>
      </c>
      <c r="AB68" s="27" t="str">
        <f t="shared" si="13"/>
        <v>Desceu</v>
      </c>
      <c r="AC68" s="27">
        <f t="shared" si="14"/>
        <v>-0.1433</v>
      </c>
      <c r="AD68" s="28">
        <f t="shared" si="15"/>
        <v>10.12022878</v>
      </c>
      <c r="AE68" s="29">
        <f t="shared" si="16"/>
        <v>-256304687.7</v>
      </c>
      <c r="AF68" s="27" t="str">
        <f t="shared" si="17"/>
        <v>Desceu</v>
      </c>
      <c r="AG68" s="27">
        <f t="shared" si="18"/>
        <v>-0.3452</v>
      </c>
      <c r="AH68" s="28">
        <f t="shared" si="19"/>
        <v>13.24068418</v>
      </c>
      <c r="AI68" s="29">
        <f t="shared" si="20"/>
        <v>-807795151.3</v>
      </c>
      <c r="AJ68" s="27" t="str">
        <f t="shared" si="21"/>
        <v>Desceu</v>
      </c>
    </row>
    <row r="69" ht="14.25" customHeight="1">
      <c r="A69" s="3" t="s">
        <v>177</v>
      </c>
      <c r="B69" s="22">
        <v>45317.0</v>
      </c>
      <c r="C69" s="23">
        <v>22.84</v>
      </c>
      <c r="D69" s="3">
        <v>-1.38</v>
      </c>
      <c r="E69" s="3">
        <v>2.38</v>
      </c>
      <c r="F69" s="3">
        <v>-5.15</v>
      </c>
      <c r="G69" s="3">
        <v>-5.15</v>
      </c>
      <c r="H69" s="3">
        <v>60.09</v>
      </c>
      <c r="I69" s="3">
        <v>22.62</v>
      </c>
      <c r="J69" s="3">
        <v>23.34</v>
      </c>
      <c r="K69" s="3" t="s">
        <v>178</v>
      </c>
      <c r="L69" s="24">
        <f t="shared" si="1"/>
        <v>-0.0138</v>
      </c>
      <c r="M69" s="23">
        <f t="shared" si="2"/>
        <v>23.15960251</v>
      </c>
      <c r="N69" s="25">
        <f>VLOOKUP(A69,Total_de_acoes!A:B,2,0)</f>
        <v>265784616</v>
      </c>
      <c r="O69" s="26">
        <f t="shared" si="3"/>
        <v>-84945431.64</v>
      </c>
      <c r="P69" s="24" t="str">
        <f t="shared" si="4"/>
        <v>Desceu</v>
      </c>
      <c r="Q69" s="24" t="str">
        <f>VLOOKUP(A69,Ticker!A:B,2,0)</f>
        <v>Cyrela</v>
      </c>
      <c r="R69" s="4" t="str">
        <f>VLOOKUP(Q69,Chatgpt!A:C,2,0)</f>
        <v>Construção</v>
      </c>
      <c r="S69" s="27">
        <f>VLOOKUP(Q69,Chatgpt!A:C,3,0)</f>
        <v>58</v>
      </c>
      <c r="T69" s="27" t="str">
        <f t="shared" si="5"/>
        <v>Entre 50 e 100</v>
      </c>
      <c r="U69" s="27">
        <f t="shared" si="6"/>
        <v>0.0238</v>
      </c>
      <c r="V69" s="28">
        <f t="shared" si="7"/>
        <v>22.30904474</v>
      </c>
      <c r="W69" s="29">
        <f t="shared" si="8"/>
        <v>141119741.1</v>
      </c>
      <c r="X69" s="29" t="str">
        <f t="shared" si="9"/>
        <v>Subiu</v>
      </c>
      <c r="Y69" s="27">
        <f t="shared" si="10"/>
        <v>-0.0515</v>
      </c>
      <c r="Z69" s="28">
        <f t="shared" si="11"/>
        <v>24.08012652</v>
      </c>
      <c r="AA69" s="29">
        <f t="shared" si="12"/>
        <v>-329606549.7</v>
      </c>
      <c r="AB69" s="27" t="str">
        <f t="shared" si="13"/>
        <v>Desceu</v>
      </c>
      <c r="AC69" s="27">
        <f t="shared" si="14"/>
        <v>-0.0515</v>
      </c>
      <c r="AD69" s="28">
        <f t="shared" si="15"/>
        <v>24.08012652</v>
      </c>
      <c r="AE69" s="29">
        <f t="shared" si="16"/>
        <v>-329606549.7</v>
      </c>
      <c r="AF69" s="27" t="str">
        <f t="shared" si="17"/>
        <v>Desceu</v>
      </c>
      <c r="AG69" s="27">
        <f t="shared" si="18"/>
        <v>0.6009</v>
      </c>
      <c r="AH69" s="28">
        <f t="shared" si="19"/>
        <v>14.26697483</v>
      </c>
      <c r="AI69" s="29">
        <f t="shared" si="20"/>
        <v>2278578204</v>
      </c>
      <c r="AJ69" s="27" t="str">
        <f t="shared" si="21"/>
        <v>Subiu</v>
      </c>
    </row>
    <row r="70" ht="14.25" customHeight="1">
      <c r="A70" s="3" t="s">
        <v>179</v>
      </c>
      <c r="B70" s="22">
        <v>45317.0</v>
      </c>
      <c r="C70" s="23">
        <v>22.4</v>
      </c>
      <c r="D70" s="3">
        <v>-1.4</v>
      </c>
      <c r="E70" s="3">
        <v>5.02</v>
      </c>
      <c r="F70" s="3">
        <v>0.04</v>
      </c>
      <c r="G70" s="3">
        <v>0.04</v>
      </c>
      <c r="H70" s="3">
        <v>34.29</v>
      </c>
      <c r="I70" s="3">
        <v>22.26</v>
      </c>
      <c r="J70" s="3">
        <v>22.92</v>
      </c>
      <c r="K70" s="3" t="s">
        <v>180</v>
      </c>
      <c r="L70" s="24">
        <f t="shared" si="1"/>
        <v>-0.014</v>
      </c>
      <c r="M70" s="23">
        <f t="shared" si="2"/>
        <v>22.71805274</v>
      </c>
      <c r="N70" s="25">
        <f>VLOOKUP(A70,Total_de_acoes!A:B,2,0)</f>
        <v>734632705</v>
      </c>
      <c r="O70" s="26">
        <f t="shared" si="3"/>
        <v>-233651943.5</v>
      </c>
      <c r="P70" s="24" t="str">
        <f t="shared" si="4"/>
        <v>Desceu</v>
      </c>
      <c r="Q70" s="24" t="str">
        <f>VLOOKUP(A70,Ticker!A:B,2,0)</f>
        <v>Embraer</v>
      </c>
      <c r="R70" s="4" t="str">
        <f>VLOOKUP(Q70,Chatgpt!A:C,2,0)</f>
        <v>Aeronáutica</v>
      </c>
      <c r="S70" s="27">
        <f>VLOOKUP(Q70,Chatgpt!A:C,3,0)</f>
        <v>53</v>
      </c>
      <c r="T70" s="27" t="str">
        <f t="shared" si="5"/>
        <v>Entre 50 e 100</v>
      </c>
      <c r="U70" s="27">
        <f t="shared" si="6"/>
        <v>0.0502</v>
      </c>
      <c r="V70" s="28">
        <f t="shared" si="7"/>
        <v>21.32927062</v>
      </c>
      <c r="W70" s="29">
        <f t="shared" si="8"/>
        <v>786592824.3</v>
      </c>
      <c r="X70" s="29" t="str">
        <f t="shared" si="9"/>
        <v>Subiu</v>
      </c>
      <c r="Y70" s="27">
        <f t="shared" si="10"/>
        <v>0.0004</v>
      </c>
      <c r="Z70" s="28">
        <f t="shared" si="11"/>
        <v>22.39104358</v>
      </c>
      <c r="AA70" s="29">
        <f t="shared" si="12"/>
        <v>6579677.166</v>
      </c>
      <c r="AB70" s="27" t="str">
        <f t="shared" si="13"/>
        <v>Subiu</v>
      </c>
      <c r="AC70" s="27">
        <f t="shared" si="14"/>
        <v>0.0004</v>
      </c>
      <c r="AD70" s="28">
        <f t="shared" si="15"/>
        <v>22.39104358</v>
      </c>
      <c r="AE70" s="29">
        <f t="shared" si="16"/>
        <v>6579677.166</v>
      </c>
      <c r="AF70" s="27" t="str">
        <f t="shared" si="17"/>
        <v>Subiu</v>
      </c>
      <c r="AG70" s="27">
        <f t="shared" si="18"/>
        <v>0.3429</v>
      </c>
      <c r="AH70" s="28">
        <f t="shared" si="19"/>
        <v>16.68031871</v>
      </c>
      <c r="AI70" s="29">
        <f t="shared" si="20"/>
        <v>4201864935</v>
      </c>
      <c r="AJ70" s="27" t="str">
        <f t="shared" si="21"/>
        <v>Subiu</v>
      </c>
    </row>
    <row r="71" ht="14.25" customHeight="1">
      <c r="A71" s="3" t="s">
        <v>181</v>
      </c>
      <c r="B71" s="22">
        <v>45317.0</v>
      </c>
      <c r="C71" s="23">
        <v>15.97</v>
      </c>
      <c r="D71" s="3">
        <v>-1.41</v>
      </c>
      <c r="E71" s="3">
        <v>-7.37</v>
      </c>
      <c r="F71" s="3">
        <v>-5.45</v>
      </c>
      <c r="G71" s="3">
        <v>-5.45</v>
      </c>
      <c r="H71" s="3">
        <v>23.51</v>
      </c>
      <c r="I71" s="3">
        <v>15.84</v>
      </c>
      <c r="J71" s="3">
        <v>16.43</v>
      </c>
      <c r="K71" s="3" t="s">
        <v>182</v>
      </c>
      <c r="L71" s="24">
        <f t="shared" si="1"/>
        <v>-0.0141</v>
      </c>
      <c r="M71" s="23">
        <f t="shared" si="2"/>
        <v>16.1983974</v>
      </c>
      <c r="N71" s="25">
        <f>VLOOKUP(A71,Total_de_acoes!A:B,2,0)</f>
        <v>846244302</v>
      </c>
      <c r="O71" s="26">
        <f t="shared" si="3"/>
        <v>-193280001.2</v>
      </c>
      <c r="P71" s="24" t="str">
        <f t="shared" si="4"/>
        <v>Desceu</v>
      </c>
      <c r="Q71" s="24" t="str">
        <f>VLOOKUP(A71,Ticker!A:B,2,0)</f>
        <v>Natura</v>
      </c>
      <c r="R71" s="4" t="str">
        <f>VLOOKUP(Q71,Chatgpt!A:C,2,0)</f>
        <v>Cosméticos</v>
      </c>
      <c r="S71" s="27">
        <f>VLOOKUP(Q71,Chatgpt!A:C,3,0)</f>
        <v>54</v>
      </c>
      <c r="T71" s="27" t="str">
        <f t="shared" si="5"/>
        <v>Entre 50 e 100</v>
      </c>
      <c r="U71" s="27">
        <f t="shared" si="6"/>
        <v>-0.0737</v>
      </c>
      <c r="V71" s="28">
        <f t="shared" si="7"/>
        <v>17.24063478</v>
      </c>
      <c r="W71" s="29">
        <f t="shared" si="8"/>
        <v>-1075267446</v>
      </c>
      <c r="X71" s="29" t="str">
        <f t="shared" si="9"/>
        <v>Desceu</v>
      </c>
      <c r="Y71" s="27">
        <f t="shared" si="10"/>
        <v>-0.0545</v>
      </c>
      <c r="Z71" s="28">
        <f t="shared" si="11"/>
        <v>16.89053411</v>
      </c>
      <c r="AA71" s="29">
        <f t="shared" si="12"/>
        <v>-778996744.5</v>
      </c>
      <c r="AB71" s="27" t="str">
        <f t="shared" si="13"/>
        <v>Desceu</v>
      </c>
      <c r="AC71" s="27">
        <f t="shared" si="14"/>
        <v>-0.0545</v>
      </c>
      <c r="AD71" s="28">
        <f t="shared" si="15"/>
        <v>16.89053411</v>
      </c>
      <c r="AE71" s="29">
        <f t="shared" si="16"/>
        <v>-778996744.5</v>
      </c>
      <c r="AF71" s="27" t="str">
        <f t="shared" si="17"/>
        <v>Desceu</v>
      </c>
      <c r="AG71" s="27">
        <f t="shared" si="18"/>
        <v>0.2351</v>
      </c>
      <c r="AH71" s="28">
        <f t="shared" si="19"/>
        <v>12.93012712</v>
      </c>
      <c r="AI71" s="29">
        <f t="shared" si="20"/>
        <v>2572475108</v>
      </c>
      <c r="AJ71" s="27" t="str">
        <f t="shared" si="21"/>
        <v>Subiu</v>
      </c>
    </row>
    <row r="72" ht="14.25" customHeight="1">
      <c r="A72" s="3" t="s">
        <v>183</v>
      </c>
      <c r="B72" s="22">
        <v>45317.0</v>
      </c>
      <c r="C72" s="23">
        <v>13.8</v>
      </c>
      <c r="D72" s="3">
        <v>-1.42</v>
      </c>
      <c r="E72" s="3">
        <v>-3.5</v>
      </c>
      <c r="F72" s="3">
        <v>2.0</v>
      </c>
      <c r="G72" s="3">
        <v>2.0</v>
      </c>
      <c r="H72" s="3">
        <v>-34.02</v>
      </c>
      <c r="I72" s="3">
        <v>13.63</v>
      </c>
      <c r="J72" s="3">
        <v>14.0</v>
      </c>
      <c r="K72" s="3" t="s">
        <v>184</v>
      </c>
      <c r="L72" s="24">
        <f t="shared" si="1"/>
        <v>-0.0142</v>
      </c>
      <c r="M72" s="23">
        <f t="shared" si="2"/>
        <v>13.99878271</v>
      </c>
      <c r="N72" s="25">
        <f>VLOOKUP(A72,Total_de_acoes!A:B,2,0)</f>
        <v>1349217892</v>
      </c>
      <c r="O72" s="26">
        <f t="shared" si="3"/>
        <v>-268201195.1</v>
      </c>
      <c r="P72" s="24" t="str">
        <f t="shared" si="4"/>
        <v>Desceu</v>
      </c>
      <c r="Q72" s="24" t="str">
        <f>VLOOKUP(A72,Ticker!A:B,2,0)</f>
        <v>Assaí</v>
      </c>
      <c r="R72" s="4" t="str">
        <f>VLOOKUP(Q72,Chatgpt!A:C,2,0)</f>
        <v>Varejo</v>
      </c>
      <c r="S72" s="27">
        <f>VLOOKUP(Q72,Chatgpt!A:C,3,0)</f>
        <v>49</v>
      </c>
      <c r="T72" s="27" t="str">
        <f t="shared" si="5"/>
        <v>Menos de 50 anos</v>
      </c>
      <c r="U72" s="27">
        <f t="shared" si="6"/>
        <v>-0.035</v>
      </c>
      <c r="V72" s="28">
        <f t="shared" si="7"/>
        <v>14.30051813</v>
      </c>
      <c r="W72" s="29">
        <f t="shared" si="8"/>
        <v>-675308022.6</v>
      </c>
      <c r="X72" s="29" t="str">
        <f t="shared" si="9"/>
        <v>Desceu</v>
      </c>
      <c r="Y72" s="27">
        <f t="shared" si="10"/>
        <v>0.02</v>
      </c>
      <c r="Z72" s="28">
        <f t="shared" si="11"/>
        <v>13.52941176</v>
      </c>
      <c r="AA72" s="29">
        <f t="shared" si="12"/>
        <v>365082488.4</v>
      </c>
      <c r="AB72" s="27" t="str">
        <f t="shared" si="13"/>
        <v>Subiu</v>
      </c>
      <c r="AC72" s="27">
        <f t="shared" si="14"/>
        <v>0.02</v>
      </c>
      <c r="AD72" s="28">
        <f t="shared" si="15"/>
        <v>13.52941176</v>
      </c>
      <c r="AE72" s="29">
        <f t="shared" si="16"/>
        <v>365082488.4</v>
      </c>
      <c r="AF72" s="27" t="str">
        <f t="shared" si="17"/>
        <v>Subiu</v>
      </c>
      <c r="AG72" s="27">
        <f t="shared" si="18"/>
        <v>-0.3402</v>
      </c>
      <c r="AH72" s="28">
        <f t="shared" si="19"/>
        <v>20.91542892</v>
      </c>
      <c r="AI72" s="29">
        <f t="shared" si="20"/>
        <v>-9600264005</v>
      </c>
      <c r="AJ72" s="27" t="str">
        <f t="shared" si="21"/>
        <v>Desceu</v>
      </c>
    </row>
    <row r="73" ht="14.25" customHeight="1">
      <c r="A73" s="3" t="s">
        <v>185</v>
      </c>
      <c r="B73" s="22">
        <v>45317.0</v>
      </c>
      <c r="C73" s="23">
        <v>13.22</v>
      </c>
      <c r="D73" s="3">
        <v>-1.56</v>
      </c>
      <c r="E73" s="3">
        <v>-4.13</v>
      </c>
      <c r="F73" s="3">
        <v>-8.58</v>
      </c>
      <c r="G73" s="3">
        <v>-8.58</v>
      </c>
      <c r="H73" s="3">
        <v>3.88</v>
      </c>
      <c r="I73" s="3">
        <v>13.18</v>
      </c>
      <c r="J73" s="3">
        <v>13.42</v>
      </c>
      <c r="K73" s="3" t="s">
        <v>186</v>
      </c>
      <c r="L73" s="24">
        <f t="shared" si="1"/>
        <v>-0.0156</v>
      </c>
      <c r="M73" s="23">
        <f t="shared" si="2"/>
        <v>13.4295002</v>
      </c>
      <c r="N73" s="25">
        <f>VLOOKUP(A73,Total_de_acoes!A:B,2,0)</f>
        <v>5602790110</v>
      </c>
      <c r="O73" s="26">
        <f t="shared" si="3"/>
        <v>-1173785666</v>
      </c>
      <c r="P73" s="24" t="str">
        <f t="shared" si="4"/>
        <v>Desceu</v>
      </c>
      <c r="Q73" s="24" t="str">
        <f>VLOOKUP(A73,Ticker!A:B,2,0)</f>
        <v>B3</v>
      </c>
      <c r="R73" s="4" t="str">
        <f>VLOOKUP(Q73,Chatgpt!A:C,2,0)</f>
        <v>Bolsa de Valores</v>
      </c>
      <c r="S73" s="27">
        <f>VLOOKUP(Q73,Chatgpt!A:C,3,0)</f>
        <v>126</v>
      </c>
      <c r="T73" s="27" t="str">
        <f t="shared" si="5"/>
        <v>Mais de 100 anos</v>
      </c>
      <c r="U73" s="27">
        <f t="shared" si="6"/>
        <v>-0.0413</v>
      </c>
      <c r="V73" s="28">
        <f t="shared" si="7"/>
        <v>13.78950662</v>
      </c>
      <c r="W73" s="29">
        <f t="shared" si="8"/>
        <v>-3190826078</v>
      </c>
      <c r="X73" s="29" t="str">
        <f t="shared" si="9"/>
        <v>Desceu</v>
      </c>
      <c r="Y73" s="27">
        <f t="shared" si="10"/>
        <v>-0.0858</v>
      </c>
      <c r="Z73" s="28">
        <f t="shared" si="11"/>
        <v>14.46073069</v>
      </c>
      <c r="AA73" s="29">
        <f t="shared" si="12"/>
        <v>-6951553659</v>
      </c>
      <c r="AB73" s="27" t="str">
        <f t="shared" si="13"/>
        <v>Desceu</v>
      </c>
      <c r="AC73" s="27">
        <f t="shared" si="14"/>
        <v>-0.0858</v>
      </c>
      <c r="AD73" s="28">
        <f t="shared" si="15"/>
        <v>14.46073069</v>
      </c>
      <c r="AE73" s="29">
        <f t="shared" si="16"/>
        <v>-6951553659</v>
      </c>
      <c r="AF73" s="27" t="str">
        <f t="shared" si="17"/>
        <v>Desceu</v>
      </c>
      <c r="AG73" s="27">
        <f t="shared" si="18"/>
        <v>0.0388</v>
      </c>
      <c r="AH73" s="28">
        <f t="shared" si="19"/>
        <v>12.72622256</v>
      </c>
      <c r="AI73" s="29">
        <f t="shared" si="20"/>
        <v>2766531332</v>
      </c>
      <c r="AJ73" s="27" t="str">
        <f t="shared" si="21"/>
        <v>Subiu</v>
      </c>
    </row>
    <row r="74" ht="14.25" customHeight="1">
      <c r="A74" s="3" t="s">
        <v>187</v>
      </c>
      <c r="B74" s="22">
        <v>45317.0</v>
      </c>
      <c r="C74" s="23">
        <v>31.08</v>
      </c>
      <c r="D74" s="3">
        <v>-1.61</v>
      </c>
      <c r="E74" s="3">
        <v>-5.27</v>
      </c>
      <c r="F74" s="3">
        <v>-13.06</v>
      </c>
      <c r="G74" s="3">
        <v>-13.06</v>
      </c>
      <c r="H74" s="3">
        <v>-27.52</v>
      </c>
      <c r="I74" s="3">
        <v>30.91</v>
      </c>
      <c r="J74" s="3">
        <v>31.72</v>
      </c>
      <c r="K74" s="3" t="s">
        <v>188</v>
      </c>
      <c r="L74" s="24">
        <f t="shared" si="1"/>
        <v>-0.0161</v>
      </c>
      <c r="M74" s="23">
        <f t="shared" si="2"/>
        <v>31.58857607</v>
      </c>
      <c r="N74" s="25">
        <f>VLOOKUP(A74,Total_de_acoes!A:B,2,0)</f>
        <v>409490388</v>
      </c>
      <c r="O74" s="26">
        <f t="shared" si="3"/>
        <v>-208257014.2</v>
      </c>
      <c r="P74" s="24" t="str">
        <f t="shared" si="4"/>
        <v>Desceu</v>
      </c>
      <c r="Q74" s="24" t="str">
        <f>VLOOKUP(A74,Ticker!A:B,2,0)</f>
        <v>Hypera</v>
      </c>
      <c r="R74" s="4" t="str">
        <f>VLOOKUP(Q74,Chatgpt!A:C,2,0)</f>
        <v>Farmacêutica</v>
      </c>
      <c r="S74" s="27">
        <f>VLOOKUP(Q74,Chatgpt!A:C,3,0)</f>
        <v>61</v>
      </c>
      <c r="T74" s="27" t="str">
        <f t="shared" si="5"/>
        <v>Entre 50 e 100</v>
      </c>
      <c r="U74" s="27">
        <f t="shared" si="6"/>
        <v>-0.0527</v>
      </c>
      <c r="V74" s="28">
        <f t="shared" si="7"/>
        <v>32.80903621</v>
      </c>
      <c r="W74" s="29">
        <f t="shared" si="8"/>
        <v>-708023707.7</v>
      </c>
      <c r="X74" s="29" t="str">
        <f t="shared" si="9"/>
        <v>Desceu</v>
      </c>
      <c r="Y74" s="27">
        <f t="shared" si="10"/>
        <v>-0.1306</v>
      </c>
      <c r="Z74" s="28">
        <f t="shared" si="11"/>
        <v>35.74879227</v>
      </c>
      <c r="AA74" s="29">
        <f t="shared" si="12"/>
        <v>-1911825558</v>
      </c>
      <c r="AB74" s="27" t="str">
        <f t="shared" si="13"/>
        <v>Desceu</v>
      </c>
      <c r="AC74" s="27">
        <f t="shared" si="14"/>
        <v>-0.1306</v>
      </c>
      <c r="AD74" s="28">
        <f t="shared" si="15"/>
        <v>35.74879227</v>
      </c>
      <c r="AE74" s="29">
        <f t="shared" si="16"/>
        <v>-1911825558</v>
      </c>
      <c r="AF74" s="27" t="str">
        <f t="shared" si="17"/>
        <v>Desceu</v>
      </c>
      <c r="AG74" s="27">
        <f t="shared" si="18"/>
        <v>-0.2752</v>
      </c>
      <c r="AH74" s="28">
        <f t="shared" si="19"/>
        <v>42.8807947</v>
      </c>
      <c r="AI74" s="29">
        <f t="shared" si="20"/>
        <v>-4832312001</v>
      </c>
      <c r="AJ74" s="27" t="str">
        <f t="shared" si="21"/>
        <v>Desceu</v>
      </c>
    </row>
    <row r="75" ht="14.25" customHeight="1">
      <c r="A75" s="3" t="s">
        <v>189</v>
      </c>
      <c r="B75" s="22">
        <v>45317.0</v>
      </c>
      <c r="C75" s="23">
        <v>28.2</v>
      </c>
      <c r="D75" s="3">
        <v>-1.94</v>
      </c>
      <c r="E75" s="3">
        <v>0.36</v>
      </c>
      <c r="F75" s="3">
        <v>-3.79</v>
      </c>
      <c r="G75" s="3">
        <v>-3.79</v>
      </c>
      <c r="H75" s="3">
        <v>17.1</v>
      </c>
      <c r="I75" s="3">
        <v>28.13</v>
      </c>
      <c r="J75" s="3">
        <v>28.97</v>
      </c>
      <c r="K75" s="3" t="s">
        <v>190</v>
      </c>
      <c r="L75" s="24">
        <f t="shared" si="1"/>
        <v>-0.0194</v>
      </c>
      <c r="M75" s="23">
        <f t="shared" si="2"/>
        <v>28.75790332</v>
      </c>
      <c r="N75" s="25">
        <f>VLOOKUP(A75,Total_de_acoes!A:B,2,0)</f>
        <v>142377330</v>
      </c>
      <c r="O75" s="26">
        <f t="shared" si="3"/>
        <v>-79432785.74</v>
      </c>
      <c r="P75" s="24" t="str">
        <f t="shared" si="4"/>
        <v>Desceu</v>
      </c>
      <c r="Q75" s="24" t="str">
        <f>VLOOKUP(A75,Ticker!A:B,2,0)</f>
        <v>São Martinho</v>
      </c>
      <c r="R75" s="4" t="str">
        <f>VLOOKUP(Q75,Chatgpt!A:C,2,0)</f>
        <v>Açúcar e Álcool</v>
      </c>
      <c r="S75" s="27">
        <f>VLOOKUP(Q75,Chatgpt!A:C,3,0)</f>
        <v>82</v>
      </c>
      <c r="T75" s="27" t="str">
        <f t="shared" si="5"/>
        <v>Entre 50 e 100</v>
      </c>
      <c r="U75" s="27">
        <f t="shared" si="6"/>
        <v>0.0036</v>
      </c>
      <c r="V75" s="28">
        <f t="shared" si="7"/>
        <v>28.09884416</v>
      </c>
      <c r="W75" s="29">
        <f t="shared" si="8"/>
        <v>14402298.27</v>
      </c>
      <c r="X75" s="29" t="str">
        <f t="shared" si="9"/>
        <v>Subiu</v>
      </c>
      <c r="Y75" s="27">
        <f t="shared" si="10"/>
        <v>-0.0379</v>
      </c>
      <c r="Z75" s="28">
        <f t="shared" si="11"/>
        <v>29.31088244</v>
      </c>
      <c r="AA75" s="29">
        <f t="shared" si="12"/>
        <v>-158164476.4</v>
      </c>
      <c r="AB75" s="27" t="str">
        <f t="shared" si="13"/>
        <v>Desceu</v>
      </c>
      <c r="AC75" s="27">
        <f t="shared" si="14"/>
        <v>-0.0379</v>
      </c>
      <c r="AD75" s="28">
        <f t="shared" si="15"/>
        <v>29.31088244</v>
      </c>
      <c r="AE75" s="29">
        <f t="shared" si="16"/>
        <v>-158164476.4</v>
      </c>
      <c r="AF75" s="27" t="str">
        <f t="shared" si="17"/>
        <v>Desceu</v>
      </c>
      <c r="AG75" s="27">
        <f t="shared" si="18"/>
        <v>0.171</v>
      </c>
      <c r="AH75" s="28">
        <f t="shared" si="19"/>
        <v>24.08198121</v>
      </c>
      <c r="AI75" s="29">
        <f t="shared" si="20"/>
        <v>586312519.8</v>
      </c>
      <c r="AJ75" s="27" t="str">
        <f t="shared" si="21"/>
        <v>Subiu</v>
      </c>
    </row>
    <row r="76" ht="14.25" customHeight="1">
      <c r="A76" s="3" t="s">
        <v>191</v>
      </c>
      <c r="B76" s="22">
        <v>45317.0</v>
      </c>
      <c r="C76" s="23">
        <v>3.93</v>
      </c>
      <c r="D76" s="3">
        <v>-1.99</v>
      </c>
      <c r="E76" s="3">
        <v>-2.24</v>
      </c>
      <c r="F76" s="3">
        <v>-11.69</v>
      </c>
      <c r="G76" s="3">
        <v>-11.69</v>
      </c>
      <c r="H76" s="3">
        <v>-11.49</v>
      </c>
      <c r="I76" s="3">
        <v>3.89</v>
      </c>
      <c r="J76" s="3">
        <v>4.06</v>
      </c>
      <c r="K76" s="3" t="s">
        <v>192</v>
      </c>
      <c r="L76" s="24">
        <f t="shared" si="1"/>
        <v>-0.0199</v>
      </c>
      <c r="M76" s="23">
        <f t="shared" si="2"/>
        <v>4.009794919</v>
      </c>
      <c r="N76" s="25">
        <f>VLOOKUP(A76,Total_de_acoes!A:B,2,0)</f>
        <v>4394332306</v>
      </c>
      <c r="O76" s="26">
        <f t="shared" si="3"/>
        <v>-350645389.9</v>
      </c>
      <c r="P76" s="24" t="str">
        <f t="shared" si="4"/>
        <v>Desceu</v>
      </c>
      <c r="Q76" s="24" t="str">
        <f>VLOOKUP(A76,Ticker!A:B,2,0)</f>
        <v>Hapvida</v>
      </c>
      <c r="R76" s="4" t="str">
        <f>VLOOKUP(Q76,Chatgpt!A:C,2,0)</f>
        <v>Saúde</v>
      </c>
      <c r="S76" s="27">
        <f>VLOOKUP(Q76,Chatgpt!A:C,3,0)</f>
        <v>45</v>
      </c>
      <c r="T76" s="27" t="str">
        <f t="shared" si="5"/>
        <v>Menos de 50 anos</v>
      </c>
      <c r="U76" s="27">
        <f t="shared" si="6"/>
        <v>-0.0224</v>
      </c>
      <c r="V76" s="28">
        <f t="shared" si="7"/>
        <v>4.0200491</v>
      </c>
      <c r="W76" s="29">
        <f t="shared" si="8"/>
        <v>-395705668.5</v>
      </c>
      <c r="X76" s="29" t="str">
        <f t="shared" si="9"/>
        <v>Desceu</v>
      </c>
      <c r="Y76" s="27">
        <f t="shared" si="10"/>
        <v>-0.1169</v>
      </c>
      <c r="Z76" s="28">
        <f t="shared" si="11"/>
        <v>4.450232137</v>
      </c>
      <c r="AA76" s="29">
        <f t="shared" si="12"/>
        <v>-2286072885</v>
      </c>
      <c r="AB76" s="27" t="str">
        <f t="shared" si="13"/>
        <v>Desceu</v>
      </c>
      <c r="AC76" s="27">
        <f t="shared" si="14"/>
        <v>-0.1169</v>
      </c>
      <c r="AD76" s="28">
        <f t="shared" si="15"/>
        <v>4.450232137</v>
      </c>
      <c r="AE76" s="29">
        <f t="shared" si="16"/>
        <v>-2286072885</v>
      </c>
      <c r="AF76" s="27" t="str">
        <f t="shared" si="17"/>
        <v>Desceu</v>
      </c>
      <c r="AG76" s="27">
        <f t="shared" si="18"/>
        <v>-0.1149</v>
      </c>
      <c r="AH76" s="28">
        <f t="shared" si="19"/>
        <v>4.440176251</v>
      </c>
      <c r="AI76" s="29">
        <f t="shared" si="20"/>
        <v>-2241883983</v>
      </c>
      <c r="AJ76" s="27" t="str">
        <f t="shared" si="21"/>
        <v>Desceu</v>
      </c>
    </row>
    <row r="77" ht="14.25" customHeight="1">
      <c r="A77" s="3" t="s">
        <v>193</v>
      </c>
      <c r="B77" s="22">
        <v>45317.0</v>
      </c>
      <c r="C77" s="23">
        <v>15.78</v>
      </c>
      <c r="D77" s="3">
        <v>-2.29</v>
      </c>
      <c r="E77" s="3">
        <v>-5.62</v>
      </c>
      <c r="F77" s="3">
        <v>-9.41</v>
      </c>
      <c r="G77" s="3">
        <v>-9.41</v>
      </c>
      <c r="H77" s="3">
        <v>-24.94</v>
      </c>
      <c r="I77" s="3">
        <v>15.7</v>
      </c>
      <c r="J77" s="3">
        <v>16.23</v>
      </c>
      <c r="K77" s="3" t="s">
        <v>194</v>
      </c>
      <c r="L77" s="24">
        <f t="shared" si="1"/>
        <v>-0.0229</v>
      </c>
      <c r="M77" s="23">
        <f t="shared" si="2"/>
        <v>16.14983113</v>
      </c>
      <c r="N77" s="25">
        <f>VLOOKUP(A77,Total_de_acoes!A:B,2,0)</f>
        <v>951329770</v>
      </c>
      <c r="O77" s="26">
        <f t="shared" si="3"/>
        <v>-351831366.6</v>
      </c>
      <c r="P77" s="24" t="str">
        <f t="shared" si="4"/>
        <v>Desceu</v>
      </c>
      <c r="Q77" s="24" t="str">
        <f>VLOOKUP(A77,Ticker!A:B,2,0)</f>
        <v>Lojas Renner</v>
      </c>
      <c r="R77" s="4" t="str">
        <f>VLOOKUP(Q77,Chatgpt!A:C,2,0)</f>
        <v>Varejo</v>
      </c>
      <c r="S77" s="27">
        <f>VLOOKUP(Q77,Chatgpt!A:C,3,0)</f>
        <v>54</v>
      </c>
      <c r="T77" s="27" t="str">
        <f t="shared" si="5"/>
        <v>Entre 50 e 100</v>
      </c>
      <c r="U77" s="27">
        <f t="shared" si="6"/>
        <v>-0.0562</v>
      </c>
      <c r="V77" s="28">
        <f t="shared" si="7"/>
        <v>16.71964399</v>
      </c>
      <c r="W77" s="29">
        <f t="shared" si="8"/>
        <v>-893911303.1</v>
      </c>
      <c r="X77" s="29" t="str">
        <f t="shared" si="9"/>
        <v>Desceu</v>
      </c>
      <c r="Y77" s="27">
        <f t="shared" si="10"/>
        <v>-0.0941</v>
      </c>
      <c r="Z77" s="28">
        <f t="shared" si="11"/>
        <v>17.41914119</v>
      </c>
      <c r="AA77" s="29">
        <f t="shared" si="12"/>
        <v>-1559363807</v>
      </c>
      <c r="AB77" s="27" t="str">
        <f t="shared" si="13"/>
        <v>Desceu</v>
      </c>
      <c r="AC77" s="27">
        <f t="shared" si="14"/>
        <v>-0.0941</v>
      </c>
      <c r="AD77" s="28">
        <f t="shared" si="15"/>
        <v>17.41914119</v>
      </c>
      <c r="AE77" s="29">
        <f t="shared" si="16"/>
        <v>-1559363807</v>
      </c>
      <c r="AF77" s="27" t="str">
        <f t="shared" si="17"/>
        <v>Desceu</v>
      </c>
      <c r="AG77" s="27">
        <f t="shared" si="18"/>
        <v>-0.2494</v>
      </c>
      <c r="AH77" s="28">
        <f t="shared" si="19"/>
        <v>21.02318145</v>
      </c>
      <c r="AI77" s="29">
        <f t="shared" si="20"/>
        <v>-4987994607</v>
      </c>
      <c r="AJ77" s="27" t="str">
        <f t="shared" si="21"/>
        <v>Desceu</v>
      </c>
    </row>
    <row r="78" ht="14.25" customHeight="1">
      <c r="A78" s="3" t="s">
        <v>195</v>
      </c>
      <c r="B78" s="22">
        <v>45317.0</v>
      </c>
      <c r="C78" s="23">
        <v>10.71</v>
      </c>
      <c r="D78" s="3">
        <v>-2.45</v>
      </c>
      <c r="E78" s="3">
        <v>-9.47</v>
      </c>
      <c r="F78" s="3">
        <v>-13.98</v>
      </c>
      <c r="G78" s="3">
        <v>-13.98</v>
      </c>
      <c r="H78" s="3">
        <v>-32.72</v>
      </c>
      <c r="I78" s="3">
        <v>10.7</v>
      </c>
      <c r="J78" s="3">
        <v>11.08</v>
      </c>
      <c r="K78" s="3" t="s">
        <v>196</v>
      </c>
      <c r="L78" s="24">
        <f t="shared" si="1"/>
        <v>-0.0245</v>
      </c>
      <c r="M78" s="23">
        <f t="shared" si="2"/>
        <v>10.97898514</v>
      </c>
      <c r="N78" s="25">
        <f>VLOOKUP(A78,Total_de_acoes!A:B,2,0)</f>
        <v>533990587</v>
      </c>
      <c r="O78" s="26">
        <f t="shared" si="3"/>
        <v>-143635530.6</v>
      </c>
      <c r="P78" s="24" t="str">
        <f t="shared" si="4"/>
        <v>Desceu</v>
      </c>
      <c r="Q78" s="24" t="str">
        <f>VLOOKUP(A78,Ticker!A:B,2,0)</f>
        <v>Carrefour Brasil</v>
      </c>
      <c r="R78" s="4" t="str">
        <f>VLOOKUP(Q78,Chatgpt!A:C,2,0)</f>
        <v>Varejo</v>
      </c>
      <c r="S78" s="27">
        <f>VLOOKUP(Q78,Chatgpt!A:C,3,0)</f>
        <v>37</v>
      </c>
      <c r="T78" s="27" t="str">
        <f t="shared" si="5"/>
        <v>Menos de 50 anos</v>
      </c>
      <c r="U78" s="27">
        <f t="shared" si="6"/>
        <v>-0.0947</v>
      </c>
      <c r="V78" s="28">
        <f t="shared" si="7"/>
        <v>11.83033249</v>
      </c>
      <c r="W78" s="29">
        <f t="shared" si="8"/>
        <v>-598247002.1</v>
      </c>
      <c r="X78" s="29" t="str">
        <f t="shared" si="9"/>
        <v>Desceu</v>
      </c>
      <c r="Y78" s="27">
        <f t="shared" si="10"/>
        <v>-0.1398</v>
      </c>
      <c r="Z78" s="28">
        <f t="shared" si="11"/>
        <v>12.45059289</v>
      </c>
      <c r="AA78" s="29">
        <f t="shared" si="12"/>
        <v>-929460216.6</v>
      </c>
      <c r="AB78" s="27" t="str">
        <f t="shared" si="13"/>
        <v>Desceu</v>
      </c>
      <c r="AC78" s="27">
        <f t="shared" si="14"/>
        <v>-0.1398</v>
      </c>
      <c r="AD78" s="28">
        <f t="shared" si="15"/>
        <v>12.45059289</v>
      </c>
      <c r="AE78" s="29">
        <f t="shared" si="16"/>
        <v>-929460216.6</v>
      </c>
      <c r="AF78" s="27" t="str">
        <f t="shared" si="17"/>
        <v>Desceu</v>
      </c>
      <c r="AG78" s="27">
        <f t="shared" si="18"/>
        <v>-0.3272</v>
      </c>
      <c r="AH78" s="28">
        <f t="shared" si="19"/>
        <v>15.91854935</v>
      </c>
      <c r="AI78" s="29">
        <f t="shared" si="20"/>
        <v>-2781316323</v>
      </c>
      <c r="AJ78" s="27" t="str">
        <f t="shared" si="21"/>
        <v>Desceu</v>
      </c>
    </row>
    <row r="79" ht="14.25" customHeight="1">
      <c r="A79" s="3" t="s">
        <v>197</v>
      </c>
      <c r="B79" s="22">
        <v>45317.0</v>
      </c>
      <c r="C79" s="23">
        <v>8.7</v>
      </c>
      <c r="D79" s="3">
        <v>-2.46</v>
      </c>
      <c r="E79" s="3">
        <v>-6.95</v>
      </c>
      <c r="F79" s="3">
        <v>-23.55</v>
      </c>
      <c r="G79" s="3">
        <v>-23.55</v>
      </c>
      <c r="H79" s="3">
        <v>-85.74</v>
      </c>
      <c r="I79" s="3">
        <v>8.67</v>
      </c>
      <c r="J79" s="3">
        <v>8.95</v>
      </c>
      <c r="K79" s="3" t="s">
        <v>198</v>
      </c>
      <c r="L79" s="24">
        <f t="shared" si="1"/>
        <v>-0.0246</v>
      </c>
      <c r="M79" s="23">
        <f t="shared" si="2"/>
        <v>8.919417675</v>
      </c>
      <c r="N79" s="25">
        <f>VLOOKUP(A79,Total_de_acoes!A:B,2,0)</f>
        <v>94843047</v>
      </c>
      <c r="O79" s="26">
        <f t="shared" si="3"/>
        <v>-20810240.84</v>
      </c>
      <c r="P79" s="24" t="str">
        <f t="shared" si="4"/>
        <v>Desceu</v>
      </c>
      <c r="Q79" s="24" t="str">
        <f>VLOOKUP(A79,Ticker!A:B,2,0)</f>
        <v>Casas Bahia</v>
      </c>
      <c r="R79" s="4" t="str">
        <f>VLOOKUP(Q79,Chatgpt!A:C,2,0)</f>
        <v>Varejo</v>
      </c>
      <c r="S79" s="27">
        <f>VLOOKUP(Q79,Chatgpt!A:C,3,0)</f>
        <v>95</v>
      </c>
      <c r="T79" s="27" t="str">
        <f t="shared" si="5"/>
        <v>Entre 50 e 100</v>
      </c>
      <c r="U79" s="27">
        <f t="shared" si="6"/>
        <v>-0.0695</v>
      </c>
      <c r="V79" s="28">
        <f t="shared" si="7"/>
        <v>9.349811929</v>
      </c>
      <c r="W79" s="29">
        <f t="shared" si="8"/>
        <v>-61630143.33</v>
      </c>
      <c r="X79" s="29" t="str">
        <f t="shared" si="9"/>
        <v>Desceu</v>
      </c>
      <c r="Y79" s="27">
        <f t="shared" si="10"/>
        <v>-0.2355</v>
      </c>
      <c r="Z79" s="28">
        <f t="shared" si="11"/>
        <v>11.37998692</v>
      </c>
      <c r="AA79" s="29">
        <f t="shared" si="12"/>
        <v>-254178125.4</v>
      </c>
      <c r="AB79" s="27" t="str">
        <f t="shared" si="13"/>
        <v>Desceu</v>
      </c>
      <c r="AC79" s="27">
        <f t="shared" si="14"/>
        <v>-0.2355</v>
      </c>
      <c r="AD79" s="28">
        <f t="shared" si="15"/>
        <v>11.37998692</v>
      </c>
      <c r="AE79" s="29">
        <f t="shared" si="16"/>
        <v>-254178125.4</v>
      </c>
      <c r="AF79" s="27" t="str">
        <f t="shared" si="17"/>
        <v>Desceu</v>
      </c>
      <c r="AG79" s="27">
        <f t="shared" si="18"/>
        <v>-0.8574</v>
      </c>
      <c r="AH79" s="28">
        <f t="shared" si="19"/>
        <v>61.00981767</v>
      </c>
      <c r="AI79" s="29">
        <f t="shared" si="20"/>
        <v>-4961222496</v>
      </c>
      <c r="AJ79" s="27" t="str">
        <f t="shared" si="21"/>
        <v>Desceu</v>
      </c>
    </row>
    <row r="80" ht="14.25" customHeight="1">
      <c r="A80" s="3" t="s">
        <v>199</v>
      </c>
      <c r="B80" s="22">
        <v>45317.0</v>
      </c>
      <c r="C80" s="23">
        <v>56.24</v>
      </c>
      <c r="D80" s="3">
        <v>-3.63</v>
      </c>
      <c r="E80" s="3">
        <v>-6.41</v>
      </c>
      <c r="F80" s="3">
        <v>-11.57</v>
      </c>
      <c r="G80" s="3">
        <v>-11.57</v>
      </c>
      <c r="H80" s="3">
        <v>-2.77</v>
      </c>
      <c r="I80" s="3">
        <v>56.04</v>
      </c>
      <c r="J80" s="3">
        <v>58.9</v>
      </c>
      <c r="K80" s="3" t="s">
        <v>200</v>
      </c>
      <c r="L80" s="24">
        <f t="shared" si="1"/>
        <v>-0.0363</v>
      </c>
      <c r="M80" s="23">
        <f t="shared" si="2"/>
        <v>58.35841029</v>
      </c>
      <c r="N80" s="25">
        <f>VLOOKUP(A80,Total_de_acoes!A:B,2,0)</f>
        <v>853202347</v>
      </c>
      <c r="O80" s="26">
        <f t="shared" si="3"/>
        <v>-1807432634</v>
      </c>
      <c r="P80" s="24" t="str">
        <f t="shared" si="4"/>
        <v>Desceu</v>
      </c>
      <c r="Q80" s="24" t="str">
        <f>VLOOKUP(A80,Ticker!A:B,2,0)</f>
        <v>Localiza</v>
      </c>
      <c r="R80" s="4" t="str">
        <f>VLOOKUP(Q80,Chatgpt!A:C,2,0)</f>
        <v>Aluguel de Carros</v>
      </c>
      <c r="S80" s="27">
        <f>VLOOKUP(Q80,Chatgpt!A:C,3,0)</f>
        <v>49</v>
      </c>
      <c r="T80" s="27" t="str">
        <f t="shared" si="5"/>
        <v>Menos de 50 anos</v>
      </c>
      <c r="U80" s="27">
        <f t="shared" si="6"/>
        <v>-0.0641</v>
      </c>
      <c r="V80" s="28">
        <f t="shared" si="7"/>
        <v>60.09189016</v>
      </c>
      <c r="W80" s="29">
        <f t="shared" si="8"/>
        <v>-3286441724</v>
      </c>
      <c r="X80" s="29" t="str">
        <f t="shared" si="9"/>
        <v>Desceu</v>
      </c>
      <c r="Y80" s="27">
        <f t="shared" si="10"/>
        <v>-0.1157</v>
      </c>
      <c r="Z80" s="28">
        <f t="shared" si="11"/>
        <v>63.59832636</v>
      </c>
      <c r="AA80" s="29">
        <f t="shared" si="12"/>
        <v>-6278141320</v>
      </c>
      <c r="AB80" s="27" t="str">
        <f t="shared" si="13"/>
        <v>Desceu</v>
      </c>
      <c r="AC80" s="27">
        <f t="shared" si="14"/>
        <v>-0.1157</v>
      </c>
      <c r="AD80" s="28">
        <f t="shared" si="15"/>
        <v>63.59832636</v>
      </c>
      <c r="AE80" s="29">
        <f t="shared" si="16"/>
        <v>-6278141320</v>
      </c>
      <c r="AF80" s="27" t="str">
        <f t="shared" si="17"/>
        <v>Desceu</v>
      </c>
      <c r="AG80" s="27">
        <f t="shared" si="18"/>
        <v>-0.0277</v>
      </c>
      <c r="AH80" s="28">
        <f t="shared" si="19"/>
        <v>57.84222976</v>
      </c>
      <c r="AI80" s="29">
        <f t="shared" si="20"/>
        <v>-1367026195</v>
      </c>
      <c r="AJ80" s="27" t="str">
        <f t="shared" si="21"/>
        <v>Desceu</v>
      </c>
    </row>
    <row r="81" ht="14.25" customHeight="1">
      <c r="A81" s="3" t="s">
        <v>201</v>
      </c>
      <c r="B81" s="22">
        <v>45317.0</v>
      </c>
      <c r="C81" s="23">
        <v>3.07</v>
      </c>
      <c r="D81" s="3">
        <v>-4.36</v>
      </c>
      <c r="E81" s="3">
        <v>-5.54</v>
      </c>
      <c r="F81" s="3">
        <v>-12.29</v>
      </c>
      <c r="G81" s="3">
        <v>-12.29</v>
      </c>
      <c r="H81" s="3">
        <v>-36.83</v>
      </c>
      <c r="I81" s="3">
        <v>3.05</v>
      </c>
      <c r="J81" s="3">
        <v>3.23</v>
      </c>
      <c r="K81" s="3" t="s">
        <v>202</v>
      </c>
      <c r="L81" s="24">
        <f t="shared" si="1"/>
        <v>-0.0436</v>
      </c>
      <c r="M81" s="23">
        <f t="shared" si="2"/>
        <v>3.209953994</v>
      </c>
      <c r="N81" s="25">
        <f>VLOOKUP(A81,Total_de_acoes!A:B,2,0)</f>
        <v>525582771</v>
      </c>
      <c r="O81" s="26">
        <f t="shared" si="3"/>
        <v>-73557408.06</v>
      </c>
      <c r="P81" s="24" t="str">
        <f t="shared" si="4"/>
        <v>Desceu</v>
      </c>
      <c r="Q81" s="24" t="str">
        <f>VLOOKUP(A81,Ticker!A:B,2,0)</f>
        <v>CVC</v>
      </c>
      <c r="R81" s="4" t="str">
        <f>VLOOKUP(Q81,Chatgpt!A:C,2,0)</f>
        <v>Turismo</v>
      </c>
      <c r="S81" s="27">
        <f>VLOOKUP(Q81,Chatgpt!A:C,3,0)</f>
        <v>50</v>
      </c>
      <c r="T81" s="27" t="str">
        <f t="shared" si="5"/>
        <v>Entre 50 e 100</v>
      </c>
      <c r="U81" s="27">
        <f t="shared" si="6"/>
        <v>-0.0554</v>
      </c>
      <c r="V81" s="28">
        <f t="shared" si="7"/>
        <v>3.250052932</v>
      </c>
      <c r="W81" s="29">
        <f t="shared" si="8"/>
        <v>-94632719.17</v>
      </c>
      <c r="X81" s="29" t="str">
        <f t="shared" si="9"/>
        <v>Desceu</v>
      </c>
      <c r="Y81" s="27">
        <f t="shared" si="10"/>
        <v>-0.1229</v>
      </c>
      <c r="Z81" s="28">
        <f t="shared" si="11"/>
        <v>3.500171018</v>
      </c>
      <c r="AA81" s="29">
        <f t="shared" si="12"/>
        <v>-226090475.7</v>
      </c>
      <c r="AB81" s="27" t="str">
        <f t="shared" si="13"/>
        <v>Desceu</v>
      </c>
      <c r="AC81" s="27">
        <f t="shared" si="14"/>
        <v>-0.1229</v>
      </c>
      <c r="AD81" s="28">
        <f t="shared" si="15"/>
        <v>3.500171018</v>
      </c>
      <c r="AE81" s="29">
        <f t="shared" si="16"/>
        <v>-226090475.7</v>
      </c>
      <c r="AF81" s="27" t="str">
        <f t="shared" si="17"/>
        <v>Desceu</v>
      </c>
      <c r="AG81" s="27">
        <f t="shared" si="18"/>
        <v>-0.3683</v>
      </c>
      <c r="AH81" s="28">
        <f t="shared" si="19"/>
        <v>4.859901852</v>
      </c>
      <c r="AI81" s="29">
        <f t="shared" si="20"/>
        <v>-940741575.3</v>
      </c>
      <c r="AJ81" s="27" t="str">
        <f t="shared" si="21"/>
        <v>Desceu</v>
      </c>
    </row>
    <row r="82" ht="14.25" customHeight="1">
      <c r="A82" s="3" t="s">
        <v>203</v>
      </c>
      <c r="B82" s="22">
        <v>45317.0</v>
      </c>
      <c r="C82" s="23">
        <v>5.92</v>
      </c>
      <c r="D82" s="3">
        <v>-8.07</v>
      </c>
      <c r="E82" s="3">
        <v>-15.91</v>
      </c>
      <c r="F82" s="3">
        <v>-34.0</v>
      </c>
      <c r="G82" s="3">
        <v>-34.0</v>
      </c>
      <c r="H82" s="3">
        <v>-25.44</v>
      </c>
      <c r="I82" s="3">
        <v>5.51</v>
      </c>
      <c r="J82" s="3">
        <v>6.02</v>
      </c>
      <c r="K82" s="3" t="s">
        <v>204</v>
      </c>
      <c r="L82" s="24">
        <f t="shared" si="1"/>
        <v>-0.0807</v>
      </c>
      <c r="M82" s="23">
        <f t="shared" si="2"/>
        <v>6.439682367</v>
      </c>
      <c r="N82" s="25">
        <f>VLOOKUP(A82,Total_de_acoes!A:B,2,0)</f>
        <v>198184909</v>
      </c>
      <c r="O82" s="26">
        <f t="shared" si="3"/>
        <v>-102993202.6</v>
      </c>
      <c r="P82" s="24" t="str">
        <f t="shared" si="4"/>
        <v>Desceu</v>
      </c>
      <c r="Q82" s="24" t="str">
        <f>VLOOKUP(A82,Ticker!A:B,2,0)</f>
        <v>GOL</v>
      </c>
      <c r="R82" s="4" t="str">
        <f>VLOOKUP(Q82,Chatgpt!A:C,2,0)</f>
        <v>Aviação</v>
      </c>
      <c r="S82" s="27">
        <f>VLOOKUP(Q82,Chatgpt!A:C,3,0)</f>
        <v>20</v>
      </c>
      <c r="T82" s="27" t="str">
        <f t="shared" si="5"/>
        <v>Menos de 50 anos</v>
      </c>
      <c r="U82" s="27">
        <f t="shared" si="6"/>
        <v>-0.1591</v>
      </c>
      <c r="V82" s="28">
        <f t="shared" si="7"/>
        <v>7.040076109</v>
      </c>
      <c r="W82" s="29">
        <f t="shared" si="8"/>
        <v>-221982181.7</v>
      </c>
      <c r="X82" s="29" t="str">
        <f t="shared" si="9"/>
        <v>Desceu</v>
      </c>
      <c r="Y82" s="27">
        <f t="shared" si="10"/>
        <v>-0.34</v>
      </c>
      <c r="Z82" s="28">
        <f t="shared" si="11"/>
        <v>8.96969697</v>
      </c>
      <c r="AA82" s="29">
        <f t="shared" si="12"/>
        <v>-604403916.4</v>
      </c>
      <c r="AB82" s="27" t="str">
        <f t="shared" si="13"/>
        <v>Desceu</v>
      </c>
      <c r="AC82" s="27">
        <f t="shared" si="14"/>
        <v>-0.34</v>
      </c>
      <c r="AD82" s="28">
        <f t="shared" si="15"/>
        <v>8.96969697</v>
      </c>
      <c r="AE82" s="29">
        <f t="shared" si="16"/>
        <v>-604403916.4</v>
      </c>
      <c r="AF82" s="27" t="str">
        <f t="shared" si="17"/>
        <v>Desceu</v>
      </c>
      <c r="AG82" s="27">
        <f t="shared" si="18"/>
        <v>-0.2544</v>
      </c>
      <c r="AH82" s="28">
        <f t="shared" si="19"/>
        <v>7.939914163</v>
      </c>
      <c r="AI82" s="29">
        <f t="shared" si="20"/>
        <v>-400316504.6</v>
      </c>
      <c r="AJ82" s="27" t="str">
        <f t="shared" si="21"/>
        <v>Desceu</v>
      </c>
    </row>
    <row r="83" ht="14.25" customHeight="1">
      <c r="O83" s="30"/>
      <c r="W83" s="30"/>
      <c r="X83" s="30"/>
      <c r="Z83" s="31"/>
      <c r="AA83" s="30"/>
      <c r="AE83" s="30"/>
      <c r="AH83" s="31"/>
      <c r="AI83" s="30"/>
    </row>
    <row r="84" ht="14.25" customHeight="1">
      <c r="O84" s="30"/>
      <c r="W84" s="30"/>
      <c r="X84" s="30"/>
      <c r="Z84" s="31"/>
      <c r="AA84" s="30"/>
      <c r="AE84" s="30"/>
      <c r="AH84" s="31"/>
      <c r="AI84" s="30"/>
    </row>
    <row r="85" ht="14.25" customHeight="1">
      <c r="O85" s="30"/>
      <c r="W85" s="30"/>
      <c r="X85" s="30"/>
      <c r="Z85" s="31"/>
      <c r="AA85" s="30"/>
      <c r="AE85" s="30"/>
      <c r="AH85" s="31"/>
      <c r="AI85" s="30"/>
    </row>
    <row r="86" ht="14.25" customHeight="1">
      <c r="O86" s="30"/>
      <c r="W86" s="30"/>
      <c r="X86" s="30"/>
      <c r="Z86" s="31"/>
      <c r="AA86" s="30"/>
      <c r="AE86" s="30"/>
      <c r="AH86" s="31"/>
      <c r="AI86" s="30"/>
    </row>
    <row r="87" ht="14.25" customHeight="1">
      <c r="O87" s="30"/>
      <c r="W87" s="30"/>
      <c r="X87" s="30"/>
      <c r="Z87" s="31"/>
      <c r="AA87" s="30"/>
      <c r="AE87" s="30"/>
      <c r="AH87" s="31"/>
      <c r="AI87" s="30"/>
    </row>
    <row r="88" ht="14.25" customHeight="1">
      <c r="O88" s="30"/>
      <c r="W88" s="30"/>
      <c r="X88" s="30"/>
      <c r="Z88" s="31"/>
      <c r="AA88" s="30"/>
      <c r="AE88" s="30"/>
      <c r="AH88" s="31"/>
      <c r="AI88" s="30"/>
    </row>
    <row r="89" ht="14.25" customHeight="1">
      <c r="O89" s="30"/>
      <c r="W89" s="30"/>
      <c r="X89" s="30"/>
      <c r="Z89" s="31"/>
      <c r="AA89" s="30"/>
      <c r="AE89" s="30"/>
      <c r="AH89" s="31"/>
      <c r="AI89" s="30"/>
    </row>
    <row r="90" ht="14.25" customHeight="1">
      <c r="O90" s="30"/>
      <c r="W90" s="30"/>
      <c r="X90" s="30"/>
      <c r="Z90" s="31"/>
      <c r="AA90" s="30"/>
      <c r="AE90" s="30"/>
      <c r="AH90" s="31"/>
      <c r="AI90" s="30"/>
    </row>
    <row r="91" ht="14.25" customHeight="1">
      <c r="O91" s="30"/>
      <c r="W91" s="30"/>
      <c r="X91" s="30"/>
      <c r="Z91" s="31"/>
      <c r="AA91" s="30"/>
      <c r="AE91" s="30"/>
      <c r="AH91" s="31"/>
      <c r="AI91" s="30"/>
    </row>
    <row r="92" ht="14.25" customHeight="1">
      <c r="O92" s="30"/>
      <c r="W92" s="30"/>
      <c r="X92" s="30"/>
      <c r="Z92" s="31"/>
      <c r="AA92" s="30"/>
      <c r="AE92" s="30"/>
      <c r="AH92" s="31"/>
      <c r="AI92" s="30"/>
    </row>
    <row r="93" ht="14.25" customHeight="1">
      <c r="O93" s="30"/>
      <c r="W93" s="30"/>
      <c r="X93" s="30"/>
      <c r="Z93" s="31"/>
      <c r="AA93" s="30"/>
      <c r="AE93" s="30"/>
      <c r="AH93" s="31"/>
      <c r="AI93" s="30"/>
    </row>
    <row r="94" ht="14.25" customHeight="1">
      <c r="O94" s="30"/>
      <c r="W94" s="30"/>
      <c r="X94" s="30"/>
      <c r="Z94" s="31"/>
      <c r="AA94" s="30"/>
      <c r="AE94" s="30"/>
      <c r="AH94" s="31"/>
      <c r="AI94" s="30"/>
    </row>
    <row r="95" ht="14.25" customHeight="1">
      <c r="O95" s="30"/>
      <c r="W95" s="30"/>
      <c r="X95" s="30"/>
      <c r="Z95" s="31"/>
      <c r="AA95" s="30"/>
      <c r="AE95" s="30"/>
      <c r="AH95" s="31"/>
      <c r="AI95" s="30"/>
    </row>
    <row r="96" ht="14.25" customHeight="1">
      <c r="O96" s="30"/>
      <c r="W96" s="30"/>
      <c r="X96" s="30"/>
      <c r="Z96" s="31"/>
      <c r="AA96" s="30"/>
      <c r="AE96" s="30"/>
      <c r="AH96" s="31"/>
      <c r="AI96" s="30"/>
    </row>
    <row r="97" ht="14.25" customHeight="1">
      <c r="O97" s="30"/>
      <c r="W97" s="30"/>
      <c r="X97" s="30"/>
      <c r="Z97" s="31"/>
      <c r="AA97" s="30"/>
      <c r="AE97" s="30"/>
      <c r="AH97" s="31"/>
      <c r="AI97" s="30"/>
    </row>
    <row r="98" ht="14.25" customHeight="1">
      <c r="O98" s="30"/>
      <c r="W98" s="30"/>
      <c r="X98" s="30"/>
      <c r="Z98" s="31"/>
      <c r="AA98" s="30"/>
      <c r="AE98" s="30"/>
      <c r="AH98" s="31"/>
      <c r="AI98" s="30"/>
    </row>
    <row r="99" ht="14.25" customHeight="1">
      <c r="O99" s="30"/>
      <c r="W99" s="30"/>
      <c r="X99" s="30"/>
      <c r="Z99" s="31"/>
      <c r="AA99" s="30"/>
      <c r="AE99" s="30"/>
      <c r="AH99" s="31"/>
      <c r="AI99" s="30"/>
    </row>
    <row r="100" ht="14.25" customHeight="1">
      <c r="O100" s="30"/>
      <c r="W100" s="30"/>
      <c r="X100" s="30"/>
      <c r="Z100" s="31"/>
      <c r="AA100" s="30"/>
      <c r="AE100" s="30"/>
      <c r="AH100" s="31"/>
      <c r="AI100" s="30"/>
    </row>
    <row r="101" ht="14.25" customHeight="1">
      <c r="O101" s="30"/>
      <c r="W101" s="30"/>
      <c r="X101" s="30"/>
      <c r="Z101" s="31"/>
      <c r="AA101" s="30"/>
      <c r="AE101" s="30"/>
      <c r="AH101" s="31"/>
      <c r="AI101" s="30"/>
    </row>
    <row r="102" ht="14.25" customHeight="1">
      <c r="O102" s="30"/>
      <c r="W102" s="30"/>
      <c r="X102" s="30"/>
      <c r="Z102" s="31"/>
      <c r="AA102" s="30"/>
      <c r="AE102" s="30"/>
      <c r="AH102" s="31"/>
      <c r="AI102" s="30"/>
    </row>
    <row r="103" ht="14.25" customHeight="1">
      <c r="O103" s="30"/>
      <c r="W103" s="30"/>
      <c r="X103" s="30"/>
      <c r="Z103" s="31"/>
      <c r="AA103" s="30"/>
      <c r="AE103" s="30"/>
      <c r="AH103" s="31"/>
      <c r="AI103" s="30"/>
    </row>
    <row r="104" ht="14.25" customHeight="1">
      <c r="O104" s="30"/>
      <c r="W104" s="30"/>
      <c r="X104" s="30"/>
      <c r="Z104" s="31"/>
      <c r="AA104" s="30"/>
      <c r="AE104" s="30"/>
      <c r="AH104" s="31"/>
      <c r="AI104" s="30"/>
    </row>
    <row r="105" ht="14.25" customHeight="1">
      <c r="O105" s="30"/>
      <c r="W105" s="30"/>
      <c r="X105" s="30"/>
      <c r="Z105" s="31"/>
      <c r="AA105" s="30"/>
      <c r="AE105" s="30"/>
      <c r="AH105" s="31"/>
      <c r="AI105" s="30"/>
    </row>
    <row r="106" ht="14.25" customHeight="1">
      <c r="O106" s="30"/>
      <c r="W106" s="30"/>
      <c r="X106" s="30"/>
      <c r="Z106" s="31"/>
      <c r="AA106" s="30"/>
      <c r="AE106" s="30"/>
      <c r="AH106" s="31"/>
      <c r="AI106" s="30"/>
    </row>
    <row r="107" ht="14.25" customHeight="1">
      <c r="O107" s="30"/>
      <c r="W107" s="30"/>
      <c r="X107" s="30"/>
      <c r="Z107" s="31"/>
      <c r="AA107" s="30"/>
      <c r="AE107" s="30"/>
      <c r="AH107" s="31"/>
      <c r="AI107" s="30"/>
    </row>
    <row r="108" ht="14.25" customHeight="1">
      <c r="O108" s="30"/>
      <c r="W108" s="30"/>
      <c r="X108" s="30"/>
      <c r="Z108" s="31"/>
      <c r="AA108" s="30"/>
      <c r="AE108" s="30"/>
      <c r="AH108" s="31"/>
      <c r="AI108" s="30"/>
    </row>
    <row r="109" ht="14.25" customHeight="1">
      <c r="O109" s="30"/>
      <c r="W109" s="30"/>
      <c r="X109" s="30"/>
      <c r="Z109" s="31"/>
      <c r="AA109" s="30"/>
      <c r="AE109" s="30"/>
      <c r="AH109" s="31"/>
      <c r="AI109" s="30"/>
    </row>
    <row r="110" ht="14.25" customHeight="1">
      <c r="O110" s="30"/>
      <c r="W110" s="30"/>
      <c r="X110" s="30"/>
      <c r="Z110" s="31"/>
      <c r="AA110" s="30"/>
      <c r="AE110" s="30"/>
      <c r="AH110" s="31"/>
      <c r="AI110" s="30"/>
    </row>
    <row r="111" ht="14.25" customHeight="1">
      <c r="O111" s="30"/>
      <c r="W111" s="30"/>
      <c r="X111" s="30"/>
      <c r="Z111" s="31"/>
      <c r="AA111" s="30"/>
      <c r="AE111" s="30"/>
      <c r="AH111" s="31"/>
      <c r="AI111" s="30"/>
    </row>
    <row r="112" ht="14.25" customHeight="1">
      <c r="O112" s="30"/>
      <c r="W112" s="30"/>
      <c r="X112" s="30"/>
      <c r="Z112" s="31"/>
      <c r="AA112" s="30"/>
      <c r="AE112" s="30"/>
      <c r="AH112" s="31"/>
      <c r="AI112" s="30"/>
    </row>
    <row r="113" ht="14.25" customHeight="1">
      <c r="O113" s="30"/>
      <c r="W113" s="30"/>
      <c r="X113" s="30"/>
      <c r="Z113" s="31"/>
      <c r="AA113" s="30"/>
      <c r="AE113" s="30"/>
      <c r="AH113" s="31"/>
      <c r="AI113" s="30"/>
    </row>
    <row r="114" ht="14.25" customHeight="1">
      <c r="O114" s="30"/>
      <c r="W114" s="30"/>
      <c r="X114" s="30"/>
      <c r="Z114" s="31"/>
      <c r="AA114" s="30"/>
      <c r="AE114" s="30"/>
      <c r="AH114" s="31"/>
      <c r="AI114" s="30"/>
    </row>
    <row r="115" ht="14.25" customHeight="1">
      <c r="O115" s="30"/>
      <c r="W115" s="30"/>
      <c r="X115" s="30"/>
      <c r="Z115" s="31"/>
      <c r="AA115" s="30"/>
      <c r="AE115" s="30"/>
      <c r="AH115" s="31"/>
      <c r="AI115" s="30"/>
    </row>
    <row r="116" ht="14.25" customHeight="1">
      <c r="O116" s="30"/>
      <c r="W116" s="30"/>
      <c r="X116" s="30"/>
      <c r="Z116" s="31"/>
      <c r="AA116" s="30"/>
      <c r="AE116" s="30"/>
      <c r="AH116" s="31"/>
      <c r="AI116" s="30"/>
    </row>
    <row r="117" ht="14.25" customHeight="1">
      <c r="O117" s="30"/>
      <c r="W117" s="30"/>
      <c r="X117" s="30"/>
      <c r="Z117" s="31"/>
      <c r="AA117" s="30"/>
      <c r="AE117" s="30"/>
      <c r="AH117" s="31"/>
      <c r="AI117" s="30"/>
    </row>
    <row r="118" ht="14.25" customHeight="1">
      <c r="O118" s="30"/>
      <c r="W118" s="30"/>
      <c r="X118" s="30"/>
      <c r="Z118" s="31"/>
      <c r="AA118" s="30"/>
      <c r="AE118" s="30"/>
      <c r="AH118" s="31"/>
      <c r="AI118" s="30"/>
    </row>
    <row r="119" ht="14.25" customHeight="1">
      <c r="O119" s="30"/>
      <c r="W119" s="30"/>
      <c r="X119" s="30"/>
      <c r="Z119" s="31"/>
      <c r="AA119" s="30"/>
      <c r="AE119" s="30"/>
      <c r="AH119" s="31"/>
      <c r="AI119" s="30"/>
    </row>
    <row r="120" ht="14.25" customHeight="1">
      <c r="O120" s="30"/>
      <c r="W120" s="30"/>
      <c r="X120" s="30"/>
      <c r="Z120" s="31"/>
      <c r="AA120" s="30"/>
      <c r="AE120" s="30"/>
      <c r="AH120" s="31"/>
      <c r="AI120" s="30"/>
    </row>
    <row r="121" ht="14.25" customHeight="1">
      <c r="O121" s="30"/>
      <c r="W121" s="30"/>
      <c r="X121" s="30"/>
      <c r="Z121" s="31"/>
      <c r="AA121" s="30"/>
      <c r="AE121" s="30"/>
      <c r="AH121" s="31"/>
      <c r="AI121" s="30"/>
    </row>
    <row r="122" ht="14.25" customHeight="1">
      <c r="O122" s="30"/>
      <c r="W122" s="30"/>
      <c r="X122" s="30"/>
      <c r="Z122" s="31"/>
      <c r="AA122" s="30"/>
      <c r="AE122" s="30"/>
      <c r="AH122" s="31"/>
      <c r="AI122" s="30"/>
    </row>
    <row r="123" ht="14.25" customHeight="1">
      <c r="O123" s="30"/>
      <c r="W123" s="30"/>
      <c r="X123" s="30"/>
      <c r="Z123" s="31"/>
      <c r="AA123" s="30"/>
      <c r="AE123" s="30"/>
      <c r="AH123" s="31"/>
      <c r="AI123" s="30"/>
    </row>
    <row r="124" ht="14.25" customHeight="1">
      <c r="O124" s="30"/>
      <c r="W124" s="30"/>
      <c r="X124" s="30"/>
      <c r="Z124" s="31"/>
      <c r="AA124" s="30"/>
      <c r="AE124" s="30"/>
      <c r="AH124" s="31"/>
      <c r="AI124" s="30"/>
    </row>
    <row r="125" ht="14.25" customHeight="1">
      <c r="O125" s="30"/>
      <c r="W125" s="30"/>
      <c r="X125" s="30"/>
      <c r="Z125" s="31"/>
      <c r="AA125" s="30"/>
      <c r="AE125" s="30"/>
      <c r="AH125" s="31"/>
      <c r="AI125" s="30"/>
    </row>
    <row r="126" ht="14.25" customHeight="1">
      <c r="O126" s="30"/>
      <c r="W126" s="30"/>
      <c r="X126" s="30"/>
      <c r="Z126" s="31"/>
      <c r="AA126" s="30"/>
      <c r="AE126" s="30"/>
      <c r="AH126" s="31"/>
      <c r="AI126" s="30"/>
    </row>
    <row r="127" ht="14.25" customHeight="1">
      <c r="O127" s="30"/>
      <c r="W127" s="30"/>
      <c r="X127" s="30"/>
      <c r="Z127" s="31"/>
      <c r="AA127" s="30"/>
      <c r="AE127" s="30"/>
      <c r="AH127" s="31"/>
      <c r="AI127" s="30"/>
    </row>
    <row r="128" ht="14.25" customHeight="1">
      <c r="O128" s="30"/>
      <c r="W128" s="30"/>
      <c r="X128" s="30"/>
      <c r="Z128" s="31"/>
      <c r="AA128" s="30"/>
      <c r="AE128" s="30"/>
      <c r="AH128" s="31"/>
      <c r="AI128" s="30"/>
    </row>
    <row r="129" ht="14.25" customHeight="1">
      <c r="O129" s="30"/>
      <c r="W129" s="30"/>
      <c r="X129" s="30"/>
      <c r="Z129" s="31"/>
      <c r="AA129" s="30"/>
      <c r="AE129" s="30"/>
      <c r="AH129" s="31"/>
      <c r="AI129" s="30"/>
    </row>
    <row r="130" ht="14.25" customHeight="1">
      <c r="O130" s="30"/>
      <c r="W130" s="30"/>
      <c r="X130" s="30"/>
      <c r="Z130" s="31"/>
      <c r="AA130" s="30"/>
      <c r="AE130" s="30"/>
      <c r="AH130" s="31"/>
      <c r="AI130" s="30"/>
    </row>
    <row r="131" ht="14.25" customHeight="1">
      <c r="O131" s="30"/>
      <c r="W131" s="30"/>
      <c r="X131" s="30"/>
      <c r="Z131" s="31"/>
      <c r="AA131" s="30"/>
      <c r="AE131" s="30"/>
      <c r="AH131" s="31"/>
      <c r="AI131" s="30"/>
    </row>
    <row r="132" ht="14.25" customHeight="1">
      <c r="O132" s="30"/>
      <c r="W132" s="30"/>
      <c r="X132" s="30"/>
      <c r="Z132" s="31"/>
      <c r="AA132" s="30"/>
      <c r="AE132" s="30"/>
      <c r="AH132" s="31"/>
      <c r="AI132" s="30"/>
    </row>
    <row r="133" ht="14.25" customHeight="1">
      <c r="O133" s="30"/>
      <c r="W133" s="30"/>
      <c r="X133" s="30"/>
      <c r="Z133" s="31"/>
      <c r="AA133" s="30"/>
      <c r="AE133" s="30"/>
      <c r="AH133" s="31"/>
      <c r="AI133" s="30"/>
    </row>
    <row r="134" ht="14.25" customHeight="1">
      <c r="O134" s="30"/>
      <c r="W134" s="30"/>
      <c r="X134" s="30"/>
      <c r="Z134" s="31"/>
      <c r="AA134" s="30"/>
      <c r="AE134" s="30"/>
      <c r="AH134" s="31"/>
      <c r="AI134" s="30"/>
    </row>
    <row r="135" ht="14.25" customHeight="1">
      <c r="O135" s="30"/>
      <c r="W135" s="30"/>
      <c r="X135" s="30"/>
      <c r="Z135" s="31"/>
      <c r="AA135" s="30"/>
      <c r="AE135" s="30"/>
      <c r="AH135" s="31"/>
      <c r="AI135" s="30"/>
    </row>
    <row r="136" ht="14.25" customHeight="1">
      <c r="O136" s="30"/>
      <c r="W136" s="30"/>
      <c r="X136" s="30"/>
      <c r="Z136" s="31"/>
      <c r="AA136" s="30"/>
      <c r="AE136" s="30"/>
      <c r="AH136" s="31"/>
      <c r="AI136" s="30"/>
    </row>
    <row r="137" ht="14.25" customHeight="1">
      <c r="O137" s="30"/>
      <c r="W137" s="30"/>
      <c r="X137" s="30"/>
      <c r="Z137" s="31"/>
      <c r="AA137" s="30"/>
      <c r="AE137" s="30"/>
      <c r="AH137" s="31"/>
      <c r="AI137" s="30"/>
    </row>
    <row r="138" ht="14.25" customHeight="1">
      <c r="O138" s="30"/>
      <c r="W138" s="30"/>
      <c r="X138" s="30"/>
      <c r="Z138" s="31"/>
      <c r="AA138" s="30"/>
      <c r="AE138" s="30"/>
      <c r="AH138" s="31"/>
      <c r="AI138" s="30"/>
    </row>
    <row r="139" ht="14.25" customHeight="1">
      <c r="O139" s="30"/>
      <c r="W139" s="30"/>
      <c r="X139" s="30"/>
      <c r="Z139" s="31"/>
      <c r="AA139" s="30"/>
      <c r="AE139" s="30"/>
      <c r="AH139" s="31"/>
      <c r="AI139" s="30"/>
    </row>
    <row r="140" ht="14.25" customHeight="1">
      <c r="O140" s="30"/>
      <c r="W140" s="30"/>
      <c r="X140" s="30"/>
      <c r="Z140" s="31"/>
      <c r="AA140" s="30"/>
      <c r="AE140" s="30"/>
      <c r="AH140" s="31"/>
      <c r="AI140" s="30"/>
    </row>
    <row r="141" ht="14.25" customHeight="1">
      <c r="O141" s="30"/>
      <c r="W141" s="30"/>
      <c r="X141" s="30"/>
      <c r="Z141" s="31"/>
      <c r="AA141" s="30"/>
      <c r="AE141" s="30"/>
      <c r="AH141" s="31"/>
      <c r="AI141" s="30"/>
    </row>
    <row r="142" ht="14.25" customHeight="1">
      <c r="O142" s="30"/>
      <c r="W142" s="30"/>
      <c r="X142" s="30"/>
      <c r="Z142" s="31"/>
      <c r="AA142" s="30"/>
      <c r="AE142" s="30"/>
      <c r="AH142" s="31"/>
      <c r="AI142" s="30"/>
    </row>
    <row r="143" ht="14.25" customHeight="1">
      <c r="O143" s="30"/>
      <c r="W143" s="30"/>
      <c r="X143" s="30"/>
      <c r="Z143" s="31"/>
      <c r="AA143" s="30"/>
      <c r="AE143" s="30"/>
      <c r="AH143" s="31"/>
      <c r="AI143" s="30"/>
    </row>
    <row r="144" ht="14.25" customHeight="1">
      <c r="O144" s="30"/>
      <c r="W144" s="30"/>
      <c r="X144" s="30"/>
      <c r="Z144" s="31"/>
      <c r="AA144" s="30"/>
      <c r="AE144" s="30"/>
      <c r="AH144" s="31"/>
      <c r="AI144" s="30"/>
    </row>
    <row r="145" ht="14.25" customHeight="1">
      <c r="O145" s="30"/>
      <c r="W145" s="30"/>
      <c r="X145" s="30"/>
      <c r="Z145" s="31"/>
      <c r="AA145" s="30"/>
      <c r="AE145" s="30"/>
      <c r="AH145" s="31"/>
      <c r="AI145" s="30"/>
    </row>
    <row r="146" ht="14.25" customHeight="1">
      <c r="O146" s="30"/>
      <c r="W146" s="30"/>
      <c r="X146" s="30"/>
      <c r="Z146" s="31"/>
      <c r="AA146" s="30"/>
      <c r="AE146" s="30"/>
      <c r="AH146" s="31"/>
      <c r="AI146" s="30"/>
    </row>
    <row r="147" ht="14.25" customHeight="1">
      <c r="O147" s="30"/>
      <c r="W147" s="30"/>
      <c r="X147" s="30"/>
      <c r="Z147" s="31"/>
      <c r="AA147" s="30"/>
      <c r="AE147" s="30"/>
      <c r="AH147" s="31"/>
      <c r="AI147" s="30"/>
    </row>
    <row r="148" ht="14.25" customHeight="1">
      <c r="O148" s="30"/>
      <c r="W148" s="30"/>
      <c r="X148" s="30"/>
      <c r="Z148" s="31"/>
      <c r="AA148" s="30"/>
      <c r="AE148" s="30"/>
      <c r="AH148" s="31"/>
      <c r="AI148" s="30"/>
    </row>
    <row r="149" ht="14.25" customHeight="1">
      <c r="O149" s="30"/>
      <c r="W149" s="30"/>
      <c r="X149" s="30"/>
      <c r="Z149" s="31"/>
      <c r="AA149" s="30"/>
      <c r="AE149" s="30"/>
      <c r="AH149" s="31"/>
      <c r="AI149" s="30"/>
    </row>
    <row r="150" ht="14.25" customHeight="1">
      <c r="O150" s="30"/>
      <c r="W150" s="30"/>
      <c r="X150" s="30"/>
      <c r="Z150" s="31"/>
      <c r="AA150" s="30"/>
      <c r="AE150" s="30"/>
      <c r="AH150" s="31"/>
      <c r="AI150" s="30"/>
    </row>
    <row r="151" ht="14.25" customHeight="1">
      <c r="O151" s="30"/>
      <c r="W151" s="30"/>
      <c r="X151" s="30"/>
      <c r="Z151" s="31"/>
      <c r="AA151" s="30"/>
      <c r="AE151" s="30"/>
      <c r="AH151" s="31"/>
      <c r="AI151" s="30"/>
    </row>
    <row r="152" ht="14.25" customHeight="1">
      <c r="O152" s="30"/>
      <c r="W152" s="30"/>
      <c r="X152" s="30"/>
      <c r="Z152" s="31"/>
      <c r="AA152" s="30"/>
      <c r="AE152" s="30"/>
      <c r="AH152" s="31"/>
      <c r="AI152" s="30"/>
    </row>
    <row r="153" ht="14.25" customHeight="1">
      <c r="O153" s="30"/>
      <c r="W153" s="30"/>
      <c r="X153" s="30"/>
      <c r="Z153" s="31"/>
      <c r="AA153" s="30"/>
      <c r="AE153" s="30"/>
      <c r="AH153" s="31"/>
      <c r="AI153" s="30"/>
    </row>
    <row r="154" ht="14.25" customHeight="1">
      <c r="O154" s="30"/>
      <c r="W154" s="30"/>
      <c r="X154" s="30"/>
      <c r="Z154" s="31"/>
      <c r="AA154" s="30"/>
      <c r="AE154" s="30"/>
      <c r="AH154" s="31"/>
      <c r="AI154" s="30"/>
    </row>
    <row r="155" ht="14.25" customHeight="1">
      <c r="O155" s="30"/>
      <c r="W155" s="30"/>
      <c r="X155" s="30"/>
      <c r="Z155" s="31"/>
      <c r="AA155" s="30"/>
      <c r="AE155" s="30"/>
      <c r="AH155" s="31"/>
      <c r="AI155" s="30"/>
    </row>
    <row r="156" ht="14.25" customHeight="1">
      <c r="O156" s="30"/>
      <c r="W156" s="30"/>
      <c r="X156" s="30"/>
      <c r="Z156" s="31"/>
      <c r="AA156" s="30"/>
      <c r="AE156" s="30"/>
      <c r="AH156" s="31"/>
      <c r="AI156" s="30"/>
    </row>
    <row r="157" ht="14.25" customHeight="1">
      <c r="O157" s="30"/>
      <c r="W157" s="30"/>
      <c r="X157" s="30"/>
      <c r="Z157" s="31"/>
      <c r="AA157" s="30"/>
      <c r="AE157" s="30"/>
      <c r="AH157" s="31"/>
      <c r="AI157" s="30"/>
    </row>
    <row r="158" ht="14.25" customHeight="1">
      <c r="O158" s="30"/>
      <c r="W158" s="30"/>
      <c r="X158" s="30"/>
      <c r="Z158" s="31"/>
      <c r="AA158" s="30"/>
      <c r="AE158" s="30"/>
      <c r="AH158" s="31"/>
      <c r="AI158" s="30"/>
    </row>
    <row r="159" ht="14.25" customHeight="1">
      <c r="O159" s="30"/>
      <c r="W159" s="30"/>
      <c r="X159" s="30"/>
      <c r="Z159" s="31"/>
      <c r="AA159" s="30"/>
      <c r="AE159" s="30"/>
      <c r="AH159" s="31"/>
      <c r="AI159" s="30"/>
    </row>
    <row r="160" ht="14.25" customHeight="1">
      <c r="O160" s="30"/>
      <c r="W160" s="30"/>
      <c r="X160" s="30"/>
      <c r="Z160" s="31"/>
      <c r="AA160" s="30"/>
      <c r="AE160" s="30"/>
      <c r="AH160" s="31"/>
      <c r="AI160" s="30"/>
    </row>
    <row r="161" ht="14.25" customHeight="1">
      <c r="O161" s="30"/>
      <c r="W161" s="30"/>
      <c r="X161" s="30"/>
      <c r="Z161" s="31"/>
      <c r="AA161" s="30"/>
      <c r="AE161" s="30"/>
      <c r="AH161" s="31"/>
      <c r="AI161" s="30"/>
    </row>
    <row r="162" ht="14.25" customHeight="1">
      <c r="O162" s="30"/>
      <c r="W162" s="30"/>
      <c r="X162" s="30"/>
      <c r="Z162" s="31"/>
      <c r="AA162" s="30"/>
      <c r="AE162" s="30"/>
      <c r="AH162" s="31"/>
      <c r="AI162" s="30"/>
    </row>
    <row r="163" ht="14.25" customHeight="1">
      <c r="O163" s="30"/>
      <c r="W163" s="30"/>
      <c r="X163" s="30"/>
      <c r="Z163" s="31"/>
      <c r="AA163" s="30"/>
      <c r="AE163" s="30"/>
      <c r="AH163" s="31"/>
      <c r="AI163" s="30"/>
    </row>
    <row r="164" ht="14.25" customHeight="1">
      <c r="O164" s="30"/>
      <c r="W164" s="30"/>
      <c r="X164" s="30"/>
      <c r="Z164" s="31"/>
      <c r="AA164" s="30"/>
      <c r="AE164" s="30"/>
      <c r="AH164" s="31"/>
      <c r="AI164" s="30"/>
    </row>
    <row r="165" ht="14.25" customHeight="1">
      <c r="O165" s="30"/>
      <c r="W165" s="30"/>
      <c r="X165" s="30"/>
      <c r="Z165" s="31"/>
      <c r="AA165" s="30"/>
      <c r="AE165" s="30"/>
      <c r="AH165" s="31"/>
      <c r="AI165" s="30"/>
    </row>
    <row r="166" ht="14.25" customHeight="1">
      <c r="O166" s="30"/>
      <c r="W166" s="30"/>
      <c r="X166" s="30"/>
      <c r="Z166" s="31"/>
      <c r="AA166" s="30"/>
      <c r="AE166" s="30"/>
      <c r="AH166" s="31"/>
      <c r="AI166" s="30"/>
    </row>
    <row r="167" ht="14.25" customHeight="1">
      <c r="O167" s="30"/>
      <c r="W167" s="30"/>
      <c r="X167" s="30"/>
      <c r="Z167" s="31"/>
      <c r="AA167" s="30"/>
      <c r="AE167" s="30"/>
      <c r="AH167" s="31"/>
      <c r="AI167" s="30"/>
    </row>
    <row r="168" ht="14.25" customHeight="1">
      <c r="O168" s="30"/>
      <c r="W168" s="30"/>
      <c r="X168" s="30"/>
      <c r="Z168" s="31"/>
      <c r="AA168" s="30"/>
      <c r="AE168" s="30"/>
      <c r="AH168" s="31"/>
      <c r="AI168" s="30"/>
    </row>
    <row r="169" ht="14.25" customHeight="1">
      <c r="O169" s="30"/>
      <c r="W169" s="30"/>
      <c r="X169" s="30"/>
      <c r="Z169" s="31"/>
      <c r="AA169" s="30"/>
      <c r="AE169" s="30"/>
      <c r="AH169" s="31"/>
      <c r="AI169" s="30"/>
    </row>
    <row r="170" ht="14.25" customHeight="1">
      <c r="O170" s="30"/>
      <c r="W170" s="30"/>
      <c r="X170" s="30"/>
      <c r="Z170" s="31"/>
      <c r="AA170" s="30"/>
      <c r="AE170" s="30"/>
      <c r="AH170" s="31"/>
      <c r="AI170" s="30"/>
    </row>
    <row r="171" ht="14.25" customHeight="1">
      <c r="O171" s="30"/>
      <c r="W171" s="30"/>
      <c r="X171" s="30"/>
      <c r="Z171" s="31"/>
      <c r="AA171" s="30"/>
      <c r="AE171" s="30"/>
      <c r="AH171" s="31"/>
      <c r="AI171" s="30"/>
    </row>
    <row r="172" ht="14.25" customHeight="1">
      <c r="O172" s="30"/>
      <c r="W172" s="30"/>
      <c r="X172" s="30"/>
      <c r="Z172" s="31"/>
      <c r="AA172" s="30"/>
      <c r="AE172" s="30"/>
      <c r="AH172" s="31"/>
      <c r="AI172" s="30"/>
    </row>
    <row r="173" ht="14.25" customHeight="1">
      <c r="O173" s="30"/>
      <c r="W173" s="30"/>
      <c r="X173" s="30"/>
      <c r="Z173" s="31"/>
      <c r="AA173" s="30"/>
      <c r="AE173" s="30"/>
      <c r="AH173" s="31"/>
      <c r="AI173" s="30"/>
    </row>
    <row r="174" ht="14.25" customHeight="1">
      <c r="O174" s="30"/>
      <c r="W174" s="30"/>
      <c r="X174" s="30"/>
      <c r="Z174" s="31"/>
      <c r="AA174" s="30"/>
      <c r="AE174" s="30"/>
      <c r="AH174" s="31"/>
      <c r="AI174" s="30"/>
    </row>
    <row r="175" ht="14.25" customHeight="1">
      <c r="O175" s="30"/>
      <c r="W175" s="30"/>
      <c r="X175" s="30"/>
      <c r="Z175" s="31"/>
      <c r="AA175" s="30"/>
      <c r="AE175" s="30"/>
      <c r="AH175" s="31"/>
      <c r="AI175" s="30"/>
    </row>
    <row r="176" ht="14.25" customHeight="1">
      <c r="O176" s="30"/>
      <c r="W176" s="30"/>
      <c r="X176" s="30"/>
      <c r="Z176" s="31"/>
      <c r="AA176" s="30"/>
      <c r="AE176" s="30"/>
      <c r="AH176" s="31"/>
      <c r="AI176" s="30"/>
    </row>
    <row r="177" ht="14.25" customHeight="1">
      <c r="O177" s="30"/>
      <c r="W177" s="30"/>
      <c r="X177" s="30"/>
      <c r="Z177" s="31"/>
      <c r="AA177" s="30"/>
      <c r="AE177" s="30"/>
      <c r="AH177" s="31"/>
      <c r="AI177" s="30"/>
    </row>
    <row r="178" ht="14.25" customHeight="1">
      <c r="O178" s="30"/>
      <c r="W178" s="30"/>
      <c r="X178" s="30"/>
      <c r="Z178" s="31"/>
      <c r="AA178" s="30"/>
      <c r="AE178" s="30"/>
      <c r="AH178" s="31"/>
      <c r="AI178" s="30"/>
    </row>
    <row r="179" ht="14.25" customHeight="1">
      <c r="O179" s="30"/>
      <c r="W179" s="30"/>
      <c r="X179" s="30"/>
      <c r="Z179" s="31"/>
      <c r="AA179" s="30"/>
      <c r="AE179" s="30"/>
      <c r="AH179" s="31"/>
      <c r="AI179" s="30"/>
    </row>
    <row r="180" ht="14.25" customHeight="1">
      <c r="O180" s="30"/>
      <c r="W180" s="30"/>
      <c r="X180" s="30"/>
      <c r="Z180" s="31"/>
      <c r="AA180" s="30"/>
      <c r="AE180" s="30"/>
      <c r="AH180" s="31"/>
      <c r="AI180" s="30"/>
    </row>
    <row r="181" ht="14.25" customHeight="1">
      <c r="O181" s="30"/>
      <c r="W181" s="30"/>
      <c r="X181" s="30"/>
      <c r="Z181" s="31"/>
      <c r="AA181" s="30"/>
      <c r="AE181" s="30"/>
      <c r="AH181" s="31"/>
      <c r="AI181" s="30"/>
    </row>
    <row r="182" ht="14.25" customHeight="1">
      <c r="O182" s="30"/>
      <c r="W182" s="30"/>
      <c r="X182" s="30"/>
      <c r="Z182" s="31"/>
      <c r="AA182" s="30"/>
      <c r="AE182" s="30"/>
      <c r="AH182" s="31"/>
      <c r="AI182" s="30"/>
    </row>
    <row r="183" ht="14.25" customHeight="1">
      <c r="O183" s="30"/>
      <c r="W183" s="30"/>
      <c r="X183" s="30"/>
      <c r="Z183" s="31"/>
      <c r="AA183" s="30"/>
      <c r="AE183" s="30"/>
      <c r="AH183" s="31"/>
      <c r="AI183" s="30"/>
    </row>
    <row r="184" ht="14.25" customHeight="1">
      <c r="O184" s="30"/>
      <c r="W184" s="30"/>
      <c r="X184" s="30"/>
      <c r="Z184" s="31"/>
      <c r="AA184" s="30"/>
      <c r="AE184" s="30"/>
      <c r="AH184" s="31"/>
      <c r="AI184" s="30"/>
    </row>
    <row r="185" ht="14.25" customHeight="1">
      <c r="O185" s="30"/>
      <c r="W185" s="30"/>
      <c r="X185" s="30"/>
      <c r="Z185" s="31"/>
      <c r="AA185" s="30"/>
      <c r="AE185" s="30"/>
      <c r="AH185" s="31"/>
      <c r="AI185" s="30"/>
    </row>
    <row r="186" ht="14.25" customHeight="1">
      <c r="O186" s="30"/>
      <c r="W186" s="30"/>
      <c r="X186" s="30"/>
      <c r="Z186" s="31"/>
      <c r="AA186" s="30"/>
      <c r="AE186" s="30"/>
      <c r="AH186" s="31"/>
      <c r="AI186" s="30"/>
    </row>
    <row r="187" ht="14.25" customHeight="1">
      <c r="O187" s="30"/>
      <c r="W187" s="30"/>
      <c r="X187" s="30"/>
      <c r="Z187" s="31"/>
      <c r="AA187" s="30"/>
      <c r="AE187" s="30"/>
      <c r="AH187" s="31"/>
      <c r="AI187" s="30"/>
    </row>
    <row r="188" ht="14.25" customHeight="1">
      <c r="O188" s="30"/>
      <c r="W188" s="30"/>
      <c r="X188" s="30"/>
      <c r="Z188" s="31"/>
      <c r="AA188" s="30"/>
      <c r="AE188" s="30"/>
      <c r="AH188" s="31"/>
      <c r="AI188" s="30"/>
    </row>
    <row r="189" ht="14.25" customHeight="1">
      <c r="O189" s="30"/>
      <c r="W189" s="30"/>
      <c r="X189" s="30"/>
      <c r="Z189" s="31"/>
      <c r="AA189" s="30"/>
      <c r="AE189" s="30"/>
      <c r="AH189" s="31"/>
      <c r="AI189" s="30"/>
    </row>
    <row r="190" ht="14.25" customHeight="1">
      <c r="O190" s="30"/>
      <c r="W190" s="30"/>
      <c r="X190" s="30"/>
      <c r="Z190" s="31"/>
      <c r="AA190" s="30"/>
      <c r="AE190" s="30"/>
      <c r="AH190" s="31"/>
      <c r="AI190" s="30"/>
    </row>
    <row r="191" ht="14.25" customHeight="1">
      <c r="O191" s="30"/>
      <c r="W191" s="30"/>
      <c r="X191" s="30"/>
      <c r="Z191" s="31"/>
      <c r="AA191" s="30"/>
      <c r="AE191" s="30"/>
      <c r="AH191" s="31"/>
      <c r="AI191" s="30"/>
    </row>
    <row r="192" ht="14.25" customHeight="1">
      <c r="O192" s="30"/>
      <c r="W192" s="30"/>
      <c r="X192" s="30"/>
      <c r="Z192" s="31"/>
      <c r="AA192" s="30"/>
      <c r="AE192" s="30"/>
      <c r="AH192" s="31"/>
      <c r="AI192" s="30"/>
    </row>
    <row r="193" ht="14.25" customHeight="1">
      <c r="O193" s="30"/>
      <c r="W193" s="30"/>
      <c r="X193" s="30"/>
      <c r="Z193" s="31"/>
      <c r="AA193" s="30"/>
      <c r="AE193" s="30"/>
      <c r="AH193" s="31"/>
      <c r="AI193" s="30"/>
    </row>
    <row r="194" ht="14.25" customHeight="1">
      <c r="O194" s="30"/>
      <c r="W194" s="30"/>
      <c r="X194" s="30"/>
      <c r="Z194" s="31"/>
      <c r="AA194" s="30"/>
      <c r="AE194" s="30"/>
      <c r="AH194" s="31"/>
      <c r="AI194" s="30"/>
    </row>
    <row r="195" ht="14.25" customHeight="1">
      <c r="O195" s="30"/>
      <c r="W195" s="30"/>
      <c r="X195" s="30"/>
      <c r="Z195" s="31"/>
      <c r="AA195" s="30"/>
      <c r="AE195" s="30"/>
      <c r="AH195" s="31"/>
      <c r="AI195" s="30"/>
    </row>
    <row r="196" ht="14.25" customHeight="1">
      <c r="O196" s="30"/>
      <c r="W196" s="30"/>
      <c r="X196" s="30"/>
      <c r="Z196" s="31"/>
      <c r="AA196" s="30"/>
      <c r="AE196" s="30"/>
      <c r="AH196" s="31"/>
      <c r="AI196" s="30"/>
    </row>
    <row r="197" ht="14.25" customHeight="1">
      <c r="O197" s="30"/>
      <c r="W197" s="30"/>
      <c r="X197" s="30"/>
      <c r="Z197" s="31"/>
      <c r="AA197" s="30"/>
      <c r="AE197" s="30"/>
      <c r="AH197" s="31"/>
      <c r="AI197" s="30"/>
    </row>
    <row r="198" ht="14.25" customHeight="1">
      <c r="O198" s="30"/>
      <c r="W198" s="30"/>
      <c r="X198" s="30"/>
      <c r="Z198" s="31"/>
      <c r="AA198" s="30"/>
      <c r="AE198" s="30"/>
      <c r="AH198" s="31"/>
      <c r="AI198" s="30"/>
    </row>
    <row r="199" ht="14.25" customHeight="1">
      <c r="O199" s="30"/>
      <c r="W199" s="30"/>
      <c r="X199" s="30"/>
      <c r="Z199" s="31"/>
      <c r="AA199" s="30"/>
      <c r="AE199" s="30"/>
      <c r="AH199" s="31"/>
      <c r="AI199" s="30"/>
    </row>
    <row r="200" ht="14.25" customHeight="1">
      <c r="O200" s="30"/>
      <c r="W200" s="30"/>
      <c r="X200" s="30"/>
      <c r="Z200" s="31"/>
      <c r="AA200" s="30"/>
      <c r="AE200" s="30"/>
      <c r="AH200" s="31"/>
      <c r="AI200" s="30"/>
    </row>
    <row r="201" ht="14.25" customHeight="1">
      <c r="O201" s="30"/>
      <c r="W201" s="30"/>
      <c r="X201" s="30"/>
      <c r="Z201" s="31"/>
      <c r="AA201" s="30"/>
      <c r="AE201" s="30"/>
      <c r="AH201" s="31"/>
      <c r="AI201" s="30"/>
    </row>
    <row r="202" ht="14.25" customHeight="1">
      <c r="O202" s="30"/>
      <c r="W202" s="30"/>
      <c r="X202" s="30"/>
      <c r="Z202" s="31"/>
      <c r="AA202" s="30"/>
      <c r="AE202" s="30"/>
      <c r="AH202" s="31"/>
      <c r="AI202" s="30"/>
    </row>
    <row r="203" ht="14.25" customHeight="1">
      <c r="O203" s="30"/>
      <c r="W203" s="30"/>
      <c r="X203" s="30"/>
      <c r="Z203" s="31"/>
      <c r="AA203" s="30"/>
      <c r="AE203" s="30"/>
      <c r="AH203" s="31"/>
      <c r="AI203" s="30"/>
    </row>
    <row r="204" ht="14.25" customHeight="1">
      <c r="O204" s="30"/>
      <c r="W204" s="30"/>
      <c r="X204" s="30"/>
      <c r="Z204" s="31"/>
      <c r="AA204" s="30"/>
      <c r="AE204" s="30"/>
      <c r="AH204" s="31"/>
      <c r="AI204" s="30"/>
    </row>
    <row r="205" ht="14.25" customHeight="1">
      <c r="O205" s="30"/>
      <c r="W205" s="30"/>
      <c r="X205" s="30"/>
      <c r="Z205" s="31"/>
      <c r="AA205" s="30"/>
      <c r="AE205" s="30"/>
      <c r="AH205" s="31"/>
      <c r="AI205" s="30"/>
    </row>
    <row r="206" ht="14.25" customHeight="1">
      <c r="O206" s="30"/>
      <c r="W206" s="30"/>
      <c r="X206" s="30"/>
      <c r="Z206" s="31"/>
      <c r="AA206" s="30"/>
      <c r="AE206" s="30"/>
      <c r="AH206" s="31"/>
      <c r="AI206" s="30"/>
    </row>
    <row r="207" ht="14.25" customHeight="1">
      <c r="O207" s="30"/>
      <c r="W207" s="30"/>
      <c r="X207" s="30"/>
      <c r="Z207" s="31"/>
      <c r="AA207" s="30"/>
      <c r="AE207" s="30"/>
      <c r="AH207" s="31"/>
      <c r="AI207" s="30"/>
    </row>
    <row r="208" ht="14.25" customHeight="1">
      <c r="O208" s="30"/>
      <c r="W208" s="30"/>
      <c r="X208" s="30"/>
      <c r="Z208" s="31"/>
      <c r="AA208" s="30"/>
      <c r="AE208" s="30"/>
      <c r="AH208" s="31"/>
      <c r="AI208" s="30"/>
    </row>
    <row r="209" ht="14.25" customHeight="1">
      <c r="O209" s="30"/>
      <c r="W209" s="30"/>
      <c r="X209" s="30"/>
      <c r="Z209" s="31"/>
      <c r="AA209" s="30"/>
      <c r="AE209" s="30"/>
      <c r="AH209" s="31"/>
      <c r="AI209" s="30"/>
    </row>
    <row r="210" ht="14.25" customHeight="1">
      <c r="O210" s="30"/>
      <c r="W210" s="30"/>
      <c r="X210" s="30"/>
      <c r="Z210" s="31"/>
      <c r="AA210" s="30"/>
      <c r="AE210" s="30"/>
      <c r="AH210" s="31"/>
      <c r="AI210" s="30"/>
    </row>
    <row r="211" ht="14.25" customHeight="1">
      <c r="O211" s="30"/>
      <c r="W211" s="30"/>
      <c r="X211" s="30"/>
      <c r="Z211" s="31"/>
      <c r="AA211" s="30"/>
      <c r="AE211" s="30"/>
      <c r="AH211" s="31"/>
      <c r="AI211" s="30"/>
    </row>
    <row r="212" ht="14.25" customHeight="1">
      <c r="O212" s="30"/>
      <c r="W212" s="30"/>
      <c r="X212" s="30"/>
      <c r="Z212" s="31"/>
      <c r="AA212" s="30"/>
      <c r="AE212" s="30"/>
      <c r="AH212" s="31"/>
      <c r="AI212" s="30"/>
    </row>
    <row r="213" ht="14.25" customHeight="1">
      <c r="O213" s="30"/>
      <c r="W213" s="30"/>
      <c r="X213" s="30"/>
      <c r="Z213" s="31"/>
      <c r="AA213" s="30"/>
      <c r="AE213" s="30"/>
      <c r="AH213" s="31"/>
      <c r="AI213" s="30"/>
    </row>
    <row r="214" ht="14.25" customHeight="1">
      <c r="O214" s="30"/>
      <c r="W214" s="30"/>
      <c r="X214" s="30"/>
      <c r="Z214" s="31"/>
      <c r="AA214" s="30"/>
      <c r="AE214" s="30"/>
      <c r="AH214" s="31"/>
      <c r="AI214" s="30"/>
    </row>
    <row r="215" ht="14.25" customHeight="1">
      <c r="O215" s="30"/>
      <c r="W215" s="30"/>
      <c r="X215" s="30"/>
      <c r="Z215" s="31"/>
      <c r="AA215" s="30"/>
      <c r="AE215" s="30"/>
      <c r="AH215" s="31"/>
      <c r="AI215" s="30"/>
    </row>
    <row r="216" ht="14.25" customHeight="1">
      <c r="O216" s="30"/>
      <c r="W216" s="30"/>
      <c r="X216" s="30"/>
      <c r="Z216" s="31"/>
      <c r="AA216" s="30"/>
      <c r="AE216" s="30"/>
      <c r="AH216" s="31"/>
      <c r="AI216" s="30"/>
    </row>
    <row r="217" ht="14.25" customHeight="1">
      <c r="O217" s="30"/>
      <c r="W217" s="30"/>
      <c r="X217" s="30"/>
      <c r="Z217" s="31"/>
      <c r="AA217" s="30"/>
      <c r="AE217" s="30"/>
      <c r="AH217" s="31"/>
      <c r="AI217" s="30"/>
    </row>
    <row r="218" ht="14.25" customHeight="1">
      <c r="O218" s="30"/>
      <c r="W218" s="30"/>
      <c r="X218" s="30"/>
      <c r="Z218" s="31"/>
      <c r="AA218" s="30"/>
      <c r="AE218" s="30"/>
      <c r="AH218" s="31"/>
      <c r="AI218" s="30"/>
    </row>
    <row r="219" ht="14.25" customHeight="1">
      <c r="O219" s="30"/>
      <c r="W219" s="30"/>
      <c r="X219" s="30"/>
      <c r="Z219" s="31"/>
      <c r="AA219" s="30"/>
      <c r="AE219" s="30"/>
      <c r="AH219" s="31"/>
      <c r="AI219" s="30"/>
    </row>
    <row r="220" ht="14.25" customHeight="1">
      <c r="O220" s="30"/>
      <c r="W220" s="30"/>
      <c r="X220" s="30"/>
      <c r="Z220" s="31"/>
      <c r="AA220" s="30"/>
      <c r="AE220" s="30"/>
      <c r="AH220" s="31"/>
      <c r="AI220" s="30"/>
    </row>
    <row r="221" ht="14.25" customHeight="1">
      <c r="O221" s="30"/>
      <c r="W221" s="30"/>
      <c r="X221" s="30"/>
      <c r="Z221" s="31"/>
      <c r="AA221" s="30"/>
      <c r="AE221" s="30"/>
      <c r="AH221" s="31"/>
      <c r="AI221" s="30"/>
    </row>
    <row r="222" ht="14.25" customHeight="1">
      <c r="O222" s="30"/>
      <c r="W222" s="30"/>
      <c r="X222" s="30"/>
      <c r="Z222" s="31"/>
      <c r="AA222" s="30"/>
      <c r="AE222" s="30"/>
      <c r="AH222" s="31"/>
      <c r="AI222" s="30"/>
    </row>
    <row r="223" ht="14.25" customHeight="1">
      <c r="O223" s="30"/>
      <c r="W223" s="30"/>
      <c r="X223" s="30"/>
      <c r="Z223" s="31"/>
      <c r="AA223" s="30"/>
      <c r="AE223" s="30"/>
      <c r="AH223" s="31"/>
      <c r="AI223" s="30"/>
    </row>
    <row r="224" ht="14.25" customHeight="1">
      <c r="O224" s="30"/>
      <c r="W224" s="30"/>
      <c r="X224" s="30"/>
      <c r="Z224" s="31"/>
      <c r="AA224" s="30"/>
      <c r="AE224" s="30"/>
      <c r="AH224" s="31"/>
      <c r="AI224" s="30"/>
    </row>
    <row r="225" ht="14.25" customHeight="1">
      <c r="O225" s="30"/>
      <c r="W225" s="30"/>
      <c r="X225" s="30"/>
      <c r="Z225" s="31"/>
      <c r="AA225" s="30"/>
      <c r="AE225" s="30"/>
      <c r="AH225" s="31"/>
      <c r="AI225" s="30"/>
    </row>
    <row r="226" ht="14.25" customHeight="1">
      <c r="O226" s="30"/>
      <c r="W226" s="30"/>
      <c r="X226" s="30"/>
      <c r="Z226" s="31"/>
      <c r="AA226" s="30"/>
      <c r="AE226" s="30"/>
      <c r="AH226" s="31"/>
      <c r="AI226" s="30"/>
    </row>
    <row r="227" ht="14.25" customHeight="1">
      <c r="O227" s="30"/>
      <c r="W227" s="30"/>
      <c r="X227" s="30"/>
      <c r="Z227" s="31"/>
      <c r="AA227" s="30"/>
      <c r="AE227" s="30"/>
      <c r="AH227" s="31"/>
      <c r="AI227" s="30"/>
    </row>
    <row r="228" ht="14.25" customHeight="1">
      <c r="O228" s="30"/>
      <c r="W228" s="30"/>
      <c r="X228" s="30"/>
      <c r="Z228" s="31"/>
      <c r="AA228" s="30"/>
      <c r="AE228" s="30"/>
      <c r="AH228" s="31"/>
      <c r="AI228" s="30"/>
    </row>
    <row r="229" ht="14.25" customHeight="1">
      <c r="O229" s="30"/>
      <c r="W229" s="30"/>
      <c r="X229" s="30"/>
      <c r="Z229" s="31"/>
      <c r="AA229" s="30"/>
      <c r="AE229" s="30"/>
      <c r="AH229" s="31"/>
      <c r="AI229" s="30"/>
    </row>
    <row r="230" ht="14.25" customHeight="1">
      <c r="O230" s="30"/>
      <c r="W230" s="30"/>
      <c r="X230" s="30"/>
      <c r="Z230" s="31"/>
      <c r="AA230" s="30"/>
      <c r="AE230" s="30"/>
      <c r="AH230" s="31"/>
      <c r="AI230" s="30"/>
    </row>
    <row r="231" ht="14.25" customHeight="1">
      <c r="O231" s="30"/>
      <c r="W231" s="30"/>
      <c r="X231" s="30"/>
      <c r="Z231" s="31"/>
      <c r="AA231" s="30"/>
      <c r="AE231" s="30"/>
      <c r="AH231" s="31"/>
      <c r="AI231" s="30"/>
    </row>
    <row r="232" ht="14.25" customHeight="1">
      <c r="O232" s="30"/>
      <c r="W232" s="30"/>
      <c r="X232" s="30"/>
      <c r="Z232" s="31"/>
      <c r="AA232" s="30"/>
      <c r="AE232" s="30"/>
      <c r="AH232" s="31"/>
      <c r="AI232" s="30"/>
    </row>
    <row r="233" ht="14.25" customHeight="1">
      <c r="O233" s="30"/>
      <c r="W233" s="30"/>
      <c r="X233" s="30"/>
      <c r="Z233" s="31"/>
      <c r="AA233" s="30"/>
      <c r="AE233" s="30"/>
      <c r="AH233" s="31"/>
      <c r="AI233" s="30"/>
    </row>
    <row r="234" ht="14.25" customHeight="1">
      <c r="O234" s="30"/>
      <c r="W234" s="30"/>
      <c r="X234" s="30"/>
      <c r="Z234" s="31"/>
      <c r="AA234" s="30"/>
      <c r="AE234" s="30"/>
      <c r="AH234" s="31"/>
      <c r="AI234" s="30"/>
    </row>
    <row r="235" ht="14.25" customHeight="1">
      <c r="O235" s="30"/>
      <c r="W235" s="30"/>
      <c r="X235" s="30"/>
      <c r="Z235" s="31"/>
      <c r="AA235" s="30"/>
      <c r="AE235" s="30"/>
      <c r="AH235" s="31"/>
      <c r="AI235" s="30"/>
    </row>
    <row r="236" ht="14.25" customHeight="1">
      <c r="O236" s="30"/>
      <c r="W236" s="30"/>
      <c r="X236" s="30"/>
      <c r="Z236" s="31"/>
      <c r="AA236" s="30"/>
      <c r="AE236" s="30"/>
      <c r="AH236" s="31"/>
      <c r="AI236" s="30"/>
    </row>
    <row r="237" ht="14.25" customHeight="1">
      <c r="O237" s="30"/>
      <c r="W237" s="30"/>
      <c r="X237" s="30"/>
      <c r="Z237" s="31"/>
      <c r="AA237" s="30"/>
      <c r="AE237" s="30"/>
      <c r="AH237" s="31"/>
      <c r="AI237" s="30"/>
    </row>
    <row r="238" ht="14.25" customHeight="1">
      <c r="O238" s="30"/>
      <c r="W238" s="30"/>
      <c r="X238" s="30"/>
      <c r="Z238" s="31"/>
      <c r="AA238" s="30"/>
      <c r="AE238" s="30"/>
      <c r="AH238" s="31"/>
      <c r="AI238" s="30"/>
    </row>
    <row r="239" ht="14.25" customHeight="1">
      <c r="O239" s="30"/>
      <c r="W239" s="30"/>
      <c r="X239" s="30"/>
      <c r="Z239" s="31"/>
      <c r="AA239" s="30"/>
      <c r="AE239" s="30"/>
      <c r="AH239" s="31"/>
      <c r="AI239" s="30"/>
    </row>
    <row r="240" ht="14.25" customHeight="1">
      <c r="O240" s="30"/>
      <c r="W240" s="30"/>
      <c r="X240" s="30"/>
      <c r="Z240" s="31"/>
      <c r="AA240" s="30"/>
      <c r="AE240" s="30"/>
      <c r="AH240" s="31"/>
      <c r="AI240" s="30"/>
    </row>
    <row r="241" ht="14.25" customHeight="1">
      <c r="O241" s="30"/>
      <c r="W241" s="30"/>
      <c r="X241" s="30"/>
      <c r="Z241" s="31"/>
      <c r="AA241" s="30"/>
      <c r="AE241" s="30"/>
      <c r="AH241" s="31"/>
      <c r="AI241" s="30"/>
    </row>
    <row r="242" ht="14.25" customHeight="1">
      <c r="O242" s="30"/>
      <c r="W242" s="30"/>
      <c r="X242" s="30"/>
      <c r="Z242" s="31"/>
      <c r="AA242" s="30"/>
      <c r="AE242" s="30"/>
      <c r="AH242" s="31"/>
      <c r="AI242" s="30"/>
    </row>
    <row r="243" ht="14.25" customHeight="1">
      <c r="O243" s="30"/>
      <c r="W243" s="30"/>
      <c r="X243" s="30"/>
      <c r="Z243" s="31"/>
      <c r="AA243" s="30"/>
      <c r="AE243" s="30"/>
      <c r="AH243" s="31"/>
      <c r="AI243" s="30"/>
    </row>
    <row r="244" ht="14.25" customHeight="1">
      <c r="O244" s="30"/>
      <c r="W244" s="30"/>
      <c r="X244" s="30"/>
      <c r="Z244" s="31"/>
      <c r="AA244" s="30"/>
      <c r="AE244" s="30"/>
      <c r="AH244" s="31"/>
      <c r="AI244" s="30"/>
    </row>
    <row r="245" ht="14.25" customHeight="1">
      <c r="O245" s="30"/>
      <c r="W245" s="30"/>
      <c r="X245" s="30"/>
      <c r="Z245" s="31"/>
      <c r="AA245" s="30"/>
      <c r="AE245" s="30"/>
      <c r="AH245" s="31"/>
      <c r="AI245" s="30"/>
    </row>
    <row r="246" ht="14.25" customHeight="1">
      <c r="O246" s="30"/>
      <c r="W246" s="30"/>
      <c r="X246" s="30"/>
      <c r="Z246" s="31"/>
      <c r="AA246" s="30"/>
      <c r="AE246" s="30"/>
      <c r="AH246" s="31"/>
      <c r="AI246" s="30"/>
    </row>
    <row r="247" ht="14.25" customHeight="1">
      <c r="O247" s="30"/>
      <c r="W247" s="30"/>
      <c r="X247" s="30"/>
      <c r="Z247" s="31"/>
      <c r="AA247" s="30"/>
      <c r="AE247" s="30"/>
      <c r="AH247" s="31"/>
      <c r="AI247" s="30"/>
    </row>
    <row r="248" ht="14.25" customHeight="1">
      <c r="O248" s="30"/>
      <c r="W248" s="30"/>
      <c r="X248" s="30"/>
      <c r="Z248" s="31"/>
      <c r="AA248" s="30"/>
      <c r="AE248" s="30"/>
      <c r="AH248" s="31"/>
      <c r="AI248" s="30"/>
    </row>
    <row r="249" ht="14.25" customHeight="1">
      <c r="O249" s="30"/>
      <c r="W249" s="30"/>
      <c r="X249" s="30"/>
      <c r="Z249" s="31"/>
      <c r="AA249" s="30"/>
      <c r="AE249" s="30"/>
      <c r="AH249" s="31"/>
      <c r="AI249" s="30"/>
    </row>
    <row r="250" ht="14.25" customHeight="1">
      <c r="O250" s="30"/>
      <c r="W250" s="30"/>
      <c r="X250" s="30"/>
      <c r="Z250" s="31"/>
      <c r="AA250" s="30"/>
      <c r="AE250" s="30"/>
      <c r="AH250" s="31"/>
      <c r="AI250" s="30"/>
    </row>
    <row r="251" ht="14.25" customHeight="1">
      <c r="O251" s="30"/>
      <c r="W251" s="30"/>
      <c r="X251" s="30"/>
      <c r="Z251" s="31"/>
      <c r="AA251" s="30"/>
      <c r="AE251" s="30"/>
      <c r="AH251" s="31"/>
      <c r="AI251" s="30"/>
    </row>
    <row r="252" ht="14.25" customHeight="1">
      <c r="O252" s="30"/>
      <c r="W252" s="30"/>
      <c r="X252" s="30"/>
      <c r="Z252" s="31"/>
      <c r="AA252" s="30"/>
      <c r="AE252" s="30"/>
      <c r="AH252" s="31"/>
      <c r="AI252" s="30"/>
    </row>
    <row r="253" ht="14.25" customHeight="1">
      <c r="O253" s="30"/>
      <c r="W253" s="30"/>
      <c r="X253" s="30"/>
      <c r="Z253" s="31"/>
      <c r="AA253" s="30"/>
      <c r="AE253" s="30"/>
      <c r="AH253" s="31"/>
      <c r="AI253" s="30"/>
    </row>
    <row r="254" ht="14.25" customHeight="1">
      <c r="O254" s="30"/>
      <c r="W254" s="30"/>
      <c r="X254" s="30"/>
      <c r="Z254" s="31"/>
      <c r="AA254" s="30"/>
      <c r="AE254" s="30"/>
      <c r="AH254" s="31"/>
      <c r="AI254" s="30"/>
    </row>
    <row r="255" ht="14.25" customHeight="1">
      <c r="O255" s="30"/>
      <c r="W255" s="30"/>
      <c r="X255" s="30"/>
      <c r="Z255" s="31"/>
      <c r="AA255" s="30"/>
      <c r="AE255" s="30"/>
      <c r="AH255" s="31"/>
      <c r="AI255" s="30"/>
    </row>
    <row r="256" ht="14.25" customHeight="1">
      <c r="O256" s="30"/>
      <c r="W256" s="30"/>
      <c r="X256" s="30"/>
      <c r="Z256" s="31"/>
      <c r="AA256" s="30"/>
      <c r="AE256" s="30"/>
      <c r="AH256" s="31"/>
      <c r="AI256" s="30"/>
    </row>
    <row r="257" ht="14.25" customHeight="1">
      <c r="O257" s="30"/>
      <c r="W257" s="30"/>
      <c r="X257" s="30"/>
      <c r="Z257" s="31"/>
      <c r="AA257" s="30"/>
      <c r="AE257" s="30"/>
      <c r="AH257" s="31"/>
      <c r="AI257" s="30"/>
    </row>
    <row r="258" ht="14.25" customHeight="1">
      <c r="O258" s="30"/>
      <c r="W258" s="30"/>
      <c r="X258" s="30"/>
      <c r="Z258" s="31"/>
      <c r="AA258" s="30"/>
      <c r="AE258" s="30"/>
      <c r="AH258" s="31"/>
      <c r="AI258" s="30"/>
    </row>
    <row r="259" ht="14.25" customHeight="1">
      <c r="O259" s="30"/>
      <c r="W259" s="30"/>
      <c r="X259" s="30"/>
      <c r="Z259" s="31"/>
      <c r="AA259" s="30"/>
      <c r="AE259" s="30"/>
      <c r="AH259" s="31"/>
      <c r="AI259" s="30"/>
    </row>
    <row r="260" ht="14.25" customHeight="1">
      <c r="O260" s="30"/>
      <c r="W260" s="30"/>
      <c r="X260" s="30"/>
      <c r="Z260" s="31"/>
      <c r="AA260" s="30"/>
      <c r="AE260" s="30"/>
      <c r="AH260" s="31"/>
      <c r="AI260" s="30"/>
    </row>
    <row r="261" ht="14.25" customHeight="1">
      <c r="O261" s="30"/>
      <c r="W261" s="30"/>
      <c r="X261" s="30"/>
      <c r="Z261" s="31"/>
      <c r="AA261" s="30"/>
      <c r="AE261" s="30"/>
      <c r="AH261" s="31"/>
      <c r="AI261" s="30"/>
    </row>
    <row r="262" ht="14.25" customHeight="1">
      <c r="O262" s="30"/>
      <c r="W262" s="30"/>
      <c r="X262" s="30"/>
      <c r="Z262" s="31"/>
      <c r="AA262" s="30"/>
      <c r="AE262" s="30"/>
      <c r="AH262" s="31"/>
      <c r="AI262" s="30"/>
    </row>
    <row r="263" ht="14.25" customHeight="1">
      <c r="O263" s="30"/>
      <c r="W263" s="30"/>
      <c r="X263" s="30"/>
      <c r="Z263" s="31"/>
      <c r="AA263" s="30"/>
      <c r="AE263" s="30"/>
      <c r="AH263" s="31"/>
      <c r="AI263" s="30"/>
    </row>
    <row r="264" ht="14.25" customHeight="1">
      <c r="O264" s="30"/>
      <c r="W264" s="30"/>
      <c r="X264" s="30"/>
      <c r="Z264" s="31"/>
      <c r="AA264" s="30"/>
      <c r="AE264" s="30"/>
      <c r="AH264" s="31"/>
      <c r="AI264" s="30"/>
    </row>
    <row r="265" ht="14.25" customHeight="1">
      <c r="O265" s="30"/>
      <c r="W265" s="30"/>
      <c r="X265" s="30"/>
      <c r="Z265" s="31"/>
      <c r="AA265" s="30"/>
      <c r="AE265" s="30"/>
      <c r="AH265" s="31"/>
      <c r="AI265" s="30"/>
    </row>
    <row r="266" ht="14.25" customHeight="1">
      <c r="O266" s="30"/>
      <c r="W266" s="30"/>
      <c r="X266" s="30"/>
      <c r="Z266" s="31"/>
      <c r="AA266" s="30"/>
      <c r="AE266" s="30"/>
      <c r="AH266" s="31"/>
      <c r="AI266" s="30"/>
    </row>
    <row r="267" ht="14.25" customHeight="1">
      <c r="O267" s="30"/>
      <c r="W267" s="30"/>
      <c r="X267" s="30"/>
      <c r="Z267" s="31"/>
      <c r="AA267" s="30"/>
      <c r="AE267" s="30"/>
      <c r="AH267" s="31"/>
      <c r="AI267" s="30"/>
    </row>
    <row r="268" ht="14.25" customHeight="1">
      <c r="O268" s="30"/>
      <c r="W268" s="30"/>
      <c r="X268" s="30"/>
      <c r="Z268" s="31"/>
      <c r="AA268" s="30"/>
      <c r="AE268" s="30"/>
      <c r="AH268" s="31"/>
      <c r="AI268" s="30"/>
    </row>
    <row r="269" ht="14.25" customHeight="1">
      <c r="O269" s="30"/>
      <c r="W269" s="30"/>
      <c r="X269" s="30"/>
      <c r="Z269" s="31"/>
      <c r="AA269" s="30"/>
      <c r="AE269" s="30"/>
      <c r="AH269" s="31"/>
      <c r="AI269" s="30"/>
    </row>
    <row r="270" ht="14.25" customHeight="1">
      <c r="O270" s="30"/>
      <c r="W270" s="30"/>
      <c r="X270" s="30"/>
      <c r="Z270" s="31"/>
      <c r="AA270" s="30"/>
      <c r="AE270" s="30"/>
      <c r="AH270" s="31"/>
      <c r="AI270" s="30"/>
    </row>
    <row r="271" ht="14.25" customHeight="1">
      <c r="O271" s="30"/>
      <c r="W271" s="30"/>
      <c r="X271" s="30"/>
      <c r="Z271" s="31"/>
      <c r="AA271" s="30"/>
      <c r="AE271" s="30"/>
      <c r="AH271" s="31"/>
      <c r="AI271" s="30"/>
    </row>
    <row r="272" ht="14.25" customHeight="1">
      <c r="O272" s="30"/>
      <c r="W272" s="30"/>
      <c r="X272" s="30"/>
      <c r="Z272" s="31"/>
      <c r="AA272" s="30"/>
      <c r="AE272" s="30"/>
      <c r="AH272" s="31"/>
      <c r="AI272" s="30"/>
    </row>
    <row r="273" ht="14.25" customHeight="1">
      <c r="O273" s="30"/>
      <c r="W273" s="30"/>
      <c r="X273" s="30"/>
      <c r="Z273" s="31"/>
      <c r="AA273" s="30"/>
      <c r="AE273" s="30"/>
      <c r="AH273" s="31"/>
      <c r="AI273" s="30"/>
    </row>
    <row r="274" ht="14.25" customHeight="1">
      <c r="O274" s="30"/>
      <c r="W274" s="30"/>
      <c r="X274" s="30"/>
      <c r="Z274" s="31"/>
      <c r="AA274" s="30"/>
      <c r="AE274" s="30"/>
      <c r="AH274" s="31"/>
      <c r="AI274" s="30"/>
    </row>
    <row r="275" ht="14.25" customHeight="1">
      <c r="O275" s="30"/>
      <c r="W275" s="30"/>
      <c r="X275" s="30"/>
      <c r="Z275" s="31"/>
      <c r="AA275" s="30"/>
      <c r="AE275" s="30"/>
      <c r="AH275" s="31"/>
      <c r="AI275" s="30"/>
    </row>
    <row r="276" ht="14.25" customHeight="1">
      <c r="O276" s="30"/>
      <c r="W276" s="30"/>
      <c r="X276" s="30"/>
      <c r="Z276" s="31"/>
      <c r="AA276" s="30"/>
      <c r="AE276" s="30"/>
      <c r="AH276" s="31"/>
      <c r="AI276" s="30"/>
    </row>
    <row r="277" ht="14.25" customHeight="1">
      <c r="O277" s="30"/>
      <c r="W277" s="30"/>
      <c r="X277" s="30"/>
      <c r="Z277" s="31"/>
      <c r="AA277" s="30"/>
      <c r="AE277" s="30"/>
      <c r="AH277" s="31"/>
      <c r="AI277" s="30"/>
    </row>
    <row r="278" ht="14.25" customHeight="1">
      <c r="O278" s="30"/>
      <c r="W278" s="30"/>
      <c r="X278" s="30"/>
      <c r="Z278" s="31"/>
      <c r="AA278" s="30"/>
      <c r="AE278" s="30"/>
      <c r="AH278" s="31"/>
      <c r="AI278" s="30"/>
    </row>
    <row r="279" ht="14.25" customHeight="1">
      <c r="O279" s="30"/>
      <c r="W279" s="30"/>
      <c r="X279" s="30"/>
      <c r="Z279" s="31"/>
      <c r="AA279" s="30"/>
      <c r="AE279" s="30"/>
      <c r="AH279" s="31"/>
      <c r="AI279" s="30"/>
    </row>
    <row r="280" ht="14.25" customHeight="1">
      <c r="O280" s="30"/>
      <c r="W280" s="30"/>
      <c r="X280" s="30"/>
      <c r="Z280" s="31"/>
      <c r="AA280" s="30"/>
      <c r="AE280" s="30"/>
      <c r="AH280" s="31"/>
      <c r="AI280" s="30"/>
    </row>
    <row r="281" ht="14.25" customHeight="1">
      <c r="O281" s="30"/>
      <c r="W281" s="30"/>
      <c r="X281" s="30"/>
      <c r="Z281" s="31"/>
      <c r="AA281" s="30"/>
      <c r="AE281" s="30"/>
      <c r="AH281" s="31"/>
      <c r="AI281" s="30"/>
    </row>
    <row r="282" ht="14.25" customHeight="1">
      <c r="O282" s="30"/>
      <c r="W282" s="30"/>
      <c r="X282" s="30"/>
      <c r="Z282" s="31"/>
      <c r="AA282" s="30"/>
      <c r="AE282" s="30"/>
      <c r="AH282" s="31"/>
      <c r="AI282" s="30"/>
    </row>
    <row r="283" ht="14.25" customHeight="1">
      <c r="O283" s="30"/>
      <c r="W283" s="30"/>
      <c r="X283" s="30"/>
      <c r="Z283" s="31"/>
      <c r="AA283" s="30"/>
      <c r="AE283" s="30"/>
      <c r="AH283" s="31"/>
      <c r="AI283" s="30"/>
    </row>
    <row r="284" ht="14.25" customHeight="1">
      <c r="O284" s="30"/>
      <c r="W284" s="30"/>
      <c r="X284" s="30"/>
      <c r="Z284" s="31"/>
      <c r="AA284" s="30"/>
      <c r="AE284" s="30"/>
      <c r="AH284" s="31"/>
      <c r="AI284" s="30"/>
    </row>
    <row r="285" ht="14.25" customHeight="1">
      <c r="O285" s="30"/>
      <c r="W285" s="30"/>
      <c r="X285" s="30"/>
      <c r="Z285" s="31"/>
      <c r="AA285" s="30"/>
      <c r="AE285" s="30"/>
      <c r="AH285" s="31"/>
      <c r="AI285" s="30"/>
    </row>
    <row r="286" ht="14.25" customHeight="1">
      <c r="O286" s="30"/>
      <c r="W286" s="30"/>
      <c r="X286" s="30"/>
      <c r="Z286" s="31"/>
      <c r="AA286" s="30"/>
      <c r="AE286" s="30"/>
      <c r="AH286" s="31"/>
      <c r="AI286" s="30"/>
    </row>
    <row r="287" ht="14.25" customHeight="1">
      <c r="O287" s="30"/>
      <c r="W287" s="30"/>
      <c r="X287" s="30"/>
      <c r="Z287" s="31"/>
      <c r="AA287" s="30"/>
      <c r="AE287" s="30"/>
      <c r="AH287" s="31"/>
      <c r="AI287" s="30"/>
    </row>
    <row r="288" ht="14.25" customHeight="1">
      <c r="O288" s="30"/>
      <c r="W288" s="30"/>
      <c r="X288" s="30"/>
      <c r="Z288" s="31"/>
      <c r="AA288" s="30"/>
      <c r="AE288" s="30"/>
      <c r="AH288" s="31"/>
      <c r="AI288" s="30"/>
    </row>
    <row r="289" ht="14.25" customHeight="1">
      <c r="O289" s="30"/>
      <c r="W289" s="30"/>
      <c r="X289" s="30"/>
      <c r="Z289" s="31"/>
      <c r="AA289" s="30"/>
      <c r="AE289" s="30"/>
      <c r="AH289" s="31"/>
      <c r="AI289" s="30"/>
    </row>
    <row r="290" ht="14.25" customHeight="1">
      <c r="O290" s="30"/>
      <c r="W290" s="30"/>
      <c r="X290" s="30"/>
      <c r="Z290" s="31"/>
      <c r="AA290" s="30"/>
      <c r="AE290" s="30"/>
      <c r="AH290" s="31"/>
      <c r="AI290" s="30"/>
    </row>
    <row r="291" ht="14.25" customHeight="1">
      <c r="O291" s="30"/>
      <c r="W291" s="30"/>
      <c r="X291" s="30"/>
      <c r="Z291" s="31"/>
      <c r="AA291" s="30"/>
      <c r="AE291" s="30"/>
      <c r="AH291" s="31"/>
      <c r="AI291" s="30"/>
    </row>
    <row r="292" ht="14.25" customHeight="1">
      <c r="O292" s="30"/>
      <c r="W292" s="30"/>
      <c r="X292" s="30"/>
      <c r="Z292" s="31"/>
      <c r="AA292" s="30"/>
      <c r="AE292" s="30"/>
      <c r="AH292" s="31"/>
      <c r="AI292" s="30"/>
    </row>
    <row r="293" ht="14.25" customHeight="1">
      <c r="O293" s="30"/>
      <c r="W293" s="30"/>
      <c r="X293" s="30"/>
      <c r="Z293" s="31"/>
      <c r="AA293" s="30"/>
      <c r="AE293" s="30"/>
      <c r="AH293" s="31"/>
      <c r="AI293" s="30"/>
    </row>
    <row r="294" ht="14.25" customHeight="1">
      <c r="O294" s="30"/>
      <c r="W294" s="30"/>
      <c r="X294" s="30"/>
      <c r="Z294" s="31"/>
      <c r="AA294" s="30"/>
      <c r="AE294" s="30"/>
      <c r="AH294" s="31"/>
      <c r="AI294" s="30"/>
    </row>
    <row r="295" ht="14.25" customHeight="1">
      <c r="O295" s="30"/>
      <c r="W295" s="30"/>
      <c r="X295" s="30"/>
      <c r="Z295" s="31"/>
      <c r="AA295" s="30"/>
      <c r="AE295" s="30"/>
      <c r="AH295" s="31"/>
      <c r="AI295" s="30"/>
    </row>
    <row r="296" ht="14.25" customHeight="1">
      <c r="O296" s="30"/>
      <c r="W296" s="30"/>
      <c r="X296" s="30"/>
      <c r="Z296" s="31"/>
      <c r="AA296" s="30"/>
      <c r="AE296" s="30"/>
      <c r="AH296" s="31"/>
      <c r="AI296" s="30"/>
    </row>
    <row r="297" ht="14.25" customHeight="1">
      <c r="O297" s="30"/>
      <c r="W297" s="30"/>
      <c r="X297" s="30"/>
      <c r="Z297" s="31"/>
      <c r="AA297" s="30"/>
      <c r="AE297" s="30"/>
      <c r="AH297" s="31"/>
      <c r="AI297" s="30"/>
    </row>
    <row r="298" ht="14.25" customHeight="1">
      <c r="O298" s="30"/>
      <c r="W298" s="30"/>
      <c r="X298" s="30"/>
      <c r="Z298" s="31"/>
      <c r="AA298" s="30"/>
      <c r="AE298" s="30"/>
      <c r="AH298" s="31"/>
      <c r="AI298" s="30"/>
    </row>
    <row r="299" ht="14.25" customHeight="1">
      <c r="O299" s="30"/>
      <c r="W299" s="30"/>
      <c r="X299" s="30"/>
      <c r="Z299" s="31"/>
      <c r="AA299" s="30"/>
      <c r="AE299" s="30"/>
      <c r="AH299" s="31"/>
      <c r="AI299" s="30"/>
    </row>
    <row r="300" ht="14.25" customHeight="1">
      <c r="O300" s="30"/>
      <c r="W300" s="30"/>
      <c r="X300" s="30"/>
      <c r="Z300" s="31"/>
      <c r="AA300" s="30"/>
      <c r="AE300" s="30"/>
      <c r="AH300" s="31"/>
      <c r="AI300" s="30"/>
    </row>
    <row r="301" ht="14.25" customHeight="1">
      <c r="O301" s="30"/>
      <c r="W301" s="30"/>
      <c r="X301" s="30"/>
      <c r="Z301" s="31"/>
      <c r="AA301" s="30"/>
      <c r="AE301" s="30"/>
      <c r="AH301" s="31"/>
      <c r="AI301" s="30"/>
    </row>
    <row r="302" ht="14.25" customHeight="1">
      <c r="O302" s="30"/>
      <c r="W302" s="30"/>
      <c r="X302" s="30"/>
      <c r="Z302" s="31"/>
      <c r="AA302" s="30"/>
      <c r="AE302" s="30"/>
      <c r="AH302" s="31"/>
      <c r="AI302" s="30"/>
    </row>
    <row r="303" ht="14.25" customHeight="1">
      <c r="O303" s="30"/>
      <c r="W303" s="30"/>
      <c r="X303" s="30"/>
      <c r="Z303" s="31"/>
      <c r="AA303" s="30"/>
      <c r="AE303" s="30"/>
      <c r="AH303" s="31"/>
      <c r="AI303" s="30"/>
    </row>
    <row r="304" ht="14.25" customHeight="1">
      <c r="O304" s="30"/>
      <c r="W304" s="30"/>
      <c r="X304" s="30"/>
      <c r="Z304" s="31"/>
      <c r="AA304" s="30"/>
      <c r="AE304" s="30"/>
      <c r="AH304" s="31"/>
      <c r="AI304" s="30"/>
    </row>
    <row r="305" ht="14.25" customHeight="1">
      <c r="O305" s="30"/>
      <c r="W305" s="30"/>
      <c r="X305" s="30"/>
      <c r="Z305" s="31"/>
      <c r="AA305" s="30"/>
      <c r="AE305" s="30"/>
      <c r="AH305" s="31"/>
      <c r="AI305" s="30"/>
    </row>
    <row r="306" ht="14.25" customHeight="1">
      <c r="O306" s="30"/>
      <c r="W306" s="30"/>
      <c r="X306" s="30"/>
      <c r="Z306" s="31"/>
      <c r="AA306" s="30"/>
      <c r="AE306" s="30"/>
      <c r="AH306" s="31"/>
      <c r="AI306" s="30"/>
    </row>
    <row r="307" ht="14.25" customHeight="1">
      <c r="O307" s="30"/>
      <c r="W307" s="30"/>
      <c r="X307" s="30"/>
      <c r="Z307" s="31"/>
      <c r="AA307" s="30"/>
      <c r="AE307" s="30"/>
      <c r="AH307" s="31"/>
      <c r="AI307" s="30"/>
    </row>
    <row r="308" ht="14.25" customHeight="1">
      <c r="O308" s="30"/>
      <c r="W308" s="30"/>
      <c r="X308" s="30"/>
      <c r="Z308" s="31"/>
      <c r="AA308" s="30"/>
      <c r="AE308" s="30"/>
      <c r="AH308" s="31"/>
      <c r="AI308" s="30"/>
    </row>
    <row r="309" ht="14.25" customHeight="1">
      <c r="O309" s="30"/>
      <c r="W309" s="30"/>
      <c r="X309" s="30"/>
      <c r="Z309" s="31"/>
      <c r="AA309" s="30"/>
      <c r="AE309" s="30"/>
      <c r="AH309" s="31"/>
      <c r="AI309" s="30"/>
    </row>
    <row r="310" ht="14.25" customHeight="1">
      <c r="O310" s="30"/>
      <c r="W310" s="30"/>
      <c r="X310" s="30"/>
      <c r="Z310" s="31"/>
      <c r="AA310" s="30"/>
      <c r="AE310" s="30"/>
      <c r="AH310" s="31"/>
      <c r="AI310" s="30"/>
    </row>
    <row r="311" ht="14.25" customHeight="1">
      <c r="O311" s="30"/>
      <c r="W311" s="30"/>
      <c r="X311" s="30"/>
      <c r="Z311" s="31"/>
      <c r="AA311" s="30"/>
      <c r="AE311" s="30"/>
      <c r="AH311" s="31"/>
      <c r="AI311" s="30"/>
    </row>
    <row r="312" ht="14.25" customHeight="1">
      <c r="O312" s="30"/>
      <c r="W312" s="30"/>
      <c r="X312" s="30"/>
      <c r="Z312" s="31"/>
      <c r="AA312" s="30"/>
      <c r="AE312" s="30"/>
      <c r="AH312" s="31"/>
      <c r="AI312" s="30"/>
    </row>
    <row r="313" ht="14.25" customHeight="1">
      <c r="O313" s="30"/>
      <c r="W313" s="30"/>
      <c r="X313" s="30"/>
      <c r="Z313" s="31"/>
      <c r="AA313" s="30"/>
      <c r="AE313" s="30"/>
      <c r="AH313" s="31"/>
      <c r="AI313" s="30"/>
    </row>
    <row r="314" ht="14.25" customHeight="1">
      <c r="O314" s="30"/>
      <c r="W314" s="30"/>
      <c r="X314" s="30"/>
      <c r="Z314" s="31"/>
      <c r="AA314" s="30"/>
      <c r="AE314" s="30"/>
      <c r="AH314" s="31"/>
      <c r="AI314" s="30"/>
    </row>
    <row r="315" ht="14.25" customHeight="1">
      <c r="O315" s="30"/>
      <c r="W315" s="30"/>
      <c r="X315" s="30"/>
      <c r="Z315" s="31"/>
      <c r="AA315" s="30"/>
      <c r="AE315" s="30"/>
      <c r="AH315" s="31"/>
      <c r="AI315" s="30"/>
    </row>
    <row r="316" ht="14.25" customHeight="1">
      <c r="O316" s="30"/>
      <c r="W316" s="30"/>
      <c r="X316" s="30"/>
      <c r="Z316" s="31"/>
      <c r="AA316" s="30"/>
      <c r="AE316" s="30"/>
      <c r="AH316" s="31"/>
      <c r="AI316" s="30"/>
    </row>
    <row r="317" ht="14.25" customHeight="1">
      <c r="O317" s="30"/>
      <c r="W317" s="30"/>
      <c r="X317" s="30"/>
      <c r="Z317" s="31"/>
      <c r="AA317" s="30"/>
      <c r="AE317" s="30"/>
      <c r="AH317" s="31"/>
      <c r="AI317" s="30"/>
    </row>
    <row r="318" ht="14.25" customHeight="1">
      <c r="O318" s="30"/>
      <c r="W318" s="30"/>
      <c r="X318" s="30"/>
      <c r="Z318" s="31"/>
      <c r="AA318" s="30"/>
      <c r="AE318" s="30"/>
      <c r="AH318" s="31"/>
      <c r="AI318" s="30"/>
    </row>
    <row r="319" ht="14.25" customHeight="1">
      <c r="O319" s="30"/>
      <c r="W319" s="30"/>
      <c r="X319" s="30"/>
      <c r="Z319" s="31"/>
      <c r="AA319" s="30"/>
      <c r="AE319" s="30"/>
      <c r="AH319" s="31"/>
      <c r="AI319" s="30"/>
    </row>
    <row r="320" ht="14.25" customHeight="1">
      <c r="O320" s="30"/>
      <c r="W320" s="30"/>
      <c r="X320" s="30"/>
      <c r="Z320" s="31"/>
      <c r="AA320" s="30"/>
      <c r="AE320" s="30"/>
      <c r="AH320" s="31"/>
      <c r="AI320" s="30"/>
    </row>
    <row r="321" ht="14.25" customHeight="1">
      <c r="O321" s="30"/>
      <c r="W321" s="30"/>
      <c r="X321" s="30"/>
      <c r="Z321" s="31"/>
      <c r="AA321" s="30"/>
      <c r="AE321" s="30"/>
      <c r="AH321" s="31"/>
      <c r="AI321" s="30"/>
    </row>
    <row r="322" ht="14.25" customHeight="1">
      <c r="O322" s="30"/>
      <c r="W322" s="30"/>
      <c r="X322" s="30"/>
      <c r="Z322" s="31"/>
      <c r="AA322" s="30"/>
      <c r="AE322" s="30"/>
      <c r="AH322" s="31"/>
      <c r="AI322" s="30"/>
    </row>
    <row r="323" ht="14.25" customHeight="1">
      <c r="O323" s="30"/>
      <c r="W323" s="30"/>
      <c r="X323" s="30"/>
      <c r="Z323" s="31"/>
      <c r="AA323" s="30"/>
      <c r="AE323" s="30"/>
      <c r="AH323" s="31"/>
      <c r="AI323" s="30"/>
    </row>
    <row r="324" ht="14.25" customHeight="1">
      <c r="O324" s="30"/>
      <c r="W324" s="30"/>
      <c r="X324" s="30"/>
      <c r="Z324" s="31"/>
      <c r="AA324" s="30"/>
      <c r="AE324" s="30"/>
      <c r="AH324" s="31"/>
      <c r="AI324" s="30"/>
    </row>
    <row r="325" ht="14.25" customHeight="1">
      <c r="O325" s="30"/>
      <c r="W325" s="30"/>
      <c r="X325" s="30"/>
      <c r="Z325" s="31"/>
      <c r="AA325" s="30"/>
      <c r="AE325" s="30"/>
      <c r="AH325" s="31"/>
      <c r="AI325" s="30"/>
    </row>
    <row r="326" ht="14.25" customHeight="1">
      <c r="O326" s="30"/>
      <c r="W326" s="30"/>
      <c r="X326" s="30"/>
      <c r="Z326" s="31"/>
      <c r="AA326" s="30"/>
      <c r="AE326" s="30"/>
      <c r="AH326" s="31"/>
      <c r="AI326" s="30"/>
    </row>
    <row r="327" ht="14.25" customHeight="1">
      <c r="O327" s="30"/>
      <c r="W327" s="30"/>
      <c r="X327" s="30"/>
      <c r="Z327" s="31"/>
      <c r="AA327" s="30"/>
      <c r="AE327" s="30"/>
      <c r="AH327" s="31"/>
      <c r="AI327" s="30"/>
    </row>
    <row r="328" ht="14.25" customHeight="1">
      <c r="O328" s="30"/>
      <c r="W328" s="30"/>
      <c r="X328" s="30"/>
      <c r="Z328" s="31"/>
      <c r="AA328" s="30"/>
      <c r="AE328" s="30"/>
      <c r="AH328" s="31"/>
      <c r="AI328" s="30"/>
    </row>
    <row r="329" ht="14.25" customHeight="1">
      <c r="O329" s="30"/>
      <c r="W329" s="30"/>
      <c r="X329" s="30"/>
      <c r="Z329" s="31"/>
      <c r="AA329" s="30"/>
      <c r="AE329" s="30"/>
      <c r="AH329" s="31"/>
      <c r="AI329" s="30"/>
    </row>
    <row r="330" ht="14.25" customHeight="1">
      <c r="O330" s="30"/>
      <c r="W330" s="30"/>
      <c r="X330" s="30"/>
      <c r="Z330" s="31"/>
      <c r="AA330" s="30"/>
      <c r="AE330" s="30"/>
      <c r="AH330" s="31"/>
      <c r="AI330" s="30"/>
    </row>
    <row r="331" ht="14.25" customHeight="1">
      <c r="O331" s="30"/>
      <c r="W331" s="30"/>
      <c r="X331" s="30"/>
      <c r="Z331" s="31"/>
      <c r="AA331" s="30"/>
      <c r="AE331" s="30"/>
      <c r="AH331" s="31"/>
      <c r="AI331" s="30"/>
    </row>
    <row r="332" ht="14.25" customHeight="1">
      <c r="O332" s="30"/>
      <c r="W332" s="30"/>
      <c r="X332" s="30"/>
      <c r="Z332" s="31"/>
      <c r="AA332" s="30"/>
      <c r="AE332" s="30"/>
      <c r="AH332" s="31"/>
      <c r="AI332" s="30"/>
    </row>
    <row r="333" ht="14.25" customHeight="1">
      <c r="O333" s="30"/>
      <c r="W333" s="30"/>
      <c r="X333" s="30"/>
      <c r="Z333" s="31"/>
      <c r="AA333" s="30"/>
      <c r="AE333" s="30"/>
      <c r="AH333" s="31"/>
      <c r="AI333" s="30"/>
    </row>
    <row r="334" ht="14.25" customHeight="1">
      <c r="O334" s="30"/>
      <c r="W334" s="30"/>
      <c r="X334" s="30"/>
      <c r="Z334" s="31"/>
      <c r="AA334" s="30"/>
      <c r="AE334" s="30"/>
      <c r="AH334" s="31"/>
      <c r="AI334" s="30"/>
    </row>
    <row r="335" ht="14.25" customHeight="1">
      <c r="O335" s="30"/>
      <c r="W335" s="30"/>
      <c r="X335" s="30"/>
      <c r="Z335" s="31"/>
      <c r="AA335" s="30"/>
      <c r="AE335" s="30"/>
      <c r="AH335" s="31"/>
      <c r="AI335" s="30"/>
    </row>
    <row r="336" ht="14.25" customHeight="1">
      <c r="O336" s="30"/>
      <c r="W336" s="30"/>
      <c r="X336" s="30"/>
      <c r="Z336" s="31"/>
      <c r="AA336" s="30"/>
      <c r="AE336" s="30"/>
      <c r="AH336" s="31"/>
      <c r="AI336" s="30"/>
    </row>
    <row r="337" ht="14.25" customHeight="1">
      <c r="O337" s="30"/>
      <c r="W337" s="30"/>
      <c r="X337" s="30"/>
      <c r="Z337" s="31"/>
      <c r="AA337" s="30"/>
      <c r="AE337" s="30"/>
      <c r="AH337" s="31"/>
      <c r="AI337" s="30"/>
    </row>
    <row r="338" ht="14.25" customHeight="1">
      <c r="O338" s="30"/>
      <c r="W338" s="30"/>
      <c r="X338" s="30"/>
      <c r="Z338" s="31"/>
      <c r="AA338" s="30"/>
      <c r="AE338" s="30"/>
      <c r="AH338" s="31"/>
      <c r="AI338" s="30"/>
    </row>
    <row r="339" ht="14.25" customHeight="1">
      <c r="O339" s="30"/>
      <c r="W339" s="30"/>
      <c r="X339" s="30"/>
      <c r="Z339" s="31"/>
      <c r="AA339" s="30"/>
      <c r="AE339" s="30"/>
      <c r="AH339" s="31"/>
      <c r="AI339" s="30"/>
    </row>
    <row r="340" ht="14.25" customHeight="1">
      <c r="O340" s="30"/>
      <c r="W340" s="30"/>
      <c r="X340" s="30"/>
      <c r="Z340" s="31"/>
      <c r="AA340" s="30"/>
      <c r="AE340" s="30"/>
      <c r="AH340" s="31"/>
      <c r="AI340" s="30"/>
    </row>
    <row r="341" ht="14.25" customHeight="1">
      <c r="O341" s="30"/>
      <c r="W341" s="30"/>
      <c r="X341" s="30"/>
      <c r="Z341" s="31"/>
      <c r="AA341" s="30"/>
      <c r="AE341" s="30"/>
      <c r="AH341" s="31"/>
      <c r="AI341" s="30"/>
    </row>
    <row r="342" ht="14.25" customHeight="1">
      <c r="O342" s="30"/>
      <c r="W342" s="30"/>
      <c r="X342" s="30"/>
      <c r="Z342" s="31"/>
      <c r="AA342" s="30"/>
      <c r="AE342" s="30"/>
      <c r="AH342" s="31"/>
      <c r="AI342" s="30"/>
    </row>
    <row r="343" ht="14.25" customHeight="1">
      <c r="O343" s="30"/>
      <c r="W343" s="30"/>
      <c r="X343" s="30"/>
      <c r="Z343" s="31"/>
      <c r="AA343" s="30"/>
      <c r="AE343" s="30"/>
      <c r="AH343" s="31"/>
      <c r="AI343" s="30"/>
    </row>
    <row r="344" ht="14.25" customHeight="1">
      <c r="O344" s="30"/>
      <c r="W344" s="30"/>
      <c r="X344" s="30"/>
      <c r="Z344" s="31"/>
      <c r="AA344" s="30"/>
      <c r="AE344" s="30"/>
      <c r="AH344" s="31"/>
      <c r="AI344" s="30"/>
    </row>
    <row r="345" ht="14.25" customHeight="1">
      <c r="O345" s="30"/>
      <c r="W345" s="30"/>
      <c r="X345" s="30"/>
      <c r="Z345" s="31"/>
      <c r="AA345" s="30"/>
      <c r="AE345" s="30"/>
      <c r="AH345" s="31"/>
      <c r="AI345" s="30"/>
    </row>
    <row r="346" ht="14.25" customHeight="1">
      <c r="O346" s="30"/>
      <c r="W346" s="30"/>
      <c r="X346" s="30"/>
      <c r="Z346" s="31"/>
      <c r="AA346" s="30"/>
      <c r="AE346" s="30"/>
      <c r="AH346" s="31"/>
      <c r="AI346" s="30"/>
    </row>
    <row r="347" ht="14.25" customHeight="1">
      <c r="O347" s="30"/>
      <c r="W347" s="30"/>
      <c r="X347" s="30"/>
      <c r="Z347" s="31"/>
      <c r="AA347" s="30"/>
      <c r="AE347" s="30"/>
      <c r="AH347" s="31"/>
      <c r="AI347" s="30"/>
    </row>
    <row r="348" ht="14.25" customHeight="1">
      <c r="O348" s="30"/>
      <c r="W348" s="30"/>
      <c r="X348" s="30"/>
      <c r="Z348" s="31"/>
      <c r="AA348" s="30"/>
      <c r="AE348" s="30"/>
      <c r="AH348" s="31"/>
      <c r="AI348" s="30"/>
    </row>
    <row r="349" ht="14.25" customHeight="1">
      <c r="O349" s="30"/>
      <c r="W349" s="30"/>
      <c r="X349" s="30"/>
      <c r="Z349" s="31"/>
      <c r="AA349" s="30"/>
      <c r="AE349" s="30"/>
      <c r="AH349" s="31"/>
      <c r="AI349" s="30"/>
    </row>
    <row r="350" ht="14.25" customHeight="1">
      <c r="O350" s="30"/>
      <c r="W350" s="30"/>
      <c r="X350" s="30"/>
      <c r="Z350" s="31"/>
      <c r="AA350" s="30"/>
      <c r="AE350" s="30"/>
      <c r="AH350" s="31"/>
      <c r="AI350" s="30"/>
    </row>
    <row r="351" ht="14.25" customHeight="1">
      <c r="O351" s="30"/>
      <c r="W351" s="30"/>
      <c r="X351" s="30"/>
      <c r="Z351" s="31"/>
      <c r="AA351" s="30"/>
      <c r="AE351" s="30"/>
      <c r="AH351" s="31"/>
      <c r="AI351" s="30"/>
    </row>
    <row r="352" ht="14.25" customHeight="1">
      <c r="O352" s="30"/>
      <c r="W352" s="30"/>
      <c r="X352" s="30"/>
      <c r="Z352" s="31"/>
      <c r="AA352" s="30"/>
      <c r="AE352" s="30"/>
      <c r="AH352" s="31"/>
      <c r="AI352" s="30"/>
    </row>
    <row r="353" ht="14.25" customHeight="1">
      <c r="O353" s="30"/>
      <c r="W353" s="30"/>
      <c r="X353" s="30"/>
      <c r="Z353" s="31"/>
      <c r="AA353" s="30"/>
      <c r="AE353" s="30"/>
      <c r="AH353" s="31"/>
      <c r="AI353" s="30"/>
    </row>
    <row r="354" ht="14.25" customHeight="1">
      <c r="O354" s="30"/>
      <c r="W354" s="30"/>
      <c r="X354" s="30"/>
      <c r="Z354" s="31"/>
      <c r="AA354" s="30"/>
      <c r="AE354" s="30"/>
      <c r="AH354" s="31"/>
      <c r="AI354" s="30"/>
    </row>
    <row r="355" ht="14.25" customHeight="1">
      <c r="O355" s="30"/>
      <c r="W355" s="30"/>
      <c r="X355" s="30"/>
      <c r="Z355" s="31"/>
      <c r="AA355" s="30"/>
      <c r="AE355" s="30"/>
      <c r="AH355" s="31"/>
      <c r="AI355" s="30"/>
    </row>
    <row r="356" ht="14.25" customHeight="1">
      <c r="O356" s="30"/>
      <c r="W356" s="30"/>
      <c r="X356" s="30"/>
      <c r="Z356" s="31"/>
      <c r="AA356" s="30"/>
      <c r="AE356" s="30"/>
      <c r="AH356" s="31"/>
      <c r="AI356" s="30"/>
    </row>
    <row r="357" ht="14.25" customHeight="1">
      <c r="O357" s="30"/>
      <c r="W357" s="30"/>
      <c r="X357" s="30"/>
      <c r="Z357" s="31"/>
      <c r="AA357" s="30"/>
      <c r="AE357" s="30"/>
      <c r="AH357" s="31"/>
      <c r="AI357" s="30"/>
    </row>
    <row r="358" ht="14.25" customHeight="1">
      <c r="O358" s="30"/>
      <c r="W358" s="30"/>
      <c r="X358" s="30"/>
      <c r="Z358" s="31"/>
      <c r="AA358" s="30"/>
      <c r="AE358" s="30"/>
      <c r="AH358" s="31"/>
      <c r="AI358" s="30"/>
    </row>
    <row r="359" ht="14.25" customHeight="1">
      <c r="O359" s="30"/>
      <c r="W359" s="30"/>
      <c r="X359" s="30"/>
      <c r="Z359" s="31"/>
      <c r="AA359" s="30"/>
      <c r="AE359" s="30"/>
      <c r="AH359" s="31"/>
      <c r="AI359" s="30"/>
    </row>
    <row r="360" ht="14.25" customHeight="1">
      <c r="O360" s="30"/>
      <c r="W360" s="30"/>
      <c r="X360" s="30"/>
      <c r="Z360" s="31"/>
      <c r="AA360" s="30"/>
      <c r="AE360" s="30"/>
      <c r="AH360" s="31"/>
      <c r="AI360" s="30"/>
    </row>
    <row r="361" ht="14.25" customHeight="1">
      <c r="O361" s="30"/>
      <c r="W361" s="30"/>
      <c r="X361" s="30"/>
      <c r="Z361" s="31"/>
      <c r="AA361" s="30"/>
      <c r="AE361" s="30"/>
      <c r="AH361" s="31"/>
      <c r="AI361" s="30"/>
    </row>
    <row r="362" ht="14.25" customHeight="1">
      <c r="O362" s="30"/>
      <c r="W362" s="30"/>
      <c r="X362" s="30"/>
      <c r="Z362" s="31"/>
      <c r="AA362" s="30"/>
      <c r="AE362" s="30"/>
      <c r="AH362" s="31"/>
      <c r="AI362" s="30"/>
    </row>
    <row r="363" ht="14.25" customHeight="1">
      <c r="O363" s="30"/>
      <c r="W363" s="30"/>
      <c r="X363" s="30"/>
      <c r="Z363" s="31"/>
      <c r="AA363" s="30"/>
      <c r="AE363" s="30"/>
      <c r="AH363" s="31"/>
      <c r="AI363" s="30"/>
    </row>
    <row r="364" ht="14.25" customHeight="1">
      <c r="O364" s="30"/>
      <c r="W364" s="30"/>
      <c r="X364" s="30"/>
      <c r="Z364" s="31"/>
      <c r="AA364" s="30"/>
      <c r="AE364" s="30"/>
      <c r="AH364" s="31"/>
      <c r="AI364" s="30"/>
    </row>
    <row r="365" ht="14.25" customHeight="1">
      <c r="O365" s="30"/>
      <c r="W365" s="30"/>
      <c r="X365" s="30"/>
      <c r="Z365" s="31"/>
      <c r="AA365" s="30"/>
      <c r="AE365" s="30"/>
      <c r="AH365" s="31"/>
      <c r="AI365" s="30"/>
    </row>
    <row r="366" ht="14.25" customHeight="1">
      <c r="O366" s="30"/>
      <c r="W366" s="30"/>
      <c r="X366" s="30"/>
      <c r="Z366" s="31"/>
      <c r="AA366" s="30"/>
      <c r="AE366" s="30"/>
      <c r="AH366" s="31"/>
      <c r="AI366" s="30"/>
    </row>
    <row r="367" ht="14.25" customHeight="1">
      <c r="O367" s="30"/>
      <c r="W367" s="30"/>
      <c r="X367" s="30"/>
      <c r="Z367" s="31"/>
      <c r="AA367" s="30"/>
      <c r="AE367" s="30"/>
      <c r="AH367" s="31"/>
      <c r="AI367" s="30"/>
    </row>
    <row r="368" ht="14.25" customHeight="1">
      <c r="O368" s="30"/>
      <c r="W368" s="30"/>
      <c r="X368" s="30"/>
      <c r="Z368" s="31"/>
      <c r="AA368" s="30"/>
      <c r="AE368" s="30"/>
      <c r="AH368" s="31"/>
      <c r="AI368" s="30"/>
    </row>
    <row r="369" ht="14.25" customHeight="1">
      <c r="O369" s="30"/>
      <c r="W369" s="30"/>
      <c r="X369" s="30"/>
      <c r="Z369" s="31"/>
      <c r="AA369" s="30"/>
      <c r="AE369" s="30"/>
      <c r="AH369" s="31"/>
      <c r="AI369" s="30"/>
    </row>
    <row r="370" ht="14.25" customHeight="1">
      <c r="O370" s="30"/>
      <c r="W370" s="30"/>
      <c r="X370" s="30"/>
      <c r="Z370" s="31"/>
      <c r="AA370" s="30"/>
      <c r="AE370" s="30"/>
      <c r="AH370" s="31"/>
      <c r="AI370" s="30"/>
    </row>
    <row r="371" ht="14.25" customHeight="1">
      <c r="O371" s="30"/>
      <c r="W371" s="30"/>
      <c r="X371" s="30"/>
      <c r="Z371" s="31"/>
      <c r="AA371" s="30"/>
      <c r="AE371" s="30"/>
      <c r="AH371" s="31"/>
      <c r="AI371" s="30"/>
    </row>
    <row r="372" ht="14.25" customHeight="1">
      <c r="O372" s="30"/>
      <c r="W372" s="30"/>
      <c r="X372" s="30"/>
      <c r="Z372" s="31"/>
      <c r="AA372" s="30"/>
      <c r="AE372" s="30"/>
      <c r="AH372" s="31"/>
      <c r="AI372" s="30"/>
    </row>
    <row r="373" ht="14.25" customHeight="1">
      <c r="O373" s="30"/>
      <c r="W373" s="30"/>
      <c r="X373" s="30"/>
      <c r="Z373" s="31"/>
      <c r="AA373" s="30"/>
      <c r="AE373" s="30"/>
      <c r="AH373" s="31"/>
      <c r="AI373" s="30"/>
    </row>
    <row r="374" ht="14.25" customHeight="1">
      <c r="O374" s="30"/>
      <c r="W374" s="30"/>
      <c r="X374" s="30"/>
      <c r="Z374" s="31"/>
      <c r="AA374" s="30"/>
      <c r="AE374" s="30"/>
      <c r="AH374" s="31"/>
      <c r="AI374" s="30"/>
    </row>
    <row r="375" ht="14.25" customHeight="1">
      <c r="O375" s="30"/>
      <c r="W375" s="30"/>
      <c r="X375" s="30"/>
      <c r="Z375" s="31"/>
      <c r="AA375" s="30"/>
      <c r="AE375" s="30"/>
      <c r="AH375" s="31"/>
      <c r="AI375" s="30"/>
    </row>
    <row r="376" ht="14.25" customHeight="1">
      <c r="O376" s="30"/>
      <c r="W376" s="30"/>
      <c r="X376" s="30"/>
      <c r="Z376" s="31"/>
      <c r="AA376" s="30"/>
      <c r="AE376" s="30"/>
      <c r="AH376" s="31"/>
      <c r="AI376" s="30"/>
    </row>
    <row r="377" ht="14.25" customHeight="1">
      <c r="O377" s="30"/>
      <c r="W377" s="30"/>
      <c r="X377" s="30"/>
      <c r="Z377" s="31"/>
      <c r="AA377" s="30"/>
      <c r="AE377" s="30"/>
      <c r="AH377" s="31"/>
      <c r="AI377" s="30"/>
    </row>
    <row r="378" ht="14.25" customHeight="1">
      <c r="O378" s="30"/>
      <c r="W378" s="30"/>
      <c r="X378" s="30"/>
      <c r="Z378" s="31"/>
      <c r="AA378" s="30"/>
      <c r="AE378" s="30"/>
      <c r="AH378" s="31"/>
      <c r="AI378" s="30"/>
    </row>
    <row r="379" ht="14.25" customHeight="1">
      <c r="O379" s="30"/>
      <c r="W379" s="30"/>
      <c r="X379" s="30"/>
      <c r="Z379" s="31"/>
      <c r="AA379" s="30"/>
      <c r="AE379" s="30"/>
      <c r="AH379" s="31"/>
      <c r="AI379" s="30"/>
    </row>
    <row r="380" ht="14.25" customHeight="1">
      <c r="O380" s="30"/>
      <c r="W380" s="30"/>
      <c r="X380" s="30"/>
      <c r="Z380" s="31"/>
      <c r="AA380" s="30"/>
      <c r="AE380" s="30"/>
      <c r="AH380" s="31"/>
      <c r="AI380" s="30"/>
    </row>
    <row r="381" ht="14.25" customHeight="1">
      <c r="O381" s="30"/>
      <c r="W381" s="30"/>
      <c r="X381" s="30"/>
      <c r="Z381" s="31"/>
      <c r="AA381" s="30"/>
      <c r="AE381" s="30"/>
      <c r="AH381" s="31"/>
      <c r="AI381" s="30"/>
    </row>
    <row r="382" ht="14.25" customHeight="1">
      <c r="O382" s="30"/>
      <c r="W382" s="30"/>
      <c r="X382" s="30"/>
      <c r="Z382" s="31"/>
      <c r="AA382" s="30"/>
      <c r="AE382" s="30"/>
      <c r="AH382" s="31"/>
      <c r="AI382" s="30"/>
    </row>
    <row r="383" ht="14.25" customHeight="1">
      <c r="O383" s="30"/>
      <c r="W383" s="30"/>
      <c r="X383" s="30"/>
      <c r="Z383" s="31"/>
      <c r="AA383" s="30"/>
      <c r="AE383" s="30"/>
      <c r="AH383" s="31"/>
      <c r="AI383" s="30"/>
    </row>
    <row r="384" ht="14.25" customHeight="1">
      <c r="O384" s="30"/>
      <c r="W384" s="30"/>
      <c r="X384" s="30"/>
      <c r="Z384" s="31"/>
      <c r="AA384" s="30"/>
      <c r="AE384" s="30"/>
      <c r="AH384" s="31"/>
      <c r="AI384" s="30"/>
    </row>
    <row r="385" ht="14.25" customHeight="1">
      <c r="O385" s="30"/>
      <c r="W385" s="30"/>
      <c r="X385" s="30"/>
      <c r="Z385" s="31"/>
      <c r="AA385" s="30"/>
      <c r="AE385" s="30"/>
      <c r="AH385" s="31"/>
      <c r="AI385" s="30"/>
    </row>
    <row r="386" ht="14.25" customHeight="1">
      <c r="O386" s="30"/>
      <c r="W386" s="30"/>
      <c r="X386" s="30"/>
      <c r="Z386" s="31"/>
      <c r="AA386" s="30"/>
      <c r="AE386" s="30"/>
      <c r="AH386" s="31"/>
      <c r="AI386" s="30"/>
    </row>
    <row r="387" ht="14.25" customHeight="1">
      <c r="O387" s="30"/>
      <c r="W387" s="30"/>
      <c r="X387" s="30"/>
      <c r="Z387" s="31"/>
      <c r="AA387" s="30"/>
      <c r="AE387" s="30"/>
      <c r="AH387" s="31"/>
      <c r="AI387" s="30"/>
    </row>
    <row r="388" ht="14.25" customHeight="1">
      <c r="O388" s="30"/>
      <c r="W388" s="30"/>
      <c r="X388" s="30"/>
      <c r="Z388" s="31"/>
      <c r="AA388" s="30"/>
      <c r="AE388" s="30"/>
      <c r="AH388" s="31"/>
      <c r="AI388" s="30"/>
    </row>
    <row r="389" ht="14.25" customHeight="1">
      <c r="O389" s="30"/>
      <c r="W389" s="30"/>
      <c r="X389" s="30"/>
      <c r="Z389" s="31"/>
      <c r="AA389" s="30"/>
      <c r="AE389" s="30"/>
      <c r="AH389" s="31"/>
      <c r="AI389" s="30"/>
    </row>
    <row r="390" ht="14.25" customHeight="1">
      <c r="O390" s="30"/>
      <c r="W390" s="30"/>
      <c r="X390" s="30"/>
      <c r="Z390" s="31"/>
      <c r="AA390" s="30"/>
      <c r="AE390" s="30"/>
      <c r="AH390" s="31"/>
      <c r="AI390" s="30"/>
    </row>
    <row r="391" ht="14.25" customHeight="1">
      <c r="O391" s="30"/>
      <c r="W391" s="30"/>
      <c r="X391" s="30"/>
      <c r="Z391" s="31"/>
      <c r="AA391" s="30"/>
      <c r="AE391" s="30"/>
      <c r="AH391" s="31"/>
      <c r="AI391" s="30"/>
    </row>
    <row r="392" ht="14.25" customHeight="1">
      <c r="O392" s="30"/>
      <c r="W392" s="30"/>
      <c r="X392" s="30"/>
      <c r="Z392" s="31"/>
      <c r="AA392" s="30"/>
      <c r="AE392" s="30"/>
      <c r="AH392" s="31"/>
      <c r="AI392" s="30"/>
    </row>
    <row r="393" ht="14.25" customHeight="1">
      <c r="O393" s="30"/>
      <c r="W393" s="30"/>
      <c r="X393" s="30"/>
      <c r="Z393" s="31"/>
      <c r="AA393" s="30"/>
      <c r="AE393" s="30"/>
      <c r="AH393" s="31"/>
      <c r="AI393" s="30"/>
    </row>
    <row r="394" ht="14.25" customHeight="1">
      <c r="O394" s="30"/>
      <c r="W394" s="30"/>
      <c r="X394" s="30"/>
      <c r="Z394" s="31"/>
      <c r="AA394" s="30"/>
      <c r="AE394" s="30"/>
      <c r="AH394" s="31"/>
      <c r="AI394" s="30"/>
    </row>
    <row r="395" ht="14.25" customHeight="1">
      <c r="O395" s="30"/>
      <c r="W395" s="30"/>
      <c r="X395" s="30"/>
      <c r="Z395" s="31"/>
      <c r="AA395" s="30"/>
      <c r="AE395" s="30"/>
      <c r="AH395" s="31"/>
      <c r="AI395" s="30"/>
    </row>
    <row r="396" ht="14.25" customHeight="1">
      <c r="O396" s="30"/>
      <c r="W396" s="30"/>
      <c r="X396" s="30"/>
      <c r="Z396" s="31"/>
      <c r="AA396" s="30"/>
      <c r="AE396" s="30"/>
      <c r="AH396" s="31"/>
      <c r="AI396" s="30"/>
    </row>
    <row r="397" ht="14.25" customHeight="1">
      <c r="O397" s="30"/>
      <c r="W397" s="30"/>
      <c r="X397" s="30"/>
      <c r="Z397" s="31"/>
      <c r="AA397" s="30"/>
      <c r="AE397" s="30"/>
      <c r="AH397" s="31"/>
      <c r="AI397" s="30"/>
    </row>
    <row r="398" ht="14.25" customHeight="1">
      <c r="O398" s="30"/>
      <c r="W398" s="30"/>
      <c r="X398" s="30"/>
      <c r="Z398" s="31"/>
      <c r="AA398" s="30"/>
      <c r="AE398" s="30"/>
      <c r="AH398" s="31"/>
      <c r="AI398" s="30"/>
    </row>
    <row r="399" ht="14.25" customHeight="1">
      <c r="O399" s="30"/>
      <c r="W399" s="30"/>
      <c r="X399" s="30"/>
      <c r="Z399" s="31"/>
      <c r="AA399" s="30"/>
      <c r="AE399" s="30"/>
      <c r="AH399" s="31"/>
      <c r="AI399" s="30"/>
    </row>
    <row r="400" ht="14.25" customHeight="1">
      <c r="O400" s="30"/>
      <c r="W400" s="30"/>
      <c r="X400" s="30"/>
      <c r="Z400" s="31"/>
      <c r="AA400" s="30"/>
      <c r="AE400" s="30"/>
      <c r="AH400" s="31"/>
      <c r="AI400" s="30"/>
    </row>
    <row r="401" ht="14.25" customHeight="1">
      <c r="O401" s="30"/>
      <c r="W401" s="30"/>
      <c r="X401" s="30"/>
      <c r="Z401" s="31"/>
      <c r="AA401" s="30"/>
      <c r="AE401" s="30"/>
      <c r="AH401" s="31"/>
      <c r="AI401" s="30"/>
    </row>
    <row r="402" ht="14.25" customHeight="1">
      <c r="O402" s="30"/>
      <c r="W402" s="30"/>
      <c r="X402" s="30"/>
      <c r="Z402" s="31"/>
      <c r="AA402" s="30"/>
      <c r="AE402" s="30"/>
      <c r="AH402" s="31"/>
      <c r="AI402" s="30"/>
    </row>
    <row r="403" ht="14.25" customHeight="1">
      <c r="O403" s="30"/>
      <c r="W403" s="30"/>
      <c r="X403" s="30"/>
      <c r="Z403" s="31"/>
      <c r="AA403" s="30"/>
      <c r="AE403" s="30"/>
      <c r="AH403" s="31"/>
      <c r="AI403" s="30"/>
    </row>
    <row r="404" ht="14.25" customHeight="1">
      <c r="O404" s="30"/>
      <c r="W404" s="30"/>
      <c r="X404" s="30"/>
      <c r="Z404" s="31"/>
      <c r="AA404" s="30"/>
      <c r="AE404" s="30"/>
      <c r="AH404" s="31"/>
      <c r="AI404" s="30"/>
    </row>
    <row r="405" ht="14.25" customHeight="1">
      <c r="O405" s="30"/>
      <c r="W405" s="30"/>
      <c r="X405" s="30"/>
      <c r="Z405" s="31"/>
      <c r="AA405" s="30"/>
      <c r="AE405" s="30"/>
      <c r="AH405" s="31"/>
      <c r="AI405" s="30"/>
    </row>
    <row r="406" ht="14.25" customHeight="1">
      <c r="O406" s="30"/>
      <c r="W406" s="30"/>
      <c r="X406" s="30"/>
      <c r="Z406" s="31"/>
      <c r="AA406" s="30"/>
      <c r="AE406" s="30"/>
      <c r="AH406" s="31"/>
      <c r="AI406" s="30"/>
    </row>
    <row r="407" ht="14.25" customHeight="1">
      <c r="O407" s="30"/>
      <c r="W407" s="30"/>
      <c r="X407" s="30"/>
      <c r="Z407" s="31"/>
      <c r="AA407" s="30"/>
      <c r="AE407" s="30"/>
      <c r="AH407" s="31"/>
      <c r="AI407" s="30"/>
    </row>
    <row r="408" ht="14.25" customHeight="1">
      <c r="O408" s="30"/>
      <c r="W408" s="30"/>
      <c r="X408" s="30"/>
      <c r="Z408" s="31"/>
      <c r="AA408" s="30"/>
      <c r="AE408" s="30"/>
      <c r="AH408" s="31"/>
      <c r="AI408" s="30"/>
    </row>
    <row r="409" ht="14.25" customHeight="1">
      <c r="O409" s="30"/>
      <c r="W409" s="30"/>
      <c r="X409" s="30"/>
      <c r="Z409" s="31"/>
      <c r="AA409" s="30"/>
      <c r="AE409" s="30"/>
      <c r="AH409" s="31"/>
      <c r="AI409" s="30"/>
    </row>
    <row r="410" ht="14.25" customHeight="1">
      <c r="O410" s="30"/>
      <c r="W410" s="30"/>
      <c r="X410" s="30"/>
      <c r="Z410" s="31"/>
      <c r="AA410" s="30"/>
      <c r="AE410" s="30"/>
      <c r="AH410" s="31"/>
      <c r="AI410" s="30"/>
    </row>
    <row r="411" ht="14.25" customHeight="1">
      <c r="O411" s="30"/>
      <c r="W411" s="30"/>
      <c r="X411" s="30"/>
      <c r="Z411" s="31"/>
      <c r="AA411" s="30"/>
      <c r="AE411" s="30"/>
      <c r="AH411" s="31"/>
      <c r="AI411" s="30"/>
    </row>
    <row r="412" ht="14.25" customHeight="1">
      <c r="O412" s="30"/>
      <c r="W412" s="30"/>
      <c r="X412" s="30"/>
      <c r="Z412" s="31"/>
      <c r="AA412" s="30"/>
      <c r="AE412" s="30"/>
      <c r="AH412" s="31"/>
      <c r="AI412" s="30"/>
    </row>
    <row r="413" ht="14.25" customHeight="1">
      <c r="O413" s="30"/>
      <c r="W413" s="30"/>
      <c r="X413" s="30"/>
      <c r="Z413" s="31"/>
      <c r="AA413" s="30"/>
      <c r="AE413" s="30"/>
      <c r="AH413" s="31"/>
      <c r="AI413" s="30"/>
    </row>
    <row r="414" ht="14.25" customHeight="1">
      <c r="O414" s="30"/>
      <c r="W414" s="30"/>
      <c r="X414" s="30"/>
      <c r="Z414" s="31"/>
      <c r="AA414" s="30"/>
      <c r="AE414" s="30"/>
      <c r="AH414" s="31"/>
      <c r="AI414" s="30"/>
    </row>
    <row r="415" ht="14.25" customHeight="1">
      <c r="O415" s="30"/>
      <c r="W415" s="30"/>
      <c r="X415" s="30"/>
      <c r="Z415" s="31"/>
      <c r="AA415" s="30"/>
      <c r="AE415" s="30"/>
      <c r="AH415" s="31"/>
      <c r="AI415" s="30"/>
    </row>
    <row r="416" ht="14.25" customHeight="1">
      <c r="O416" s="30"/>
      <c r="W416" s="30"/>
      <c r="X416" s="30"/>
      <c r="Z416" s="31"/>
      <c r="AA416" s="30"/>
      <c r="AE416" s="30"/>
      <c r="AH416" s="31"/>
      <c r="AI416" s="30"/>
    </row>
    <row r="417" ht="14.25" customHeight="1">
      <c r="O417" s="30"/>
      <c r="W417" s="30"/>
      <c r="X417" s="30"/>
      <c r="Z417" s="31"/>
      <c r="AA417" s="30"/>
      <c r="AE417" s="30"/>
      <c r="AH417" s="31"/>
      <c r="AI417" s="30"/>
    </row>
    <row r="418" ht="14.25" customHeight="1">
      <c r="O418" s="30"/>
      <c r="W418" s="30"/>
      <c r="X418" s="30"/>
      <c r="Z418" s="31"/>
      <c r="AA418" s="30"/>
      <c r="AE418" s="30"/>
      <c r="AH418" s="31"/>
      <c r="AI418" s="30"/>
    </row>
    <row r="419" ht="14.25" customHeight="1">
      <c r="O419" s="30"/>
      <c r="W419" s="30"/>
      <c r="X419" s="30"/>
      <c r="Z419" s="31"/>
      <c r="AA419" s="30"/>
      <c r="AE419" s="30"/>
      <c r="AH419" s="31"/>
      <c r="AI419" s="30"/>
    </row>
    <row r="420" ht="14.25" customHeight="1">
      <c r="O420" s="30"/>
      <c r="W420" s="30"/>
      <c r="X420" s="30"/>
      <c r="Z420" s="31"/>
      <c r="AA420" s="30"/>
      <c r="AE420" s="30"/>
      <c r="AH420" s="31"/>
      <c r="AI420" s="30"/>
    </row>
    <row r="421" ht="14.25" customHeight="1">
      <c r="O421" s="30"/>
      <c r="W421" s="30"/>
      <c r="X421" s="30"/>
      <c r="Z421" s="31"/>
      <c r="AA421" s="30"/>
      <c r="AE421" s="30"/>
      <c r="AH421" s="31"/>
      <c r="AI421" s="30"/>
    </row>
    <row r="422" ht="14.25" customHeight="1">
      <c r="O422" s="30"/>
      <c r="W422" s="30"/>
      <c r="X422" s="30"/>
      <c r="Z422" s="31"/>
      <c r="AA422" s="30"/>
      <c r="AE422" s="30"/>
      <c r="AH422" s="31"/>
      <c r="AI422" s="30"/>
    </row>
    <row r="423" ht="14.25" customHeight="1">
      <c r="O423" s="30"/>
      <c r="W423" s="30"/>
      <c r="X423" s="30"/>
      <c r="Z423" s="31"/>
      <c r="AA423" s="30"/>
      <c r="AE423" s="30"/>
      <c r="AH423" s="31"/>
      <c r="AI423" s="30"/>
    </row>
    <row r="424" ht="14.25" customHeight="1">
      <c r="O424" s="30"/>
      <c r="W424" s="30"/>
      <c r="X424" s="30"/>
      <c r="Z424" s="31"/>
      <c r="AA424" s="30"/>
      <c r="AE424" s="30"/>
      <c r="AH424" s="31"/>
      <c r="AI424" s="30"/>
    </row>
    <row r="425" ht="14.25" customHeight="1">
      <c r="O425" s="30"/>
      <c r="W425" s="30"/>
      <c r="X425" s="30"/>
      <c r="Z425" s="31"/>
      <c r="AA425" s="30"/>
      <c r="AE425" s="30"/>
      <c r="AH425" s="31"/>
      <c r="AI425" s="30"/>
    </row>
    <row r="426" ht="14.25" customHeight="1">
      <c r="O426" s="30"/>
      <c r="W426" s="30"/>
      <c r="X426" s="30"/>
      <c r="Z426" s="31"/>
      <c r="AA426" s="30"/>
      <c r="AE426" s="30"/>
      <c r="AH426" s="31"/>
      <c r="AI426" s="30"/>
    </row>
    <row r="427" ht="14.25" customHeight="1">
      <c r="O427" s="30"/>
      <c r="W427" s="30"/>
      <c r="X427" s="30"/>
      <c r="Z427" s="31"/>
      <c r="AA427" s="30"/>
      <c r="AE427" s="30"/>
      <c r="AH427" s="31"/>
      <c r="AI427" s="30"/>
    </row>
    <row r="428" ht="14.25" customHeight="1">
      <c r="O428" s="30"/>
      <c r="W428" s="30"/>
      <c r="X428" s="30"/>
      <c r="Z428" s="31"/>
      <c r="AA428" s="30"/>
      <c r="AE428" s="30"/>
      <c r="AH428" s="31"/>
      <c r="AI428" s="30"/>
    </row>
    <row r="429" ht="14.25" customHeight="1">
      <c r="O429" s="30"/>
      <c r="W429" s="30"/>
      <c r="X429" s="30"/>
      <c r="Z429" s="31"/>
      <c r="AA429" s="30"/>
      <c r="AE429" s="30"/>
      <c r="AH429" s="31"/>
      <c r="AI429" s="30"/>
    </row>
    <row r="430" ht="14.25" customHeight="1">
      <c r="O430" s="30"/>
      <c r="W430" s="30"/>
      <c r="X430" s="30"/>
      <c r="Z430" s="31"/>
      <c r="AA430" s="30"/>
      <c r="AE430" s="30"/>
      <c r="AH430" s="31"/>
      <c r="AI430" s="30"/>
    </row>
    <row r="431" ht="14.25" customHeight="1">
      <c r="O431" s="30"/>
      <c r="W431" s="30"/>
      <c r="X431" s="30"/>
      <c r="Z431" s="31"/>
      <c r="AA431" s="30"/>
      <c r="AE431" s="30"/>
      <c r="AH431" s="31"/>
      <c r="AI431" s="30"/>
    </row>
    <row r="432" ht="14.25" customHeight="1">
      <c r="O432" s="30"/>
      <c r="W432" s="30"/>
      <c r="X432" s="30"/>
      <c r="Z432" s="31"/>
      <c r="AA432" s="30"/>
      <c r="AE432" s="30"/>
      <c r="AH432" s="31"/>
      <c r="AI432" s="30"/>
    </row>
    <row r="433" ht="14.25" customHeight="1">
      <c r="O433" s="30"/>
      <c r="W433" s="30"/>
      <c r="X433" s="30"/>
      <c r="Z433" s="31"/>
      <c r="AA433" s="30"/>
      <c r="AE433" s="30"/>
      <c r="AH433" s="31"/>
      <c r="AI433" s="30"/>
    </row>
    <row r="434" ht="14.25" customHeight="1">
      <c r="O434" s="30"/>
      <c r="W434" s="30"/>
      <c r="X434" s="30"/>
      <c r="Z434" s="31"/>
      <c r="AA434" s="30"/>
      <c r="AE434" s="30"/>
      <c r="AH434" s="31"/>
      <c r="AI434" s="30"/>
    </row>
    <row r="435" ht="14.25" customHeight="1">
      <c r="O435" s="30"/>
      <c r="W435" s="30"/>
      <c r="X435" s="30"/>
      <c r="Z435" s="31"/>
      <c r="AA435" s="30"/>
      <c r="AE435" s="30"/>
      <c r="AH435" s="31"/>
      <c r="AI435" s="30"/>
    </row>
    <row r="436" ht="14.25" customHeight="1">
      <c r="O436" s="30"/>
      <c r="W436" s="30"/>
      <c r="X436" s="30"/>
      <c r="Z436" s="31"/>
      <c r="AA436" s="30"/>
      <c r="AE436" s="30"/>
      <c r="AH436" s="31"/>
      <c r="AI436" s="30"/>
    </row>
    <row r="437" ht="14.25" customHeight="1">
      <c r="O437" s="30"/>
      <c r="W437" s="30"/>
      <c r="X437" s="30"/>
      <c r="Z437" s="31"/>
      <c r="AA437" s="30"/>
      <c r="AE437" s="30"/>
      <c r="AH437" s="31"/>
      <c r="AI437" s="30"/>
    </row>
    <row r="438" ht="14.25" customHeight="1">
      <c r="O438" s="30"/>
      <c r="W438" s="30"/>
      <c r="X438" s="30"/>
      <c r="Z438" s="31"/>
      <c r="AA438" s="30"/>
      <c r="AE438" s="30"/>
      <c r="AH438" s="31"/>
      <c r="AI438" s="30"/>
    </row>
    <row r="439" ht="14.25" customHeight="1">
      <c r="O439" s="30"/>
      <c r="W439" s="30"/>
      <c r="X439" s="30"/>
      <c r="Z439" s="31"/>
      <c r="AA439" s="30"/>
      <c r="AE439" s="30"/>
      <c r="AH439" s="31"/>
      <c r="AI439" s="30"/>
    </row>
    <row r="440" ht="14.25" customHeight="1">
      <c r="O440" s="30"/>
      <c r="W440" s="30"/>
      <c r="X440" s="30"/>
      <c r="Z440" s="31"/>
      <c r="AA440" s="30"/>
      <c r="AE440" s="30"/>
      <c r="AH440" s="31"/>
      <c r="AI440" s="30"/>
    </row>
    <row r="441" ht="14.25" customHeight="1">
      <c r="O441" s="30"/>
      <c r="W441" s="30"/>
      <c r="X441" s="30"/>
      <c r="Z441" s="31"/>
      <c r="AA441" s="30"/>
      <c r="AE441" s="30"/>
      <c r="AH441" s="31"/>
      <c r="AI441" s="30"/>
    </row>
    <row r="442" ht="14.25" customHeight="1">
      <c r="O442" s="30"/>
      <c r="W442" s="30"/>
      <c r="X442" s="30"/>
      <c r="Z442" s="31"/>
      <c r="AA442" s="30"/>
      <c r="AE442" s="30"/>
      <c r="AH442" s="31"/>
      <c r="AI442" s="30"/>
    </row>
    <row r="443" ht="14.25" customHeight="1">
      <c r="O443" s="30"/>
      <c r="W443" s="30"/>
      <c r="X443" s="30"/>
      <c r="Z443" s="31"/>
      <c r="AA443" s="30"/>
      <c r="AE443" s="30"/>
      <c r="AH443" s="31"/>
      <c r="AI443" s="30"/>
    </row>
    <row r="444" ht="14.25" customHeight="1">
      <c r="O444" s="30"/>
      <c r="W444" s="30"/>
      <c r="X444" s="30"/>
      <c r="Z444" s="31"/>
      <c r="AA444" s="30"/>
      <c r="AE444" s="30"/>
      <c r="AH444" s="31"/>
      <c r="AI444" s="30"/>
    </row>
    <row r="445" ht="14.25" customHeight="1">
      <c r="O445" s="30"/>
      <c r="W445" s="30"/>
      <c r="X445" s="30"/>
      <c r="Z445" s="31"/>
      <c r="AA445" s="30"/>
      <c r="AE445" s="30"/>
      <c r="AH445" s="31"/>
      <c r="AI445" s="30"/>
    </row>
    <row r="446" ht="14.25" customHeight="1">
      <c r="O446" s="30"/>
      <c r="W446" s="30"/>
      <c r="X446" s="30"/>
      <c r="Z446" s="31"/>
      <c r="AA446" s="30"/>
      <c r="AE446" s="30"/>
      <c r="AH446" s="31"/>
      <c r="AI446" s="30"/>
    </row>
    <row r="447" ht="14.25" customHeight="1">
      <c r="O447" s="30"/>
      <c r="W447" s="30"/>
      <c r="X447" s="30"/>
      <c r="Z447" s="31"/>
      <c r="AA447" s="30"/>
      <c r="AE447" s="30"/>
      <c r="AH447" s="31"/>
      <c r="AI447" s="30"/>
    </row>
    <row r="448" ht="14.25" customHeight="1">
      <c r="O448" s="30"/>
      <c r="W448" s="30"/>
      <c r="X448" s="30"/>
      <c r="Z448" s="31"/>
      <c r="AA448" s="30"/>
      <c r="AE448" s="30"/>
      <c r="AH448" s="31"/>
      <c r="AI448" s="30"/>
    </row>
    <row r="449" ht="14.25" customHeight="1">
      <c r="O449" s="30"/>
      <c r="W449" s="30"/>
      <c r="X449" s="30"/>
      <c r="Z449" s="31"/>
      <c r="AA449" s="30"/>
      <c r="AE449" s="30"/>
      <c r="AH449" s="31"/>
      <c r="AI449" s="30"/>
    </row>
    <row r="450" ht="14.25" customHeight="1">
      <c r="O450" s="30"/>
      <c r="W450" s="30"/>
      <c r="X450" s="30"/>
      <c r="Z450" s="31"/>
      <c r="AA450" s="30"/>
      <c r="AE450" s="30"/>
      <c r="AH450" s="31"/>
      <c r="AI450" s="30"/>
    </row>
    <row r="451" ht="14.25" customHeight="1">
      <c r="O451" s="30"/>
      <c r="W451" s="30"/>
      <c r="X451" s="30"/>
      <c r="Z451" s="31"/>
      <c r="AA451" s="30"/>
      <c r="AE451" s="30"/>
      <c r="AH451" s="31"/>
      <c r="AI451" s="30"/>
    </row>
    <row r="452" ht="14.25" customHeight="1">
      <c r="O452" s="30"/>
      <c r="W452" s="30"/>
      <c r="X452" s="30"/>
      <c r="Z452" s="31"/>
      <c r="AA452" s="30"/>
      <c r="AE452" s="30"/>
      <c r="AH452" s="31"/>
      <c r="AI452" s="30"/>
    </row>
    <row r="453" ht="14.25" customHeight="1">
      <c r="O453" s="30"/>
      <c r="W453" s="30"/>
      <c r="X453" s="30"/>
      <c r="Z453" s="31"/>
      <c r="AA453" s="30"/>
      <c r="AE453" s="30"/>
      <c r="AH453" s="31"/>
      <c r="AI453" s="30"/>
    </row>
    <row r="454" ht="14.25" customHeight="1">
      <c r="O454" s="30"/>
      <c r="W454" s="30"/>
      <c r="X454" s="30"/>
      <c r="Z454" s="31"/>
      <c r="AA454" s="30"/>
      <c r="AE454" s="30"/>
      <c r="AH454" s="31"/>
      <c r="AI454" s="30"/>
    </row>
    <row r="455" ht="14.25" customHeight="1">
      <c r="O455" s="30"/>
      <c r="W455" s="30"/>
      <c r="X455" s="30"/>
      <c r="Z455" s="31"/>
      <c r="AA455" s="30"/>
      <c r="AE455" s="30"/>
      <c r="AH455" s="31"/>
      <c r="AI455" s="30"/>
    </row>
    <row r="456" ht="14.25" customHeight="1">
      <c r="O456" s="30"/>
      <c r="W456" s="30"/>
      <c r="X456" s="30"/>
      <c r="Z456" s="31"/>
      <c r="AA456" s="30"/>
      <c r="AE456" s="30"/>
      <c r="AH456" s="31"/>
      <c r="AI456" s="30"/>
    </row>
    <row r="457" ht="14.25" customHeight="1">
      <c r="O457" s="30"/>
      <c r="W457" s="30"/>
      <c r="X457" s="30"/>
      <c r="Z457" s="31"/>
      <c r="AA457" s="30"/>
      <c r="AE457" s="30"/>
      <c r="AH457" s="31"/>
      <c r="AI457" s="30"/>
    </row>
    <row r="458" ht="14.25" customHeight="1">
      <c r="O458" s="30"/>
      <c r="W458" s="30"/>
      <c r="X458" s="30"/>
      <c r="Z458" s="31"/>
      <c r="AA458" s="30"/>
      <c r="AE458" s="30"/>
      <c r="AH458" s="31"/>
      <c r="AI458" s="30"/>
    </row>
    <row r="459" ht="14.25" customHeight="1">
      <c r="O459" s="30"/>
      <c r="W459" s="30"/>
      <c r="X459" s="30"/>
      <c r="Z459" s="31"/>
      <c r="AA459" s="30"/>
      <c r="AE459" s="30"/>
      <c r="AH459" s="31"/>
      <c r="AI459" s="30"/>
    </row>
    <row r="460" ht="14.25" customHeight="1">
      <c r="O460" s="30"/>
      <c r="W460" s="30"/>
      <c r="X460" s="30"/>
      <c r="Z460" s="31"/>
      <c r="AA460" s="30"/>
      <c r="AE460" s="30"/>
      <c r="AH460" s="31"/>
      <c r="AI460" s="30"/>
    </row>
    <row r="461" ht="14.25" customHeight="1">
      <c r="O461" s="30"/>
      <c r="W461" s="30"/>
      <c r="X461" s="30"/>
      <c r="Z461" s="31"/>
      <c r="AA461" s="30"/>
      <c r="AE461" s="30"/>
      <c r="AH461" s="31"/>
      <c r="AI461" s="30"/>
    </row>
    <row r="462" ht="14.25" customHeight="1">
      <c r="O462" s="30"/>
      <c r="W462" s="30"/>
      <c r="X462" s="30"/>
      <c r="Z462" s="31"/>
      <c r="AA462" s="30"/>
      <c r="AE462" s="30"/>
      <c r="AH462" s="31"/>
      <c r="AI462" s="30"/>
    </row>
    <row r="463" ht="14.25" customHeight="1">
      <c r="O463" s="30"/>
      <c r="W463" s="30"/>
      <c r="X463" s="30"/>
      <c r="Z463" s="31"/>
      <c r="AA463" s="30"/>
      <c r="AE463" s="30"/>
      <c r="AH463" s="31"/>
      <c r="AI463" s="30"/>
    </row>
    <row r="464" ht="14.25" customHeight="1">
      <c r="O464" s="30"/>
      <c r="W464" s="30"/>
      <c r="X464" s="30"/>
      <c r="Z464" s="31"/>
      <c r="AA464" s="30"/>
      <c r="AE464" s="30"/>
      <c r="AH464" s="31"/>
      <c r="AI464" s="30"/>
    </row>
    <row r="465" ht="14.25" customHeight="1">
      <c r="O465" s="30"/>
      <c r="W465" s="30"/>
      <c r="X465" s="30"/>
      <c r="Z465" s="31"/>
      <c r="AA465" s="30"/>
      <c r="AE465" s="30"/>
      <c r="AH465" s="31"/>
      <c r="AI465" s="30"/>
    </row>
    <row r="466" ht="14.25" customHeight="1">
      <c r="O466" s="30"/>
      <c r="W466" s="30"/>
      <c r="X466" s="30"/>
      <c r="Z466" s="31"/>
      <c r="AA466" s="30"/>
      <c r="AE466" s="30"/>
      <c r="AH466" s="31"/>
      <c r="AI466" s="30"/>
    </row>
    <row r="467" ht="14.25" customHeight="1">
      <c r="O467" s="30"/>
      <c r="W467" s="30"/>
      <c r="X467" s="30"/>
      <c r="Z467" s="31"/>
      <c r="AA467" s="30"/>
      <c r="AE467" s="30"/>
      <c r="AH467" s="31"/>
      <c r="AI467" s="30"/>
    </row>
    <row r="468" ht="14.25" customHeight="1">
      <c r="O468" s="30"/>
      <c r="W468" s="30"/>
      <c r="X468" s="30"/>
      <c r="Z468" s="31"/>
      <c r="AA468" s="30"/>
      <c r="AE468" s="30"/>
      <c r="AH468" s="31"/>
      <c r="AI468" s="30"/>
    </row>
    <row r="469" ht="14.25" customHeight="1">
      <c r="O469" s="30"/>
      <c r="W469" s="30"/>
      <c r="X469" s="30"/>
      <c r="Z469" s="31"/>
      <c r="AA469" s="30"/>
      <c r="AE469" s="30"/>
      <c r="AH469" s="31"/>
      <c r="AI469" s="30"/>
    </row>
    <row r="470" ht="14.25" customHeight="1">
      <c r="O470" s="30"/>
      <c r="W470" s="30"/>
      <c r="X470" s="30"/>
      <c r="Z470" s="31"/>
      <c r="AA470" s="30"/>
      <c r="AE470" s="30"/>
      <c r="AH470" s="31"/>
      <c r="AI470" s="30"/>
    </row>
    <row r="471" ht="14.25" customHeight="1">
      <c r="O471" s="30"/>
      <c r="W471" s="30"/>
      <c r="X471" s="30"/>
      <c r="Z471" s="31"/>
      <c r="AA471" s="30"/>
      <c r="AE471" s="30"/>
      <c r="AH471" s="31"/>
      <c r="AI471" s="30"/>
    </row>
    <row r="472" ht="14.25" customHeight="1">
      <c r="O472" s="30"/>
      <c r="W472" s="30"/>
      <c r="X472" s="30"/>
      <c r="Z472" s="31"/>
      <c r="AA472" s="30"/>
      <c r="AE472" s="30"/>
      <c r="AH472" s="31"/>
      <c r="AI472" s="30"/>
    </row>
    <row r="473" ht="14.25" customHeight="1">
      <c r="O473" s="30"/>
      <c r="W473" s="30"/>
      <c r="X473" s="30"/>
      <c r="Z473" s="31"/>
      <c r="AA473" s="30"/>
      <c r="AE473" s="30"/>
      <c r="AH473" s="31"/>
      <c r="AI473" s="30"/>
    </row>
    <row r="474" ht="14.25" customHeight="1">
      <c r="O474" s="30"/>
      <c r="W474" s="30"/>
      <c r="X474" s="30"/>
      <c r="Z474" s="31"/>
      <c r="AA474" s="30"/>
      <c r="AE474" s="30"/>
      <c r="AH474" s="31"/>
      <c r="AI474" s="30"/>
    </row>
    <row r="475" ht="14.25" customHeight="1">
      <c r="O475" s="30"/>
      <c r="W475" s="30"/>
      <c r="X475" s="30"/>
      <c r="Z475" s="31"/>
      <c r="AA475" s="30"/>
      <c r="AE475" s="30"/>
      <c r="AH475" s="31"/>
      <c r="AI475" s="30"/>
    </row>
    <row r="476" ht="14.25" customHeight="1">
      <c r="O476" s="30"/>
      <c r="W476" s="30"/>
      <c r="X476" s="30"/>
      <c r="Z476" s="31"/>
      <c r="AA476" s="30"/>
      <c r="AE476" s="30"/>
      <c r="AH476" s="31"/>
      <c r="AI476" s="30"/>
    </row>
    <row r="477" ht="14.25" customHeight="1">
      <c r="O477" s="30"/>
      <c r="W477" s="30"/>
      <c r="X477" s="30"/>
      <c r="Z477" s="31"/>
      <c r="AA477" s="30"/>
      <c r="AE477" s="30"/>
      <c r="AH477" s="31"/>
      <c r="AI477" s="30"/>
    </row>
    <row r="478" ht="14.25" customHeight="1">
      <c r="O478" s="30"/>
      <c r="W478" s="30"/>
      <c r="X478" s="30"/>
      <c r="Z478" s="31"/>
      <c r="AA478" s="30"/>
      <c r="AE478" s="30"/>
      <c r="AH478" s="31"/>
      <c r="AI478" s="30"/>
    </row>
    <row r="479" ht="14.25" customHeight="1">
      <c r="O479" s="30"/>
      <c r="W479" s="30"/>
      <c r="X479" s="30"/>
      <c r="Z479" s="31"/>
      <c r="AA479" s="30"/>
      <c r="AE479" s="30"/>
      <c r="AH479" s="31"/>
      <c r="AI479" s="30"/>
    </row>
    <row r="480" ht="14.25" customHeight="1">
      <c r="O480" s="30"/>
      <c r="W480" s="30"/>
      <c r="X480" s="30"/>
      <c r="Z480" s="31"/>
      <c r="AA480" s="30"/>
      <c r="AE480" s="30"/>
      <c r="AH480" s="31"/>
      <c r="AI480" s="30"/>
    </row>
    <row r="481" ht="14.25" customHeight="1">
      <c r="O481" s="30"/>
      <c r="W481" s="30"/>
      <c r="X481" s="30"/>
      <c r="Z481" s="31"/>
      <c r="AA481" s="30"/>
      <c r="AE481" s="30"/>
      <c r="AH481" s="31"/>
      <c r="AI481" s="30"/>
    </row>
    <row r="482" ht="14.25" customHeight="1">
      <c r="O482" s="30"/>
      <c r="W482" s="30"/>
      <c r="X482" s="30"/>
      <c r="Z482" s="31"/>
      <c r="AA482" s="30"/>
      <c r="AE482" s="30"/>
      <c r="AH482" s="31"/>
      <c r="AI482" s="30"/>
    </row>
    <row r="483" ht="14.25" customHeight="1">
      <c r="O483" s="30"/>
      <c r="W483" s="30"/>
      <c r="X483" s="30"/>
      <c r="Z483" s="31"/>
      <c r="AA483" s="30"/>
      <c r="AE483" s="30"/>
      <c r="AH483" s="31"/>
      <c r="AI483" s="30"/>
    </row>
    <row r="484" ht="14.25" customHeight="1">
      <c r="O484" s="30"/>
      <c r="W484" s="30"/>
      <c r="X484" s="30"/>
      <c r="Z484" s="31"/>
      <c r="AA484" s="30"/>
      <c r="AE484" s="30"/>
      <c r="AH484" s="31"/>
      <c r="AI484" s="30"/>
    </row>
    <row r="485" ht="14.25" customHeight="1">
      <c r="O485" s="30"/>
      <c r="W485" s="30"/>
      <c r="X485" s="30"/>
      <c r="Z485" s="31"/>
      <c r="AA485" s="30"/>
      <c r="AE485" s="30"/>
      <c r="AH485" s="31"/>
      <c r="AI485" s="30"/>
    </row>
    <row r="486" ht="14.25" customHeight="1">
      <c r="O486" s="30"/>
      <c r="W486" s="30"/>
      <c r="X486" s="30"/>
      <c r="Z486" s="31"/>
      <c r="AA486" s="30"/>
      <c r="AE486" s="30"/>
      <c r="AH486" s="31"/>
      <c r="AI486" s="30"/>
    </row>
    <row r="487" ht="14.25" customHeight="1">
      <c r="O487" s="30"/>
      <c r="W487" s="30"/>
      <c r="X487" s="30"/>
      <c r="Z487" s="31"/>
      <c r="AA487" s="30"/>
      <c r="AE487" s="30"/>
      <c r="AH487" s="31"/>
      <c r="AI487" s="30"/>
    </row>
    <row r="488" ht="14.25" customHeight="1">
      <c r="O488" s="30"/>
      <c r="W488" s="30"/>
      <c r="X488" s="30"/>
      <c r="Z488" s="31"/>
      <c r="AA488" s="30"/>
      <c r="AE488" s="30"/>
      <c r="AH488" s="31"/>
      <c r="AI488" s="30"/>
    </row>
    <row r="489" ht="14.25" customHeight="1">
      <c r="O489" s="30"/>
      <c r="W489" s="30"/>
      <c r="X489" s="30"/>
      <c r="Z489" s="31"/>
      <c r="AA489" s="30"/>
      <c r="AE489" s="30"/>
      <c r="AH489" s="31"/>
      <c r="AI489" s="30"/>
    </row>
    <row r="490" ht="14.25" customHeight="1">
      <c r="O490" s="30"/>
      <c r="W490" s="30"/>
      <c r="X490" s="30"/>
      <c r="Z490" s="31"/>
      <c r="AA490" s="30"/>
      <c r="AE490" s="30"/>
      <c r="AH490" s="31"/>
      <c r="AI490" s="30"/>
    </row>
    <row r="491" ht="14.25" customHeight="1">
      <c r="O491" s="30"/>
      <c r="W491" s="30"/>
      <c r="X491" s="30"/>
      <c r="Z491" s="31"/>
      <c r="AA491" s="30"/>
      <c r="AE491" s="30"/>
      <c r="AH491" s="31"/>
      <c r="AI491" s="30"/>
    </row>
    <row r="492" ht="14.25" customHeight="1">
      <c r="O492" s="30"/>
      <c r="W492" s="30"/>
      <c r="X492" s="30"/>
      <c r="Z492" s="31"/>
      <c r="AA492" s="30"/>
      <c r="AE492" s="30"/>
      <c r="AH492" s="31"/>
      <c r="AI492" s="30"/>
    </row>
    <row r="493" ht="14.25" customHeight="1">
      <c r="O493" s="30"/>
      <c r="W493" s="30"/>
      <c r="X493" s="30"/>
      <c r="Z493" s="31"/>
      <c r="AA493" s="30"/>
      <c r="AE493" s="30"/>
      <c r="AH493" s="31"/>
      <c r="AI493" s="30"/>
    </row>
    <row r="494" ht="14.25" customHeight="1">
      <c r="O494" s="30"/>
      <c r="W494" s="30"/>
      <c r="X494" s="30"/>
      <c r="Z494" s="31"/>
      <c r="AA494" s="30"/>
      <c r="AE494" s="30"/>
      <c r="AH494" s="31"/>
      <c r="AI494" s="30"/>
    </row>
    <row r="495" ht="14.25" customHeight="1">
      <c r="O495" s="30"/>
      <c r="W495" s="30"/>
      <c r="X495" s="30"/>
      <c r="Z495" s="31"/>
      <c r="AA495" s="30"/>
      <c r="AE495" s="30"/>
      <c r="AH495" s="31"/>
      <c r="AI495" s="30"/>
    </row>
    <row r="496" ht="14.25" customHeight="1">
      <c r="O496" s="30"/>
      <c r="W496" s="30"/>
      <c r="X496" s="30"/>
      <c r="Z496" s="31"/>
      <c r="AA496" s="30"/>
      <c r="AE496" s="30"/>
      <c r="AH496" s="31"/>
      <c r="AI496" s="30"/>
    </row>
    <row r="497" ht="14.25" customHeight="1">
      <c r="O497" s="30"/>
      <c r="W497" s="30"/>
      <c r="X497" s="30"/>
      <c r="Z497" s="31"/>
      <c r="AA497" s="30"/>
      <c r="AE497" s="30"/>
      <c r="AH497" s="31"/>
      <c r="AI497" s="30"/>
    </row>
    <row r="498" ht="14.25" customHeight="1">
      <c r="O498" s="30"/>
      <c r="W498" s="30"/>
      <c r="X498" s="30"/>
      <c r="Z498" s="31"/>
      <c r="AA498" s="30"/>
      <c r="AE498" s="30"/>
      <c r="AH498" s="31"/>
      <c r="AI498" s="30"/>
    </row>
    <row r="499" ht="14.25" customHeight="1">
      <c r="O499" s="30"/>
      <c r="W499" s="30"/>
      <c r="X499" s="30"/>
      <c r="Z499" s="31"/>
      <c r="AA499" s="30"/>
      <c r="AE499" s="30"/>
      <c r="AH499" s="31"/>
      <c r="AI499" s="30"/>
    </row>
    <row r="500" ht="14.25" customHeight="1">
      <c r="O500" s="30"/>
      <c r="W500" s="30"/>
      <c r="X500" s="30"/>
      <c r="Z500" s="31"/>
      <c r="AA500" s="30"/>
      <c r="AE500" s="30"/>
      <c r="AH500" s="31"/>
      <c r="AI500" s="30"/>
    </row>
    <row r="501" ht="14.25" customHeight="1">
      <c r="O501" s="30"/>
      <c r="W501" s="30"/>
      <c r="X501" s="30"/>
      <c r="Z501" s="31"/>
      <c r="AA501" s="30"/>
      <c r="AE501" s="30"/>
      <c r="AH501" s="31"/>
      <c r="AI501" s="30"/>
    </row>
    <row r="502" ht="14.25" customHeight="1">
      <c r="O502" s="30"/>
      <c r="W502" s="30"/>
      <c r="X502" s="30"/>
      <c r="Z502" s="31"/>
      <c r="AA502" s="30"/>
      <c r="AE502" s="30"/>
      <c r="AH502" s="31"/>
      <c r="AI502" s="30"/>
    </row>
    <row r="503" ht="14.25" customHeight="1">
      <c r="O503" s="30"/>
      <c r="W503" s="30"/>
      <c r="X503" s="30"/>
      <c r="Z503" s="31"/>
      <c r="AA503" s="30"/>
      <c r="AE503" s="30"/>
      <c r="AH503" s="31"/>
      <c r="AI503" s="30"/>
    </row>
    <row r="504" ht="14.25" customHeight="1">
      <c r="O504" s="30"/>
      <c r="W504" s="30"/>
      <c r="X504" s="30"/>
      <c r="Z504" s="31"/>
      <c r="AA504" s="30"/>
      <c r="AE504" s="30"/>
      <c r="AH504" s="31"/>
      <c r="AI504" s="30"/>
    </row>
    <row r="505" ht="14.25" customHeight="1">
      <c r="O505" s="30"/>
      <c r="W505" s="30"/>
      <c r="X505" s="30"/>
      <c r="Z505" s="31"/>
      <c r="AA505" s="30"/>
      <c r="AE505" s="30"/>
      <c r="AH505" s="31"/>
      <c r="AI505" s="30"/>
    </row>
    <row r="506" ht="14.25" customHeight="1">
      <c r="O506" s="30"/>
      <c r="W506" s="30"/>
      <c r="X506" s="30"/>
      <c r="Z506" s="31"/>
      <c r="AA506" s="30"/>
      <c r="AE506" s="30"/>
      <c r="AH506" s="31"/>
      <c r="AI506" s="30"/>
    </row>
    <row r="507" ht="14.25" customHeight="1">
      <c r="O507" s="30"/>
      <c r="W507" s="30"/>
      <c r="X507" s="30"/>
      <c r="Z507" s="31"/>
      <c r="AA507" s="30"/>
      <c r="AE507" s="30"/>
      <c r="AH507" s="31"/>
      <c r="AI507" s="30"/>
    </row>
    <row r="508" ht="14.25" customHeight="1">
      <c r="O508" s="30"/>
      <c r="W508" s="30"/>
      <c r="X508" s="30"/>
      <c r="Z508" s="31"/>
      <c r="AA508" s="30"/>
      <c r="AE508" s="30"/>
      <c r="AH508" s="31"/>
      <c r="AI508" s="30"/>
    </row>
    <row r="509" ht="14.25" customHeight="1">
      <c r="O509" s="30"/>
      <c r="W509" s="30"/>
      <c r="X509" s="30"/>
      <c r="Z509" s="31"/>
      <c r="AA509" s="30"/>
      <c r="AE509" s="30"/>
      <c r="AH509" s="31"/>
      <c r="AI509" s="30"/>
    </row>
    <row r="510" ht="14.25" customHeight="1">
      <c r="O510" s="30"/>
      <c r="W510" s="30"/>
      <c r="X510" s="30"/>
      <c r="Z510" s="31"/>
      <c r="AA510" s="30"/>
      <c r="AE510" s="30"/>
      <c r="AH510" s="31"/>
      <c r="AI510" s="30"/>
    </row>
    <row r="511" ht="14.25" customHeight="1">
      <c r="O511" s="30"/>
      <c r="W511" s="30"/>
      <c r="X511" s="30"/>
      <c r="Z511" s="31"/>
      <c r="AA511" s="30"/>
      <c r="AE511" s="30"/>
      <c r="AH511" s="31"/>
      <c r="AI511" s="30"/>
    </row>
    <row r="512" ht="14.25" customHeight="1">
      <c r="O512" s="30"/>
      <c r="W512" s="30"/>
      <c r="X512" s="30"/>
      <c r="Z512" s="31"/>
      <c r="AA512" s="30"/>
      <c r="AE512" s="30"/>
      <c r="AH512" s="31"/>
      <c r="AI512" s="30"/>
    </row>
    <row r="513" ht="14.25" customHeight="1">
      <c r="O513" s="30"/>
      <c r="W513" s="30"/>
      <c r="X513" s="30"/>
      <c r="Z513" s="31"/>
      <c r="AA513" s="30"/>
      <c r="AE513" s="30"/>
      <c r="AH513" s="31"/>
      <c r="AI513" s="30"/>
    </row>
    <row r="514" ht="14.25" customHeight="1">
      <c r="O514" s="30"/>
      <c r="W514" s="30"/>
      <c r="X514" s="30"/>
      <c r="Z514" s="31"/>
      <c r="AA514" s="30"/>
      <c r="AE514" s="30"/>
      <c r="AH514" s="31"/>
      <c r="AI514" s="30"/>
    </row>
    <row r="515" ht="14.25" customHeight="1">
      <c r="O515" s="30"/>
      <c r="W515" s="30"/>
      <c r="X515" s="30"/>
      <c r="Z515" s="31"/>
      <c r="AA515" s="30"/>
      <c r="AE515" s="30"/>
      <c r="AH515" s="31"/>
      <c r="AI515" s="30"/>
    </row>
    <row r="516" ht="14.25" customHeight="1">
      <c r="O516" s="30"/>
      <c r="W516" s="30"/>
      <c r="X516" s="30"/>
      <c r="Z516" s="31"/>
      <c r="AA516" s="30"/>
      <c r="AE516" s="30"/>
      <c r="AH516" s="31"/>
      <c r="AI516" s="30"/>
    </row>
    <row r="517" ht="14.25" customHeight="1">
      <c r="O517" s="30"/>
      <c r="W517" s="30"/>
      <c r="X517" s="30"/>
      <c r="Z517" s="31"/>
      <c r="AA517" s="30"/>
      <c r="AE517" s="30"/>
      <c r="AH517" s="31"/>
      <c r="AI517" s="30"/>
    </row>
    <row r="518" ht="14.25" customHeight="1">
      <c r="O518" s="30"/>
      <c r="W518" s="30"/>
      <c r="X518" s="30"/>
      <c r="Z518" s="31"/>
      <c r="AA518" s="30"/>
      <c r="AE518" s="30"/>
      <c r="AH518" s="31"/>
      <c r="AI518" s="30"/>
    </row>
    <row r="519" ht="14.25" customHeight="1">
      <c r="O519" s="30"/>
      <c r="W519" s="30"/>
      <c r="X519" s="30"/>
      <c r="Z519" s="31"/>
      <c r="AA519" s="30"/>
      <c r="AE519" s="30"/>
      <c r="AH519" s="31"/>
      <c r="AI519" s="30"/>
    </row>
    <row r="520" ht="14.25" customHeight="1">
      <c r="O520" s="30"/>
      <c r="W520" s="30"/>
      <c r="X520" s="30"/>
      <c r="Z520" s="31"/>
      <c r="AA520" s="30"/>
      <c r="AE520" s="30"/>
      <c r="AH520" s="31"/>
      <c r="AI520" s="30"/>
    </row>
    <row r="521" ht="14.25" customHeight="1">
      <c r="O521" s="30"/>
      <c r="W521" s="30"/>
      <c r="X521" s="30"/>
      <c r="Z521" s="31"/>
      <c r="AA521" s="30"/>
      <c r="AE521" s="30"/>
      <c r="AH521" s="31"/>
      <c r="AI521" s="30"/>
    </row>
    <row r="522" ht="14.25" customHeight="1">
      <c r="O522" s="30"/>
      <c r="W522" s="30"/>
      <c r="X522" s="30"/>
      <c r="Z522" s="31"/>
      <c r="AA522" s="30"/>
      <c r="AE522" s="30"/>
      <c r="AH522" s="31"/>
      <c r="AI522" s="30"/>
    </row>
    <row r="523" ht="14.25" customHeight="1">
      <c r="O523" s="30"/>
      <c r="W523" s="30"/>
      <c r="X523" s="30"/>
      <c r="Z523" s="31"/>
      <c r="AA523" s="30"/>
      <c r="AE523" s="30"/>
      <c r="AH523" s="31"/>
      <c r="AI523" s="30"/>
    </row>
    <row r="524" ht="14.25" customHeight="1">
      <c r="O524" s="30"/>
      <c r="W524" s="30"/>
      <c r="X524" s="30"/>
      <c r="Z524" s="31"/>
      <c r="AA524" s="30"/>
      <c r="AE524" s="30"/>
      <c r="AH524" s="31"/>
      <c r="AI524" s="30"/>
    </row>
    <row r="525" ht="14.25" customHeight="1">
      <c r="O525" s="30"/>
      <c r="W525" s="30"/>
      <c r="X525" s="30"/>
      <c r="Z525" s="31"/>
      <c r="AA525" s="30"/>
      <c r="AE525" s="30"/>
      <c r="AH525" s="31"/>
      <c r="AI525" s="30"/>
    </row>
    <row r="526" ht="14.25" customHeight="1">
      <c r="O526" s="30"/>
      <c r="W526" s="30"/>
      <c r="X526" s="30"/>
      <c r="Z526" s="31"/>
      <c r="AA526" s="30"/>
      <c r="AE526" s="30"/>
      <c r="AH526" s="31"/>
      <c r="AI526" s="30"/>
    </row>
    <row r="527" ht="14.25" customHeight="1">
      <c r="O527" s="30"/>
      <c r="W527" s="30"/>
      <c r="X527" s="30"/>
      <c r="Z527" s="31"/>
      <c r="AA527" s="30"/>
      <c r="AE527" s="30"/>
      <c r="AH527" s="31"/>
      <c r="AI527" s="30"/>
    </row>
    <row r="528" ht="14.25" customHeight="1">
      <c r="O528" s="30"/>
      <c r="W528" s="30"/>
      <c r="X528" s="30"/>
      <c r="Z528" s="31"/>
      <c r="AA528" s="30"/>
      <c r="AE528" s="30"/>
      <c r="AH528" s="31"/>
      <c r="AI528" s="30"/>
    </row>
    <row r="529" ht="14.25" customHeight="1">
      <c r="O529" s="30"/>
      <c r="W529" s="30"/>
      <c r="X529" s="30"/>
      <c r="Z529" s="31"/>
      <c r="AA529" s="30"/>
      <c r="AE529" s="30"/>
      <c r="AH529" s="31"/>
      <c r="AI529" s="30"/>
    </row>
    <row r="530" ht="14.25" customHeight="1">
      <c r="O530" s="30"/>
      <c r="W530" s="30"/>
      <c r="X530" s="30"/>
      <c r="Z530" s="31"/>
      <c r="AA530" s="30"/>
      <c r="AE530" s="30"/>
      <c r="AH530" s="31"/>
      <c r="AI530" s="30"/>
    </row>
    <row r="531" ht="14.25" customHeight="1">
      <c r="O531" s="30"/>
      <c r="W531" s="30"/>
      <c r="X531" s="30"/>
      <c r="Z531" s="31"/>
      <c r="AA531" s="30"/>
      <c r="AE531" s="30"/>
      <c r="AH531" s="31"/>
      <c r="AI531" s="30"/>
    </row>
    <row r="532" ht="14.25" customHeight="1">
      <c r="O532" s="30"/>
      <c r="W532" s="30"/>
      <c r="X532" s="30"/>
      <c r="Z532" s="31"/>
      <c r="AA532" s="30"/>
      <c r="AE532" s="30"/>
      <c r="AH532" s="31"/>
      <c r="AI532" s="30"/>
    </row>
    <row r="533" ht="14.25" customHeight="1">
      <c r="O533" s="30"/>
      <c r="W533" s="30"/>
      <c r="X533" s="30"/>
      <c r="Z533" s="31"/>
      <c r="AA533" s="30"/>
      <c r="AE533" s="30"/>
      <c r="AH533" s="31"/>
      <c r="AI533" s="30"/>
    </row>
    <row r="534" ht="14.25" customHeight="1">
      <c r="O534" s="30"/>
      <c r="W534" s="30"/>
      <c r="X534" s="30"/>
      <c r="Z534" s="31"/>
      <c r="AA534" s="30"/>
      <c r="AE534" s="30"/>
      <c r="AH534" s="31"/>
      <c r="AI534" s="30"/>
    </row>
    <row r="535" ht="14.25" customHeight="1">
      <c r="O535" s="30"/>
      <c r="W535" s="30"/>
      <c r="X535" s="30"/>
      <c r="Z535" s="31"/>
      <c r="AA535" s="30"/>
      <c r="AE535" s="30"/>
      <c r="AH535" s="31"/>
      <c r="AI535" s="30"/>
    </row>
    <row r="536" ht="14.25" customHeight="1">
      <c r="O536" s="30"/>
      <c r="W536" s="30"/>
      <c r="X536" s="30"/>
      <c r="Z536" s="31"/>
      <c r="AA536" s="30"/>
      <c r="AE536" s="30"/>
      <c r="AH536" s="31"/>
      <c r="AI536" s="30"/>
    </row>
    <row r="537" ht="14.25" customHeight="1">
      <c r="O537" s="30"/>
      <c r="W537" s="30"/>
      <c r="X537" s="30"/>
      <c r="Z537" s="31"/>
      <c r="AA537" s="30"/>
      <c r="AE537" s="30"/>
      <c r="AH537" s="31"/>
      <c r="AI537" s="30"/>
    </row>
    <row r="538" ht="14.25" customHeight="1">
      <c r="O538" s="30"/>
      <c r="W538" s="30"/>
      <c r="X538" s="30"/>
      <c r="Z538" s="31"/>
      <c r="AA538" s="30"/>
      <c r="AE538" s="30"/>
      <c r="AH538" s="31"/>
      <c r="AI538" s="30"/>
    </row>
    <row r="539" ht="14.25" customHeight="1">
      <c r="O539" s="30"/>
      <c r="W539" s="30"/>
      <c r="X539" s="30"/>
      <c r="Z539" s="31"/>
      <c r="AA539" s="30"/>
      <c r="AE539" s="30"/>
      <c r="AH539" s="31"/>
      <c r="AI539" s="30"/>
    </row>
    <row r="540" ht="14.25" customHeight="1">
      <c r="O540" s="30"/>
      <c r="W540" s="30"/>
      <c r="X540" s="30"/>
      <c r="Z540" s="31"/>
      <c r="AA540" s="30"/>
      <c r="AE540" s="30"/>
      <c r="AH540" s="31"/>
      <c r="AI540" s="30"/>
    </row>
    <row r="541" ht="14.25" customHeight="1">
      <c r="O541" s="30"/>
      <c r="W541" s="30"/>
      <c r="X541" s="30"/>
      <c r="Z541" s="31"/>
      <c r="AA541" s="30"/>
      <c r="AE541" s="30"/>
      <c r="AH541" s="31"/>
      <c r="AI541" s="30"/>
    </row>
    <row r="542" ht="14.25" customHeight="1">
      <c r="O542" s="30"/>
      <c r="W542" s="30"/>
      <c r="X542" s="30"/>
      <c r="Z542" s="31"/>
      <c r="AA542" s="30"/>
      <c r="AE542" s="30"/>
      <c r="AH542" s="31"/>
      <c r="AI542" s="30"/>
    </row>
    <row r="543" ht="14.25" customHeight="1">
      <c r="O543" s="30"/>
      <c r="W543" s="30"/>
      <c r="X543" s="30"/>
      <c r="Z543" s="31"/>
      <c r="AA543" s="30"/>
      <c r="AE543" s="30"/>
      <c r="AH543" s="31"/>
      <c r="AI543" s="30"/>
    </row>
    <row r="544" ht="14.25" customHeight="1">
      <c r="O544" s="30"/>
      <c r="W544" s="30"/>
      <c r="X544" s="30"/>
      <c r="Z544" s="31"/>
      <c r="AA544" s="30"/>
      <c r="AE544" s="30"/>
      <c r="AH544" s="31"/>
      <c r="AI544" s="30"/>
    </row>
    <row r="545" ht="14.25" customHeight="1">
      <c r="O545" s="30"/>
      <c r="W545" s="30"/>
      <c r="X545" s="30"/>
      <c r="Z545" s="31"/>
      <c r="AA545" s="30"/>
      <c r="AE545" s="30"/>
      <c r="AH545" s="31"/>
      <c r="AI545" s="30"/>
    </row>
    <row r="546" ht="14.25" customHeight="1">
      <c r="O546" s="30"/>
      <c r="W546" s="30"/>
      <c r="X546" s="30"/>
      <c r="Z546" s="31"/>
      <c r="AA546" s="30"/>
      <c r="AE546" s="30"/>
      <c r="AH546" s="31"/>
      <c r="AI546" s="30"/>
    </row>
    <row r="547" ht="14.25" customHeight="1">
      <c r="O547" s="30"/>
      <c r="W547" s="30"/>
      <c r="X547" s="30"/>
      <c r="Z547" s="31"/>
      <c r="AA547" s="30"/>
      <c r="AE547" s="30"/>
      <c r="AH547" s="31"/>
      <c r="AI547" s="30"/>
    </row>
    <row r="548" ht="14.25" customHeight="1">
      <c r="O548" s="30"/>
      <c r="W548" s="30"/>
      <c r="X548" s="30"/>
      <c r="Z548" s="31"/>
      <c r="AA548" s="30"/>
      <c r="AE548" s="30"/>
      <c r="AH548" s="31"/>
      <c r="AI548" s="30"/>
    </row>
    <row r="549" ht="14.25" customHeight="1">
      <c r="O549" s="30"/>
      <c r="W549" s="30"/>
      <c r="X549" s="30"/>
      <c r="Z549" s="31"/>
      <c r="AA549" s="30"/>
      <c r="AE549" s="30"/>
      <c r="AH549" s="31"/>
      <c r="AI549" s="30"/>
    </row>
    <row r="550" ht="14.25" customHeight="1">
      <c r="O550" s="30"/>
      <c r="W550" s="30"/>
      <c r="X550" s="30"/>
      <c r="Z550" s="31"/>
      <c r="AA550" s="30"/>
      <c r="AE550" s="30"/>
      <c r="AH550" s="31"/>
      <c r="AI550" s="30"/>
    </row>
    <row r="551" ht="14.25" customHeight="1">
      <c r="O551" s="30"/>
      <c r="W551" s="30"/>
      <c r="X551" s="30"/>
      <c r="Z551" s="31"/>
      <c r="AA551" s="30"/>
      <c r="AE551" s="30"/>
      <c r="AH551" s="31"/>
      <c r="AI551" s="30"/>
    </row>
    <row r="552" ht="14.25" customHeight="1">
      <c r="O552" s="30"/>
      <c r="W552" s="30"/>
      <c r="X552" s="30"/>
      <c r="Z552" s="31"/>
      <c r="AA552" s="30"/>
      <c r="AE552" s="30"/>
      <c r="AH552" s="31"/>
      <c r="AI552" s="30"/>
    </row>
    <row r="553" ht="14.25" customHeight="1">
      <c r="O553" s="30"/>
      <c r="W553" s="30"/>
      <c r="X553" s="30"/>
      <c r="Z553" s="31"/>
      <c r="AA553" s="30"/>
      <c r="AE553" s="30"/>
      <c r="AH553" s="31"/>
      <c r="AI553" s="30"/>
    </row>
    <row r="554" ht="14.25" customHeight="1">
      <c r="O554" s="30"/>
      <c r="W554" s="30"/>
      <c r="X554" s="30"/>
      <c r="Z554" s="31"/>
      <c r="AA554" s="30"/>
      <c r="AE554" s="30"/>
      <c r="AH554" s="31"/>
      <c r="AI554" s="30"/>
    </row>
    <row r="555" ht="14.25" customHeight="1">
      <c r="O555" s="30"/>
      <c r="W555" s="30"/>
      <c r="X555" s="30"/>
      <c r="Z555" s="31"/>
      <c r="AA555" s="30"/>
      <c r="AE555" s="30"/>
      <c r="AH555" s="31"/>
      <c r="AI555" s="30"/>
    </row>
    <row r="556" ht="14.25" customHeight="1">
      <c r="O556" s="30"/>
      <c r="W556" s="30"/>
      <c r="X556" s="30"/>
      <c r="Z556" s="31"/>
      <c r="AA556" s="30"/>
      <c r="AE556" s="30"/>
      <c r="AH556" s="31"/>
      <c r="AI556" s="30"/>
    </row>
    <row r="557" ht="14.25" customHeight="1">
      <c r="O557" s="30"/>
      <c r="W557" s="30"/>
      <c r="X557" s="30"/>
      <c r="Z557" s="31"/>
      <c r="AA557" s="30"/>
      <c r="AE557" s="30"/>
      <c r="AH557" s="31"/>
      <c r="AI557" s="30"/>
    </row>
    <row r="558" ht="14.25" customHeight="1">
      <c r="O558" s="30"/>
      <c r="W558" s="30"/>
      <c r="X558" s="30"/>
      <c r="Z558" s="31"/>
      <c r="AA558" s="30"/>
      <c r="AE558" s="30"/>
      <c r="AH558" s="31"/>
      <c r="AI558" s="30"/>
    </row>
    <row r="559" ht="14.25" customHeight="1">
      <c r="O559" s="30"/>
      <c r="W559" s="30"/>
      <c r="X559" s="30"/>
      <c r="Z559" s="31"/>
      <c r="AA559" s="30"/>
      <c r="AE559" s="30"/>
      <c r="AH559" s="31"/>
      <c r="AI559" s="30"/>
    </row>
    <row r="560" ht="14.25" customHeight="1">
      <c r="O560" s="30"/>
      <c r="W560" s="30"/>
      <c r="X560" s="30"/>
      <c r="Z560" s="31"/>
      <c r="AA560" s="30"/>
      <c r="AE560" s="30"/>
      <c r="AH560" s="31"/>
      <c r="AI560" s="30"/>
    </row>
    <row r="561" ht="14.25" customHeight="1">
      <c r="O561" s="30"/>
      <c r="W561" s="30"/>
      <c r="X561" s="30"/>
      <c r="Z561" s="31"/>
      <c r="AA561" s="30"/>
      <c r="AE561" s="30"/>
      <c r="AH561" s="31"/>
      <c r="AI561" s="30"/>
    </row>
    <row r="562" ht="14.25" customHeight="1">
      <c r="O562" s="30"/>
      <c r="W562" s="30"/>
      <c r="X562" s="30"/>
      <c r="Z562" s="31"/>
      <c r="AA562" s="30"/>
      <c r="AE562" s="30"/>
      <c r="AH562" s="31"/>
      <c r="AI562" s="30"/>
    </row>
    <row r="563" ht="14.25" customHeight="1">
      <c r="O563" s="30"/>
      <c r="W563" s="30"/>
      <c r="X563" s="30"/>
      <c r="Z563" s="31"/>
      <c r="AA563" s="30"/>
      <c r="AE563" s="30"/>
      <c r="AH563" s="31"/>
      <c r="AI563" s="30"/>
    </row>
    <row r="564" ht="14.25" customHeight="1">
      <c r="O564" s="30"/>
      <c r="W564" s="30"/>
      <c r="X564" s="30"/>
      <c r="Z564" s="31"/>
      <c r="AA564" s="30"/>
      <c r="AE564" s="30"/>
      <c r="AH564" s="31"/>
      <c r="AI564" s="30"/>
    </row>
    <row r="565" ht="14.25" customHeight="1">
      <c r="O565" s="30"/>
      <c r="W565" s="30"/>
      <c r="X565" s="30"/>
      <c r="Z565" s="31"/>
      <c r="AA565" s="30"/>
      <c r="AE565" s="30"/>
      <c r="AH565" s="31"/>
      <c r="AI565" s="30"/>
    </row>
    <row r="566" ht="14.25" customHeight="1">
      <c r="O566" s="30"/>
      <c r="W566" s="30"/>
      <c r="X566" s="30"/>
      <c r="Z566" s="31"/>
      <c r="AA566" s="30"/>
      <c r="AE566" s="30"/>
      <c r="AH566" s="31"/>
      <c r="AI566" s="30"/>
    </row>
    <row r="567" ht="14.25" customHeight="1">
      <c r="O567" s="30"/>
      <c r="W567" s="30"/>
      <c r="X567" s="30"/>
      <c r="Z567" s="31"/>
      <c r="AA567" s="30"/>
      <c r="AE567" s="30"/>
      <c r="AH567" s="31"/>
      <c r="AI567" s="30"/>
    </row>
    <row r="568" ht="14.25" customHeight="1">
      <c r="O568" s="30"/>
      <c r="W568" s="30"/>
      <c r="X568" s="30"/>
      <c r="Z568" s="31"/>
      <c r="AA568" s="30"/>
      <c r="AE568" s="30"/>
      <c r="AH568" s="31"/>
      <c r="AI568" s="30"/>
    </row>
    <row r="569" ht="14.25" customHeight="1">
      <c r="O569" s="30"/>
      <c r="W569" s="30"/>
      <c r="X569" s="30"/>
      <c r="Z569" s="31"/>
      <c r="AA569" s="30"/>
      <c r="AE569" s="30"/>
      <c r="AH569" s="31"/>
      <c r="AI569" s="30"/>
    </row>
    <row r="570" ht="14.25" customHeight="1">
      <c r="O570" s="30"/>
      <c r="W570" s="30"/>
      <c r="X570" s="30"/>
      <c r="Z570" s="31"/>
      <c r="AA570" s="30"/>
      <c r="AE570" s="30"/>
      <c r="AH570" s="31"/>
      <c r="AI570" s="30"/>
    </row>
    <row r="571" ht="14.25" customHeight="1">
      <c r="O571" s="30"/>
      <c r="W571" s="30"/>
      <c r="X571" s="30"/>
      <c r="Z571" s="31"/>
      <c r="AA571" s="30"/>
      <c r="AE571" s="30"/>
      <c r="AH571" s="31"/>
      <c r="AI571" s="30"/>
    </row>
    <row r="572" ht="14.25" customHeight="1">
      <c r="O572" s="30"/>
      <c r="W572" s="30"/>
      <c r="X572" s="30"/>
      <c r="Z572" s="31"/>
      <c r="AA572" s="30"/>
      <c r="AE572" s="30"/>
      <c r="AH572" s="31"/>
      <c r="AI572" s="30"/>
    </row>
    <row r="573" ht="14.25" customHeight="1">
      <c r="O573" s="30"/>
      <c r="W573" s="30"/>
      <c r="X573" s="30"/>
      <c r="Z573" s="31"/>
      <c r="AA573" s="30"/>
      <c r="AE573" s="30"/>
      <c r="AH573" s="31"/>
      <c r="AI573" s="30"/>
    </row>
    <row r="574" ht="14.25" customHeight="1">
      <c r="O574" s="30"/>
      <c r="W574" s="30"/>
      <c r="X574" s="30"/>
      <c r="Z574" s="31"/>
      <c r="AA574" s="30"/>
      <c r="AE574" s="30"/>
      <c r="AH574" s="31"/>
      <c r="AI574" s="30"/>
    </row>
    <row r="575" ht="14.25" customHeight="1">
      <c r="O575" s="30"/>
      <c r="W575" s="30"/>
      <c r="X575" s="30"/>
      <c r="Z575" s="31"/>
      <c r="AA575" s="30"/>
      <c r="AE575" s="30"/>
      <c r="AH575" s="31"/>
      <c r="AI575" s="30"/>
    </row>
    <row r="576" ht="14.25" customHeight="1">
      <c r="O576" s="30"/>
      <c r="W576" s="30"/>
      <c r="X576" s="30"/>
      <c r="Z576" s="31"/>
      <c r="AA576" s="30"/>
      <c r="AE576" s="30"/>
      <c r="AH576" s="31"/>
      <c r="AI576" s="30"/>
    </row>
    <row r="577" ht="14.25" customHeight="1">
      <c r="O577" s="30"/>
      <c r="W577" s="30"/>
      <c r="X577" s="30"/>
      <c r="Z577" s="31"/>
      <c r="AA577" s="30"/>
      <c r="AE577" s="30"/>
      <c r="AH577" s="31"/>
      <c r="AI577" s="30"/>
    </row>
    <row r="578" ht="14.25" customHeight="1">
      <c r="O578" s="30"/>
      <c r="W578" s="30"/>
      <c r="X578" s="30"/>
      <c r="Z578" s="31"/>
      <c r="AA578" s="30"/>
      <c r="AE578" s="30"/>
      <c r="AH578" s="31"/>
      <c r="AI578" s="30"/>
    </row>
    <row r="579" ht="14.25" customHeight="1">
      <c r="O579" s="30"/>
      <c r="W579" s="30"/>
      <c r="X579" s="30"/>
      <c r="Z579" s="31"/>
      <c r="AA579" s="30"/>
      <c r="AE579" s="30"/>
      <c r="AH579" s="31"/>
      <c r="AI579" s="30"/>
    </row>
    <row r="580" ht="14.25" customHeight="1">
      <c r="O580" s="30"/>
      <c r="W580" s="30"/>
      <c r="X580" s="30"/>
      <c r="Z580" s="31"/>
      <c r="AA580" s="30"/>
      <c r="AE580" s="30"/>
      <c r="AH580" s="31"/>
      <c r="AI580" s="30"/>
    </row>
    <row r="581" ht="14.25" customHeight="1">
      <c r="O581" s="30"/>
      <c r="W581" s="30"/>
      <c r="X581" s="30"/>
      <c r="Z581" s="31"/>
      <c r="AA581" s="30"/>
      <c r="AE581" s="30"/>
      <c r="AH581" s="31"/>
      <c r="AI581" s="30"/>
    </row>
    <row r="582" ht="14.25" customHeight="1">
      <c r="O582" s="30"/>
      <c r="W582" s="30"/>
      <c r="X582" s="30"/>
      <c r="Z582" s="31"/>
      <c r="AA582" s="30"/>
      <c r="AE582" s="30"/>
      <c r="AH582" s="31"/>
      <c r="AI582" s="30"/>
    </row>
    <row r="583" ht="14.25" customHeight="1">
      <c r="O583" s="30"/>
      <c r="W583" s="30"/>
      <c r="X583" s="30"/>
      <c r="Z583" s="31"/>
      <c r="AA583" s="30"/>
      <c r="AE583" s="30"/>
      <c r="AH583" s="31"/>
      <c r="AI583" s="30"/>
    </row>
    <row r="584" ht="14.25" customHeight="1">
      <c r="O584" s="30"/>
      <c r="W584" s="30"/>
      <c r="X584" s="30"/>
      <c r="Z584" s="31"/>
      <c r="AA584" s="30"/>
      <c r="AE584" s="30"/>
      <c r="AH584" s="31"/>
      <c r="AI584" s="30"/>
    </row>
    <row r="585" ht="14.25" customHeight="1">
      <c r="O585" s="30"/>
      <c r="W585" s="30"/>
      <c r="X585" s="30"/>
      <c r="Z585" s="31"/>
      <c r="AA585" s="30"/>
      <c r="AE585" s="30"/>
      <c r="AH585" s="31"/>
      <c r="AI585" s="30"/>
    </row>
    <row r="586" ht="14.25" customHeight="1">
      <c r="O586" s="30"/>
      <c r="W586" s="30"/>
      <c r="X586" s="30"/>
      <c r="Z586" s="31"/>
      <c r="AA586" s="30"/>
      <c r="AE586" s="30"/>
      <c r="AH586" s="31"/>
      <c r="AI586" s="30"/>
    </row>
    <row r="587" ht="14.25" customHeight="1">
      <c r="O587" s="30"/>
      <c r="W587" s="30"/>
      <c r="X587" s="30"/>
      <c r="Z587" s="31"/>
      <c r="AA587" s="30"/>
      <c r="AE587" s="30"/>
      <c r="AH587" s="31"/>
      <c r="AI587" s="30"/>
    </row>
    <row r="588" ht="14.25" customHeight="1">
      <c r="O588" s="30"/>
      <c r="W588" s="30"/>
      <c r="X588" s="30"/>
      <c r="Z588" s="31"/>
      <c r="AA588" s="30"/>
      <c r="AE588" s="30"/>
      <c r="AH588" s="31"/>
      <c r="AI588" s="30"/>
    </row>
    <row r="589" ht="14.25" customHeight="1">
      <c r="O589" s="30"/>
      <c r="W589" s="30"/>
      <c r="X589" s="30"/>
      <c r="Z589" s="31"/>
      <c r="AA589" s="30"/>
      <c r="AE589" s="30"/>
      <c r="AH589" s="31"/>
      <c r="AI589" s="30"/>
    </row>
    <row r="590" ht="14.25" customHeight="1">
      <c r="O590" s="30"/>
      <c r="W590" s="30"/>
      <c r="X590" s="30"/>
      <c r="Z590" s="31"/>
      <c r="AA590" s="30"/>
      <c r="AE590" s="30"/>
      <c r="AH590" s="31"/>
      <c r="AI590" s="30"/>
    </row>
    <row r="591" ht="14.25" customHeight="1">
      <c r="O591" s="30"/>
      <c r="W591" s="30"/>
      <c r="X591" s="30"/>
      <c r="Z591" s="31"/>
      <c r="AA591" s="30"/>
      <c r="AE591" s="30"/>
      <c r="AH591" s="31"/>
      <c r="AI591" s="30"/>
    </row>
    <row r="592" ht="14.25" customHeight="1">
      <c r="O592" s="30"/>
      <c r="W592" s="30"/>
      <c r="X592" s="30"/>
      <c r="Z592" s="31"/>
      <c r="AA592" s="30"/>
      <c r="AE592" s="30"/>
      <c r="AH592" s="31"/>
      <c r="AI592" s="30"/>
    </row>
    <row r="593" ht="14.25" customHeight="1">
      <c r="O593" s="30"/>
      <c r="W593" s="30"/>
      <c r="X593" s="30"/>
      <c r="Z593" s="31"/>
      <c r="AA593" s="30"/>
      <c r="AE593" s="30"/>
      <c r="AH593" s="31"/>
      <c r="AI593" s="30"/>
    </row>
    <row r="594" ht="14.25" customHeight="1">
      <c r="O594" s="30"/>
      <c r="W594" s="30"/>
      <c r="X594" s="30"/>
      <c r="Z594" s="31"/>
      <c r="AA594" s="30"/>
      <c r="AE594" s="30"/>
      <c r="AH594" s="31"/>
      <c r="AI594" s="30"/>
    </row>
    <row r="595" ht="14.25" customHeight="1">
      <c r="O595" s="30"/>
      <c r="W595" s="30"/>
      <c r="X595" s="30"/>
      <c r="Z595" s="31"/>
      <c r="AA595" s="30"/>
      <c r="AE595" s="30"/>
      <c r="AH595" s="31"/>
      <c r="AI595" s="30"/>
    </row>
    <row r="596" ht="14.25" customHeight="1">
      <c r="O596" s="30"/>
      <c r="W596" s="30"/>
      <c r="X596" s="30"/>
      <c r="Z596" s="31"/>
      <c r="AA596" s="30"/>
      <c r="AE596" s="30"/>
      <c r="AH596" s="31"/>
      <c r="AI596" s="30"/>
    </row>
    <row r="597" ht="14.25" customHeight="1">
      <c r="O597" s="30"/>
      <c r="W597" s="30"/>
      <c r="X597" s="30"/>
      <c r="Z597" s="31"/>
      <c r="AA597" s="30"/>
      <c r="AE597" s="30"/>
      <c r="AH597" s="31"/>
      <c r="AI597" s="30"/>
    </row>
    <row r="598" ht="14.25" customHeight="1">
      <c r="O598" s="30"/>
      <c r="W598" s="30"/>
      <c r="X598" s="30"/>
      <c r="Z598" s="31"/>
      <c r="AA598" s="30"/>
      <c r="AE598" s="30"/>
      <c r="AH598" s="31"/>
      <c r="AI598" s="30"/>
    </row>
    <row r="599" ht="14.25" customHeight="1">
      <c r="O599" s="30"/>
      <c r="W599" s="30"/>
      <c r="X599" s="30"/>
      <c r="Z599" s="31"/>
      <c r="AA599" s="30"/>
      <c r="AE599" s="30"/>
      <c r="AH599" s="31"/>
      <c r="AI599" s="30"/>
    </row>
    <row r="600" ht="14.25" customHeight="1">
      <c r="O600" s="30"/>
      <c r="W600" s="30"/>
      <c r="X600" s="30"/>
      <c r="Z600" s="31"/>
      <c r="AA600" s="30"/>
      <c r="AE600" s="30"/>
      <c r="AH600" s="31"/>
      <c r="AI600" s="30"/>
    </row>
    <row r="601" ht="14.25" customHeight="1">
      <c r="O601" s="30"/>
      <c r="W601" s="30"/>
      <c r="X601" s="30"/>
      <c r="Z601" s="31"/>
      <c r="AA601" s="30"/>
      <c r="AE601" s="30"/>
      <c r="AH601" s="31"/>
      <c r="AI601" s="30"/>
    </row>
    <row r="602" ht="14.25" customHeight="1">
      <c r="O602" s="30"/>
      <c r="W602" s="30"/>
      <c r="X602" s="30"/>
      <c r="Z602" s="31"/>
      <c r="AA602" s="30"/>
      <c r="AE602" s="30"/>
      <c r="AH602" s="31"/>
      <c r="AI602" s="30"/>
    </row>
    <row r="603" ht="14.25" customHeight="1">
      <c r="O603" s="30"/>
      <c r="W603" s="30"/>
      <c r="X603" s="30"/>
      <c r="Z603" s="31"/>
      <c r="AA603" s="30"/>
      <c r="AE603" s="30"/>
      <c r="AH603" s="31"/>
      <c r="AI603" s="30"/>
    </row>
    <row r="604" ht="14.25" customHeight="1">
      <c r="O604" s="30"/>
      <c r="W604" s="30"/>
      <c r="X604" s="30"/>
      <c r="Z604" s="31"/>
      <c r="AA604" s="30"/>
      <c r="AE604" s="30"/>
      <c r="AH604" s="31"/>
      <c r="AI604" s="30"/>
    </row>
    <row r="605" ht="14.25" customHeight="1">
      <c r="O605" s="30"/>
      <c r="W605" s="30"/>
      <c r="X605" s="30"/>
      <c r="Z605" s="31"/>
      <c r="AA605" s="30"/>
      <c r="AE605" s="30"/>
      <c r="AH605" s="31"/>
      <c r="AI605" s="30"/>
    </row>
    <row r="606" ht="14.25" customHeight="1">
      <c r="O606" s="30"/>
      <c r="W606" s="30"/>
      <c r="X606" s="30"/>
      <c r="Z606" s="31"/>
      <c r="AA606" s="30"/>
      <c r="AE606" s="30"/>
      <c r="AH606" s="31"/>
      <c r="AI606" s="30"/>
    </row>
    <row r="607" ht="14.25" customHeight="1">
      <c r="O607" s="30"/>
      <c r="W607" s="30"/>
      <c r="X607" s="30"/>
      <c r="Z607" s="31"/>
      <c r="AA607" s="30"/>
      <c r="AE607" s="30"/>
      <c r="AH607" s="31"/>
      <c r="AI607" s="30"/>
    </row>
    <row r="608" ht="14.25" customHeight="1">
      <c r="O608" s="30"/>
      <c r="W608" s="30"/>
      <c r="X608" s="30"/>
      <c r="Z608" s="31"/>
      <c r="AA608" s="30"/>
      <c r="AE608" s="30"/>
      <c r="AH608" s="31"/>
      <c r="AI608" s="30"/>
    </row>
    <row r="609" ht="14.25" customHeight="1">
      <c r="O609" s="30"/>
      <c r="W609" s="30"/>
      <c r="X609" s="30"/>
      <c r="Z609" s="31"/>
      <c r="AA609" s="30"/>
      <c r="AE609" s="30"/>
      <c r="AH609" s="31"/>
      <c r="AI609" s="30"/>
    </row>
    <row r="610" ht="14.25" customHeight="1">
      <c r="O610" s="30"/>
      <c r="W610" s="30"/>
      <c r="X610" s="30"/>
      <c r="Z610" s="31"/>
      <c r="AA610" s="30"/>
      <c r="AE610" s="30"/>
      <c r="AH610" s="31"/>
      <c r="AI610" s="30"/>
    </row>
    <row r="611" ht="14.25" customHeight="1">
      <c r="O611" s="30"/>
      <c r="W611" s="30"/>
      <c r="X611" s="30"/>
      <c r="Z611" s="31"/>
      <c r="AA611" s="30"/>
      <c r="AE611" s="30"/>
      <c r="AH611" s="31"/>
      <c r="AI611" s="30"/>
    </row>
    <row r="612" ht="14.25" customHeight="1">
      <c r="O612" s="30"/>
      <c r="W612" s="30"/>
      <c r="X612" s="30"/>
      <c r="Z612" s="31"/>
      <c r="AA612" s="30"/>
      <c r="AE612" s="30"/>
      <c r="AH612" s="31"/>
      <c r="AI612" s="30"/>
    </row>
    <row r="613" ht="14.25" customHeight="1">
      <c r="O613" s="30"/>
      <c r="W613" s="30"/>
      <c r="X613" s="30"/>
      <c r="Z613" s="31"/>
      <c r="AA613" s="30"/>
      <c r="AE613" s="30"/>
      <c r="AH613" s="31"/>
      <c r="AI613" s="30"/>
    </row>
    <row r="614" ht="14.25" customHeight="1">
      <c r="O614" s="30"/>
      <c r="W614" s="30"/>
      <c r="X614" s="30"/>
      <c r="Z614" s="31"/>
      <c r="AA614" s="30"/>
      <c r="AE614" s="30"/>
      <c r="AH614" s="31"/>
      <c r="AI614" s="30"/>
    </row>
    <row r="615" ht="14.25" customHeight="1">
      <c r="O615" s="30"/>
      <c r="W615" s="30"/>
      <c r="X615" s="30"/>
      <c r="Z615" s="31"/>
      <c r="AA615" s="30"/>
      <c r="AE615" s="30"/>
      <c r="AH615" s="31"/>
      <c r="AI615" s="30"/>
    </row>
    <row r="616" ht="14.25" customHeight="1">
      <c r="O616" s="30"/>
      <c r="W616" s="30"/>
      <c r="X616" s="30"/>
      <c r="Z616" s="31"/>
      <c r="AA616" s="30"/>
      <c r="AE616" s="30"/>
      <c r="AH616" s="31"/>
      <c r="AI616" s="30"/>
    </row>
    <row r="617" ht="14.25" customHeight="1">
      <c r="O617" s="30"/>
      <c r="W617" s="30"/>
      <c r="X617" s="30"/>
      <c r="Z617" s="31"/>
      <c r="AA617" s="30"/>
      <c r="AE617" s="30"/>
      <c r="AH617" s="31"/>
      <c r="AI617" s="30"/>
    </row>
    <row r="618" ht="14.25" customHeight="1">
      <c r="O618" s="30"/>
      <c r="W618" s="30"/>
      <c r="X618" s="30"/>
      <c r="Z618" s="31"/>
      <c r="AA618" s="30"/>
      <c r="AE618" s="30"/>
      <c r="AH618" s="31"/>
      <c r="AI618" s="30"/>
    </row>
    <row r="619" ht="14.25" customHeight="1">
      <c r="O619" s="30"/>
      <c r="W619" s="30"/>
      <c r="X619" s="30"/>
      <c r="Z619" s="31"/>
      <c r="AA619" s="30"/>
      <c r="AE619" s="30"/>
      <c r="AH619" s="31"/>
      <c r="AI619" s="30"/>
    </row>
    <row r="620" ht="14.25" customHeight="1">
      <c r="O620" s="30"/>
      <c r="W620" s="30"/>
      <c r="X620" s="30"/>
      <c r="Z620" s="31"/>
      <c r="AA620" s="30"/>
      <c r="AE620" s="30"/>
      <c r="AH620" s="31"/>
      <c r="AI620" s="30"/>
    </row>
    <row r="621" ht="14.25" customHeight="1">
      <c r="O621" s="30"/>
      <c r="W621" s="30"/>
      <c r="X621" s="30"/>
      <c r="Z621" s="31"/>
      <c r="AA621" s="30"/>
      <c r="AE621" s="30"/>
      <c r="AH621" s="31"/>
      <c r="AI621" s="30"/>
    </row>
    <row r="622" ht="14.25" customHeight="1">
      <c r="O622" s="30"/>
      <c r="W622" s="30"/>
      <c r="X622" s="30"/>
      <c r="Z622" s="31"/>
      <c r="AA622" s="30"/>
      <c r="AE622" s="30"/>
      <c r="AH622" s="31"/>
      <c r="AI622" s="30"/>
    </row>
    <row r="623" ht="14.25" customHeight="1">
      <c r="O623" s="30"/>
      <c r="W623" s="30"/>
      <c r="X623" s="30"/>
      <c r="Z623" s="31"/>
      <c r="AA623" s="30"/>
      <c r="AE623" s="30"/>
      <c r="AH623" s="31"/>
      <c r="AI623" s="30"/>
    </row>
    <row r="624" ht="14.25" customHeight="1">
      <c r="O624" s="30"/>
      <c r="W624" s="30"/>
      <c r="X624" s="30"/>
      <c r="Z624" s="31"/>
      <c r="AA624" s="30"/>
      <c r="AE624" s="30"/>
      <c r="AH624" s="31"/>
      <c r="AI624" s="30"/>
    </row>
    <row r="625" ht="14.25" customHeight="1">
      <c r="O625" s="30"/>
      <c r="W625" s="30"/>
      <c r="X625" s="30"/>
      <c r="Z625" s="31"/>
      <c r="AA625" s="30"/>
      <c r="AE625" s="30"/>
      <c r="AH625" s="31"/>
      <c r="AI625" s="30"/>
    </row>
    <row r="626" ht="14.25" customHeight="1">
      <c r="O626" s="30"/>
      <c r="W626" s="30"/>
      <c r="X626" s="30"/>
      <c r="Z626" s="31"/>
      <c r="AA626" s="30"/>
      <c r="AE626" s="30"/>
      <c r="AH626" s="31"/>
      <c r="AI626" s="30"/>
    </row>
    <row r="627" ht="14.25" customHeight="1">
      <c r="O627" s="30"/>
      <c r="W627" s="30"/>
      <c r="X627" s="30"/>
      <c r="Z627" s="31"/>
      <c r="AA627" s="30"/>
      <c r="AE627" s="30"/>
      <c r="AH627" s="31"/>
      <c r="AI627" s="30"/>
    </row>
    <row r="628" ht="14.25" customHeight="1">
      <c r="O628" s="30"/>
      <c r="W628" s="30"/>
      <c r="X628" s="30"/>
      <c r="Z628" s="31"/>
      <c r="AA628" s="30"/>
      <c r="AE628" s="30"/>
      <c r="AH628" s="31"/>
      <c r="AI628" s="30"/>
    </row>
    <row r="629" ht="14.25" customHeight="1">
      <c r="O629" s="30"/>
      <c r="W629" s="30"/>
      <c r="X629" s="30"/>
      <c r="Z629" s="31"/>
      <c r="AA629" s="30"/>
      <c r="AE629" s="30"/>
      <c r="AH629" s="31"/>
      <c r="AI629" s="30"/>
    </row>
    <row r="630" ht="14.25" customHeight="1">
      <c r="O630" s="30"/>
      <c r="W630" s="30"/>
      <c r="X630" s="30"/>
      <c r="Z630" s="31"/>
      <c r="AA630" s="30"/>
      <c r="AE630" s="30"/>
      <c r="AH630" s="31"/>
      <c r="AI630" s="30"/>
    </row>
    <row r="631" ht="14.25" customHeight="1">
      <c r="O631" s="30"/>
      <c r="W631" s="30"/>
      <c r="X631" s="30"/>
      <c r="Z631" s="31"/>
      <c r="AA631" s="30"/>
      <c r="AE631" s="30"/>
      <c r="AH631" s="31"/>
      <c r="AI631" s="30"/>
    </row>
    <row r="632" ht="14.25" customHeight="1">
      <c r="O632" s="30"/>
      <c r="W632" s="30"/>
      <c r="X632" s="30"/>
      <c r="Z632" s="31"/>
      <c r="AA632" s="30"/>
      <c r="AE632" s="30"/>
      <c r="AH632" s="31"/>
      <c r="AI632" s="30"/>
    </row>
    <row r="633" ht="14.25" customHeight="1">
      <c r="O633" s="30"/>
      <c r="W633" s="30"/>
      <c r="X633" s="30"/>
      <c r="Z633" s="31"/>
      <c r="AA633" s="30"/>
      <c r="AE633" s="30"/>
      <c r="AH633" s="31"/>
      <c r="AI633" s="30"/>
    </row>
    <row r="634" ht="14.25" customHeight="1">
      <c r="O634" s="30"/>
      <c r="W634" s="30"/>
      <c r="X634" s="30"/>
      <c r="Z634" s="31"/>
      <c r="AA634" s="30"/>
      <c r="AE634" s="30"/>
      <c r="AH634" s="31"/>
      <c r="AI634" s="30"/>
    </row>
    <row r="635" ht="14.25" customHeight="1">
      <c r="O635" s="30"/>
      <c r="W635" s="30"/>
      <c r="X635" s="30"/>
      <c r="Z635" s="31"/>
      <c r="AA635" s="30"/>
      <c r="AE635" s="30"/>
      <c r="AH635" s="31"/>
      <c r="AI635" s="30"/>
    </row>
    <row r="636" ht="14.25" customHeight="1">
      <c r="O636" s="30"/>
      <c r="W636" s="30"/>
      <c r="X636" s="30"/>
      <c r="Z636" s="31"/>
      <c r="AA636" s="30"/>
      <c r="AE636" s="30"/>
      <c r="AH636" s="31"/>
      <c r="AI636" s="30"/>
    </row>
    <row r="637" ht="14.25" customHeight="1">
      <c r="O637" s="30"/>
      <c r="W637" s="30"/>
      <c r="X637" s="30"/>
      <c r="Z637" s="31"/>
      <c r="AA637" s="30"/>
      <c r="AE637" s="30"/>
      <c r="AH637" s="31"/>
      <c r="AI637" s="30"/>
    </row>
    <row r="638" ht="14.25" customHeight="1">
      <c r="O638" s="30"/>
      <c r="W638" s="30"/>
      <c r="X638" s="30"/>
      <c r="Z638" s="31"/>
      <c r="AA638" s="30"/>
      <c r="AE638" s="30"/>
      <c r="AH638" s="31"/>
      <c r="AI638" s="30"/>
    </row>
    <row r="639" ht="14.25" customHeight="1">
      <c r="O639" s="30"/>
      <c r="W639" s="30"/>
      <c r="X639" s="30"/>
      <c r="Z639" s="31"/>
      <c r="AA639" s="30"/>
      <c r="AE639" s="30"/>
      <c r="AH639" s="31"/>
      <c r="AI639" s="30"/>
    </row>
    <row r="640" ht="14.25" customHeight="1">
      <c r="O640" s="30"/>
      <c r="W640" s="30"/>
      <c r="X640" s="30"/>
      <c r="Z640" s="31"/>
      <c r="AA640" s="30"/>
      <c r="AE640" s="30"/>
      <c r="AH640" s="31"/>
      <c r="AI640" s="30"/>
    </row>
    <row r="641" ht="14.25" customHeight="1">
      <c r="O641" s="30"/>
      <c r="W641" s="30"/>
      <c r="X641" s="30"/>
      <c r="Z641" s="31"/>
      <c r="AA641" s="30"/>
      <c r="AE641" s="30"/>
      <c r="AH641" s="31"/>
      <c r="AI641" s="30"/>
    </row>
    <row r="642" ht="14.25" customHeight="1">
      <c r="O642" s="30"/>
      <c r="W642" s="30"/>
      <c r="X642" s="30"/>
      <c r="Z642" s="31"/>
      <c r="AA642" s="30"/>
      <c r="AE642" s="30"/>
      <c r="AH642" s="31"/>
      <c r="AI642" s="30"/>
    </row>
    <row r="643" ht="14.25" customHeight="1">
      <c r="O643" s="30"/>
      <c r="W643" s="30"/>
      <c r="X643" s="30"/>
      <c r="Z643" s="31"/>
      <c r="AA643" s="30"/>
      <c r="AE643" s="30"/>
      <c r="AH643" s="31"/>
      <c r="AI643" s="30"/>
    </row>
    <row r="644" ht="14.25" customHeight="1">
      <c r="O644" s="30"/>
      <c r="W644" s="30"/>
      <c r="X644" s="30"/>
      <c r="Z644" s="31"/>
      <c r="AA644" s="30"/>
      <c r="AE644" s="30"/>
      <c r="AH644" s="31"/>
      <c r="AI644" s="30"/>
    </row>
    <row r="645" ht="14.25" customHeight="1">
      <c r="O645" s="30"/>
      <c r="W645" s="30"/>
      <c r="X645" s="30"/>
      <c r="Z645" s="31"/>
      <c r="AA645" s="30"/>
      <c r="AE645" s="30"/>
      <c r="AH645" s="31"/>
      <c r="AI645" s="30"/>
    </row>
    <row r="646" ht="14.25" customHeight="1">
      <c r="O646" s="30"/>
      <c r="W646" s="30"/>
      <c r="X646" s="30"/>
      <c r="Z646" s="31"/>
      <c r="AA646" s="30"/>
      <c r="AE646" s="30"/>
      <c r="AH646" s="31"/>
      <c r="AI646" s="30"/>
    </row>
    <row r="647" ht="14.25" customHeight="1">
      <c r="O647" s="30"/>
      <c r="W647" s="30"/>
      <c r="X647" s="30"/>
      <c r="Z647" s="31"/>
      <c r="AA647" s="30"/>
      <c r="AE647" s="30"/>
      <c r="AH647" s="31"/>
      <c r="AI647" s="30"/>
    </row>
    <row r="648" ht="14.25" customHeight="1">
      <c r="O648" s="30"/>
      <c r="W648" s="30"/>
      <c r="X648" s="30"/>
      <c r="Z648" s="31"/>
      <c r="AA648" s="30"/>
      <c r="AE648" s="30"/>
      <c r="AH648" s="31"/>
      <c r="AI648" s="30"/>
    </row>
    <row r="649" ht="14.25" customHeight="1">
      <c r="O649" s="30"/>
      <c r="W649" s="30"/>
      <c r="X649" s="30"/>
      <c r="Z649" s="31"/>
      <c r="AA649" s="30"/>
      <c r="AE649" s="30"/>
      <c r="AH649" s="31"/>
      <c r="AI649" s="30"/>
    </row>
    <row r="650" ht="14.25" customHeight="1">
      <c r="O650" s="30"/>
      <c r="W650" s="30"/>
      <c r="X650" s="30"/>
      <c r="Z650" s="31"/>
      <c r="AA650" s="30"/>
      <c r="AE650" s="30"/>
      <c r="AH650" s="31"/>
      <c r="AI650" s="30"/>
    </row>
    <row r="651" ht="14.25" customHeight="1">
      <c r="O651" s="30"/>
      <c r="W651" s="30"/>
      <c r="X651" s="30"/>
      <c r="Z651" s="31"/>
      <c r="AA651" s="30"/>
      <c r="AE651" s="30"/>
      <c r="AH651" s="31"/>
      <c r="AI651" s="30"/>
    </row>
    <row r="652" ht="14.25" customHeight="1">
      <c r="O652" s="30"/>
      <c r="W652" s="30"/>
      <c r="X652" s="30"/>
      <c r="Z652" s="31"/>
      <c r="AA652" s="30"/>
      <c r="AE652" s="30"/>
      <c r="AH652" s="31"/>
      <c r="AI652" s="30"/>
    </row>
    <row r="653" ht="14.25" customHeight="1">
      <c r="O653" s="30"/>
      <c r="W653" s="30"/>
      <c r="X653" s="30"/>
      <c r="Z653" s="31"/>
      <c r="AA653" s="30"/>
      <c r="AE653" s="30"/>
      <c r="AH653" s="31"/>
      <c r="AI653" s="30"/>
    </row>
    <row r="654" ht="14.25" customHeight="1">
      <c r="O654" s="30"/>
      <c r="W654" s="30"/>
      <c r="X654" s="30"/>
      <c r="Z654" s="31"/>
      <c r="AA654" s="30"/>
      <c r="AE654" s="30"/>
      <c r="AH654" s="31"/>
      <c r="AI654" s="30"/>
    </row>
    <row r="655" ht="14.25" customHeight="1">
      <c r="O655" s="30"/>
      <c r="W655" s="30"/>
      <c r="X655" s="30"/>
      <c r="Z655" s="31"/>
      <c r="AA655" s="30"/>
      <c r="AE655" s="30"/>
      <c r="AH655" s="31"/>
      <c r="AI655" s="30"/>
    </row>
    <row r="656" ht="14.25" customHeight="1">
      <c r="O656" s="30"/>
      <c r="W656" s="30"/>
      <c r="X656" s="30"/>
      <c r="Z656" s="31"/>
      <c r="AA656" s="30"/>
      <c r="AE656" s="30"/>
      <c r="AH656" s="31"/>
      <c r="AI656" s="30"/>
    </row>
    <row r="657" ht="14.25" customHeight="1">
      <c r="O657" s="30"/>
      <c r="W657" s="30"/>
      <c r="X657" s="30"/>
      <c r="Z657" s="31"/>
      <c r="AA657" s="30"/>
      <c r="AE657" s="30"/>
      <c r="AH657" s="31"/>
      <c r="AI657" s="30"/>
    </row>
    <row r="658" ht="14.25" customHeight="1">
      <c r="O658" s="30"/>
      <c r="W658" s="30"/>
      <c r="X658" s="30"/>
      <c r="Z658" s="31"/>
      <c r="AA658" s="30"/>
      <c r="AE658" s="30"/>
      <c r="AH658" s="31"/>
      <c r="AI658" s="30"/>
    </row>
    <row r="659" ht="14.25" customHeight="1">
      <c r="O659" s="30"/>
      <c r="W659" s="30"/>
      <c r="X659" s="30"/>
      <c r="Z659" s="31"/>
      <c r="AA659" s="30"/>
      <c r="AE659" s="30"/>
      <c r="AH659" s="31"/>
      <c r="AI659" s="30"/>
    </row>
    <row r="660" ht="14.25" customHeight="1">
      <c r="O660" s="30"/>
      <c r="W660" s="30"/>
      <c r="X660" s="30"/>
      <c r="Z660" s="31"/>
      <c r="AA660" s="30"/>
      <c r="AE660" s="30"/>
      <c r="AH660" s="31"/>
      <c r="AI660" s="30"/>
    </row>
    <row r="661" ht="14.25" customHeight="1">
      <c r="O661" s="30"/>
      <c r="W661" s="30"/>
      <c r="X661" s="30"/>
      <c r="Z661" s="31"/>
      <c r="AA661" s="30"/>
      <c r="AE661" s="30"/>
      <c r="AH661" s="31"/>
      <c r="AI661" s="30"/>
    </row>
    <row r="662" ht="14.25" customHeight="1">
      <c r="O662" s="30"/>
      <c r="W662" s="30"/>
      <c r="X662" s="30"/>
      <c r="Z662" s="31"/>
      <c r="AA662" s="30"/>
      <c r="AE662" s="30"/>
      <c r="AH662" s="31"/>
      <c r="AI662" s="30"/>
    </row>
    <row r="663" ht="14.25" customHeight="1">
      <c r="O663" s="30"/>
      <c r="W663" s="30"/>
      <c r="X663" s="30"/>
      <c r="Z663" s="31"/>
      <c r="AA663" s="30"/>
      <c r="AE663" s="30"/>
      <c r="AH663" s="31"/>
      <c r="AI663" s="30"/>
    </row>
    <row r="664" ht="14.25" customHeight="1">
      <c r="O664" s="30"/>
      <c r="W664" s="30"/>
      <c r="X664" s="30"/>
      <c r="Z664" s="31"/>
      <c r="AA664" s="30"/>
      <c r="AE664" s="30"/>
      <c r="AH664" s="31"/>
      <c r="AI664" s="30"/>
    </row>
    <row r="665" ht="14.25" customHeight="1">
      <c r="O665" s="30"/>
      <c r="W665" s="30"/>
      <c r="X665" s="30"/>
      <c r="Z665" s="31"/>
      <c r="AA665" s="30"/>
      <c r="AE665" s="30"/>
      <c r="AH665" s="31"/>
      <c r="AI665" s="30"/>
    </row>
    <row r="666" ht="14.25" customHeight="1">
      <c r="O666" s="30"/>
      <c r="W666" s="30"/>
      <c r="X666" s="30"/>
      <c r="Z666" s="31"/>
      <c r="AA666" s="30"/>
      <c r="AE666" s="30"/>
      <c r="AH666" s="31"/>
      <c r="AI666" s="30"/>
    </row>
    <row r="667" ht="14.25" customHeight="1">
      <c r="O667" s="30"/>
      <c r="W667" s="30"/>
      <c r="X667" s="30"/>
      <c r="Z667" s="31"/>
      <c r="AA667" s="30"/>
      <c r="AE667" s="30"/>
      <c r="AH667" s="31"/>
      <c r="AI667" s="30"/>
    </row>
    <row r="668" ht="14.25" customHeight="1">
      <c r="O668" s="30"/>
      <c r="W668" s="30"/>
      <c r="X668" s="30"/>
      <c r="Z668" s="31"/>
      <c r="AA668" s="30"/>
      <c r="AE668" s="30"/>
      <c r="AH668" s="31"/>
      <c r="AI668" s="30"/>
    </row>
    <row r="669" ht="14.25" customHeight="1">
      <c r="O669" s="30"/>
      <c r="W669" s="30"/>
      <c r="X669" s="30"/>
      <c r="Z669" s="31"/>
      <c r="AA669" s="30"/>
      <c r="AE669" s="30"/>
      <c r="AH669" s="31"/>
      <c r="AI669" s="30"/>
    </row>
    <row r="670" ht="14.25" customHeight="1">
      <c r="O670" s="30"/>
      <c r="W670" s="30"/>
      <c r="X670" s="30"/>
      <c r="Z670" s="31"/>
      <c r="AA670" s="30"/>
      <c r="AE670" s="30"/>
      <c r="AH670" s="31"/>
      <c r="AI670" s="30"/>
    </row>
    <row r="671" ht="14.25" customHeight="1">
      <c r="O671" s="30"/>
      <c r="W671" s="30"/>
      <c r="X671" s="30"/>
      <c r="Z671" s="31"/>
      <c r="AA671" s="30"/>
      <c r="AE671" s="30"/>
      <c r="AH671" s="31"/>
      <c r="AI671" s="30"/>
    </row>
    <row r="672" ht="14.25" customHeight="1">
      <c r="O672" s="30"/>
      <c r="W672" s="30"/>
      <c r="X672" s="30"/>
      <c r="Z672" s="31"/>
      <c r="AA672" s="30"/>
      <c r="AE672" s="30"/>
      <c r="AH672" s="31"/>
      <c r="AI672" s="30"/>
    </row>
    <row r="673" ht="14.25" customHeight="1">
      <c r="O673" s="30"/>
      <c r="W673" s="30"/>
      <c r="X673" s="30"/>
      <c r="Z673" s="31"/>
      <c r="AA673" s="30"/>
      <c r="AE673" s="30"/>
      <c r="AH673" s="31"/>
      <c r="AI673" s="30"/>
    </row>
    <row r="674" ht="14.25" customHeight="1">
      <c r="O674" s="30"/>
      <c r="W674" s="30"/>
      <c r="X674" s="30"/>
      <c r="Z674" s="31"/>
      <c r="AA674" s="30"/>
      <c r="AE674" s="30"/>
      <c r="AH674" s="31"/>
      <c r="AI674" s="30"/>
    </row>
    <row r="675" ht="14.25" customHeight="1">
      <c r="O675" s="30"/>
      <c r="W675" s="30"/>
      <c r="X675" s="30"/>
      <c r="Z675" s="31"/>
      <c r="AA675" s="30"/>
      <c r="AE675" s="30"/>
      <c r="AH675" s="31"/>
      <c r="AI675" s="30"/>
    </row>
    <row r="676" ht="14.25" customHeight="1">
      <c r="O676" s="30"/>
      <c r="W676" s="30"/>
      <c r="X676" s="30"/>
      <c r="Z676" s="31"/>
      <c r="AA676" s="30"/>
      <c r="AE676" s="30"/>
      <c r="AH676" s="31"/>
      <c r="AI676" s="30"/>
    </row>
    <row r="677" ht="14.25" customHeight="1">
      <c r="O677" s="30"/>
      <c r="W677" s="30"/>
      <c r="X677" s="30"/>
      <c r="Z677" s="31"/>
      <c r="AA677" s="30"/>
      <c r="AE677" s="30"/>
      <c r="AH677" s="31"/>
      <c r="AI677" s="30"/>
    </row>
    <row r="678" ht="14.25" customHeight="1">
      <c r="O678" s="30"/>
      <c r="W678" s="30"/>
      <c r="X678" s="30"/>
      <c r="Z678" s="31"/>
      <c r="AA678" s="30"/>
      <c r="AE678" s="30"/>
      <c r="AH678" s="31"/>
      <c r="AI678" s="30"/>
    </row>
    <row r="679" ht="14.25" customHeight="1">
      <c r="O679" s="30"/>
      <c r="W679" s="30"/>
      <c r="X679" s="30"/>
      <c r="Z679" s="31"/>
      <c r="AA679" s="30"/>
      <c r="AE679" s="30"/>
      <c r="AH679" s="31"/>
      <c r="AI679" s="30"/>
    </row>
    <row r="680" ht="14.25" customHeight="1">
      <c r="O680" s="30"/>
      <c r="W680" s="30"/>
      <c r="X680" s="30"/>
      <c r="Z680" s="31"/>
      <c r="AA680" s="30"/>
      <c r="AE680" s="30"/>
      <c r="AH680" s="31"/>
      <c r="AI680" s="30"/>
    </row>
    <row r="681" ht="14.25" customHeight="1">
      <c r="O681" s="30"/>
      <c r="W681" s="30"/>
      <c r="X681" s="30"/>
      <c r="Z681" s="31"/>
      <c r="AA681" s="30"/>
      <c r="AE681" s="30"/>
      <c r="AH681" s="31"/>
      <c r="AI681" s="30"/>
    </row>
    <row r="682" ht="14.25" customHeight="1">
      <c r="O682" s="30"/>
      <c r="W682" s="30"/>
      <c r="X682" s="30"/>
      <c r="Z682" s="31"/>
      <c r="AA682" s="30"/>
      <c r="AE682" s="30"/>
      <c r="AH682" s="31"/>
      <c r="AI682" s="30"/>
    </row>
    <row r="683" ht="14.25" customHeight="1">
      <c r="O683" s="30"/>
      <c r="W683" s="30"/>
      <c r="X683" s="30"/>
      <c r="Z683" s="31"/>
      <c r="AA683" s="30"/>
      <c r="AE683" s="30"/>
      <c r="AH683" s="31"/>
      <c r="AI683" s="30"/>
    </row>
    <row r="684" ht="14.25" customHeight="1">
      <c r="O684" s="30"/>
      <c r="W684" s="30"/>
      <c r="X684" s="30"/>
      <c r="Z684" s="31"/>
      <c r="AA684" s="30"/>
      <c r="AE684" s="30"/>
      <c r="AH684" s="31"/>
      <c r="AI684" s="30"/>
    </row>
    <row r="685" ht="14.25" customHeight="1">
      <c r="O685" s="30"/>
      <c r="W685" s="30"/>
      <c r="X685" s="30"/>
      <c r="Z685" s="31"/>
      <c r="AA685" s="30"/>
      <c r="AE685" s="30"/>
      <c r="AH685" s="31"/>
      <c r="AI685" s="30"/>
    </row>
    <row r="686" ht="14.25" customHeight="1">
      <c r="O686" s="30"/>
      <c r="W686" s="30"/>
      <c r="X686" s="30"/>
      <c r="Z686" s="31"/>
      <c r="AA686" s="30"/>
      <c r="AE686" s="30"/>
      <c r="AH686" s="31"/>
      <c r="AI686" s="30"/>
    </row>
    <row r="687" ht="14.25" customHeight="1">
      <c r="O687" s="30"/>
      <c r="W687" s="30"/>
      <c r="X687" s="30"/>
      <c r="Z687" s="31"/>
      <c r="AA687" s="30"/>
      <c r="AE687" s="30"/>
      <c r="AH687" s="31"/>
      <c r="AI687" s="30"/>
    </row>
    <row r="688" ht="14.25" customHeight="1">
      <c r="O688" s="30"/>
      <c r="W688" s="30"/>
      <c r="X688" s="30"/>
      <c r="Z688" s="31"/>
      <c r="AA688" s="30"/>
      <c r="AE688" s="30"/>
      <c r="AH688" s="31"/>
      <c r="AI688" s="30"/>
    </row>
    <row r="689" ht="14.25" customHeight="1">
      <c r="O689" s="30"/>
      <c r="W689" s="30"/>
      <c r="X689" s="30"/>
      <c r="Z689" s="31"/>
      <c r="AA689" s="30"/>
      <c r="AE689" s="30"/>
      <c r="AH689" s="31"/>
      <c r="AI689" s="30"/>
    </row>
    <row r="690" ht="14.25" customHeight="1">
      <c r="O690" s="30"/>
      <c r="W690" s="30"/>
      <c r="X690" s="30"/>
      <c r="Z690" s="31"/>
      <c r="AA690" s="30"/>
      <c r="AE690" s="30"/>
      <c r="AH690" s="31"/>
      <c r="AI690" s="30"/>
    </row>
    <row r="691" ht="14.25" customHeight="1">
      <c r="O691" s="30"/>
      <c r="W691" s="30"/>
      <c r="X691" s="30"/>
      <c r="Z691" s="31"/>
      <c r="AA691" s="30"/>
      <c r="AE691" s="30"/>
      <c r="AH691" s="31"/>
      <c r="AI691" s="30"/>
    </row>
    <row r="692" ht="14.25" customHeight="1">
      <c r="O692" s="30"/>
      <c r="W692" s="30"/>
      <c r="X692" s="30"/>
      <c r="Z692" s="31"/>
      <c r="AA692" s="30"/>
      <c r="AE692" s="30"/>
      <c r="AH692" s="31"/>
      <c r="AI692" s="30"/>
    </row>
    <row r="693" ht="14.25" customHeight="1">
      <c r="O693" s="30"/>
      <c r="W693" s="30"/>
      <c r="X693" s="30"/>
      <c r="Z693" s="31"/>
      <c r="AA693" s="30"/>
      <c r="AE693" s="30"/>
      <c r="AH693" s="31"/>
      <c r="AI693" s="30"/>
    </row>
    <row r="694" ht="14.25" customHeight="1">
      <c r="O694" s="30"/>
      <c r="W694" s="30"/>
      <c r="X694" s="30"/>
      <c r="Z694" s="31"/>
      <c r="AA694" s="30"/>
      <c r="AE694" s="30"/>
      <c r="AH694" s="31"/>
      <c r="AI694" s="30"/>
    </row>
    <row r="695" ht="14.25" customHeight="1">
      <c r="O695" s="30"/>
      <c r="W695" s="30"/>
      <c r="X695" s="30"/>
      <c r="Z695" s="31"/>
      <c r="AA695" s="30"/>
      <c r="AE695" s="30"/>
      <c r="AH695" s="31"/>
      <c r="AI695" s="30"/>
    </row>
    <row r="696" ht="14.25" customHeight="1">
      <c r="O696" s="30"/>
      <c r="W696" s="30"/>
      <c r="X696" s="30"/>
      <c r="Z696" s="31"/>
      <c r="AA696" s="30"/>
      <c r="AE696" s="30"/>
      <c r="AH696" s="31"/>
      <c r="AI696" s="30"/>
    </row>
    <row r="697" ht="14.25" customHeight="1">
      <c r="O697" s="30"/>
      <c r="W697" s="30"/>
      <c r="X697" s="30"/>
      <c r="Z697" s="31"/>
      <c r="AA697" s="30"/>
      <c r="AE697" s="30"/>
      <c r="AH697" s="31"/>
      <c r="AI697" s="30"/>
    </row>
    <row r="698" ht="14.25" customHeight="1">
      <c r="O698" s="30"/>
      <c r="W698" s="30"/>
      <c r="X698" s="30"/>
      <c r="Z698" s="31"/>
      <c r="AA698" s="30"/>
      <c r="AE698" s="30"/>
      <c r="AH698" s="31"/>
      <c r="AI698" s="30"/>
    </row>
    <row r="699" ht="14.25" customHeight="1">
      <c r="O699" s="30"/>
      <c r="W699" s="30"/>
      <c r="X699" s="30"/>
      <c r="Z699" s="31"/>
      <c r="AA699" s="30"/>
      <c r="AE699" s="30"/>
      <c r="AH699" s="31"/>
      <c r="AI699" s="30"/>
    </row>
    <row r="700" ht="14.25" customHeight="1">
      <c r="O700" s="30"/>
      <c r="W700" s="30"/>
      <c r="X700" s="30"/>
      <c r="Z700" s="31"/>
      <c r="AA700" s="30"/>
      <c r="AE700" s="30"/>
      <c r="AH700" s="31"/>
      <c r="AI700" s="30"/>
    </row>
    <row r="701" ht="14.25" customHeight="1">
      <c r="O701" s="30"/>
      <c r="W701" s="30"/>
      <c r="X701" s="30"/>
      <c r="Z701" s="31"/>
      <c r="AA701" s="30"/>
      <c r="AE701" s="30"/>
      <c r="AH701" s="31"/>
      <c r="AI701" s="30"/>
    </row>
    <row r="702" ht="14.25" customHeight="1">
      <c r="O702" s="30"/>
      <c r="W702" s="30"/>
      <c r="X702" s="30"/>
      <c r="Z702" s="31"/>
      <c r="AA702" s="30"/>
      <c r="AE702" s="30"/>
      <c r="AH702" s="31"/>
      <c r="AI702" s="30"/>
    </row>
    <row r="703" ht="14.25" customHeight="1">
      <c r="O703" s="30"/>
      <c r="W703" s="30"/>
      <c r="X703" s="30"/>
      <c r="Z703" s="31"/>
      <c r="AA703" s="30"/>
      <c r="AE703" s="30"/>
      <c r="AH703" s="31"/>
      <c r="AI703" s="30"/>
    </row>
    <row r="704" ht="14.25" customHeight="1">
      <c r="O704" s="30"/>
      <c r="W704" s="30"/>
      <c r="X704" s="30"/>
      <c r="Z704" s="31"/>
      <c r="AA704" s="30"/>
      <c r="AE704" s="30"/>
      <c r="AH704" s="31"/>
      <c r="AI704" s="30"/>
    </row>
    <row r="705" ht="14.25" customHeight="1">
      <c r="O705" s="30"/>
      <c r="W705" s="30"/>
      <c r="X705" s="30"/>
      <c r="Z705" s="31"/>
      <c r="AA705" s="30"/>
      <c r="AE705" s="30"/>
      <c r="AH705" s="31"/>
      <c r="AI705" s="30"/>
    </row>
    <row r="706" ht="14.25" customHeight="1">
      <c r="O706" s="30"/>
      <c r="W706" s="30"/>
      <c r="X706" s="30"/>
      <c r="Z706" s="31"/>
      <c r="AA706" s="30"/>
      <c r="AE706" s="30"/>
      <c r="AH706" s="31"/>
      <c r="AI706" s="30"/>
    </row>
    <row r="707" ht="14.25" customHeight="1">
      <c r="O707" s="30"/>
      <c r="W707" s="30"/>
      <c r="X707" s="30"/>
      <c r="Z707" s="31"/>
      <c r="AA707" s="30"/>
      <c r="AE707" s="30"/>
      <c r="AH707" s="31"/>
      <c r="AI707" s="30"/>
    </row>
    <row r="708" ht="14.25" customHeight="1">
      <c r="O708" s="30"/>
      <c r="W708" s="30"/>
      <c r="X708" s="30"/>
      <c r="Z708" s="31"/>
      <c r="AA708" s="30"/>
      <c r="AE708" s="30"/>
      <c r="AH708" s="31"/>
      <c r="AI708" s="30"/>
    </row>
    <row r="709" ht="14.25" customHeight="1">
      <c r="O709" s="30"/>
      <c r="W709" s="30"/>
      <c r="X709" s="30"/>
      <c r="Z709" s="31"/>
      <c r="AA709" s="30"/>
      <c r="AE709" s="30"/>
      <c r="AH709" s="31"/>
      <c r="AI709" s="30"/>
    </row>
    <row r="710" ht="14.25" customHeight="1">
      <c r="O710" s="30"/>
      <c r="W710" s="30"/>
      <c r="X710" s="30"/>
      <c r="Z710" s="31"/>
      <c r="AA710" s="30"/>
      <c r="AE710" s="30"/>
      <c r="AH710" s="31"/>
      <c r="AI710" s="30"/>
    </row>
    <row r="711" ht="14.25" customHeight="1">
      <c r="O711" s="30"/>
      <c r="W711" s="30"/>
      <c r="X711" s="30"/>
      <c r="Z711" s="31"/>
      <c r="AA711" s="30"/>
      <c r="AE711" s="30"/>
      <c r="AH711" s="31"/>
      <c r="AI711" s="30"/>
    </row>
    <row r="712" ht="14.25" customHeight="1">
      <c r="O712" s="30"/>
      <c r="W712" s="30"/>
      <c r="X712" s="30"/>
      <c r="Z712" s="31"/>
      <c r="AA712" s="30"/>
      <c r="AE712" s="30"/>
      <c r="AH712" s="31"/>
      <c r="AI712" s="30"/>
    </row>
    <row r="713" ht="14.25" customHeight="1">
      <c r="O713" s="30"/>
      <c r="W713" s="30"/>
      <c r="X713" s="30"/>
      <c r="Z713" s="31"/>
      <c r="AA713" s="30"/>
      <c r="AE713" s="30"/>
      <c r="AH713" s="31"/>
      <c r="AI713" s="30"/>
    </row>
    <row r="714" ht="14.25" customHeight="1">
      <c r="O714" s="30"/>
      <c r="W714" s="30"/>
      <c r="X714" s="30"/>
      <c r="Z714" s="31"/>
      <c r="AA714" s="30"/>
      <c r="AE714" s="30"/>
      <c r="AH714" s="31"/>
      <c r="AI714" s="30"/>
    </row>
    <row r="715" ht="14.25" customHeight="1">
      <c r="O715" s="30"/>
      <c r="W715" s="30"/>
      <c r="X715" s="30"/>
      <c r="Z715" s="31"/>
      <c r="AA715" s="30"/>
      <c r="AE715" s="30"/>
      <c r="AH715" s="31"/>
      <c r="AI715" s="30"/>
    </row>
    <row r="716" ht="14.25" customHeight="1">
      <c r="O716" s="30"/>
      <c r="W716" s="30"/>
      <c r="X716" s="30"/>
      <c r="Z716" s="31"/>
      <c r="AA716" s="30"/>
      <c r="AE716" s="30"/>
      <c r="AH716" s="31"/>
      <c r="AI716" s="30"/>
    </row>
    <row r="717" ht="14.25" customHeight="1">
      <c r="O717" s="30"/>
      <c r="W717" s="30"/>
      <c r="X717" s="30"/>
      <c r="Z717" s="31"/>
      <c r="AA717" s="30"/>
      <c r="AE717" s="30"/>
      <c r="AH717" s="31"/>
      <c r="AI717" s="30"/>
    </row>
    <row r="718" ht="14.25" customHeight="1">
      <c r="O718" s="30"/>
      <c r="W718" s="30"/>
      <c r="X718" s="30"/>
      <c r="Z718" s="31"/>
      <c r="AA718" s="30"/>
      <c r="AE718" s="30"/>
      <c r="AH718" s="31"/>
      <c r="AI718" s="30"/>
    </row>
    <row r="719" ht="14.25" customHeight="1">
      <c r="O719" s="30"/>
      <c r="W719" s="30"/>
      <c r="X719" s="30"/>
      <c r="Z719" s="31"/>
      <c r="AA719" s="30"/>
      <c r="AE719" s="30"/>
      <c r="AH719" s="31"/>
      <c r="AI719" s="30"/>
    </row>
    <row r="720" ht="14.25" customHeight="1">
      <c r="O720" s="30"/>
      <c r="W720" s="30"/>
      <c r="X720" s="30"/>
      <c r="Z720" s="31"/>
      <c r="AA720" s="30"/>
      <c r="AE720" s="30"/>
      <c r="AH720" s="31"/>
      <c r="AI720" s="30"/>
    </row>
    <row r="721" ht="14.25" customHeight="1">
      <c r="O721" s="30"/>
      <c r="W721" s="30"/>
      <c r="X721" s="30"/>
      <c r="Z721" s="31"/>
      <c r="AA721" s="30"/>
      <c r="AE721" s="30"/>
      <c r="AH721" s="31"/>
      <c r="AI721" s="30"/>
    </row>
    <row r="722" ht="14.25" customHeight="1">
      <c r="O722" s="30"/>
      <c r="W722" s="30"/>
      <c r="X722" s="30"/>
      <c r="Z722" s="31"/>
      <c r="AA722" s="30"/>
      <c r="AE722" s="30"/>
      <c r="AH722" s="31"/>
      <c r="AI722" s="30"/>
    </row>
    <row r="723" ht="14.25" customHeight="1">
      <c r="O723" s="30"/>
      <c r="W723" s="30"/>
      <c r="X723" s="30"/>
      <c r="Z723" s="31"/>
      <c r="AA723" s="30"/>
      <c r="AE723" s="30"/>
      <c r="AH723" s="31"/>
      <c r="AI723" s="30"/>
    </row>
    <row r="724" ht="14.25" customHeight="1">
      <c r="O724" s="30"/>
      <c r="W724" s="30"/>
      <c r="X724" s="30"/>
      <c r="Z724" s="31"/>
      <c r="AA724" s="30"/>
      <c r="AE724" s="30"/>
      <c r="AH724" s="31"/>
      <c r="AI724" s="30"/>
    </row>
    <row r="725" ht="14.25" customHeight="1">
      <c r="O725" s="30"/>
      <c r="W725" s="30"/>
      <c r="X725" s="30"/>
      <c r="Z725" s="31"/>
      <c r="AA725" s="30"/>
      <c r="AE725" s="30"/>
      <c r="AH725" s="31"/>
      <c r="AI725" s="30"/>
    </row>
    <row r="726" ht="14.25" customHeight="1">
      <c r="O726" s="30"/>
      <c r="W726" s="30"/>
      <c r="X726" s="30"/>
      <c r="Z726" s="31"/>
      <c r="AA726" s="30"/>
      <c r="AE726" s="30"/>
      <c r="AH726" s="31"/>
      <c r="AI726" s="30"/>
    </row>
    <row r="727" ht="14.25" customHeight="1">
      <c r="O727" s="30"/>
      <c r="W727" s="30"/>
      <c r="X727" s="30"/>
      <c r="Z727" s="31"/>
      <c r="AA727" s="30"/>
      <c r="AE727" s="30"/>
      <c r="AH727" s="31"/>
      <c r="AI727" s="30"/>
    </row>
    <row r="728" ht="14.25" customHeight="1">
      <c r="O728" s="30"/>
      <c r="W728" s="30"/>
      <c r="X728" s="30"/>
      <c r="Z728" s="31"/>
      <c r="AA728" s="30"/>
      <c r="AE728" s="30"/>
      <c r="AH728" s="31"/>
      <c r="AI728" s="30"/>
    </row>
    <row r="729" ht="14.25" customHeight="1">
      <c r="O729" s="30"/>
      <c r="W729" s="30"/>
      <c r="X729" s="30"/>
      <c r="Z729" s="31"/>
      <c r="AA729" s="30"/>
      <c r="AE729" s="30"/>
      <c r="AH729" s="31"/>
      <c r="AI729" s="30"/>
    </row>
    <row r="730" ht="14.25" customHeight="1">
      <c r="O730" s="30"/>
      <c r="W730" s="30"/>
      <c r="X730" s="30"/>
      <c r="Z730" s="31"/>
      <c r="AA730" s="30"/>
      <c r="AE730" s="30"/>
      <c r="AH730" s="31"/>
      <c r="AI730" s="30"/>
    </row>
    <row r="731" ht="14.25" customHeight="1">
      <c r="O731" s="30"/>
      <c r="W731" s="30"/>
      <c r="X731" s="30"/>
      <c r="Z731" s="31"/>
      <c r="AA731" s="30"/>
      <c r="AE731" s="30"/>
      <c r="AH731" s="31"/>
      <c r="AI731" s="30"/>
    </row>
    <row r="732" ht="14.25" customHeight="1">
      <c r="O732" s="30"/>
      <c r="W732" s="30"/>
      <c r="X732" s="30"/>
      <c r="Z732" s="31"/>
      <c r="AA732" s="30"/>
      <c r="AE732" s="30"/>
      <c r="AH732" s="31"/>
      <c r="AI732" s="30"/>
    </row>
    <row r="733" ht="14.25" customHeight="1">
      <c r="O733" s="30"/>
      <c r="W733" s="30"/>
      <c r="X733" s="30"/>
      <c r="Z733" s="31"/>
      <c r="AA733" s="30"/>
      <c r="AE733" s="30"/>
      <c r="AH733" s="31"/>
      <c r="AI733" s="30"/>
    </row>
    <row r="734" ht="14.25" customHeight="1">
      <c r="O734" s="30"/>
      <c r="W734" s="30"/>
      <c r="X734" s="30"/>
      <c r="Z734" s="31"/>
      <c r="AA734" s="30"/>
      <c r="AE734" s="30"/>
      <c r="AH734" s="31"/>
      <c r="AI734" s="30"/>
    </row>
    <row r="735" ht="14.25" customHeight="1">
      <c r="O735" s="30"/>
      <c r="W735" s="30"/>
      <c r="X735" s="30"/>
      <c r="Z735" s="31"/>
      <c r="AA735" s="30"/>
      <c r="AE735" s="30"/>
      <c r="AH735" s="31"/>
      <c r="AI735" s="30"/>
    </row>
    <row r="736" ht="14.25" customHeight="1">
      <c r="O736" s="30"/>
      <c r="W736" s="30"/>
      <c r="X736" s="30"/>
      <c r="Z736" s="31"/>
      <c r="AA736" s="30"/>
      <c r="AE736" s="30"/>
      <c r="AH736" s="31"/>
      <c r="AI736" s="30"/>
    </row>
    <row r="737" ht="14.25" customHeight="1">
      <c r="O737" s="30"/>
      <c r="W737" s="30"/>
      <c r="X737" s="30"/>
      <c r="Z737" s="31"/>
      <c r="AA737" s="30"/>
      <c r="AE737" s="30"/>
      <c r="AH737" s="31"/>
      <c r="AI737" s="30"/>
    </row>
    <row r="738" ht="14.25" customHeight="1">
      <c r="O738" s="30"/>
      <c r="W738" s="30"/>
      <c r="X738" s="30"/>
      <c r="Z738" s="31"/>
      <c r="AA738" s="30"/>
      <c r="AE738" s="30"/>
      <c r="AH738" s="31"/>
      <c r="AI738" s="30"/>
    </row>
    <row r="739" ht="14.25" customHeight="1">
      <c r="O739" s="30"/>
      <c r="W739" s="30"/>
      <c r="X739" s="30"/>
      <c r="Z739" s="31"/>
      <c r="AA739" s="30"/>
      <c r="AE739" s="30"/>
      <c r="AH739" s="31"/>
      <c r="AI739" s="30"/>
    </row>
    <row r="740" ht="14.25" customHeight="1">
      <c r="O740" s="30"/>
      <c r="W740" s="30"/>
      <c r="X740" s="30"/>
      <c r="Z740" s="31"/>
      <c r="AA740" s="30"/>
      <c r="AE740" s="30"/>
      <c r="AH740" s="31"/>
      <c r="AI740" s="30"/>
    </row>
    <row r="741" ht="14.25" customHeight="1">
      <c r="O741" s="30"/>
      <c r="W741" s="30"/>
      <c r="X741" s="30"/>
      <c r="Z741" s="31"/>
      <c r="AA741" s="30"/>
      <c r="AE741" s="30"/>
      <c r="AH741" s="31"/>
      <c r="AI741" s="30"/>
    </row>
    <row r="742" ht="14.25" customHeight="1">
      <c r="O742" s="30"/>
      <c r="W742" s="30"/>
      <c r="X742" s="30"/>
      <c r="Z742" s="31"/>
      <c r="AA742" s="30"/>
      <c r="AE742" s="30"/>
      <c r="AH742" s="31"/>
      <c r="AI742" s="30"/>
    </row>
    <row r="743" ht="14.25" customHeight="1">
      <c r="O743" s="30"/>
      <c r="W743" s="30"/>
      <c r="X743" s="30"/>
      <c r="Z743" s="31"/>
      <c r="AA743" s="30"/>
      <c r="AE743" s="30"/>
      <c r="AH743" s="31"/>
      <c r="AI743" s="30"/>
    </row>
    <row r="744" ht="14.25" customHeight="1">
      <c r="O744" s="30"/>
      <c r="W744" s="30"/>
      <c r="X744" s="30"/>
      <c r="Z744" s="31"/>
      <c r="AA744" s="30"/>
      <c r="AE744" s="30"/>
      <c r="AH744" s="31"/>
      <c r="AI744" s="30"/>
    </row>
    <row r="745" ht="14.25" customHeight="1">
      <c r="O745" s="30"/>
      <c r="W745" s="30"/>
      <c r="X745" s="30"/>
      <c r="Z745" s="31"/>
      <c r="AA745" s="30"/>
      <c r="AE745" s="30"/>
      <c r="AH745" s="31"/>
      <c r="AI745" s="30"/>
    </row>
    <row r="746" ht="14.25" customHeight="1">
      <c r="O746" s="30"/>
      <c r="W746" s="30"/>
      <c r="X746" s="30"/>
      <c r="Z746" s="31"/>
      <c r="AA746" s="30"/>
      <c r="AE746" s="30"/>
      <c r="AH746" s="31"/>
      <c r="AI746" s="30"/>
    </row>
    <row r="747" ht="14.25" customHeight="1">
      <c r="O747" s="30"/>
      <c r="W747" s="30"/>
      <c r="X747" s="30"/>
      <c r="Z747" s="31"/>
      <c r="AA747" s="30"/>
      <c r="AE747" s="30"/>
      <c r="AH747" s="31"/>
      <c r="AI747" s="30"/>
    </row>
    <row r="748" ht="14.25" customHeight="1">
      <c r="O748" s="30"/>
      <c r="W748" s="30"/>
      <c r="X748" s="30"/>
      <c r="Z748" s="31"/>
      <c r="AA748" s="30"/>
      <c r="AE748" s="30"/>
      <c r="AH748" s="31"/>
      <c r="AI748" s="30"/>
    </row>
    <row r="749" ht="14.25" customHeight="1">
      <c r="O749" s="30"/>
      <c r="W749" s="30"/>
      <c r="X749" s="30"/>
      <c r="Z749" s="31"/>
      <c r="AA749" s="30"/>
      <c r="AE749" s="30"/>
      <c r="AH749" s="31"/>
      <c r="AI749" s="30"/>
    </row>
    <row r="750" ht="14.25" customHeight="1">
      <c r="O750" s="30"/>
      <c r="W750" s="30"/>
      <c r="X750" s="30"/>
      <c r="Z750" s="31"/>
      <c r="AA750" s="30"/>
      <c r="AE750" s="30"/>
      <c r="AH750" s="31"/>
      <c r="AI750" s="30"/>
    </row>
    <row r="751" ht="14.25" customHeight="1">
      <c r="O751" s="30"/>
      <c r="W751" s="30"/>
      <c r="X751" s="30"/>
      <c r="Z751" s="31"/>
      <c r="AA751" s="30"/>
      <c r="AE751" s="30"/>
      <c r="AH751" s="31"/>
      <c r="AI751" s="30"/>
    </row>
    <row r="752" ht="14.25" customHeight="1">
      <c r="O752" s="30"/>
      <c r="W752" s="30"/>
      <c r="X752" s="30"/>
      <c r="Z752" s="31"/>
      <c r="AA752" s="30"/>
      <c r="AE752" s="30"/>
      <c r="AH752" s="31"/>
      <c r="AI752" s="30"/>
    </row>
    <row r="753" ht="14.25" customHeight="1">
      <c r="O753" s="30"/>
      <c r="W753" s="30"/>
      <c r="X753" s="30"/>
      <c r="Z753" s="31"/>
      <c r="AA753" s="30"/>
      <c r="AE753" s="30"/>
      <c r="AH753" s="31"/>
      <c r="AI753" s="30"/>
    </row>
    <row r="754" ht="14.25" customHeight="1">
      <c r="O754" s="30"/>
      <c r="W754" s="30"/>
      <c r="X754" s="30"/>
      <c r="Z754" s="31"/>
      <c r="AA754" s="30"/>
      <c r="AE754" s="30"/>
      <c r="AH754" s="31"/>
      <c r="AI754" s="30"/>
    </row>
    <row r="755" ht="14.25" customHeight="1">
      <c r="O755" s="30"/>
      <c r="W755" s="30"/>
      <c r="X755" s="30"/>
      <c r="Z755" s="31"/>
      <c r="AA755" s="30"/>
      <c r="AE755" s="30"/>
      <c r="AH755" s="31"/>
      <c r="AI755" s="30"/>
    </row>
    <row r="756" ht="14.25" customHeight="1">
      <c r="O756" s="30"/>
      <c r="W756" s="30"/>
      <c r="X756" s="30"/>
      <c r="Z756" s="31"/>
      <c r="AA756" s="30"/>
      <c r="AE756" s="30"/>
      <c r="AH756" s="31"/>
      <c r="AI756" s="30"/>
    </row>
    <row r="757" ht="14.25" customHeight="1">
      <c r="O757" s="30"/>
      <c r="W757" s="30"/>
      <c r="X757" s="30"/>
      <c r="Z757" s="31"/>
      <c r="AA757" s="30"/>
      <c r="AE757" s="30"/>
      <c r="AH757" s="31"/>
      <c r="AI757" s="30"/>
    </row>
    <row r="758" ht="14.25" customHeight="1">
      <c r="O758" s="30"/>
      <c r="W758" s="30"/>
      <c r="X758" s="30"/>
      <c r="Z758" s="31"/>
      <c r="AA758" s="30"/>
      <c r="AE758" s="30"/>
      <c r="AH758" s="31"/>
      <c r="AI758" s="30"/>
    </row>
    <row r="759" ht="14.25" customHeight="1">
      <c r="O759" s="30"/>
      <c r="W759" s="30"/>
      <c r="X759" s="30"/>
      <c r="Z759" s="31"/>
      <c r="AA759" s="30"/>
      <c r="AE759" s="30"/>
      <c r="AH759" s="31"/>
      <c r="AI759" s="30"/>
    </row>
    <row r="760" ht="14.25" customHeight="1">
      <c r="O760" s="30"/>
      <c r="W760" s="30"/>
      <c r="X760" s="30"/>
      <c r="Z760" s="31"/>
      <c r="AA760" s="30"/>
      <c r="AE760" s="30"/>
      <c r="AH760" s="31"/>
      <c r="AI760" s="30"/>
    </row>
    <row r="761" ht="14.25" customHeight="1">
      <c r="O761" s="30"/>
      <c r="W761" s="30"/>
      <c r="X761" s="30"/>
      <c r="Z761" s="31"/>
      <c r="AA761" s="30"/>
      <c r="AE761" s="30"/>
      <c r="AH761" s="31"/>
      <c r="AI761" s="30"/>
    </row>
    <row r="762" ht="14.25" customHeight="1">
      <c r="O762" s="30"/>
      <c r="W762" s="30"/>
      <c r="X762" s="30"/>
      <c r="Z762" s="31"/>
      <c r="AA762" s="30"/>
      <c r="AE762" s="30"/>
      <c r="AH762" s="31"/>
      <c r="AI762" s="30"/>
    </row>
    <row r="763" ht="14.25" customHeight="1">
      <c r="O763" s="30"/>
      <c r="W763" s="30"/>
      <c r="X763" s="30"/>
      <c r="Z763" s="31"/>
      <c r="AA763" s="30"/>
      <c r="AE763" s="30"/>
      <c r="AH763" s="31"/>
      <c r="AI763" s="30"/>
    </row>
    <row r="764" ht="14.25" customHeight="1">
      <c r="O764" s="30"/>
      <c r="W764" s="30"/>
      <c r="X764" s="30"/>
      <c r="Z764" s="31"/>
      <c r="AA764" s="30"/>
      <c r="AE764" s="30"/>
      <c r="AH764" s="31"/>
      <c r="AI764" s="30"/>
    </row>
    <row r="765" ht="14.25" customHeight="1">
      <c r="O765" s="30"/>
      <c r="W765" s="30"/>
      <c r="X765" s="30"/>
      <c r="Z765" s="31"/>
      <c r="AA765" s="30"/>
      <c r="AE765" s="30"/>
      <c r="AH765" s="31"/>
      <c r="AI765" s="30"/>
    </row>
    <row r="766" ht="14.25" customHeight="1">
      <c r="O766" s="30"/>
      <c r="W766" s="30"/>
      <c r="X766" s="30"/>
      <c r="Z766" s="31"/>
      <c r="AA766" s="30"/>
      <c r="AE766" s="30"/>
      <c r="AH766" s="31"/>
      <c r="AI766" s="30"/>
    </row>
    <row r="767" ht="14.25" customHeight="1">
      <c r="O767" s="30"/>
      <c r="W767" s="30"/>
      <c r="X767" s="30"/>
      <c r="Z767" s="31"/>
      <c r="AA767" s="30"/>
      <c r="AE767" s="30"/>
      <c r="AH767" s="31"/>
      <c r="AI767" s="30"/>
    </row>
    <row r="768" ht="14.25" customHeight="1">
      <c r="O768" s="30"/>
      <c r="W768" s="30"/>
      <c r="X768" s="30"/>
      <c r="Z768" s="31"/>
      <c r="AA768" s="30"/>
      <c r="AE768" s="30"/>
      <c r="AH768" s="31"/>
      <c r="AI768" s="30"/>
    </row>
    <row r="769" ht="14.25" customHeight="1">
      <c r="O769" s="30"/>
      <c r="W769" s="30"/>
      <c r="X769" s="30"/>
      <c r="Z769" s="31"/>
      <c r="AA769" s="30"/>
      <c r="AE769" s="30"/>
      <c r="AH769" s="31"/>
      <c r="AI769" s="30"/>
    </row>
    <row r="770" ht="14.25" customHeight="1">
      <c r="O770" s="30"/>
      <c r="W770" s="30"/>
      <c r="X770" s="30"/>
      <c r="Z770" s="31"/>
      <c r="AA770" s="30"/>
      <c r="AE770" s="30"/>
      <c r="AH770" s="31"/>
      <c r="AI770" s="30"/>
    </row>
    <row r="771" ht="14.25" customHeight="1">
      <c r="O771" s="30"/>
      <c r="W771" s="30"/>
      <c r="X771" s="30"/>
      <c r="Z771" s="31"/>
      <c r="AA771" s="30"/>
      <c r="AE771" s="30"/>
      <c r="AH771" s="31"/>
      <c r="AI771" s="30"/>
    </row>
    <row r="772" ht="14.25" customHeight="1">
      <c r="O772" s="30"/>
      <c r="W772" s="30"/>
      <c r="X772" s="30"/>
      <c r="Z772" s="31"/>
      <c r="AA772" s="30"/>
      <c r="AE772" s="30"/>
      <c r="AH772" s="31"/>
      <c r="AI772" s="30"/>
    </row>
    <row r="773" ht="14.25" customHeight="1">
      <c r="O773" s="30"/>
      <c r="W773" s="30"/>
      <c r="X773" s="30"/>
      <c r="Z773" s="31"/>
      <c r="AA773" s="30"/>
      <c r="AE773" s="30"/>
      <c r="AH773" s="31"/>
      <c r="AI773" s="30"/>
    </row>
    <row r="774" ht="14.25" customHeight="1">
      <c r="O774" s="30"/>
      <c r="W774" s="30"/>
      <c r="X774" s="30"/>
      <c r="Z774" s="31"/>
      <c r="AA774" s="30"/>
      <c r="AE774" s="30"/>
      <c r="AH774" s="31"/>
      <c r="AI774" s="30"/>
    </row>
    <row r="775" ht="14.25" customHeight="1">
      <c r="O775" s="30"/>
      <c r="W775" s="30"/>
      <c r="X775" s="30"/>
      <c r="Z775" s="31"/>
      <c r="AA775" s="30"/>
      <c r="AE775" s="30"/>
      <c r="AH775" s="31"/>
      <c r="AI775" s="30"/>
    </row>
    <row r="776" ht="14.25" customHeight="1">
      <c r="O776" s="30"/>
      <c r="W776" s="30"/>
      <c r="X776" s="30"/>
      <c r="Z776" s="31"/>
      <c r="AA776" s="30"/>
      <c r="AE776" s="30"/>
      <c r="AH776" s="31"/>
      <c r="AI776" s="30"/>
    </row>
    <row r="777" ht="14.25" customHeight="1">
      <c r="O777" s="30"/>
      <c r="W777" s="30"/>
      <c r="X777" s="30"/>
      <c r="Z777" s="31"/>
      <c r="AA777" s="30"/>
      <c r="AE777" s="30"/>
      <c r="AH777" s="31"/>
      <c r="AI777" s="30"/>
    </row>
    <row r="778" ht="14.25" customHeight="1">
      <c r="O778" s="30"/>
      <c r="W778" s="30"/>
      <c r="X778" s="30"/>
      <c r="Z778" s="31"/>
      <c r="AA778" s="30"/>
      <c r="AE778" s="30"/>
      <c r="AH778" s="31"/>
      <c r="AI778" s="30"/>
    </row>
    <row r="779" ht="14.25" customHeight="1">
      <c r="O779" s="30"/>
      <c r="W779" s="30"/>
      <c r="X779" s="30"/>
      <c r="Z779" s="31"/>
      <c r="AA779" s="30"/>
      <c r="AE779" s="30"/>
      <c r="AH779" s="31"/>
      <c r="AI779" s="30"/>
    </row>
    <row r="780" ht="14.25" customHeight="1">
      <c r="O780" s="30"/>
      <c r="W780" s="30"/>
      <c r="X780" s="30"/>
      <c r="Z780" s="31"/>
      <c r="AA780" s="30"/>
      <c r="AE780" s="30"/>
      <c r="AH780" s="31"/>
      <c r="AI780" s="30"/>
    </row>
    <row r="781" ht="14.25" customHeight="1">
      <c r="O781" s="30"/>
      <c r="W781" s="30"/>
      <c r="X781" s="30"/>
      <c r="Z781" s="31"/>
      <c r="AA781" s="30"/>
      <c r="AE781" s="30"/>
      <c r="AH781" s="31"/>
      <c r="AI781" s="30"/>
    </row>
    <row r="782" ht="14.25" customHeight="1">
      <c r="O782" s="30"/>
      <c r="W782" s="30"/>
      <c r="X782" s="30"/>
      <c r="Z782" s="31"/>
      <c r="AA782" s="30"/>
      <c r="AE782" s="30"/>
      <c r="AH782" s="31"/>
      <c r="AI782" s="30"/>
    </row>
    <row r="783" ht="14.25" customHeight="1">
      <c r="O783" s="30"/>
      <c r="W783" s="30"/>
      <c r="X783" s="30"/>
      <c r="Z783" s="31"/>
      <c r="AA783" s="30"/>
      <c r="AE783" s="30"/>
      <c r="AH783" s="31"/>
      <c r="AI783" s="30"/>
    </row>
    <row r="784" ht="14.25" customHeight="1">
      <c r="O784" s="30"/>
      <c r="W784" s="30"/>
      <c r="X784" s="30"/>
      <c r="Z784" s="31"/>
      <c r="AA784" s="30"/>
      <c r="AE784" s="30"/>
      <c r="AH784" s="31"/>
      <c r="AI784" s="30"/>
    </row>
    <row r="785" ht="14.25" customHeight="1">
      <c r="O785" s="30"/>
      <c r="W785" s="30"/>
      <c r="X785" s="30"/>
      <c r="Z785" s="31"/>
      <c r="AA785" s="30"/>
      <c r="AE785" s="30"/>
      <c r="AH785" s="31"/>
      <c r="AI785" s="30"/>
    </row>
    <row r="786" ht="14.25" customHeight="1">
      <c r="O786" s="30"/>
      <c r="W786" s="30"/>
      <c r="X786" s="30"/>
      <c r="Z786" s="31"/>
      <c r="AA786" s="30"/>
      <c r="AE786" s="30"/>
      <c r="AH786" s="31"/>
      <c r="AI786" s="30"/>
    </row>
    <row r="787" ht="14.25" customHeight="1">
      <c r="O787" s="30"/>
      <c r="W787" s="30"/>
      <c r="X787" s="30"/>
      <c r="Z787" s="31"/>
      <c r="AA787" s="30"/>
      <c r="AE787" s="30"/>
      <c r="AH787" s="31"/>
      <c r="AI787" s="30"/>
    </row>
    <row r="788" ht="14.25" customHeight="1">
      <c r="O788" s="30"/>
      <c r="W788" s="30"/>
      <c r="X788" s="30"/>
      <c r="Z788" s="31"/>
      <c r="AA788" s="30"/>
      <c r="AE788" s="30"/>
      <c r="AH788" s="31"/>
      <c r="AI788" s="30"/>
    </row>
    <row r="789" ht="14.25" customHeight="1">
      <c r="O789" s="30"/>
      <c r="W789" s="30"/>
      <c r="X789" s="30"/>
      <c r="Z789" s="31"/>
      <c r="AA789" s="30"/>
      <c r="AE789" s="30"/>
      <c r="AH789" s="31"/>
      <c r="AI789" s="30"/>
    </row>
    <row r="790" ht="14.25" customHeight="1">
      <c r="O790" s="30"/>
      <c r="W790" s="30"/>
      <c r="X790" s="30"/>
      <c r="Z790" s="31"/>
      <c r="AA790" s="30"/>
      <c r="AE790" s="30"/>
      <c r="AH790" s="31"/>
      <c r="AI790" s="30"/>
    </row>
    <row r="791" ht="14.25" customHeight="1">
      <c r="O791" s="30"/>
      <c r="W791" s="30"/>
      <c r="X791" s="30"/>
      <c r="Z791" s="31"/>
      <c r="AA791" s="30"/>
      <c r="AE791" s="30"/>
      <c r="AH791" s="31"/>
      <c r="AI791" s="30"/>
    </row>
    <row r="792" ht="14.25" customHeight="1">
      <c r="O792" s="30"/>
      <c r="W792" s="30"/>
      <c r="X792" s="30"/>
      <c r="Z792" s="31"/>
      <c r="AA792" s="30"/>
      <c r="AE792" s="30"/>
      <c r="AH792" s="31"/>
      <c r="AI792" s="30"/>
    </row>
    <row r="793" ht="14.25" customHeight="1">
      <c r="O793" s="30"/>
      <c r="W793" s="30"/>
      <c r="X793" s="30"/>
      <c r="Z793" s="31"/>
      <c r="AA793" s="30"/>
      <c r="AE793" s="30"/>
      <c r="AH793" s="31"/>
      <c r="AI793" s="30"/>
    </row>
    <row r="794" ht="14.25" customHeight="1">
      <c r="O794" s="30"/>
      <c r="W794" s="30"/>
      <c r="X794" s="30"/>
      <c r="Z794" s="31"/>
      <c r="AA794" s="30"/>
      <c r="AE794" s="30"/>
      <c r="AH794" s="31"/>
      <c r="AI794" s="30"/>
    </row>
    <row r="795" ht="14.25" customHeight="1">
      <c r="O795" s="30"/>
      <c r="W795" s="30"/>
      <c r="X795" s="30"/>
      <c r="Z795" s="31"/>
      <c r="AA795" s="30"/>
      <c r="AE795" s="30"/>
      <c r="AH795" s="31"/>
      <c r="AI795" s="30"/>
    </row>
    <row r="796" ht="14.25" customHeight="1">
      <c r="O796" s="30"/>
      <c r="W796" s="30"/>
      <c r="X796" s="30"/>
      <c r="Z796" s="31"/>
      <c r="AA796" s="30"/>
      <c r="AE796" s="30"/>
      <c r="AH796" s="31"/>
      <c r="AI796" s="30"/>
    </row>
    <row r="797" ht="14.25" customHeight="1">
      <c r="O797" s="30"/>
      <c r="W797" s="30"/>
      <c r="X797" s="30"/>
      <c r="Z797" s="31"/>
      <c r="AA797" s="30"/>
      <c r="AE797" s="30"/>
      <c r="AH797" s="31"/>
      <c r="AI797" s="30"/>
    </row>
    <row r="798" ht="14.25" customHeight="1">
      <c r="O798" s="30"/>
      <c r="W798" s="30"/>
      <c r="X798" s="30"/>
      <c r="Z798" s="31"/>
      <c r="AA798" s="30"/>
      <c r="AE798" s="30"/>
      <c r="AH798" s="31"/>
      <c r="AI798" s="30"/>
    </row>
    <row r="799" ht="14.25" customHeight="1">
      <c r="O799" s="30"/>
      <c r="W799" s="30"/>
      <c r="X799" s="30"/>
      <c r="Z799" s="31"/>
      <c r="AA799" s="30"/>
      <c r="AE799" s="30"/>
      <c r="AH799" s="31"/>
      <c r="AI799" s="30"/>
    </row>
    <row r="800" ht="14.25" customHeight="1">
      <c r="O800" s="30"/>
      <c r="W800" s="30"/>
      <c r="X800" s="30"/>
      <c r="Z800" s="31"/>
      <c r="AA800" s="30"/>
      <c r="AE800" s="30"/>
      <c r="AH800" s="31"/>
      <c r="AI800" s="30"/>
    </row>
    <row r="801" ht="14.25" customHeight="1">
      <c r="O801" s="30"/>
      <c r="W801" s="30"/>
      <c r="X801" s="30"/>
      <c r="Z801" s="31"/>
      <c r="AA801" s="30"/>
      <c r="AE801" s="30"/>
      <c r="AH801" s="31"/>
      <c r="AI801" s="30"/>
    </row>
    <row r="802" ht="14.25" customHeight="1">
      <c r="O802" s="30"/>
      <c r="W802" s="30"/>
      <c r="X802" s="30"/>
      <c r="Z802" s="31"/>
      <c r="AA802" s="30"/>
      <c r="AE802" s="30"/>
      <c r="AH802" s="31"/>
      <c r="AI802" s="30"/>
    </row>
    <row r="803" ht="14.25" customHeight="1">
      <c r="O803" s="30"/>
      <c r="W803" s="30"/>
      <c r="X803" s="30"/>
      <c r="Z803" s="31"/>
      <c r="AA803" s="30"/>
      <c r="AE803" s="30"/>
      <c r="AH803" s="31"/>
      <c r="AI803" s="30"/>
    </row>
    <row r="804" ht="14.25" customHeight="1">
      <c r="O804" s="30"/>
      <c r="W804" s="30"/>
      <c r="X804" s="30"/>
      <c r="Z804" s="31"/>
      <c r="AA804" s="30"/>
      <c r="AE804" s="30"/>
      <c r="AH804" s="31"/>
      <c r="AI804" s="30"/>
    </row>
    <row r="805" ht="14.25" customHeight="1">
      <c r="O805" s="30"/>
      <c r="W805" s="30"/>
      <c r="X805" s="30"/>
      <c r="Z805" s="31"/>
      <c r="AA805" s="30"/>
      <c r="AE805" s="30"/>
      <c r="AH805" s="31"/>
      <c r="AI805" s="30"/>
    </row>
    <row r="806" ht="14.25" customHeight="1">
      <c r="O806" s="30"/>
      <c r="W806" s="30"/>
      <c r="X806" s="30"/>
      <c r="Z806" s="31"/>
      <c r="AA806" s="30"/>
      <c r="AE806" s="30"/>
      <c r="AH806" s="31"/>
      <c r="AI806" s="30"/>
    </row>
    <row r="807" ht="14.25" customHeight="1">
      <c r="O807" s="30"/>
      <c r="W807" s="30"/>
      <c r="X807" s="30"/>
      <c r="Z807" s="31"/>
      <c r="AA807" s="30"/>
      <c r="AE807" s="30"/>
      <c r="AH807" s="31"/>
      <c r="AI807" s="30"/>
    </row>
    <row r="808" ht="14.25" customHeight="1">
      <c r="O808" s="30"/>
      <c r="W808" s="30"/>
      <c r="X808" s="30"/>
      <c r="Z808" s="31"/>
      <c r="AA808" s="30"/>
      <c r="AE808" s="30"/>
      <c r="AH808" s="31"/>
      <c r="AI808" s="30"/>
    </row>
    <row r="809" ht="14.25" customHeight="1">
      <c r="O809" s="30"/>
      <c r="W809" s="30"/>
      <c r="X809" s="30"/>
      <c r="Z809" s="31"/>
      <c r="AA809" s="30"/>
      <c r="AE809" s="30"/>
      <c r="AH809" s="31"/>
      <c r="AI809" s="30"/>
    </row>
    <row r="810" ht="14.25" customHeight="1">
      <c r="O810" s="30"/>
      <c r="W810" s="30"/>
      <c r="X810" s="30"/>
      <c r="Z810" s="31"/>
      <c r="AA810" s="30"/>
      <c r="AE810" s="30"/>
      <c r="AH810" s="31"/>
      <c r="AI810" s="30"/>
    </row>
    <row r="811" ht="14.25" customHeight="1">
      <c r="O811" s="30"/>
      <c r="W811" s="30"/>
      <c r="X811" s="30"/>
      <c r="Z811" s="31"/>
      <c r="AA811" s="30"/>
      <c r="AE811" s="30"/>
      <c r="AH811" s="31"/>
      <c r="AI811" s="30"/>
    </row>
    <row r="812" ht="14.25" customHeight="1">
      <c r="O812" s="30"/>
      <c r="W812" s="30"/>
      <c r="X812" s="30"/>
      <c r="Z812" s="31"/>
      <c r="AA812" s="30"/>
      <c r="AE812" s="30"/>
      <c r="AH812" s="31"/>
      <c r="AI812" s="30"/>
    </row>
    <row r="813" ht="14.25" customHeight="1">
      <c r="O813" s="30"/>
      <c r="W813" s="30"/>
      <c r="X813" s="30"/>
      <c r="Z813" s="31"/>
      <c r="AA813" s="30"/>
      <c r="AE813" s="30"/>
      <c r="AH813" s="31"/>
      <c r="AI813" s="30"/>
    </row>
    <row r="814" ht="14.25" customHeight="1">
      <c r="O814" s="30"/>
      <c r="W814" s="30"/>
      <c r="X814" s="30"/>
      <c r="Z814" s="31"/>
      <c r="AA814" s="30"/>
      <c r="AE814" s="30"/>
      <c r="AH814" s="31"/>
      <c r="AI814" s="30"/>
    </row>
    <row r="815" ht="14.25" customHeight="1">
      <c r="O815" s="30"/>
      <c r="W815" s="30"/>
      <c r="X815" s="30"/>
      <c r="Z815" s="31"/>
      <c r="AA815" s="30"/>
      <c r="AE815" s="30"/>
      <c r="AH815" s="31"/>
      <c r="AI815" s="30"/>
    </row>
    <row r="816" ht="14.25" customHeight="1">
      <c r="O816" s="30"/>
      <c r="W816" s="30"/>
      <c r="X816" s="30"/>
      <c r="Z816" s="31"/>
      <c r="AA816" s="30"/>
      <c r="AE816" s="30"/>
      <c r="AH816" s="31"/>
      <c r="AI816" s="30"/>
    </row>
    <row r="817" ht="14.25" customHeight="1">
      <c r="O817" s="30"/>
      <c r="W817" s="30"/>
      <c r="X817" s="30"/>
      <c r="Z817" s="31"/>
      <c r="AA817" s="30"/>
      <c r="AE817" s="30"/>
      <c r="AH817" s="31"/>
      <c r="AI817" s="30"/>
    </row>
    <row r="818" ht="14.25" customHeight="1">
      <c r="O818" s="30"/>
      <c r="W818" s="30"/>
      <c r="X818" s="30"/>
      <c r="Z818" s="31"/>
      <c r="AA818" s="30"/>
      <c r="AE818" s="30"/>
      <c r="AH818" s="31"/>
      <c r="AI818" s="30"/>
    </row>
    <row r="819" ht="14.25" customHeight="1">
      <c r="O819" s="30"/>
      <c r="W819" s="30"/>
      <c r="X819" s="30"/>
      <c r="Z819" s="31"/>
      <c r="AA819" s="30"/>
      <c r="AE819" s="30"/>
      <c r="AH819" s="31"/>
      <c r="AI819" s="30"/>
    </row>
    <row r="820" ht="14.25" customHeight="1">
      <c r="O820" s="30"/>
      <c r="W820" s="30"/>
      <c r="X820" s="30"/>
      <c r="Z820" s="31"/>
      <c r="AA820" s="30"/>
      <c r="AE820" s="30"/>
      <c r="AH820" s="31"/>
      <c r="AI820" s="30"/>
    </row>
    <row r="821" ht="14.25" customHeight="1">
      <c r="O821" s="30"/>
      <c r="W821" s="30"/>
      <c r="X821" s="30"/>
      <c r="Z821" s="31"/>
      <c r="AA821" s="30"/>
      <c r="AE821" s="30"/>
      <c r="AH821" s="31"/>
      <c r="AI821" s="30"/>
    </row>
    <row r="822" ht="14.25" customHeight="1">
      <c r="O822" s="30"/>
      <c r="W822" s="30"/>
      <c r="X822" s="30"/>
      <c r="Z822" s="31"/>
      <c r="AA822" s="30"/>
      <c r="AE822" s="30"/>
      <c r="AH822" s="31"/>
      <c r="AI822" s="30"/>
    </row>
    <row r="823" ht="14.25" customHeight="1">
      <c r="O823" s="30"/>
      <c r="W823" s="30"/>
      <c r="X823" s="30"/>
      <c r="Z823" s="31"/>
      <c r="AA823" s="30"/>
      <c r="AE823" s="30"/>
      <c r="AH823" s="31"/>
      <c r="AI823" s="30"/>
    </row>
    <row r="824" ht="14.25" customHeight="1">
      <c r="O824" s="30"/>
      <c r="W824" s="30"/>
      <c r="X824" s="30"/>
      <c r="Z824" s="31"/>
      <c r="AA824" s="30"/>
      <c r="AE824" s="30"/>
      <c r="AH824" s="31"/>
      <c r="AI824" s="30"/>
    </row>
    <row r="825" ht="14.25" customHeight="1">
      <c r="O825" s="30"/>
      <c r="W825" s="30"/>
      <c r="X825" s="30"/>
      <c r="Z825" s="31"/>
      <c r="AA825" s="30"/>
      <c r="AE825" s="30"/>
      <c r="AH825" s="31"/>
      <c r="AI825" s="30"/>
    </row>
    <row r="826" ht="14.25" customHeight="1">
      <c r="O826" s="30"/>
      <c r="W826" s="30"/>
      <c r="X826" s="30"/>
      <c r="Z826" s="31"/>
      <c r="AA826" s="30"/>
      <c r="AE826" s="30"/>
      <c r="AH826" s="31"/>
      <c r="AI826" s="30"/>
    </row>
    <row r="827" ht="14.25" customHeight="1">
      <c r="O827" s="30"/>
      <c r="W827" s="30"/>
      <c r="X827" s="30"/>
      <c r="Z827" s="31"/>
      <c r="AA827" s="30"/>
      <c r="AE827" s="30"/>
      <c r="AH827" s="31"/>
      <c r="AI827" s="30"/>
    </row>
    <row r="828" ht="14.25" customHeight="1">
      <c r="O828" s="30"/>
      <c r="W828" s="30"/>
      <c r="X828" s="30"/>
      <c r="Z828" s="31"/>
      <c r="AA828" s="30"/>
      <c r="AE828" s="30"/>
      <c r="AH828" s="31"/>
      <c r="AI828" s="30"/>
    </row>
    <row r="829" ht="14.25" customHeight="1">
      <c r="O829" s="30"/>
      <c r="W829" s="30"/>
      <c r="X829" s="30"/>
      <c r="Z829" s="31"/>
      <c r="AA829" s="30"/>
      <c r="AE829" s="30"/>
      <c r="AH829" s="31"/>
      <c r="AI829" s="30"/>
    </row>
    <row r="830" ht="14.25" customHeight="1">
      <c r="O830" s="30"/>
      <c r="W830" s="30"/>
      <c r="X830" s="30"/>
      <c r="Z830" s="31"/>
      <c r="AA830" s="30"/>
      <c r="AE830" s="30"/>
      <c r="AH830" s="31"/>
      <c r="AI830" s="30"/>
    </row>
    <row r="831" ht="14.25" customHeight="1">
      <c r="O831" s="30"/>
      <c r="W831" s="30"/>
      <c r="X831" s="30"/>
      <c r="Z831" s="31"/>
      <c r="AA831" s="30"/>
      <c r="AE831" s="30"/>
      <c r="AH831" s="31"/>
      <c r="AI831" s="30"/>
    </row>
    <row r="832" ht="14.25" customHeight="1">
      <c r="O832" s="30"/>
      <c r="W832" s="30"/>
      <c r="X832" s="30"/>
      <c r="Z832" s="31"/>
      <c r="AA832" s="30"/>
      <c r="AE832" s="30"/>
      <c r="AH832" s="31"/>
      <c r="AI832" s="30"/>
    </row>
    <row r="833" ht="14.25" customHeight="1">
      <c r="O833" s="30"/>
      <c r="W833" s="30"/>
      <c r="X833" s="30"/>
      <c r="Z833" s="31"/>
      <c r="AA833" s="30"/>
      <c r="AE833" s="30"/>
      <c r="AH833" s="31"/>
      <c r="AI833" s="30"/>
    </row>
    <row r="834" ht="14.25" customHeight="1">
      <c r="O834" s="30"/>
      <c r="W834" s="30"/>
      <c r="X834" s="30"/>
      <c r="Z834" s="31"/>
      <c r="AA834" s="30"/>
      <c r="AE834" s="30"/>
      <c r="AH834" s="31"/>
      <c r="AI834" s="30"/>
    </row>
    <row r="835" ht="14.25" customHeight="1">
      <c r="O835" s="30"/>
      <c r="W835" s="30"/>
      <c r="X835" s="30"/>
      <c r="Z835" s="31"/>
      <c r="AA835" s="30"/>
      <c r="AE835" s="30"/>
      <c r="AH835" s="31"/>
      <c r="AI835" s="30"/>
    </row>
    <row r="836" ht="14.25" customHeight="1">
      <c r="O836" s="30"/>
      <c r="W836" s="30"/>
      <c r="X836" s="30"/>
      <c r="Z836" s="31"/>
      <c r="AA836" s="30"/>
      <c r="AE836" s="30"/>
      <c r="AH836" s="31"/>
      <c r="AI836" s="30"/>
    </row>
    <row r="837" ht="14.25" customHeight="1">
      <c r="O837" s="30"/>
      <c r="W837" s="30"/>
      <c r="X837" s="30"/>
      <c r="Z837" s="31"/>
      <c r="AA837" s="30"/>
      <c r="AE837" s="30"/>
      <c r="AH837" s="31"/>
      <c r="AI837" s="30"/>
    </row>
    <row r="838" ht="14.25" customHeight="1">
      <c r="O838" s="30"/>
      <c r="W838" s="30"/>
      <c r="X838" s="30"/>
      <c r="Z838" s="31"/>
      <c r="AA838" s="30"/>
      <c r="AE838" s="30"/>
      <c r="AH838" s="31"/>
      <c r="AI838" s="30"/>
    </row>
    <row r="839" ht="14.25" customHeight="1">
      <c r="O839" s="30"/>
      <c r="W839" s="30"/>
      <c r="X839" s="30"/>
      <c r="Z839" s="31"/>
      <c r="AA839" s="30"/>
      <c r="AE839" s="30"/>
      <c r="AH839" s="31"/>
      <c r="AI839" s="30"/>
    </row>
    <row r="840" ht="14.25" customHeight="1">
      <c r="O840" s="30"/>
      <c r="W840" s="30"/>
      <c r="X840" s="30"/>
      <c r="Z840" s="31"/>
      <c r="AA840" s="30"/>
      <c r="AE840" s="30"/>
      <c r="AH840" s="31"/>
      <c r="AI840" s="30"/>
    </row>
    <row r="841" ht="14.25" customHeight="1">
      <c r="O841" s="30"/>
      <c r="W841" s="30"/>
      <c r="X841" s="30"/>
      <c r="Z841" s="31"/>
      <c r="AA841" s="30"/>
      <c r="AE841" s="30"/>
      <c r="AH841" s="31"/>
      <c r="AI841" s="30"/>
    </row>
    <row r="842" ht="14.25" customHeight="1">
      <c r="O842" s="30"/>
      <c r="W842" s="30"/>
      <c r="X842" s="30"/>
      <c r="Z842" s="31"/>
      <c r="AA842" s="30"/>
      <c r="AE842" s="30"/>
      <c r="AH842" s="31"/>
      <c r="AI842" s="30"/>
    </row>
    <row r="843" ht="14.25" customHeight="1">
      <c r="O843" s="30"/>
      <c r="W843" s="30"/>
      <c r="X843" s="30"/>
      <c r="Z843" s="31"/>
      <c r="AA843" s="30"/>
      <c r="AE843" s="30"/>
      <c r="AH843" s="31"/>
      <c r="AI843" s="30"/>
    </row>
    <row r="844" ht="14.25" customHeight="1">
      <c r="O844" s="30"/>
      <c r="W844" s="30"/>
      <c r="X844" s="30"/>
      <c r="Z844" s="31"/>
      <c r="AA844" s="30"/>
      <c r="AE844" s="30"/>
      <c r="AH844" s="31"/>
      <c r="AI844" s="30"/>
    </row>
    <row r="845" ht="14.25" customHeight="1">
      <c r="O845" s="30"/>
      <c r="W845" s="30"/>
      <c r="X845" s="30"/>
      <c r="Z845" s="31"/>
      <c r="AA845" s="30"/>
      <c r="AE845" s="30"/>
      <c r="AH845" s="31"/>
      <c r="AI845" s="30"/>
    </row>
    <row r="846" ht="14.25" customHeight="1">
      <c r="O846" s="30"/>
      <c r="W846" s="30"/>
      <c r="X846" s="30"/>
      <c r="Z846" s="31"/>
      <c r="AA846" s="30"/>
      <c r="AE846" s="30"/>
      <c r="AH846" s="31"/>
      <c r="AI846" s="30"/>
    </row>
    <row r="847" ht="14.25" customHeight="1">
      <c r="O847" s="30"/>
      <c r="W847" s="30"/>
      <c r="X847" s="30"/>
      <c r="Z847" s="31"/>
      <c r="AA847" s="30"/>
      <c r="AE847" s="30"/>
      <c r="AH847" s="31"/>
      <c r="AI847" s="30"/>
    </row>
    <row r="848" ht="14.25" customHeight="1">
      <c r="O848" s="30"/>
      <c r="W848" s="30"/>
      <c r="X848" s="30"/>
      <c r="Z848" s="31"/>
      <c r="AA848" s="30"/>
      <c r="AE848" s="30"/>
      <c r="AH848" s="31"/>
      <c r="AI848" s="30"/>
    </row>
    <row r="849" ht="14.25" customHeight="1">
      <c r="O849" s="30"/>
      <c r="W849" s="30"/>
      <c r="X849" s="30"/>
      <c r="Z849" s="31"/>
      <c r="AA849" s="30"/>
      <c r="AE849" s="30"/>
      <c r="AH849" s="31"/>
      <c r="AI849" s="30"/>
    </row>
    <row r="850" ht="14.25" customHeight="1">
      <c r="O850" s="30"/>
      <c r="W850" s="30"/>
      <c r="X850" s="30"/>
      <c r="Z850" s="31"/>
      <c r="AA850" s="30"/>
      <c r="AE850" s="30"/>
      <c r="AH850" s="31"/>
      <c r="AI850" s="30"/>
    </row>
    <row r="851" ht="14.25" customHeight="1">
      <c r="O851" s="30"/>
      <c r="W851" s="30"/>
      <c r="X851" s="30"/>
      <c r="Z851" s="31"/>
      <c r="AA851" s="30"/>
      <c r="AE851" s="30"/>
      <c r="AH851" s="31"/>
      <c r="AI851" s="30"/>
    </row>
    <row r="852" ht="14.25" customHeight="1">
      <c r="O852" s="30"/>
      <c r="W852" s="30"/>
      <c r="X852" s="30"/>
      <c r="Z852" s="31"/>
      <c r="AA852" s="30"/>
      <c r="AE852" s="30"/>
      <c r="AH852" s="31"/>
      <c r="AI852" s="30"/>
    </row>
    <row r="853" ht="14.25" customHeight="1">
      <c r="O853" s="30"/>
      <c r="W853" s="30"/>
      <c r="X853" s="30"/>
      <c r="Z853" s="31"/>
      <c r="AA853" s="30"/>
      <c r="AE853" s="30"/>
      <c r="AH853" s="31"/>
      <c r="AI853" s="30"/>
    </row>
    <row r="854" ht="14.25" customHeight="1">
      <c r="O854" s="30"/>
      <c r="W854" s="30"/>
      <c r="X854" s="30"/>
      <c r="Z854" s="31"/>
      <c r="AA854" s="30"/>
      <c r="AE854" s="30"/>
      <c r="AH854" s="31"/>
      <c r="AI854" s="30"/>
    </row>
    <row r="855" ht="14.25" customHeight="1">
      <c r="O855" s="30"/>
      <c r="W855" s="30"/>
      <c r="X855" s="30"/>
      <c r="Z855" s="31"/>
      <c r="AA855" s="30"/>
      <c r="AE855" s="30"/>
      <c r="AH855" s="31"/>
      <c r="AI855" s="30"/>
    </row>
    <row r="856" ht="14.25" customHeight="1">
      <c r="O856" s="30"/>
      <c r="W856" s="30"/>
      <c r="X856" s="30"/>
      <c r="Z856" s="31"/>
      <c r="AA856" s="30"/>
      <c r="AE856" s="30"/>
      <c r="AH856" s="31"/>
      <c r="AI856" s="30"/>
    </row>
    <row r="857" ht="14.25" customHeight="1">
      <c r="O857" s="30"/>
      <c r="W857" s="30"/>
      <c r="X857" s="30"/>
      <c r="Z857" s="31"/>
      <c r="AA857" s="30"/>
      <c r="AE857" s="30"/>
      <c r="AH857" s="31"/>
      <c r="AI857" s="30"/>
    </row>
    <row r="858" ht="14.25" customHeight="1">
      <c r="O858" s="30"/>
      <c r="W858" s="30"/>
      <c r="X858" s="30"/>
      <c r="Z858" s="31"/>
      <c r="AA858" s="30"/>
      <c r="AE858" s="30"/>
      <c r="AH858" s="31"/>
      <c r="AI858" s="30"/>
    </row>
    <row r="859" ht="14.25" customHeight="1">
      <c r="O859" s="30"/>
      <c r="W859" s="30"/>
      <c r="X859" s="30"/>
      <c r="Z859" s="31"/>
      <c r="AA859" s="30"/>
      <c r="AE859" s="30"/>
      <c r="AH859" s="31"/>
      <c r="AI859" s="30"/>
    </row>
    <row r="860" ht="14.25" customHeight="1">
      <c r="O860" s="30"/>
      <c r="W860" s="30"/>
      <c r="X860" s="30"/>
      <c r="Z860" s="31"/>
      <c r="AA860" s="30"/>
      <c r="AE860" s="30"/>
      <c r="AH860" s="31"/>
      <c r="AI860" s="30"/>
    </row>
    <row r="861" ht="14.25" customHeight="1">
      <c r="O861" s="30"/>
      <c r="W861" s="30"/>
      <c r="X861" s="30"/>
      <c r="Z861" s="31"/>
      <c r="AA861" s="30"/>
      <c r="AE861" s="30"/>
      <c r="AH861" s="31"/>
      <c r="AI861" s="30"/>
    </row>
    <row r="862" ht="14.25" customHeight="1">
      <c r="O862" s="30"/>
      <c r="W862" s="30"/>
      <c r="X862" s="30"/>
      <c r="Z862" s="31"/>
      <c r="AA862" s="30"/>
      <c r="AE862" s="30"/>
      <c r="AH862" s="31"/>
      <c r="AI862" s="30"/>
    </row>
    <row r="863" ht="14.25" customHeight="1">
      <c r="O863" s="30"/>
      <c r="W863" s="30"/>
      <c r="X863" s="30"/>
      <c r="Z863" s="31"/>
      <c r="AA863" s="30"/>
      <c r="AE863" s="30"/>
      <c r="AH863" s="31"/>
      <c r="AI863" s="30"/>
    </row>
    <row r="864" ht="14.25" customHeight="1">
      <c r="O864" s="30"/>
      <c r="W864" s="30"/>
      <c r="X864" s="30"/>
      <c r="Z864" s="31"/>
      <c r="AA864" s="30"/>
      <c r="AE864" s="30"/>
      <c r="AH864" s="31"/>
      <c r="AI864" s="30"/>
    </row>
    <row r="865" ht="14.25" customHeight="1">
      <c r="O865" s="30"/>
      <c r="W865" s="30"/>
      <c r="X865" s="30"/>
      <c r="Z865" s="31"/>
      <c r="AA865" s="30"/>
      <c r="AE865" s="30"/>
      <c r="AH865" s="31"/>
      <c r="AI865" s="30"/>
    </row>
    <row r="866" ht="14.25" customHeight="1">
      <c r="O866" s="30"/>
      <c r="W866" s="30"/>
      <c r="X866" s="30"/>
      <c r="Z866" s="31"/>
      <c r="AA866" s="30"/>
      <c r="AE866" s="30"/>
      <c r="AH866" s="31"/>
      <c r="AI866" s="30"/>
    </row>
    <row r="867" ht="14.25" customHeight="1">
      <c r="O867" s="30"/>
      <c r="W867" s="30"/>
      <c r="X867" s="30"/>
      <c r="Z867" s="31"/>
      <c r="AA867" s="30"/>
      <c r="AE867" s="30"/>
      <c r="AH867" s="31"/>
      <c r="AI867" s="30"/>
    </row>
    <row r="868" ht="14.25" customHeight="1">
      <c r="O868" s="30"/>
      <c r="W868" s="30"/>
      <c r="X868" s="30"/>
      <c r="Z868" s="31"/>
      <c r="AA868" s="30"/>
      <c r="AE868" s="30"/>
      <c r="AH868" s="31"/>
      <c r="AI868" s="30"/>
    </row>
    <row r="869" ht="14.25" customHeight="1">
      <c r="O869" s="30"/>
      <c r="W869" s="30"/>
      <c r="X869" s="30"/>
      <c r="Z869" s="31"/>
      <c r="AA869" s="30"/>
      <c r="AE869" s="30"/>
      <c r="AH869" s="31"/>
      <c r="AI869" s="30"/>
    </row>
    <row r="870" ht="14.25" customHeight="1">
      <c r="O870" s="30"/>
      <c r="W870" s="30"/>
      <c r="X870" s="30"/>
      <c r="Z870" s="31"/>
      <c r="AA870" s="30"/>
      <c r="AE870" s="30"/>
      <c r="AH870" s="31"/>
      <c r="AI870" s="30"/>
    </row>
    <row r="871" ht="14.25" customHeight="1">
      <c r="O871" s="30"/>
      <c r="W871" s="30"/>
      <c r="X871" s="30"/>
      <c r="Z871" s="31"/>
      <c r="AA871" s="30"/>
      <c r="AE871" s="30"/>
      <c r="AH871" s="31"/>
      <c r="AI871" s="30"/>
    </row>
    <row r="872" ht="14.25" customHeight="1">
      <c r="O872" s="30"/>
      <c r="W872" s="30"/>
      <c r="X872" s="30"/>
      <c r="Z872" s="31"/>
      <c r="AA872" s="30"/>
      <c r="AE872" s="30"/>
      <c r="AH872" s="31"/>
      <c r="AI872" s="30"/>
    </row>
    <row r="873" ht="14.25" customHeight="1">
      <c r="O873" s="30"/>
      <c r="W873" s="30"/>
      <c r="X873" s="30"/>
      <c r="Z873" s="31"/>
      <c r="AA873" s="30"/>
      <c r="AE873" s="30"/>
      <c r="AH873" s="31"/>
      <c r="AI873" s="30"/>
    </row>
    <row r="874" ht="14.25" customHeight="1">
      <c r="O874" s="30"/>
      <c r="W874" s="30"/>
      <c r="X874" s="30"/>
      <c r="Z874" s="31"/>
      <c r="AA874" s="30"/>
      <c r="AE874" s="30"/>
      <c r="AH874" s="31"/>
      <c r="AI874" s="30"/>
    </row>
    <row r="875" ht="14.25" customHeight="1">
      <c r="O875" s="30"/>
      <c r="W875" s="30"/>
      <c r="X875" s="30"/>
      <c r="Z875" s="31"/>
      <c r="AA875" s="30"/>
      <c r="AE875" s="30"/>
      <c r="AH875" s="31"/>
      <c r="AI875" s="30"/>
    </row>
    <row r="876" ht="14.25" customHeight="1">
      <c r="O876" s="30"/>
      <c r="W876" s="30"/>
      <c r="X876" s="30"/>
      <c r="Z876" s="31"/>
      <c r="AA876" s="30"/>
      <c r="AE876" s="30"/>
      <c r="AH876" s="31"/>
      <c r="AI876" s="30"/>
    </row>
    <row r="877" ht="14.25" customHeight="1">
      <c r="O877" s="30"/>
      <c r="W877" s="30"/>
      <c r="X877" s="30"/>
      <c r="Z877" s="31"/>
      <c r="AA877" s="30"/>
      <c r="AE877" s="30"/>
      <c r="AH877" s="31"/>
      <c r="AI877" s="30"/>
    </row>
    <row r="878" ht="14.25" customHeight="1">
      <c r="O878" s="30"/>
      <c r="W878" s="30"/>
      <c r="X878" s="30"/>
      <c r="Z878" s="31"/>
      <c r="AA878" s="30"/>
      <c r="AE878" s="30"/>
      <c r="AH878" s="31"/>
      <c r="AI878" s="30"/>
    </row>
    <row r="879" ht="14.25" customHeight="1">
      <c r="O879" s="30"/>
      <c r="W879" s="30"/>
      <c r="X879" s="30"/>
      <c r="Z879" s="31"/>
      <c r="AA879" s="30"/>
      <c r="AE879" s="30"/>
      <c r="AH879" s="31"/>
      <c r="AI879" s="30"/>
    </row>
    <row r="880" ht="14.25" customHeight="1">
      <c r="O880" s="30"/>
      <c r="W880" s="30"/>
      <c r="X880" s="30"/>
      <c r="Z880" s="31"/>
      <c r="AA880" s="30"/>
      <c r="AE880" s="30"/>
      <c r="AH880" s="31"/>
      <c r="AI880" s="30"/>
    </row>
    <row r="881" ht="14.25" customHeight="1">
      <c r="O881" s="30"/>
      <c r="W881" s="30"/>
      <c r="X881" s="30"/>
      <c r="Z881" s="31"/>
      <c r="AA881" s="30"/>
      <c r="AE881" s="30"/>
      <c r="AH881" s="31"/>
      <c r="AI881" s="30"/>
    </row>
    <row r="882" ht="14.25" customHeight="1">
      <c r="O882" s="30"/>
      <c r="W882" s="30"/>
      <c r="X882" s="30"/>
      <c r="Z882" s="31"/>
      <c r="AA882" s="30"/>
      <c r="AE882" s="30"/>
      <c r="AH882" s="31"/>
      <c r="AI882" s="30"/>
    </row>
    <row r="883" ht="14.25" customHeight="1">
      <c r="O883" s="30"/>
      <c r="W883" s="30"/>
      <c r="X883" s="30"/>
      <c r="Z883" s="31"/>
      <c r="AA883" s="30"/>
      <c r="AE883" s="30"/>
      <c r="AH883" s="31"/>
      <c r="AI883" s="30"/>
    </row>
    <row r="884" ht="14.25" customHeight="1">
      <c r="O884" s="30"/>
      <c r="W884" s="30"/>
      <c r="X884" s="30"/>
      <c r="Z884" s="31"/>
      <c r="AA884" s="30"/>
      <c r="AE884" s="30"/>
      <c r="AH884" s="31"/>
      <c r="AI884" s="30"/>
    </row>
    <row r="885" ht="14.25" customHeight="1">
      <c r="O885" s="30"/>
      <c r="W885" s="30"/>
      <c r="X885" s="30"/>
      <c r="Z885" s="31"/>
      <c r="AA885" s="30"/>
      <c r="AE885" s="30"/>
      <c r="AH885" s="31"/>
      <c r="AI885" s="30"/>
    </row>
    <row r="886" ht="14.25" customHeight="1">
      <c r="O886" s="30"/>
      <c r="W886" s="30"/>
      <c r="X886" s="30"/>
      <c r="Z886" s="31"/>
      <c r="AA886" s="30"/>
      <c r="AE886" s="30"/>
      <c r="AH886" s="31"/>
      <c r="AI886" s="30"/>
    </row>
    <row r="887" ht="14.25" customHeight="1">
      <c r="O887" s="30"/>
      <c r="W887" s="30"/>
      <c r="X887" s="30"/>
      <c r="Z887" s="31"/>
      <c r="AA887" s="30"/>
      <c r="AE887" s="30"/>
      <c r="AH887" s="31"/>
      <c r="AI887" s="30"/>
    </row>
    <row r="888" ht="14.25" customHeight="1">
      <c r="O888" s="30"/>
      <c r="W888" s="30"/>
      <c r="X888" s="30"/>
      <c r="Z888" s="31"/>
      <c r="AA888" s="30"/>
      <c r="AE888" s="30"/>
      <c r="AH888" s="31"/>
      <c r="AI888" s="30"/>
    </row>
    <row r="889" ht="14.25" customHeight="1">
      <c r="O889" s="30"/>
      <c r="W889" s="30"/>
      <c r="X889" s="30"/>
      <c r="Z889" s="31"/>
      <c r="AA889" s="30"/>
      <c r="AE889" s="30"/>
      <c r="AH889" s="31"/>
      <c r="AI889" s="30"/>
    </row>
    <row r="890" ht="14.25" customHeight="1">
      <c r="O890" s="30"/>
      <c r="W890" s="30"/>
      <c r="X890" s="30"/>
      <c r="Z890" s="31"/>
      <c r="AA890" s="30"/>
      <c r="AE890" s="30"/>
      <c r="AH890" s="31"/>
      <c r="AI890" s="30"/>
    </row>
    <row r="891" ht="14.25" customHeight="1">
      <c r="O891" s="30"/>
      <c r="W891" s="30"/>
      <c r="X891" s="30"/>
      <c r="Z891" s="31"/>
      <c r="AA891" s="30"/>
      <c r="AE891" s="30"/>
      <c r="AH891" s="31"/>
      <c r="AI891" s="30"/>
    </row>
    <row r="892" ht="14.25" customHeight="1">
      <c r="O892" s="30"/>
      <c r="W892" s="30"/>
      <c r="X892" s="30"/>
      <c r="Z892" s="31"/>
      <c r="AA892" s="30"/>
      <c r="AE892" s="30"/>
      <c r="AH892" s="31"/>
      <c r="AI892" s="30"/>
    </row>
    <row r="893" ht="14.25" customHeight="1">
      <c r="O893" s="30"/>
      <c r="W893" s="30"/>
      <c r="X893" s="30"/>
      <c r="Z893" s="31"/>
      <c r="AA893" s="30"/>
      <c r="AE893" s="30"/>
      <c r="AH893" s="31"/>
      <c r="AI893" s="30"/>
    </row>
    <row r="894" ht="14.25" customHeight="1">
      <c r="O894" s="30"/>
      <c r="W894" s="30"/>
      <c r="X894" s="30"/>
      <c r="Z894" s="31"/>
      <c r="AA894" s="30"/>
      <c r="AE894" s="30"/>
      <c r="AH894" s="31"/>
      <c r="AI894" s="30"/>
    </row>
    <row r="895" ht="14.25" customHeight="1">
      <c r="O895" s="30"/>
      <c r="W895" s="30"/>
      <c r="X895" s="30"/>
      <c r="Z895" s="31"/>
      <c r="AA895" s="30"/>
      <c r="AE895" s="30"/>
      <c r="AH895" s="31"/>
      <c r="AI895" s="30"/>
    </row>
    <row r="896" ht="14.25" customHeight="1">
      <c r="O896" s="30"/>
      <c r="W896" s="30"/>
      <c r="X896" s="30"/>
      <c r="Z896" s="31"/>
      <c r="AA896" s="30"/>
      <c r="AE896" s="30"/>
      <c r="AH896" s="31"/>
      <c r="AI896" s="30"/>
    </row>
    <row r="897" ht="14.25" customHeight="1">
      <c r="O897" s="30"/>
      <c r="W897" s="30"/>
      <c r="X897" s="30"/>
      <c r="Z897" s="31"/>
      <c r="AA897" s="30"/>
      <c r="AE897" s="30"/>
      <c r="AH897" s="31"/>
      <c r="AI897" s="30"/>
    </row>
    <row r="898" ht="14.25" customHeight="1">
      <c r="O898" s="30"/>
      <c r="W898" s="30"/>
      <c r="X898" s="30"/>
      <c r="Z898" s="31"/>
      <c r="AA898" s="30"/>
      <c r="AE898" s="30"/>
      <c r="AH898" s="31"/>
      <c r="AI898" s="30"/>
    </row>
    <row r="899" ht="14.25" customHeight="1">
      <c r="O899" s="30"/>
      <c r="W899" s="30"/>
      <c r="X899" s="30"/>
      <c r="Z899" s="31"/>
      <c r="AA899" s="30"/>
      <c r="AE899" s="30"/>
      <c r="AH899" s="31"/>
      <c r="AI899" s="30"/>
    </row>
    <row r="900" ht="14.25" customHeight="1">
      <c r="O900" s="30"/>
      <c r="W900" s="30"/>
      <c r="X900" s="30"/>
      <c r="Z900" s="31"/>
      <c r="AA900" s="30"/>
      <c r="AE900" s="30"/>
      <c r="AH900" s="31"/>
      <c r="AI900" s="30"/>
    </row>
    <row r="901" ht="14.25" customHeight="1">
      <c r="O901" s="30"/>
      <c r="W901" s="30"/>
      <c r="X901" s="30"/>
      <c r="Z901" s="31"/>
      <c r="AA901" s="30"/>
      <c r="AE901" s="30"/>
      <c r="AH901" s="31"/>
      <c r="AI901" s="30"/>
    </row>
    <row r="902" ht="14.25" customHeight="1">
      <c r="O902" s="30"/>
      <c r="W902" s="30"/>
      <c r="X902" s="30"/>
      <c r="Z902" s="31"/>
      <c r="AA902" s="30"/>
      <c r="AE902" s="30"/>
      <c r="AH902" s="31"/>
      <c r="AI902" s="30"/>
    </row>
    <row r="903" ht="14.25" customHeight="1">
      <c r="O903" s="30"/>
      <c r="W903" s="30"/>
      <c r="X903" s="30"/>
      <c r="Z903" s="31"/>
      <c r="AA903" s="30"/>
      <c r="AE903" s="30"/>
      <c r="AH903" s="31"/>
      <c r="AI903" s="30"/>
    </row>
    <row r="904" ht="14.25" customHeight="1">
      <c r="O904" s="30"/>
      <c r="W904" s="30"/>
      <c r="X904" s="30"/>
      <c r="Z904" s="31"/>
      <c r="AA904" s="30"/>
      <c r="AE904" s="30"/>
      <c r="AH904" s="31"/>
      <c r="AI904" s="30"/>
    </row>
    <row r="905" ht="14.25" customHeight="1">
      <c r="O905" s="30"/>
      <c r="W905" s="30"/>
      <c r="X905" s="30"/>
      <c r="Z905" s="31"/>
      <c r="AA905" s="30"/>
      <c r="AE905" s="30"/>
      <c r="AH905" s="31"/>
      <c r="AI905" s="30"/>
    </row>
    <row r="906" ht="14.25" customHeight="1">
      <c r="O906" s="30"/>
      <c r="W906" s="30"/>
      <c r="X906" s="30"/>
      <c r="Z906" s="31"/>
      <c r="AA906" s="30"/>
      <c r="AE906" s="30"/>
      <c r="AH906" s="31"/>
      <c r="AI906" s="30"/>
    </row>
    <row r="907" ht="14.25" customHeight="1">
      <c r="O907" s="30"/>
      <c r="W907" s="30"/>
      <c r="X907" s="30"/>
      <c r="Z907" s="31"/>
      <c r="AA907" s="30"/>
      <c r="AE907" s="30"/>
      <c r="AH907" s="31"/>
      <c r="AI907" s="30"/>
    </row>
    <row r="908" ht="14.25" customHeight="1">
      <c r="O908" s="30"/>
      <c r="W908" s="30"/>
      <c r="X908" s="30"/>
      <c r="Z908" s="31"/>
      <c r="AA908" s="30"/>
      <c r="AE908" s="30"/>
      <c r="AH908" s="31"/>
      <c r="AI908" s="30"/>
    </row>
    <row r="909" ht="14.25" customHeight="1">
      <c r="O909" s="30"/>
      <c r="W909" s="30"/>
      <c r="X909" s="30"/>
      <c r="Z909" s="31"/>
      <c r="AA909" s="30"/>
      <c r="AE909" s="30"/>
      <c r="AH909" s="31"/>
      <c r="AI909" s="30"/>
    </row>
    <row r="910" ht="14.25" customHeight="1">
      <c r="O910" s="30"/>
      <c r="W910" s="30"/>
      <c r="X910" s="30"/>
      <c r="Z910" s="31"/>
      <c r="AA910" s="30"/>
      <c r="AE910" s="30"/>
      <c r="AH910" s="31"/>
      <c r="AI910" s="30"/>
    </row>
    <row r="911" ht="14.25" customHeight="1">
      <c r="O911" s="30"/>
      <c r="W911" s="30"/>
      <c r="X911" s="30"/>
      <c r="Z911" s="31"/>
      <c r="AA911" s="30"/>
      <c r="AE911" s="30"/>
      <c r="AH911" s="31"/>
      <c r="AI911" s="30"/>
    </row>
    <row r="912" ht="14.25" customHeight="1">
      <c r="O912" s="30"/>
      <c r="W912" s="30"/>
      <c r="X912" s="30"/>
      <c r="Z912" s="31"/>
      <c r="AA912" s="30"/>
      <c r="AE912" s="30"/>
      <c r="AH912" s="31"/>
      <c r="AI912" s="30"/>
    </row>
    <row r="913" ht="14.25" customHeight="1">
      <c r="O913" s="30"/>
      <c r="W913" s="30"/>
      <c r="X913" s="30"/>
      <c r="Z913" s="31"/>
      <c r="AA913" s="30"/>
      <c r="AE913" s="30"/>
      <c r="AH913" s="31"/>
      <c r="AI913" s="30"/>
    </row>
    <row r="914" ht="14.25" customHeight="1">
      <c r="O914" s="30"/>
      <c r="W914" s="30"/>
      <c r="X914" s="30"/>
      <c r="Z914" s="31"/>
      <c r="AA914" s="30"/>
      <c r="AE914" s="30"/>
      <c r="AH914" s="31"/>
      <c r="AI914" s="30"/>
    </row>
    <row r="915" ht="14.25" customHeight="1">
      <c r="O915" s="30"/>
      <c r="W915" s="30"/>
      <c r="X915" s="30"/>
      <c r="Z915" s="31"/>
      <c r="AA915" s="30"/>
      <c r="AE915" s="30"/>
      <c r="AH915" s="31"/>
      <c r="AI915" s="30"/>
    </row>
    <row r="916" ht="14.25" customHeight="1">
      <c r="O916" s="30"/>
      <c r="W916" s="30"/>
      <c r="X916" s="30"/>
      <c r="Z916" s="31"/>
      <c r="AA916" s="30"/>
      <c r="AE916" s="30"/>
      <c r="AH916" s="31"/>
      <c r="AI916" s="30"/>
    </row>
    <row r="917" ht="14.25" customHeight="1">
      <c r="O917" s="30"/>
      <c r="W917" s="30"/>
      <c r="X917" s="30"/>
      <c r="Z917" s="31"/>
      <c r="AA917" s="30"/>
      <c r="AE917" s="30"/>
      <c r="AH917" s="31"/>
      <c r="AI917" s="30"/>
    </row>
    <row r="918" ht="14.25" customHeight="1">
      <c r="O918" s="30"/>
      <c r="W918" s="30"/>
      <c r="X918" s="30"/>
      <c r="Z918" s="31"/>
      <c r="AA918" s="30"/>
      <c r="AE918" s="30"/>
      <c r="AH918" s="31"/>
      <c r="AI918" s="30"/>
    </row>
    <row r="919" ht="14.25" customHeight="1">
      <c r="O919" s="30"/>
      <c r="W919" s="30"/>
      <c r="X919" s="30"/>
      <c r="Z919" s="31"/>
      <c r="AA919" s="30"/>
      <c r="AE919" s="30"/>
      <c r="AH919" s="31"/>
      <c r="AI919" s="30"/>
    </row>
    <row r="920" ht="14.25" customHeight="1">
      <c r="O920" s="30"/>
      <c r="W920" s="30"/>
      <c r="X920" s="30"/>
      <c r="Z920" s="31"/>
      <c r="AA920" s="30"/>
      <c r="AE920" s="30"/>
      <c r="AH920" s="31"/>
      <c r="AI920" s="30"/>
    </row>
    <row r="921" ht="14.25" customHeight="1">
      <c r="O921" s="30"/>
      <c r="W921" s="30"/>
      <c r="X921" s="30"/>
      <c r="Z921" s="31"/>
      <c r="AA921" s="30"/>
      <c r="AE921" s="30"/>
      <c r="AH921" s="31"/>
      <c r="AI921" s="30"/>
    </row>
    <row r="922" ht="14.25" customHeight="1">
      <c r="O922" s="30"/>
      <c r="W922" s="30"/>
      <c r="X922" s="30"/>
      <c r="Z922" s="31"/>
      <c r="AA922" s="30"/>
      <c r="AE922" s="30"/>
      <c r="AH922" s="31"/>
      <c r="AI922" s="30"/>
    </row>
    <row r="923" ht="14.25" customHeight="1">
      <c r="O923" s="30"/>
      <c r="W923" s="30"/>
      <c r="X923" s="30"/>
      <c r="Z923" s="31"/>
      <c r="AA923" s="30"/>
      <c r="AE923" s="30"/>
      <c r="AH923" s="31"/>
      <c r="AI923" s="30"/>
    </row>
    <row r="924" ht="14.25" customHeight="1">
      <c r="O924" s="30"/>
      <c r="W924" s="30"/>
      <c r="X924" s="30"/>
      <c r="Z924" s="31"/>
      <c r="AA924" s="30"/>
      <c r="AE924" s="30"/>
      <c r="AH924" s="31"/>
      <c r="AI924" s="30"/>
    </row>
    <row r="925" ht="14.25" customHeight="1">
      <c r="O925" s="30"/>
      <c r="W925" s="30"/>
      <c r="X925" s="30"/>
      <c r="Z925" s="31"/>
      <c r="AA925" s="30"/>
      <c r="AE925" s="30"/>
      <c r="AH925" s="31"/>
      <c r="AI925" s="30"/>
    </row>
    <row r="926" ht="14.25" customHeight="1">
      <c r="O926" s="30"/>
      <c r="W926" s="30"/>
      <c r="X926" s="30"/>
      <c r="Z926" s="31"/>
      <c r="AA926" s="30"/>
      <c r="AE926" s="30"/>
      <c r="AH926" s="31"/>
      <c r="AI926" s="30"/>
    </row>
    <row r="927" ht="14.25" customHeight="1">
      <c r="O927" s="30"/>
      <c r="W927" s="30"/>
      <c r="X927" s="30"/>
      <c r="Z927" s="31"/>
      <c r="AA927" s="30"/>
      <c r="AE927" s="30"/>
      <c r="AH927" s="31"/>
      <c r="AI927" s="30"/>
    </row>
    <row r="928" ht="14.25" customHeight="1">
      <c r="O928" s="30"/>
      <c r="W928" s="30"/>
      <c r="X928" s="30"/>
      <c r="Z928" s="31"/>
      <c r="AA928" s="30"/>
      <c r="AE928" s="30"/>
      <c r="AH928" s="31"/>
      <c r="AI928" s="30"/>
    </row>
    <row r="929" ht="14.25" customHeight="1">
      <c r="O929" s="30"/>
      <c r="W929" s="30"/>
      <c r="X929" s="30"/>
      <c r="Z929" s="31"/>
      <c r="AA929" s="30"/>
      <c r="AE929" s="30"/>
      <c r="AH929" s="31"/>
      <c r="AI929" s="30"/>
    </row>
    <row r="930" ht="14.25" customHeight="1">
      <c r="O930" s="30"/>
      <c r="W930" s="30"/>
      <c r="X930" s="30"/>
      <c r="Z930" s="31"/>
      <c r="AA930" s="30"/>
      <c r="AE930" s="30"/>
      <c r="AH930" s="31"/>
      <c r="AI930" s="30"/>
    </row>
    <row r="931" ht="14.25" customHeight="1">
      <c r="O931" s="30"/>
      <c r="W931" s="30"/>
      <c r="X931" s="30"/>
      <c r="Z931" s="31"/>
      <c r="AA931" s="30"/>
      <c r="AE931" s="30"/>
      <c r="AH931" s="31"/>
      <c r="AI931" s="30"/>
    </row>
    <row r="932" ht="14.25" customHeight="1">
      <c r="O932" s="30"/>
      <c r="W932" s="30"/>
      <c r="X932" s="30"/>
      <c r="Z932" s="31"/>
      <c r="AA932" s="30"/>
      <c r="AE932" s="30"/>
      <c r="AH932" s="31"/>
      <c r="AI932" s="30"/>
    </row>
    <row r="933" ht="14.25" customHeight="1">
      <c r="O933" s="30"/>
      <c r="W933" s="30"/>
      <c r="X933" s="30"/>
      <c r="Z933" s="31"/>
      <c r="AA933" s="30"/>
      <c r="AE933" s="30"/>
      <c r="AH933" s="31"/>
      <c r="AI933" s="30"/>
    </row>
    <row r="934" ht="14.25" customHeight="1">
      <c r="O934" s="30"/>
      <c r="W934" s="30"/>
      <c r="X934" s="30"/>
      <c r="Z934" s="31"/>
      <c r="AA934" s="30"/>
      <c r="AE934" s="30"/>
      <c r="AH934" s="31"/>
      <c r="AI934" s="30"/>
    </row>
    <row r="935" ht="14.25" customHeight="1">
      <c r="O935" s="30"/>
      <c r="W935" s="30"/>
      <c r="X935" s="30"/>
      <c r="Z935" s="31"/>
      <c r="AA935" s="30"/>
      <c r="AE935" s="30"/>
      <c r="AH935" s="31"/>
      <c r="AI935" s="30"/>
    </row>
    <row r="936" ht="14.25" customHeight="1">
      <c r="O936" s="30"/>
      <c r="W936" s="30"/>
      <c r="X936" s="30"/>
      <c r="Z936" s="31"/>
      <c r="AA936" s="30"/>
      <c r="AE936" s="30"/>
      <c r="AH936" s="31"/>
      <c r="AI936" s="30"/>
    </row>
    <row r="937" ht="14.25" customHeight="1">
      <c r="O937" s="30"/>
      <c r="W937" s="30"/>
      <c r="X937" s="30"/>
      <c r="Z937" s="31"/>
      <c r="AA937" s="30"/>
      <c r="AE937" s="30"/>
      <c r="AH937" s="31"/>
      <c r="AI937" s="30"/>
    </row>
    <row r="938" ht="14.25" customHeight="1">
      <c r="O938" s="30"/>
      <c r="W938" s="30"/>
      <c r="X938" s="30"/>
      <c r="Z938" s="31"/>
      <c r="AA938" s="30"/>
      <c r="AE938" s="30"/>
      <c r="AH938" s="31"/>
      <c r="AI938" s="30"/>
    </row>
    <row r="939" ht="14.25" customHeight="1">
      <c r="O939" s="30"/>
      <c r="W939" s="30"/>
      <c r="X939" s="30"/>
      <c r="Z939" s="31"/>
      <c r="AA939" s="30"/>
      <c r="AE939" s="30"/>
      <c r="AH939" s="31"/>
      <c r="AI939" s="30"/>
    </row>
    <row r="940" ht="14.25" customHeight="1">
      <c r="O940" s="30"/>
      <c r="W940" s="30"/>
      <c r="X940" s="30"/>
      <c r="Z940" s="31"/>
      <c r="AA940" s="30"/>
      <c r="AE940" s="30"/>
      <c r="AH940" s="31"/>
      <c r="AI940" s="30"/>
    </row>
    <row r="941" ht="14.25" customHeight="1">
      <c r="O941" s="30"/>
      <c r="W941" s="30"/>
      <c r="X941" s="30"/>
      <c r="Z941" s="31"/>
      <c r="AA941" s="30"/>
      <c r="AE941" s="30"/>
      <c r="AH941" s="31"/>
      <c r="AI941" s="30"/>
    </row>
    <row r="942" ht="14.25" customHeight="1">
      <c r="O942" s="30"/>
      <c r="W942" s="30"/>
      <c r="X942" s="30"/>
      <c r="Z942" s="31"/>
      <c r="AA942" s="30"/>
      <c r="AE942" s="30"/>
      <c r="AH942" s="31"/>
      <c r="AI942" s="30"/>
    </row>
    <row r="943" ht="14.25" customHeight="1">
      <c r="O943" s="30"/>
      <c r="W943" s="30"/>
      <c r="X943" s="30"/>
      <c r="Z943" s="31"/>
      <c r="AA943" s="30"/>
      <c r="AE943" s="30"/>
      <c r="AH943" s="31"/>
      <c r="AI943" s="30"/>
    </row>
    <row r="944" ht="14.25" customHeight="1">
      <c r="O944" s="30"/>
      <c r="W944" s="30"/>
      <c r="X944" s="30"/>
      <c r="Z944" s="31"/>
      <c r="AA944" s="30"/>
      <c r="AE944" s="30"/>
      <c r="AH944" s="31"/>
      <c r="AI944" s="30"/>
    </row>
    <row r="945" ht="14.25" customHeight="1">
      <c r="O945" s="30"/>
      <c r="W945" s="30"/>
      <c r="X945" s="30"/>
      <c r="Z945" s="31"/>
      <c r="AA945" s="30"/>
      <c r="AE945" s="30"/>
      <c r="AH945" s="31"/>
      <c r="AI945" s="30"/>
    </row>
    <row r="946" ht="14.25" customHeight="1">
      <c r="O946" s="30"/>
      <c r="W946" s="30"/>
      <c r="X946" s="30"/>
      <c r="Z946" s="31"/>
      <c r="AA946" s="30"/>
      <c r="AE946" s="30"/>
      <c r="AH946" s="31"/>
      <c r="AI946" s="30"/>
    </row>
    <row r="947" ht="14.25" customHeight="1">
      <c r="O947" s="30"/>
      <c r="W947" s="30"/>
      <c r="X947" s="30"/>
      <c r="Z947" s="31"/>
      <c r="AA947" s="30"/>
      <c r="AE947" s="30"/>
      <c r="AH947" s="31"/>
      <c r="AI947" s="30"/>
    </row>
    <row r="948" ht="14.25" customHeight="1">
      <c r="O948" s="30"/>
      <c r="W948" s="30"/>
      <c r="X948" s="30"/>
      <c r="Z948" s="31"/>
      <c r="AA948" s="30"/>
      <c r="AE948" s="30"/>
      <c r="AH948" s="31"/>
      <c r="AI948" s="30"/>
    </row>
    <row r="949" ht="14.25" customHeight="1">
      <c r="O949" s="30"/>
      <c r="W949" s="30"/>
      <c r="X949" s="30"/>
      <c r="Z949" s="31"/>
      <c r="AA949" s="30"/>
      <c r="AE949" s="30"/>
      <c r="AH949" s="31"/>
      <c r="AI949" s="30"/>
    </row>
    <row r="950" ht="14.25" customHeight="1">
      <c r="O950" s="30"/>
      <c r="W950" s="30"/>
      <c r="X950" s="30"/>
      <c r="Z950" s="31"/>
      <c r="AA950" s="30"/>
      <c r="AE950" s="30"/>
      <c r="AH950" s="31"/>
      <c r="AI950" s="30"/>
    </row>
    <row r="951" ht="14.25" customHeight="1">
      <c r="O951" s="30"/>
      <c r="W951" s="30"/>
      <c r="X951" s="30"/>
      <c r="Z951" s="31"/>
      <c r="AA951" s="30"/>
      <c r="AE951" s="30"/>
      <c r="AH951" s="31"/>
      <c r="AI951" s="30"/>
    </row>
    <row r="952" ht="14.25" customHeight="1">
      <c r="O952" s="30"/>
      <c r="W952" s="30"/>
      <c r="X952" s="30"/>
      <c r="Z952" s="31"/>
      <c r="AA952" s="30"/>
      <c r="AE952" s="30"/>
      <c r="AH952" s="31"/>
      <c r="AI952" s="30"/>
    </row>
    <row r="953" ht="14.25" customHeight="1">
      <c r="O953" s="30"/>
      <c r="W953" s="30"/>
      <c r="X953" s="30"/>
      <c r="Z953" s="31"/>
      <c r="AA953" s="30"/>
      <c r="AE953" s="30"/>
      <c r="AH953" s="31"/>
      <c r="AI953" s="30"/>
    </row>
    <row r="954" ht="14.25" customHeight="1">
      <c r="O954" s="30"/>
      <c r="W954" s="30"/>
      <c r="X954" s="30"/>
      <c r="Z954" s="31"/>
      <c r="AA954" s="30"/>
      <c r="AE954" s="30"/>
      <c r="AH954" s="31"/>
      <c r="AI954" s="30"/>
    </row>
    <row r="955" ht="14.25" customHeight="1">
      <c r="O955" s="30"/>
      <c r="W955" s="30"/>
      <c r="X955" s="30"/>
      <c r="Z955" s="31"/>
      <c r="AA955" s="30"/>
      <c r="AE955" s="30"/>
      <c r="AH955" s="31"/>
      <c r="AI955" s="30"/>
    </row>
    <row r="956" ht="14.25" customHeight="1">
      <c r="O956" s="30"/>
      <c r="W956" s="30"/>
      <c r="X956" s="30"/>
      <c r="Z956" s="31"/>
      <c r="AA956" s="30"/>
      <c r="AE956" s="30"/>
      <c r="AH956" s="31"/>
      <c r="AI956" s="30"/>
    </row>
    <row r="957" ht="14.25" customHeight="1">
      <c r="O957" s="30"/>
      <c r="W957" s="30"/>
      <c r="X957" s="30"/>
      <c r="Z957" s="31"/>
      <c r="AA957" s="30"/>
      <c r="AE957" s="30"/>
      <c r="AH957" s="31"/>
      <c r="AI957" s="30"/>
    </row>
    <row r="958" ht="14.25" customHeight="1">
      <c r="O958" s="30"/>
      <c r="W958" s="30"/>
      <c r="X958" s="30"/>
      <c r="Z958" s="31"/>
      <c r="AA958" s="30"/>
      <c r="AE958" s="30"/>
      <c r="AH958" s="31"/>
      <c r="AI958" s="30"/>
    </row>
    <row r="959" ht="14.25" customHeight="1">
      <c r="O959" s="30"/>
      <c r="W959" s="30"/>
      <c r="X959" s="30"/>
      <c r="Z959" s="31"/>
      <c r="AA959" s="30"/>
      <c r="AE959" s="30"/>
      <c r="AH959" s="31"/>
      <c r="AI959" s="30"/>
    </row>
    <row r="960" ht="14.25" customHeight="1">
      <c r="O960" s="30"/>
      <c r="W960" s="30"/>
      <c r="X960" s="30"/>
      <c r="Z960" s="31"/>
      <c r="AA960" s="30"/>
      <c r="AE960" s="30"/>
      <c r="AH960" s="31"/>
      <c r="AI960" s="30"/>
    </row>
    <row r="961" ht="14.25" customHeight="1">
      <c r="O961" s="30"/>
      <c r="W961" s="30"/>
      <c r="X961" s="30"/>
      <c r="Z961" s="31"/>
      <c r="AA961" s="30"/>
      <c r="AE961" s="30"/>
      <c r="AH961" s="31"/>
      <c r="AI961" s="30"/>
    </row>
    <row r="962" ht="14.25" customHeight="1">
      <c r="O962" s="30"/>
      <c r="W962" s="30"/>
      <c r="X962" s="30"/>
      <c r="Z962" s="31"/>
      <c r="AA962" s="30"/>
      <c r="AE962" s="30"/>
      <c r="AH962" s="31"/>
      <c r="AI962" s="30"/>
    </row>
    <row r="963" ht="14.25" customHeight="1">
      <c r="O963" s="30"/>
      <c r="W963" s="30"/>
      <c r="X963" s="30"/>
      <c r="Z963" s="31"/>
      <c r="AA963" s="30"/>
      <c r="AE963" s="30"/>
      <c r="AH963" s="31"/>
      <c r="AI963" s="30"/>
    </row>
    <row r="964" ht="14.25" customHeight="1">
      <c r="O964" s="30"/>
      <c r="W964" s="30"/>
      <c r="X964" s="30"/>
      <c r="Z964" s="31"/>
      <c r="AA964" s="30"/>
      <c r="AE964" s="30"/>
      <c r="AH964" s="31"/>
      <c r="AI964" s="30"/>
    </row>
    <row r="965" ht="14.25" customHeight="1">
      <c r="O965" s="30"/>
      <c r="W965" s="30"/>
      <c r="X965" s="30"/>
      <c r="Z965" s="31"/>
      <c r="AA965" s="30"/>
      <c r="AE965" s="30"/>
      <c r="AH965" s="31"/>
      <c r="AI965" s="30"/>
    </row>
    <row r="966" ht="14.25" customHeight="1">
      <c r="O966" s="30"/>
      <c r="W966" s="30"/>
      <c r="X966" s="30"/>
      <c r="Z966" s="31"/>
      <c r="AA966" s="30"/>
      <c r="AE966" s="30"/>
      <c r="AH966" s="31"/>
      <c r="AI966" s="30"/>
    </row>
    <row r="967" ht="14.25" customHeight="1">
      <c r="O967" s="30"/>
      <c r="W967" s="30"/>
      <c r="X967" s="30"/>
      <c r="Z967" s="31"/>
      <c r="AA967" s="30"/>
      <c r="AE967" s="30"/>
      <c r="AH967" s="31"/>
      <c r="AI967" s="30"/>
    </row>
    <row r="968" ht="14.25" customHeight="1">
      <c r="O968" s="30"/>
      <c r="W968" s="30"/>
      <c r="X968" s="30"/>
      <c r="Z968" s="31"/>
      <c r="AA968" s="30"/>
      <c r="AE968" s="30"/>
      <c r="AH968" s="31"/>
      <c r="AI968" s="30"/>
    </row>
    <row r="969" ht="14.25" customHeight="1">
      <c r="O969" s="30"/>
      <c r="W969" s="30"/>
      <c r="X969" s="30"/>
      <c r="Z969" s="31"/>
      <c r="AA969" s="30"/>
      <c r="AE969" s="30"/>
      <c r="AH969" s="31"/>
      <c r="AI969" s="30"/>
    </row>
    <row r="970" ht="14.25" customHeight="1">
      <c r="O970" s="30"/>
      <c r="W970" s="30"/>
      <c r="X970" s="30"/>
      <c r="Z970" s="31"/>
      <c r="AA970" s="30"/>
      <c r="AE970" s="30"/>
      <c r="AH970" s="31"/>
      <c r="AI970" s="30"/>
    </row>
    <row r="971" ht="14.25" customHeight="1">
      <c r="O971" s="30"/>
      <c r="W971" s="30"/>
      <c r="X971" s="30"/>
      <c r="Z971" s="31"/>
      <c r="AA971" s="30"/>
      <c r="AE971" s="30"/>
      <c r="AH971" s="31"/>
      <c r="AI971" s="30"/>
    </row>
    <row r="972" ht="14.25" customHeight="1">
      <c r="O972" s="30"/>
      <c r="W972" s="30"/>
      <c r="X972" s="30"/>
      <c r="Z972" s="31"/>
      <c r="AA972" s="30"/>
      <c r="AE972" s="30"/>
      <c r="AH972" s="31"/>
      <c r="AI972" s="30"/>
    </row>
    <row r="973" ht="14.25" customHeight="1">
      <c r="O973" s="30"/>
      <c r="W973" s="30"/>
      <c r="X973" s="30"/>
      <c r="Z973" s="31"/>
      <c r="AA973" s="30"/>
      <c r="AE973" s="30"/>
      <c r="AH973" s="31"/>
      <c r="AI973" s="30"/>
    </row>
    <row r="974" ht="14.25" customHeight="1">
      <c r="O974" s="30"/>
      <c r="W974" s="30"/>
      <c r="X974" s="30"/>
      <c r="Z974" s="31"/>
      <c r="AA974" s="30"/>
      <c r="AE974" s="30"/>
      <c r="AH974" s="31"/>
      <c r="AI974" s="30"/>
    </row>
    <row r="975" ht="14.25" customHeight="1">
      <c r="O975" s="30"/>
      <c r="W975" s="30"/>
      <c r="X975" s="30"/>
      <c r="Z975" s="31"/>
      <c r="AA975" s="30"/>
      <c r="AE975" s="30"/>
      <c r="AH975" s="31"/>
      <c r="AI975" s="30"/>
    </row>
    <row r="976" ht="14.25" customHeight="1">
      <c r="O976" s="30"/>
      <c r="W976" s="30"/>
      <c r="X976" s="30"/>
      <c r="Z976" s="31"/>
      <c r="AA976" s="30"/>
      <c r="AE976" s="30"/>
      <c r="AH976" s="31"/>
      <c r="AI976" s="30"/>
    </row>
    <row r="977" ht="14.25" customHeight="1">
      <c r="O977" s="30"/>
      <c r="W977" s="30"/>
      <c r="X977" s="30"/>
      <c r="Z977" s="31"/>
      <c r="AA977" s="30"/>
      <c r="AE977" s="30"/>
      <c r="AH977" s="31"/>
      <c r="AI977" s="30"/>
    </row>
    <row r="978" ht="14.25" customHeight="1">
      <c r="O978" s="30"/>
      <c r="W978" s="30"/>
      <c r="X978" s="30"/>
      <c r="Z978" s="31"/>
      <c r="AA978" s="30"/>
      <c r="AE978" s="30"/>
      <c r="AH978" s="31"/>
      <c r="AI978" s="30"/>
    </row>
    <row r="979" ht="14.25" customHeight="1">
      <c r="O979" s="30"/>
      <c r="W979" s="30"/>
      <c r="X979" s="30"/>
      <c r="Z979" s="31"/>
      <c r="AA979" s="30"/>
      <c r="AE979" s="30"/>
      <c r="AH979" s="31"/>
      <c r="AI979" s="30"/>
    </row>
    <row r="980" ht="14.25" customHeight="1">
      <c r="O980" s="30"/>
      <c r="W980" s="30"/>
      <c r="X980" s="30"/>
      <c r="Z980" s="31"/>
      <c r="AA980" s="30"/>
      <c r="AE980" s="30"/>
      <c r="AH980" s="31"/>
      <c r="AI980" s="30"/>
    </row>
    <row r="981" ht="14.25" customHeight="1">
      <c r="O981" s="30"/>
      <c r="W981" s="30"/>
      <c r="X981" s="30"/>
      <c r="Z981" s="31"/>
      <c r="AA981" s="30"/>
      <c r="AE981" s="30"/>
      <c r="AH981" s="31"/>
      <c r="AI981" s="30"/>
    </row>
    <row r="982" ht="14.25" customHeight="1">
      <c r="O982" s="30"/>
      <c r="W982" s="30"/>
      <c r="X982" s="30"/>
      <c r="Z982" s="31"/>
      <c r="AA982" s="30"/>
      <c r="AE982" s="30"/>
      <c r="AH982" s="31"/>
      <c r="AI982" s="30"/>
    </row>
    <row r="983" ht="14.25" customHeight="1">
      <c r="O983" s="30"/>
      <c r="W983" s="30"/>
      <c r="X983" s="30"/>
      <c r="Z983" s="31"/>
      <c r="AA983" s="30"/>
      <c r="AE983" s="30"/>
      <c r="AH983" s="31"/>
      <c r="AI983" s="30"/>
    </row>
    <row r="984" ht="14.25" customHeight="1">
      <c r="O984" s="30"/>
      <c r="W984" s="30"/>
      <c r="X984" s="30"/>
      <c r="Z984" s="31"/>
      <c r="AA984" s="30"/>
      <c r="AE984" s="30"/>
      <c r="AH984" s="31"/>
      <c r="AI984" s="30"/>
    </row>
    <row r="985" ht="14.25" customHeight="1">
      <c r="O985" s="30"/>
      <c r="W985" s="30"/>
      <c r="X985" s="30"/>
      <c r="Z985" s="31"/>
      <c r="AA985" s="30"/>
      <c r="AE985" s="30"/>
      <c r="AH985" s="31"/>
      <c r="AI985" s="30"/>
    </row>
    <row r="986" ht="14.25" customHeight="1">
      <c r="O986" s="30"/>
      <c r="W986" s="30"/>
      <c r="X986" s="30"/>
      <c r="Z986" s="31"/>
      <c r="AA986" s="30"/>
      <c r="AE986" s="30"/>
      <c r="AH986" s="31"/>
      <c r="AI986" s="30"/>
    </row>
    <row r="987" ht="14.25" customHeight="1">
      <c r="O987" s="30"/>
      <c r="W987" s="30"/>
      <c r="X987" s="30"/>
      <c r="Z987" s="31"/>
      <c r="AA987" s="30"/>
      <c r="AE987" s="30"/>
      <c r="AH987" s="31"/>
      <c r="AI987" s="30"/>
    </row>
    <row r="988" ht="14.25" customHeight="1">
      <c r="O988" s="30"/>
      <c r="W988" s="30"/>
      <c r="X988" s="30"/>
      <c r="Z988" s="31"/>
      <c r="AA988" s="30"/>
      <c r="AE988" s="30"/>
      <c r="AH988" s="31"/>
      <c r="AI988" s="30"/>
    </row>
    <row r="989" ht="14.25" customHeight="1">
      <c r="O989" s="30"/>
      <c r="W989" s="30"/>
      <c r="X989" s="30"/>
      <c r="Z989" s="31"/>
      <c r="AA989" s="30"/>
      <c r="AE989" s="30"/>
      <c r="AH989" s="31"/>
      <c r="AI989" s="30"/>
    </row>
    <row r="990" ht="14.25" customHeight="1">
      <c r="O990" s="30"/>
      <c r="W990" s="30"/>
      <c r="X990" s="30"/>
      <c r="Z990" s="31"/>
      <c r="AA990" s="30"/>
      <c r="AE990" s="30"/>
      <c r="AH990" s="31"/>
      <c r="AI990" s="30"/>
    </row>
    <row r="991" ht="14.25" customHeight="1">
      <c r="O991" s="30"/>
      <c r="W991" s="30"/>
      <c r="X991" s="30"/>
      <c r="Z991" s="31"/>
      <c r="AA991" s="30"/>
      <c r="AE991" s="30"/>
      <c r="AH991" s="31"/>
      <c r="AI991" s="30"/>
    </row>
    <row r="992" ht="14.25" customHeight="1">
      <c r="O992" s="30"/>
      <c r="W992" s="30"/>
      <c r="X992" s="30"/>
      <c r="Z992" s="31"/>
      <c r="AA992" s="30"/>
      <c r="AE992" s="30"/>
      <c r="AH992" s="31"/>
      <c r="AI992" s="30"/>
    </row>
    <row r="993" ht="14.25" customHeight="1">
      <c r="O993" s="30"/>
      <c r="W993" s="30"/>
      <c r="X993" s="30"/>
      <c r="Z993" s="31"/>
      <c r="AA993" s="30"/>
      <c r="AE993" s="30"/>
      <c r="AH993" s="31"/>
      <c r="AI993" s="30"/>
    </row>
    <row r="994" ht="14.25" customHeight="1">
      <c r="O994" s="30"/>
      <c r="W994" s="30"/>
      <c r="X994" s="30"/>
      <c r="Z994" s="31"/>
      <c r="AA994" s="30"/>
      <c r="AE994" s="30"/>
      <c r="AH994" s="31"/>
      <c r="AI994" s="30"/>
    </row>
    <row r="995" ht="14.25" customHeight="1">
      <c r="O995" s="30"/>
      <c r="W995" s="30"/>
      <c r="X995" s="30"/>
      <c r="Z995" s="31"/>
      <c r="AA995" s="30"/>
      <c r="AE995" s="30"/>
      <c r="AH995" s="31"/>
      <c r="AI995" s="30"/>
    </row>
    <row r="996" ht="14.25" customHeight="1">
      <c r="O996" s="30"/>
      <c r="W996" s="30"/>
      <c r="X996" s="30"/>
      <c r="Z996" s="31"/>
      <c r="AA996" s="30"/>
      <c r="AE996" s="30"/>
      <c r="AH996" s="31"/>
      <c r="AI996" s="30"/>
    </row>
    <row r="997" ht="14.25" customHeight="1">
      <c r="O997" s="30"/>
      <c r="W997" s="30"/>
      <c r="X997" s="30"/>
      <c r="Z997" s="31"/>
      <c r="AA997" s="30"/>
      <c r="AE997" s="30"/>
      <c r="AH997" s="31"/>
      <c r="AI997" s="30"/>
    </row>
    <row r="998" ht="14.25" customHeight="1">
      <c r="O998" s="30"/>
      <c r="W998" s="30"/>
      <c r="X998" s="30"/>
      <c r="Z998" s="31"/>
      <c r="AA998" s="30"/>
      <c r="AE998" s="30"/>
      <c r="AH998" s="31"/>
      <c r="AI998" s="30"/>
    </row>
    <row r="999" ht="14.25" customHeight="1">
      <c r="O999" s="30"/>
      <c r="W999" s="30"/>
      <c r="X999" s="30"/>
      <c r="Z999" s="31"/>
      <c r="AA999" s="30"/>
      <c r="AE999" s="30"/>
      <c r="AH999" s="31"/>
      <c r="AI999" s="30"/>
    </row>
    <row r="1000" ht="14.25" customHeight="1">
      <c r="O1000" s="30"/>
      <c r="W1000" s="30"/>
      <c r="X1000" s="30"/>
      <c r="Z1000" s="31"/>
      <c r="AA1000" s="30"/>
      <c r="AE1000" s="30"/>
      <c r="AH1000" s="31"/>
      <c r="AI1000" s="30"/>
    </row>
  </sheetData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0"/>
    <col customWidth="1" min="2" max="2" width="13.75"/>
    <col customWidth="1" min="3" max="26" width="8.63"/>
  </cols>
  <sheetData>
    <row r="1" ht="14.25" customHeight="1">
      <c r="A1" s="1" t="s">
        <v>205</v>
      </c>
      <c r="B1" s="1" t="s">
        <v>206</v>
      </c>
    </row>
    <row r="2" ht="14.25" customHeight="1">
      <c r="A2" s="1" t="s">
        <v>70</v>
      </c>
      <c r="B2" s="32">
        <v>2.35665566E8</v>
      </c>
    </row>
    <row r="3" ht="14.25" customHeight="1">
      <c r="A3" s="1" t="s">
        <v>152</v>
      </c>
      <c r="B3" s="32">
        <v>5.32616595E8</v>
      </c>
    </row>
    <row r="4" ht="14.25" customHeight="1">
      <c r="A4" s="1" t="s">
        <v>175</v>
      </c>
      <c r="B4" s="32">
        <v>1.76733968E8</v>
      </c>
    </row>
    <row r="5" ht="14.25" customHeight="1">
      <c r="A5" s="33" t="s">
        <v>134</v>
      </c>
      <c r="B5" s="32">
        <v>4.394245879E9</v>
      </c>
    </row>
    <row r="6" ht="14.25" customHeight="1">
      <c r="A6" s="1" t="s">
        <v>82</v>
      </c>
      <c r="B6" s="32">
        <v>6.2305891E7</v>
      </c>
    </row>
    <row r="7" ht="14.25" customHeight="1">
      <c r="A7" s="1" t="s">
        <v>183</v>
      </c>
      <c r="B7" s="32">
        <v>1.349217892E9</v>
      </c>
    </row>
    <row r="8" ht="14.25" customHeight="1">
      <c r="A8" s="1" t="s">
        <v>68</v>
      </c>
      <c r="B8" s="32">
        <v>3.27593725E8</v>
      </c>
    </row>
    <row r="9" ht="14.25" customHeight="1">
      <c r="A9" s="1" t="s">
        <v>185</v>
      </c>
      <c r="B9" s="32">
        <v>5.60279011E9</v>
      </c>
    </row>
    <row r="10" ht="14.25" customHeight="1">
      <c r="A10" s="1" t="s">
        <v>136</v>
      </c>
      <c r="B10" s="32">
        <v>6.71750768E8</v>
      </c>
    </row>
    <row r="11" ht="14.25" customHeight="1">
      <c r="A11" s="1" t="s">
        <v>122</v>
      </c>
      <c r="B11" s="32">
        <v>1.500728902E9</v>
      </c>
    </row>
    <row r="12" ht="14.25" customHeight="1">
      <c r="A12" s="1" t="s">
        <v>84</v>
      </c>
      <c r="B12" s="32">
        <v>5.146576868E9</v>
      </c>
    </row>
    <row r="13" ht="14.25" customHeight="1">
      <c r="A13" s="1" t="s">
        <v>102</v>
      </c>
      <c r="B13" s="32">
        <v>2.51003438E8</v>
      </c>
    </row>
    <row r="14" ht="14.25" customHeight="1">
      <c r="A14" s="1" t="s">
        <v>110</v>
      </c>
      <c r="B14" s="32">
        <v>1.420949112E9</v>
      </c>
    </row>
    <row r="15" ht="14.25" customHeight="1">
      <c r="A15" s="1" t="s">
        <v>66</v>
      </c>
      <c r="B15" s="32">
        <v>2.65877867E8</v>
      </c>
    </row>
    <row r="16" ht="14.25" customHeight="1">
      <c r="A16" s="1" t="s">
        <v>90</v>
      </c>
      <c r="B16" s="32">
        <v>1.677525446E9</v>
      </c>
    </row>
    <row r="17" ht="14.25" customHeight="1">
      <c r="A17" s="1" t="s">
        <v>207</v>
      </c>
      <c r="B17" s="32">
        <v>1.150645866E9</v>
      </c>
    </row>
    <row r="18" ht="14.25" customHeight="1">
      <c r="A18" s="1" t="s">
        <v>195</v>
      </c>
      <c r="B18" s="32">
        <v>5.33990587E8</v>
      </c>
    </row>
    <row r="19" ht="14.25" customHeight="1">
      <c r="A19" s="1" t="s">
        <v>197</v>
      </c>
      <c r="B19" s="32">
        <v>9.4843047E7</v>
      </c>
    </row>
    <row r="20" ht="14.25" customHeight="1">
      <c r="A20" s="1" t="s">
        <v>154</v>
      </c>
      <c r="B20" s="32">
        <v>9.95335937E8</v>
      </c>
    </row>
    <row r="21" ht="14.25" customHeight="1">
      <c r="A21" s="1" t="s">
        <v>142</v>
      </c>
      <c r="B21" s="32">
        <v>1.437415777E9</v>
      </c>
    </row>
    <row r="22" ht="14.25" customHeight="1">
      <c r="A22" s="1" t="s">
        <v>96</v>
      </c>
      <c r="B22" s="32">
        <v>1.095462329E9</v>
      </c>
    </row>
    <row r="23" ht="14.25" customHeight="1">
      <c r="A23" s="1" t="s">
        <v>156</v>
      </c>
      <c r="B23" s="32">
        <v>1.81492098E9</v>
      </c>
    </row>
    <row r="24" ht="14.25" customHeight="1">
      <c r="A24" s="1" t="s">
        <v>128</v>
      </c>
      <c r="B24" s="32">
        <v>1.67933529E9</v>
      </c>
    </row>
    <row r="25" ht="14.25" customHeight="1">
      <c r="A25" s="1" t="s">
        <v>116</v>
      </c>
      <c r="B25" s="32">
        <v>1.168097881E9</v>
      </c>
    </row>
    <row r="26" ht="14.25" customHeight="1">
      <c r="A26" s="1" t="s">
        <v>52</v>
      </c>
      <c r="B26" s="32">
        <v>1.87732538E8</v>
      </c>
    </row>
    <row r="27" ht="14.25" customHeight="1">
      <c r="A27" s="1" t="s">
        <v>46</v>
      </c>
      <c r="B27" s="32">
        <v>1.110559345E9</v>
      </c>
    </row>
    <row r="28" ht="14.25" customHeight="1">
      <c r="A28" s="1" t="s">
        <v>201</v>
      </c>
      <c r="B28" s="32">
        <v>5.25582771E8</v>
      </c>
    </row>
    <row r="29" ht="14.25" customHeight="1">
      <c r="A29" s="1" t="s">
        <v>177</v>
      </c>
      <c r="B29" s="32">
        <v>2.65784616E8</v>
      </c>
    </row>
    <row r="30" ht="14.25" customHeight="1">
      <c r="A30" s="1" t="s">
        <v>98</v>
      </c>
      <c r="B30" s="32">
        <v>3.0276824E8</v>
      </c>
    </row>
    <row r="31" ht="14.25" customHeight="1">
      <c r="A31" s="1" t="s">
        <v>166</v>
      </c>
      <c r="B31" s="32">
        <v>1.980568384E9</v>
      </c>
    </row>
    <row r="32" ht="14.25" customHeight="1">
      <c r="A32" s="1" t="s">
        <v>144</v>
      </c>
      <c r="B32" s="32">
        <v>2.68544014E8</v>
      </c>
    </row>
    <row r="33" ht="14.25" customHeight="1">
      <c r="A33" s="1" t="s">
        <v>179</v>
      </c>
      <c r="B33" s="32">
        <v>7.34632705E8</v>
      </c>
    </row>
    <row r="34" ht="14.25" customHeight="1">
      <c r="A34" s="1" t="s">
        <v>208</v>
      </c>
      <c r="B34" s="32">
        <v>2.90386402E8</v>
      </c>
    </row>
    <row r="35" ht="14.25" customHeight="1">
      <c r="A35" s="1" t="s">
        <v>146</v>
      </c>
      <c r="B35" s="32">
        <v>1.579130168E9</v>
      </c>
    </row>
    <row r="36" ht="14.25" customHeight="1">
      <c r="A36" s="1" t="s">
        <v>160</v>
      </c>
      <c r="B36" s="32">
        <v>2.55236961E8</v>
      </c>
    </row>
    <row r="37" ht="14.25" customHeight="1">
      <c r="A37" s="1" t="s">
        <v>72</v>
      </c>
      <c r="B37" s="32">
        <v>1.095587251E9</v>
      </c>
    </row>
    <row r="38" ht="14.25" customHeight="1">
      <c r="A38" s="1" t="s">
        <v>170</v>
      </c>
      <c r="B38" s="32">
        <v>9.1514307E7</v>
      </c>
    </row>
    <row r="39" ht="14.25" customHeight="1">
      <c r="A39" s="1" t="s">
        <v>172</v>
      </c>
      <c r="B39" s="32">
        <v>2.40822651E8</v>
      </c>
    </row>
    <row r="40" ht="14.25" customHeight="1">
      <c r="A40" s="1" t="s">
        <v>124</v>
      </c>
      <c r="B40" s="32">
        <v>1.118525506E9</v>
      </c>
    </row>
    <row r="41" ht="14.25" customHeight="1">
      <c r="A41" s="1" t="s">
        <v>114</v>
      </c>
      <c r="B41" s="32">
        <v>6.60411219E8</v>
      </c>
    </row>
    <row r="42" ht="14.25" customHeight="1">
      <c r="A42" s="1" t="s">
        <v>203</v>
      </c>
      <c r="B42" s="32">
        <v>1.98184909E8</v>
      </c>
    </row>
    <row r="43" ht="14.25" customHeight="1">
      <c r="A43" s="1" t="s">
        <v>181</v>
      </c>
      <c r="B43" s="32">
        <v>8.46244302E8</v>
      </c>
    </row>
    <row r="44" ht="14.25" customHeight="1">
      <c r="A44" s="1" t="s">
        <v>173</v>
      </c>
      <c r="B44" s="32">
        <v>4.96029967E8</v>
      </c>
    </row>
    <row r="45" ht="14.25" customHeight="1">
      <c r="A45" s="1" t="s">
        <v>191</v>
      </c>
      <c r="B45" s="32">
        <v>4.394332306E9</v>
      </c>
    </row>
    <row r="46" ht="14.25" customHeight="1">
      <c r="A46" s="1" t="s">
        <v>187</v>
      </c>
      <c r="B46" s="32">
        <v>4.09490388E8</v>
      </c>
    </row>
    <row r="47" ht="14.25" customHeight="1">
      <c r="A47" s="1" t="s">
        <v>209</v>
      </c>
      <c r="B47" s="32">
        <v>2.17622138E8</v>
      </c>
    </row>
    <row r="48" ht="14.25" customHeight="1">
      <c r="A48" s="1" t="s">
        <v>164</v>
      </c>
      <c r="B48" s="32">
        <v>8.1838843E7</v>
      </c>
    </row>
    <row r="49" ht="14.25" customHeight="1">
      <c r="A49" s="1" t="s">
        <v>108</v>
      </c>
      <c r="B49" s="32">
        <v>5.372783971E9</v>
      </c>
    </row>
    <row r="50" ht="14.25" customHeight="1">
      <c r="A50" s="1" t="s">
        <v>62</v>
      </c>
      <c r="B50" s="32">
        <v>4.801593832E9</v>
      </c>
    </row>
    <row r="51" ht="14.25" customHeight="1">
      <c r="A51" s="1" t="s">
        <v>118</v>
      </c>
      <c r="B51" s="32">
        <v>1.134986472E9</v>
      </c>
    </row>
    <row r="52" ht="14.25" customHeight="1">
      <c r="A52" s="1" t="s">
        <v>210</v>
      </c>
      <c r="B52" s="32">
        <v>7.06747385E8</v>
      </c>
    </row>
    <row r="53" ht="14.25" customHeight="1">
      <c r="A53" s="1" t="s">
        <v>199</v>
      </c>
      <c r="B53" s="32">
        <v>8.53202347E8</v>
      </c>
    </row>
    <row r="54" ht="14.25" customHeight="1">
      <c r="A54" s="1" t="s">
        <v>193</v>
      </c>
      <c r="B54" s="32">
        <v>9.5132977E8</v>
      </c>
    </row>
    <row r="55" ht="14.25" customHeight="1">
      <c r="A55" s="1" t="s">
        <v>104</v>
      </c>
      <c r="B55" s="32">
        <v>3.93173139E8</v>
      </c>
    </row>
    <row r="56" ht="14.25" customHeight="1">
      <c r="A56" s="1" t="s">
        <v>120</v>
      </c>
      <c r="B56" s="32">
        <v>2.867627068E9</v>
      </c>
    </row>
    <row r="57" ht="14.25" customHeight="1">
      <c r="A57" s="1" t="s">
        <v>132</v>
      </c>
      <c r="B57" s="32">
        <v>3.31799687E8</v>
      </c>
    </row>
    <row r="58" ht="14.25" customHeight="1">
      <c r="A58" s="1" t="s">
        <v>86</v>
      </c>
      <c r="B58" s="32">
        <v>2.61036182E8</v>
      </c>
    </row>
    <row r="59" ht="14.25" customHeight="1">
      <c r="A59" s="1" t="s">
        <v>80</v>
      </c>
      <c r="B59" s="32">
        <v>3.76187582E8</v>
      </c>
    </row>
    <row r="60" ht="14.25" customHeight="1">
      <c r="A60" s="1" t="s">
        <v>60</v>
      </c>
      <c r="B60" s="32">
        <v>2.68505432E8</v>
      </c>
    </row>
    <row r="61" ht="14.25" customHeight="1">
      <c r="A61" s="1" t="s">
        <v>88</v>
      </c>
      <c r="B61" s="32">
        <v>1.59430826E8</v>
      </c>
    </row>
    <row r="62" ht="14.25" customHeight="1">
      <c r="A62" s="1" t="s">
        <v>48</v>
      </c>
      <c r="B62" s="32">
        <v>2.379877655E9</v>
      </c>
    </row>
    <row r="63" ht="14.25" customHeight="1">
      <c r="A63" s="1" t="s">
        <v>56</v>
      </c>
      <c r="B63" s="32">
        <v>4.566445852E9</v>
      </c>
    </row>
    <row r="64" ht="14.25" customHeight="1">
      <c r="A64" s="1" t="s">
        <v>106</v>
      </c>
      <c r="B64" s="32">
        <v>2.75005663E8</v>
      </c>
    </row>
    <row r="65" ht="14.25" customHeight="1">
      <c r="A65" s="1" t="s">
        <v>54</v>
      </c>
      <c r="B65" s="32">
        <v>8.00010734E8</v>
      </c>
    </row>
    <row r="66" ht="14.25" customHeight="1">
      <c r="A66" s="1" t="s">
        <v>168</v>
      </c>
      <c r="B66" s="32">
        <v>3.09729428E8</v>
      </c>
    </row>
    <row r="67" ht="14.25" customHeight="1">
      <c r="A67" s="1" t="s">
        <v>112</v>
      </c>
      <c r="B67" s="32">
        <v>1.275798515E9</v>
      </c>
    </row>
    <row r="68" ht="14.25" customHeight="1">
      <c r="A68" s="1" t="s">
        <v>126</v>
      </c>
      <c r="B68" s="32">
        <v>1.193047233E9</v>
      </c>
    </row>
    <row r="69" ht="14.25" customHeight="1">
      <c r="A69" s="1" t="s">
        <v>64</v>
      </c>
      <c r="B69" s="32">
        <v>1.168230366E9</v>
      </c>
    </row>
    <row r="70" ht="14.25" customHeight="1">
      <c r="A70" s="1" t="s">
        <v>94</v>
      </c>
      <c r="B70" s="32">
        <v>1.218352541E9</v>
      </c>
    </row>
    <row r="71" ht="14.25" customHeight="1">
      <c r="A71" s="1" t="s">
        <v>138</v>
      </c>
      <c r="B71" s="32">
        <v>3.40001799E8</v>
      </c>
    </row>
    <row r="72" ht="14.25" customHeight="1">
      <c r="A72" s="1" t="s">
        <v>211</v>
      </c>
      <c r="B72" s="32">
        <v>3.42918449E8</v>
      </c>
    </row>
    <row r="73" ht="14.25" customHeight="1">
      <c r="A73" s="1" t="s">
        <v>189</v>
      </c>
      <c r="B73" s="32">
        <v>1.4237733E8</v>
      </c>
    </row>
    <row r="74" ht="14.25" customHeight="1">
      <c r="A74" s="1" t="s">
        <v>74</v>
      </c>
      <c r="B74" s="32">
        <v>6.00865451E8</v>
      </c>
    </row>
    <row r="75" ht="14.25" customHeight="1">
      <c r="A75" s="1" t="s">
        <v>150</v>
      </c>
      <c r="B75" s="32">
        <v>1.9575113E8</v>
      </c>
    </row>
    <row r="76" ht="14.25" customHeight="1">
      <c r="A76" s="1" t="s">
        <v>50</v>
      </c>
      <c r="B76" s="32">
        <v>6.83452836E8</v>
      </c>
    </row>
    <row r="77" ht="14.25" customHeight="1">
      <c r="A77" s="1" t="s">
        <v>212</v>
      </c>
      <c r="B77" s="32">
        <v>2.18568234E8</v>
      </c>
    </row>
    <row r="78" ht="14.25" customHeight="1">
      <c r="A78" s="1" t="s">
        <v>92</v>
      </c>
      <c r="B78" s="32">
        <v>4.23091712E8</v>
      </c>
    </row>
    <row r="79" ht="14.25" customHeight="1">
      <c r="A79" s="1" t="s">
        <v>100</v>
      </c>
      <c r="B79" s="32">
        <v>8.07896814E8</v>
      </c>
    </row>
    <row r="80" ht="14.25" customHeight="1">
      <c r="A80" s="1" t="s">
        <v>140</v>
      </c>
      <c r="B80" s="32">
        <v>5.14122351E8</v>
      </c>
    </row>
    <row r="81" ht="14.25" customHeight="1">
      <c r="A81" s="1" t="s">
        <v>158</v>
      </c>
      <c r="B81" s="32">
        <v>3.95801044E8</v>
      </c>
    </row>
    <row r="82" ht="14.25" customHeight="1">
      <c r="A82" s="1" t="s">
        <v>78</v>
      </c>
      <c r="B82" s="32">
        <v>1.086411192E9</v>
      </c>
    </row>
    <row r="83" ht="14.25" customHeight="1">
      <c r="A83" s="1" t="s">
        <v>44</v>
      </c>
      <c r="B83" s="32">
        <v>5.15117391E8</v>
      </c>
    </row>
    <row r="84" ht="14.25" customHeight="1">
      <c r="A84" s="1" t="s">
        <v>58</v>
      </c>
      <c r="B84" s="32">
        <v>4.196924316E9</v>
      </c>
    </row>
    <row r="85" ht="14.25" customHeight="1">
      <c r="A85" s="1" t="s">
        <v>130</v>
      </c>
      <c r="B85" s="32">
        <v>4.2138333E8</v>
      </c>
    </row>
    <row r="86" ht="14.25" customHeight="1">
      <c r="A86" s="1" t="s">
        <v>162</v>
      </c>
      <c r="B86" s="32">
        <v>1.114412532E9</v>
      </c>
    </row>
    <row r="87" ht="14.25" customHeight="1">
      <c r="A87" s="1" t="s">
        <v>148</v>
      </c>
      <c r="B87" s="32">
        <v>1.481593024E9</v>
      </c>
    </row>
    <row r="88" ht="14.25" customHeight="1">
      <c r="A88" s="1" t="s">
        <v>76</v>
      </c>
      <c r="B88" s="32">
        <v>2.89347914E8</v>
      </c>
    </row>
    <row r="89" ht="14.25" customHeight="1">
      <c r="A89" s="1" t="s">
        <v>213</v>
      </c>
      <c r="B89" s="32">
        <v>9.6372098181E10</v>
      </c>
    </row>
    <row r="90" ht="14.25" customHeight="1">
      <c r="A90" s="1" t="s">
        <v>214</v>
      </c>
      <c r="B90" s="34">
        <v>1.70478507866643E7</v>
      </c>
    </row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5" t="s">
        <v>25</v>
      </c>
      <c r="B1" s="35" t="s">
        <v>26</v>
      </c>
      <c r="C1" s="36" t="s">
        <v>215</v>
      </c>
    </row>
    <row r="2">
      <c r="A2" s="37" t="s">
        <v>216</v>
      </c>
      <c r="B2" s="37" t="s">
        <v>217</v>
      </c>
      <c r="C2" s="38">
        <v>60.0</v>
      </c>
    </row>
    <row r="3">
      <c r="A3" s="37" t="s">
        <v>218</v>
      </c>
      <c r="B3" s="37" t="s">
        <v>219</v>
      </c>
      <c r="C3" s="38">
        <v>8.0</v>
      </c>
    </row>
    <row r="4">
      <c r="A4" s="37" t="s">
        <v>220</v>
      </c>
      <c r="B4" s="37" t="s">
        <v>221</v>
      </c>
      <c r="C4" s="38">
        <v>69.0</v>
      </c>
    </row>
    <row r="5">
      <c r="A5" s="37" t="s">
        <v>222</v>
      </c>
      <c r="B5" s="37" t="s">
        <v>223</v>
      </c>
      <c r="C5" s="38">
        <v>94.0</v>
      </c>
    </row>
    <row r="6">
      <c r="A6" s="37" t="s">
        <v>224</v>
      </c>
      <c r="B6" s="37" t="s">
        <v>225</v>
      </c>
      <c r="C6" s="38">
        <v>109.0</v>
      </c>
    </row>
    <row r="7">
      <c r="A7" s="37" t="s">
        <v>226</v>
      </c>
      <c r="B7" s="37" t="s">
        <v>221</v>
      </c>
      <c r="C7" s="38">
        <v>9.0</v>
      </c>
    </row>
    <row r="8">
      <c r="A8" s="37" t="s">
        <v>220</v>
      </c>
      <c r="B8" s="37" t="s">
        <v>221</v>
      </c>
      <c r="C8" s="38">
        <v>69.0</v>
      </c>
    </row>
    <row r="9">
      <c r="A9" s="37" t="s">
        <v>227</v>
      </c>
      <c r="B9" s="37" t="s">
        <v>219</v>
      </c>
      <c r="C9" s="38">
        <v>79.0</v>
      </c>
    </row>
    <row r="10">
      <c r="A10" s="37" t="s">
        <v>228</v>
      </c>
      <c r="B10" s="37" t="s">
        <v>229</v>
      </c>
      <c r="C10" s="38">
        <v>48.0</v>
      </c>
    </row>
    <row r="11">
      <c r="A11" s="37" t="s">
        <v>230</v>
      </c>
      <c r="B11" s="37" t="s">
        <v>231</v>
      </c>
      <c r="C11" s="38">
        <v>13.0</v>
      </c>
    </row>
    <row r="12">
      <c r="A12" s="37" t="s">
        <v>232</v>
      </c>
      <c r="B12" s="37" t="s">
        <v>233</v>
      </c>
      <c r="C12" s="38">
        <v>48.0</v>
      </c>
    </row>
    <row r="13">
      <c r="A13" s="37" t="s">
        <v>234</v>
      </c>
      <c r="B13" s="37" t="s">
        <v>235</v>
      </c>
      <c r="C13" s="38">
        <v>19.0</v>
      </c>
    </row>
    <row r="14">
      <c r="A14" s="37" t="s">
        <v>236</v>
      </c>
      <c r="B14" s="37" t="s">
        <v>237</v>
      </c>
      <c r="C14" s="38">
        <v>13.0</v>
      </c>
    </row>
    <row r="15">
      <c r="A15" s="37" t="s">
        <v>238</v>
      </c>
      <c r="B15" s="37" t="s">
        <v>221</v>
      </c>
      <c r="C15" s="38">
        <v>10.0</v>
      </c>
    </row>
    <row r="16">
      <c r="A16" s="37" t="s">
        <v>239</v>
      </c>
      <c r="B16" s="37" t="s">
        <v>225</v>
      </c>
      <c r="C16" s="38">
        <v>23.0</v>
      </c>
    </row>
    <row r="17">
      <c r="A17" s="37" t="s">
        <v>240</v>
      </c>
      <c r="B17" s="37" t="s">
        <v>217</v>
      </c>
      <c r="C17" s="38">
        <v>80.0</v>
      </c>
    </row>
    <row r="18">
      <c r="A18" s="37" t="s">
        <v>241</v>
      </c>
      <c r="B18" s="37" t="s">
        <v>242</v>
      </c>
      <c r="C18" s="38">
        <v>59.0</v>
      </c>
    </row>
    <row r="19">
      <c r="A19" s="37" t="s">
        <v>243</v>
      </c>
      <c r="B19" s="37" t="s">
        <v>225</v>
      </c>
      <c r="C19" s="38">
        <v>83.0</v>
      </c>
    </row>
    <row r="20">
      <c r="A20" s="37" t="s">
        <v>244</v>
      </c>
      <c r="B20" s="37" t="s">
        <v>245</v>
      </c>
      <c r="C20" s="38">
        <v>41.0</v>
      </c>
    </row>
    <row r="21">
      <c r="A21" s="37" t="s">
        <v>246</v>
      </c>
      <c r="B21" s="37" t="s">
        <v>247</v>
      </c>
      <c r="C21" s="38">
        <v>50.0</v>
      </c>
    </row>
    <row r="22">
      <c r="A22" s="37" t="s">
        <v>248</v>
      </c>
      <c r="B22" s="37" t="s">
        <v>231</v>
      </c>
      <c r="C22" s="38">
        <v>78.0</v>
      </c>
    </row>
    <row r="23">
      <c r="A23" s="37" t="s">
        <v>249</v>
      </c>
      <c r="B23" s="37" t="s">
        <v>250</v>
      </c>
      <c r="C23" s="38">
        <v>29.0</v>
      </c>
    </row>
    <row r="24">
      <c r="A24" s="37" t="s">
        <v>251</v>
      </c>
      <c r="B24" s="37" t="s">
        <v>252</v>
      </c>
      <c r="C24" s="38">
        <v>72.0</v>
      </c>
    </row>
    <row r="25">
      <c r="A25" s="37" t="s">
        <v>253</v>
      </c>
      <c r="B25" s="37" t="s">
        <v>250</v>
      </c>
      <c r="C25" s="38">
        <v>11.0</v>
      </c>
    </row>
    <row r="26">
      <c r="A26" s="37" t="s">
        <v>254</v>
      </c>
      <c r="B26" s="37" t="s">
        <v>255</v>
      </c>
      <c r="C26" s="38">
        <v>18.0</v>
      </c>
    </row>
    <row r="27">
      <c r="A27" s="37" t="s">
        <v>256</v>
      </c>
      <c r="B27" s="37" t="s">
        <v>257</v>
      </c>
      <c r="C27" s="38">
        <v>12.0</v>
      </c>
    </row>
    <row r="28">
      <c r="A28" s="37" t="s">
        <v>258</v>
      </c>
      <c r="B28" s="37" t="s">
        <v>259</v>
      </c>
      <c r="C28" s="38">
        <v>24.0</v>
      </c>
    </row>
    <row r="29">
      <c r="A29" s="37" t="s">
        <v>260</v>
      </c>
      <c r="B29" s="37" t="s">
        <v>261</v>
      </c>
      <c r="C29" s="38">
        <v>8.0</v>
      </c>
    </row>
    <row r="30">
      <c r="A30" s="37" t="s">
        <v>262</v>
      </c>
      <c r="B30" s="37" t="s">
        <v>255</v>
      </c>
      <c r="C30" s="38">
        <v>25.0</v>
      </c>
    </row>
    <row r="31">
      <c r="A31" s="37" t="s">
        <v>263</v>
      </c>
      <c r="B31" s="37" t="s">
        <v>264</v>
      </c>
      <c r="C31" s="38">
        <v>40.0</v>
      </c>
    </row>
    <row r="32">
      <c r="A32" s="37" t="s">
        <v>265</v>
      </c>
      <c r="B32" s="37" t="s">
        <v>266</v>
      </c>
      <c r="C32" s="38">
        <v>24.0</v>
      </c>
    </row>
    <row r="33">
      <c r="A33" s="37" t="s">
        <v>267</v>
      </c>
      <c r="B33" s="37" t="s">
        <v>221</v>
      </c>
      <c r="C33" s="38">
        <v>11.0</v>
      </c>
    </row>
    <row r="34">
      <c r="A34" s="37" t="s">
        <v>268</v>
      </c>
      <c r="B34" s="37" t="s">
        <v>264</v>
      </c>
      <c r="C34" s="38">
        <v>54.0</v>
      </c>
    </row>
    <row r="35">
      <c r="A35" s="37" t="s">
        <v>269</v>
      </c>
      <c r="B35" s="37" t="s">
        <v>231</v>
      </c>
      <c r="C35" s="38">
        <v>213.0</v>
      </c>
    </row>
    <row r="36">
      <c r="A36" s="37" t="s">
        <v>270</v>
      </c>
      <c r="B36" s="37" t="s">
        <v>252</v>
      </c>
      <c r="C36" s="38">
        <v>117.0</v>
      </c>
    </row>
    <row r="37">
      <c r="A37" s="37" t="s">
        <v>271</v>
      </c>
      <c r="B37" s="37" t="s">
        <v>217</v>
      </c>
      <c r="C37" s="38">
        <v>121.0</v>
      </c>
    </row>
    <row r="38">
      <c r="A38" s="37" t="s">
        <v>272</v>
      </c>
      <c r="B38" s="37" t="s">
        <v>225</v>
      </c>
      <c r="C38" s="38">
        <v>84.0</v>
      </c>
    </row>
    <row r="39">
      <c r="A39" s="37" t="s">
        <v>273</v>
      </c>
      <c r="B39" s="37" t="s">
        <v>250</v>
      </c>
      <c r="C39" s="38">
        <v>64.0</v>
      </c>
    </row>
    <row r="40">
      <c r="A40" s="37" t="s">
        <v>274</v>
      </c>
      <c r="B40" s="37" t="s">
        <v>252</v>
      </c>
      <c r="C40" s="38">
        <v>64.0</v>
      </c>
    </row>
    <row r="41">
      <c r="A41" s="37" t="s">
        <v>248</v>
      </c>
      <c r="B41" s="37" t="s">
        <v>231</v>
      </c>
      <c r="C41" s="38">
        <v>78.0</v>
      </c>
    </row>
    <row r="42">
      <c r="A42" s="37" t="s">
        <v>275</v>
      </c>
      <c r="B42" s="37" t="s">
        <v>217</v>
      </c>
      <c r="C42" s="38">
        <v>121.0</v>
      </c>
    </row>
    <row r="43">
      <c r="A43" s="37" t="s">
        <v>276</v>
      </c>
      <c r="B43" s="37" t="s">
        <v>225</v>
      </c>
      <c r="C43" s="38">
        <v>8.0</v>
      </c>
    </row>
    <row r="44">
      <c r="A44" s="37" t="s">
        <v>277</v>
      </c>
      <c r="B44" s="37" t="s">
        <v>225</v>
      </c>
      <c r="C44" s="38">
        <v>67.0</v>
      </c>
    </row>
    <row r="45">
      <c r="A45" s="37" t="s">
        <v>278</v>
      </c>
      <c r="B45" s="37" t="s">
        <v>257</v>
      </c>
      <c r="C45" s="38">
        <v>57.0</v>
      </c>
    </row>
    <row r="46">
      <c r="A46" s="37" t="s">
        <v>279</v>
      </c>
      <c r="B46" s="37" t="s">
        <v>250</v>
      </c>
      <c r="C46" s="38">
        <v>16.0</v>
      </c>
    </row>
    <row r="47">
      <c r="A47" s="37" t="s">
        <v>280</v>
      </c>
      <c r="B47" s="37" t="s">
        <v>281</v>
      </c>
      <c r="C47" s="38">
        <v>32.0</v>
      </c>
    </row>
    <row r="48">
      <c r="A48" s="37" t="s">
        <v>282</v>
      </c>
      <c r="B48" s="37" t="s">
        <v>283</v>
      </c>
      <c r="C48" s="38">
        <v>11.0</v>
      </c>
    </row>
    <row r="49">
      <c r="A49" s="37" t="s">
        <v>284</v>
      </c>
      <c r="B49" s="37" t="s">
        <v>285</v>
      </c>
      <c r="C49" s="38">
        <v>47.0</v>
      </c>
    </row>
    <row r="50">
      <c r="A50" s="37" t="s">
        <v>286</v>
      </c>
      <c r="B50" s="37" t="s">
        <v>266</v>
      </c>
      <c r="C50" s="38">
        <v>55.0</v>
      </c>
    </row>
    <row r="51">
      <c r="A51" s="37" t="s">
        <v>287</v>
      </c>
      <c r="B51" s="37" t="s">
        <v>225</v>
      </c>
      <c r="C51" s="38">
        <v>69.0</v>
      </c>
    </row>
    <row r="52">
      <c r="A52" s="37" t="s">
        <v>288</v>
      </c>
      <c r="B52" s="37" t="s">
        <v>225</v>
      </c>
      <c r="C52" s="38">
        <v>64.0</v>
      </c>
    </row>
    <row r="53">
      <c r="A53" s="37" t="s">
        <v>289</v>
      </c>
      <c r="B53" s="37" t="s">
        <v>225</v>
      </c>
      <c r="C53" s="38">
        <v>17.0</v>
      </c>
    </row>
    <row r="54">
      <c r="A54" s="37" t="s">
        <v>290</v>
      </c>
      <c r="B54" s="37" t="s">
        <v>291</v>
      </c>
      <c r="C54" s="38">
        <v>59.0</v>
      </c>
    </row>
    <row r="55">
      <c r="A55" s="37" t="s">
        <v>292</v>
      </c>
      <c r="B55" s="37" t="s">
        <v>293</v>
      </c>
      <c r="C55" s="38">
        <v>46.0</v>
      </c>
    </row>
    <row r="56">
      <c r="A56" s="37" t="s">
        <v>152</v>
      </c>
      <c r="B56" s="37" t="s">
        <v>255</v>
      </c>
      <c r="C56" s="38">
        <v>9.0</v>
      </c>
    </row>
    <row r="57">
      <c r="A57" s="37" t="s">
        <v>294</v>
      </c>
      <c r="B57" s="37" t="s">
        <v>295</v>
      </c>
      <c r="C57" s="38">
        <v>23.0</v>
      </c>
    </row>
    <row r="58">
      <c r="A58" s="37" t="s">
        <v>296</v>
      </c>
      <c r="B58" s="37" t="s">
        <v>242</v>
      </c>
      <c r="C58" s="38">
        <v>50.0</v>
      </c>
    </row>
    <row r="59">
      <c r="A59" s="37" t="s">
        <v>297</v>
      </c>
      <c r="B59" s="37" t="s">
        <v>225</v>
      </c>
      <c r="C59" s="38">
        <v>23.0</v>
      </c>
    </row>
    <row r="60">
      <c r="A60" s="37" t="s">
        <v>298</v>
      </c>
      <c r="B60" s="37" t="s">
        <v>225</v>
      </c>
      <c r="C60" s="38">
        <v>25.0</v>
      </c>
    </row>
    <row r="61">
      <c r="A61" s="37" t="s">
        <v>299</v>
      </c>
      <c r="B61" s="37" t="s">
        <v>225</v>
      </c>
      <c r="C61" s="38">
        <v>8.0</v>
      </c>
    </row>
    <row r="62">
      <c r="A62" s="37" t="s">
        <v>300</v>
      </c>
      <c r="B62" s="37" t="s">
        <v>283</v>
      </c>
      <c r="C62" s="38">
        <v>83.0</v>
      </c>
    </row>
    <row r="63">
      <c r="A63" s="37" t="s">
        <v>288</v>
      </c>
      <c r="B63" s="37" t="s">
        <v>225</v>
      </c>
      <c r="C63" s="38">
        <v>64.0</v>
      </c>
    </row>
    <row r="64">
      <c r="A64" s="37" t="s">
        <v>301</v>
      </c>
      <c r="B64" s="37" t="s">
        <v>252</v>
      </c>
      <c r="C64" s="38">
        <v>9.0</v>
      </c>
    </row>
    <row r="65">
      <c r="A65" s="37" t="s">
        <v>302</v>
      </c>
      <c r="B65" s="37" t="s">
        <v>261</v>
      </c>
      <c r="C65" s="38">
        <v>42.0</v>
      </c>
    </row>
    <row r="66">
      <c r="A66" s="37" t="s">
        <v>303</v>
      </c>
      <c r="B66" s="37" t="s">
        <v>233</v>
      </c>
      <c r="C66" s="38">
        <v>95.0</v>
      </c>
    </row>
    <row r="67">
      <c r="A67" s="37" t="s">
        <v>304</v>
      </c>
      <c r="B67" s="37" t="s">
        <v>247</v>
      </c>
      <c r="C67" s="38">
        <v>17.0</v>
      </c>
    </row>
    <row r="68">
      <c r="A68" s="37" t="s">
        <v>305</v>
      </c>
      <c r="B68" s="37" t="s">
        <v>247</v>
      </c>
      <c r="C68" s="38">
        <v>113.0</v>
      </c>
    </row>
    <row r="69">
      <c r="A69" s="37" t="s">
        <v>306</v>
      </c>
      <c r="B69" s="37" t="s">
        <v>245</v>
      </c>
      <c r="C69" s="38">
        <v>58.0</v>
      </c>
    </row>
    <row r="70">
      <c r="A70" s="37" t="s">
        <v>307</v>
      </c>
      <c r="B70" s="37" t="s">
        <v>308</v>
      </c>
      <c r="C70" s="38">
        <v>53.0</v>
      </c>
    </row>
    <row r="71">
      <c r="A71" s="37" t="s">
        <v>309</v>
      </c>
      <c r="B71" s="37" t="s">
        <v>310</v>
      </c>
      <c r="C71" s="38">
        <v>54.0</v>
      </c>
    </row>
    <row r="72">
      <c r="A72" s="37" t="s">
        <v>311</v>
      </c>
      <c r="B72" s="37" t="s">
        <v>252</v>
      </c>
      <c r="C72" s="38">
        <v>49.0</v>
      </c>
    </row>
    <row r="73">
      <c r="A73" s="37" t="s">
        <v>312</v>
      </c>
      <c r="B73" s="37" t="s">
        <v>313</v>
      </c>
      <c r="C73" s="38">
        <v>126.0</v>
      </c>
    </row>
    <row r="74">
      <c r="A74" s="37" t="s">
        <v>314</v>
      </c>
      <c r="B74" s="37" t="s">
        <v>315</v>
      </c>
      <c r="C74" s="38">
        <v>61.0</v>
      </c>
    </row>
    <row r="75">
      <c r="A75" s="37" t="s">
        <v>316</v>
      </c>
      <c r="B75" s="37" t="s">
        <v>317</v>
      </c>
      <c r="C75" s="38">
        <v>82.0</v>
      </c>
    </row>
    <row r="76">
      <c r="A76" s="37" t="s">
        <v>318</v>
      </c>
      <c r="B76" s="37" t="s">
        <v>233</v>
      </c>
      <c r="C76" s="38">
        <v>45.0</v>
      </c>
    </row>
    <row r="77">
      <c r="A77" s="37" t="s">
        <v>319</v>
      </c>
      <c r="B77" s="37" t="s">
        <v>252</v>
      </c>
      <c r="C77" s="38">
        <v>54.0</v>
      </c>
    </row>
    <row r="78">
      <c r="A78" s="37" t="s">
        <v>320</v>
      </c>
      <c r="B78" s="37" t="s">
        <v>252</v>
      </c>
      <c r="C78" s="38">
        <v>37.0</v>
      </c>
    </row>
    <row r="79">
      <c r="A79" s="37" t="s">
        <v>321</v>
      </c>
      <c r="B79" s="37" t="s">
        <v>252</v>
      </c>
      <c r="C79" s="38">
        <v>95.0</v>
      </c>
    </row>
    <row r="80">
      <c r="A80" s="37" t="s">
        <v>322</v>
      </c>
      <c r="B80" s="37" t="s">
        <v>323</v>
      </c>
      <c r="C80" s="38">
        <v>49.0</v>
      </c>
    </row>
    <row r="81">
      <c r="A81" s="37" t="s">
        <v>324</v>
      </c>
      <c r="B81" s="37" t="s">
        <v>325</v>
      </c>
      <c r="C81" s="38">
        <v>50.0</v>
      </c>
    </row>
    <row r="82">
      <c r="A82" s="37" t="s">
        <v>326</v>
      </c>
      <c r="B82" s="37" t="s">
        <v>237</v>
      </c>
      <c r="C82" s="38">
        <v>20.0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5"/>
    <col customWidth="1" min="2" max="2" width="31.63"/>
    <col customWidth="1" min="3" max="26" width="8.63"/>
  </cols>
  <sheetData>
    <row r="1" ht="14.25" customHeight="1">
      <c r="A1" s="39" t="s">
        <v>4</v>
      </c>
      <c r="B1" s="39" t="s">
        <v>327</v>
      </c>
    </row>
    <row r="2" ht="14.25" customHeight="1">
      <c r="A2" s="39" t="s">
        <v>120</v>
      </c>
      <c r="B2" s="39" t="s">
        <v>274</v>
      </c>
    </row>
    <row r="3" ht="14.25" customHeight="1">
      <c r="A3" s="39" t="s">
        <v>191</v>
      </c>
      <c r="B3" s="39" t="s">
        <v>318</v>
      </c>
    </row>
    <row r="4" ht="14.25" customHeight="1">
      <c r="A4" s="39" t="s">
        <v>56</v>
      </c>
      <c r="B4" s="39" t="s">
        <v>220</v>
      </c>
    </row>
    <row r="5" ht="14.25" customHeight="1">
      <c r="A5" s="39" t="s">
        <v>185</v>
      </c>
      <c r="B5" s="39" t="s">
        <v>312</v>
      </c>
    </row>
    <row r="6" ht="14.25" customHeight="1">
      <c r="A6" s="39" t="s">
        <v>44</v>
      </c>
      <c r="B6" s="39" t="s">
        <v>216</v>
      </c>
    </row>
    <row r="7" ht="14.25" customHeight="1">
      <c r="A7" s="39" t="s">
        <v>201</v>
      </c>
      <c r="B7" s="39" t="s">
        <v>324</v>
      </c>
    </row>
    <row r="8" ht="14.25" customHeight="1">
      <c r="A8" s="39" t="s">
        <v>96</v>
      </c>
      <c r="B8" s="39" t="s">
        <v>258</v>
      </c>
    </row>
    <row r="9" ht="14.25" customHeight="1">
      <c r="A9" s="39" t="s">
        <v>58</v>
      </c>
      <c r="B9" s="39" t="s">
        <v>227</v>
      </c>
    </row>
    <row r="10" ht="14.25" customHeight="1">
      <c r="A10" s="39" t="s">
        <v>203</v>
      </c>
      <c r="B10" s="39" t="s">
        <v>326</v>
      </c>
    </row>
    <row r="11" ht="14.25" customHeight="1">
      <c r="A11" s="39" t="s">
        <v>84</v>
      </c>
      <c r="B11" s="39" t="s">
        <v>248</v>
      </c>
    </row>
    <row r="12" ht="14.25" customHeight="1">
      <c r="A12" s="39" t="s">
        <v>68</v>
      </c>
      <c r="B12" s="39" t="s">
        <v>236</v>
      </c>
    </row>
    <row r="13" ht="14.25" customHeight="1">
      <c r="A13" s="39" t="s">
        <v>156</v>
      </c>
      <c r="B13" s="39" t="s">
        <v>296</v>
      </c>
    </row>
    <row r="14" ht="14.25" customHeight="1">
      <c r="A14" s="39" t="s">
        <v>108</v>
      </c>
      <c r="B14" s="39" t="s">
        <v>268</v>
      </c>
    </row>
    <row r="15" ht="14.25" customHeight="1">
      <c r="A15" s="39" t="s">
        <v>62</v>
      </c>
      <c r="B15" s="39" t="s">
        <v>230</v>
      </c>
    </row>
    <row r="16" ht="14.25" customHeight="1">
      <c r="A16" s="39" t="s">
        <v>168</v>
      </c>
      <c r="B16" s="39" t="s">
        <v>301</v>
      </c>
    </row>
    <row r="17" ht="14.25" customHeight="1">
      <c r="A17" s="39" t="s">
        <v>80</v>
      </c>
      <c r="B17" s="39" t="s">
        <v>244</v>
      </c>
    </row>
    <row r="18" ht="14.25" customHeight="1">
      <c r="A18" s="39" t="s">
        <v>181</v>
      </c>
      <c r="B18" s="39" t="s">
        <v>309</v>
      </c>
    </row>
    <row r="19" ht="14.25" customHeight="1">
      <c r="A19" s="39" t="s">
        <v>193</v>
      </c>
      <c r="B19" s="39" t="s">
        <v>319</v>
      </c>
    </row>
    <row r="20" ht="14.25" customHeight="1">
      <c r="A20" s="39" t="s">
        <v>72</v>
      </c>
      <c r="B20" s="39" t="s">
        <v>239</v>
      </c>
    </row>
    <row r="21" ht="14.25" customHeight="1">
      <c r="A21" s="39" t="s">
        <v>199</v>
      </c>
      <c r="B21" s="39" t="s">
        <v>322</v>
      </c>
    </row>
    <row r="22" ht="14.25" customHeight="1">
      <c r="A22" s="39" t="s">
        <v>328</v>
      </c>
      <c r="B22" s="39" t="s">
        <v>329</v>
      </c>
    </row>
    <row r="23" ht="14.25" customHeight="1">
      <c r="A23" s="39" t="s">
        <v>330</v>
      </c>
      <c r="B23" s="39" t="s">
        <v>331</v>
      </c>
    </row>
    <row r="24" ht="14.25" customHeight="1">
      <c r="A24" s="39" t="s">
        <v>48</v>
      </c>
      <c r="B24" s="39" t="s">
        <v>220</v>
      </c>
    </row>
    <row r="25" ht="14.25" customHeight="1">
      <c r="A25" s="39" t="s">
        <v>104</v>
      </c>
      <c r="B25" s="39" t="s">
        <v>265</v>
      </c>
    </row>
    <row r="26" ht="14.25" customHeight="1">
      <c r="A26" s="39" t="s">
        <v>128</v>
      </c>
      <c r="B26" s="39" t="s">
        <v>277</v>
      </c>
    </row>
    <row r="27" ht="14.25" customHeight="1">
      <c r="A27" s="39" t="s">
        <v>332</v>
      </c>
      <c r="B27" s="39" t="s">
        <v>333</v>
      </c>
    </row>
    <row r="28" ht="14.25" customHeight="1">
      <c r="A28" s="39" t="s">
        <v>173</v>
      </c>
      <c r="B28" s="39" t="s">
        <v>304</v>
      </c>
    </row>
    <row r="29" ht="14.25" customHeight="1">
      <c r="A29" s="39" t="s">
        <v>110</v>
      </c>
      <c r="B29" s="39" t="s">
        <v>269</v>
      </c>
    </row>
    <row r="30" ht="14.25" customHeight="1">
      <c r="A30" s="39" t="s">
        <v>334</v>
      </c>
      <c r="B30" s="39" t="s">
        <v>335</v>
      </c>
    </row>
    <row r="31" ht="14.25" customHeight="1">
      <c r="A31" s="39" t="s">
        <v>94</v>
      </c>
      <c r="B31" s="39" t="s">
        <v>256</v>
      </c>
    </row>
    <row r="32" ht="14.25" customHeight="1">
      <c r="A32" s="39" t="s">
        <v>54</v>
      </c>
      <c r="B32" s="39" t="s">
        <v>226</v>
      </c>
    </row>
    <row r="33" ht="14.25" customHeight="1">
      <c r="A33" s="39" t="s">
        <v>336</v>
      </c>
      <c r="B33" s="39" t="s">
        <v>277</v>
      </c>
    </row>
    <row r="34" ht="14.25" customHeight="1">
      <c r="A34" s="39" t="s">
        <v>90</v>
      </c>
      <c r="B34" s="39" t="s">
        <v>253</v>
      </c>
    </row>
    <row r="35" ht="14.25" customHeight="1">
      <c r="A35" s="39" t="s">
        <v>134</v>
      </c>
      <c r="B35" s="39" t="s">
        <v>280</v>
      </c>
    </row>
    <row r="36" ht="14.25" customHeight="1">
      <c r="A36" s="39" t="s">
        <v>337</v>
      </c>
      <c r="B36" s="39" t="s">
        <v>338</v>
      </c>
    </row>
    <row r="37" ht="14.25" customHeight="1">
      <c r="A37" s="39" t="s">
        <v>339</v>
      </c>
      <c r="B37" s="39" t="s">
        <v>340</v>
      </c>
    </row>
    <row r="38" ht="14.25" customHeight="1">
      <c r="A38" s="39" t="s">
        <v>341</v>
      </c>
      <c r="B38" s="39" t="s">
        <v>342</v>
      </c>
    </row>
    <row r="39" ht="14.25" customHeight="1">
      <c r="A39" s="39" t="s">
        <v>74</v>
      </c>
      <c r="B39" s="39" t="s">
        <v>240</v>
      </c>
    </row>
    <row r="40" ht="14.25" customHeight="1">
      <c r="A40" s="39" t="s">
        <v>86</v>
      </c>
      <c r="B40" s="39" t="s">
        <v>249</v>
      </c>
    </row>
    <row r="41" ht="14.25" customHeight="1">
      <c r="A41" s="39" t="s">
        <v>183</v>
      </c>
      <c r="B41" s="39" t="s">
        <v>311</v>
      </c>
    </row>
    <row r="42" ht="14.25" customHeight="1">
      <c r="A42" s="39" t="s">
        <v>142</v>
      </c>
      <c r="B42" s="39" t="s">
        <v>287</v>
      </c>
    </row>
    <row r="43" ht="14.25" customHeight="1">
      <c r="A43" s="39" t="s">
        <v>343</v>
      </c>
      <c r="B43" s="39" t="s">
        <v>344</v>
      </c>
    </row>
    <row r="44" ht="14.25" customHeight="1">
      <c r="A44" s="39" t="s">
        <v>126</v>
      </c>
      <c r="B44" s="39" t="s">
        <v>276</v>
      </c>
    </row>
    <row r="45" ht="14.25" customHeight="1">
      <c r="A45" s="39" t="s">
        <v>88</v>
      </c>
      <c r="B45" s="39" t="s">
        <v>251</v>
      </c>
    </row>
    <row r="46" ht="14.25" customHeight="1">
      <c r="A46" s="39" t="s">
        <v>130</v>
      </c>
      <c r="B46" s="39" t="s">
        <v>278</v>
      </c>
    </row>
    <row r="47" ht="14.25" customHeight="1">
      <c r="A47" s="39" t="s">
        <v>124</v>
      </c>
      <c r="B47" s="39" t="s">
        <v>275</v>
      </c>
    </row>
    <row r="48" ht="14.25" customHeight="1">
      <c r="A48" s="39" t="s">
        <v>345</v>
      </c>
      <c r="B48" s="39" t="s">
        <v>346</v>
      </c>
    </row>
    <row r="49" ht="14.25" customHeight="1">
      <c r="A49" s="39" t="s">
        <v>46</v>
      </c>
      <c r="B49" s="39" t="s">
        <v>218</v>
      </c>
    </row>
    <row r="50" ht="14.25" customHeight="1">
      <c r="A50" s="39" t="s">
        <v>347</v>
      </c>
      <c r="B50" s="39" t="s">
        <v>348</v>
      </c>
    </row>
    <row r="51" ht="14.25" customHeight="1">
      <c r="A51" s="39" t="s">
        <v>349</v>
      </c>
      <c r="B51" s="39" t="s">
        <v>350</v>
      </c>
    </row>
    <row r="52" ht="14.25" customHeight="1">
      <c r="A52" s="39" t="s">
        <v>177</v>
      </c>
      <c r="B52" s="39" t="s">
        <v>306</v>
      </c>
    </row>
    <row r="53" ht="14.25" customHeight="1">
      <c r="A53" s="39" t="s">
        <v>351</v>
      </c>
      <c r="B53" s="39" t="s">
        <v>352</v>
      </c>
    </row>
    <row r="54" ht="14.25" customHeight="1">
      <c r="A54" s="39" t="s">
        <v>353</v>
      </c>
      <c r="B54" s="39" t="s">
        <v>340</v>
      </c>
    </row>
    <row r="55" ht="14.25" customHeight="1">
      <c r="A55" s="39" t="s">
        <v>132</v>
      </c>
      <c r="B55" s="39" t="s">
        <v>279</v>
      </c>
    </row>
    <row r="56" ht="14.25" customHeight="1">
      <c r="A56" s="39" t="s">
        <v>354</v>
      </c>
      <c r="B56" s="39" t="s">
        <v>355</v>
      </c>
    </row>
    <row r="57" ht="14.25" customHeight="1">
      <c r="A57" s="39" t="s">
        <v>112</v>
      </c>
      <c r="B57" s="39" t="s">
        <v>270</v>
      </c>
    </row>
    <row r="58" ht="14.25" customHeight="1">
      <c r="A58" s="39" t="s">
        <v>148</v>
      </c>
      <c r="B58" s="39" t="s">
        <v>290</v>
      </c>
    </row>
    <row r="59" ht="14.25" customHeight="1">
      <c r="A59" s="39" t="s">
        <v>78</v>
      </c>
      <c r="B59" s="39" t="s">
        <v>243</v>
      </c>
    </row>
    <row r="60" ht="14.25" customHeight="1">
      <c r="A60" s="39" t="s">
        <v>60</v>
      </c>
      <c r="B60" s="39" t="s">
        <v>228</v>
      </c>
    </row>
    <row r="61" ht="14.25" customHeight="1">
      <c r="A61" s="39" t="s">
        <v>114</v>
      </c>
      <c r="B61" s="39" t="s">
        <v>271</v>
      </c>
    </row>
    <row r="62" ht="14.25" customHeight="1">
      <c r="A62" s="39" t="s">
        <v>100</v>
      </c>
      <c r="B62" s="39" t="s">
        <v>262</v>
      </c>
    </row>
    <row r="63" ht="14.25" customHeight="1">
      <c r="A63" s="39" t="s">
        <v>356</v>
      </c>
      <c r="B63" s="39" t="s">
        <v>357</v>
      </c>
    </row>
    <row r="64" ht="14.25" customHeight="1">
      <c r="A64" s="39" t="s">
        <v>195</v>
      </c>
      <c r="B64" s="39" t="s">
        <v>320</v>
      </c>
    </row>
    <row r="65" ht="14.25" customHeight="1">
      <c r="A65" s="39" t="s">
        <v>82</v>
      </c>
      <c r="B65" s="39" t="s">
        <v>246</v>
      </c>
    </row>
    <row r="66" ht="14.25" customHeight="1">
      <c r="A66" s="39" t="s">
        <v>358</v>
      </c>
      <c r="B66" s="39" t="s">
        <v>359</v>
      </c>
    </row>
    <row r="67" ht="14.25" customHeight="1">
      <c r="A67" s="39" t="s">
        <v>187</v>
      </c>
      <c r="B67" s="39" t="s">
        <v>314</v>
      </c>
    </row>
    <row r="68" ht="14.25" customHeight="1">
      <c r="A68" s="39" t="s">
        <v>360</v>
      </c>
      <c r="B68" s="39" t="s">
        <v>361</v>
      </c>
    </row>
    <row r="69" ht="14.25" customHeight="1">
      <c r="A69" s="39" t="s">
        <v>122</v>
      </c>
      <c r="B69" s="39" t="s">
        <v>248</v>
      </c>
    </row>
    <row r="70" ht="14.25" customHeight="1">
      <c r="A70" s="39" t="s">
        <v>76</v>
      </c>
      <c r="B70" s="39" t="s">
        <v>241</v>
      </c>
    </row>
    <row r="71" ht="14.25" customHeight="1">
      <c r="A71" s="39" t="s">
        <v>362</v>
      </c>
      <c r="B71" s="39" t="s">
        <v>363</v>
      </c>
    </row>
    <row r="72" ht="14.25" customHeight="1">
      <c r="A72" s="39" t="s">
        <v>197</v>
      </c>
      <c r="B72" s="39" t="s">
        <v>321</v>
      </c>
    </row>
    <row r="73" ht="14.25" customHeight="1">
      <c r="A73" s="39" t="s">
        <v>50</v>
      </c>
      <c r="B73" s="39" t="s">
        <v>222</v>
      </c>
    </row>
    <row r="74" ht="14.25" customHeight="1">
      <c r="A74" s="39" t="s">
        <v>364</v>
      </c>
      <c r="B74" s="39" t="s">
        <v>365</v>
      </c>
    </row>
    <row r="75" ht="14.25" customHeight="1">
      <c r="A75" s="39" t="s">
        <v>102</v>
      </c>
      <c r="B75" s="39" t="s">
        <v>263</v>
      </c>
    </row>
    <row r="76" ht="14.25" customHeight="1">
      <c r="A76" s="39" t="s">
        <v>366</v>
      </c>
      <c r="B76" s="39" t="s">
        <v>367</v>
      </c>
    </row>
    <row r="77" ht="14.25" customHeight="1">
      <c r="A77" s="39" t="s">
        <v>136</v>
      </c>
      <c r="B77" s="39" t="s">
        <v>282</v>
      </c>
    </row>
    <row r="78" ht="14.25" customHeight="1">
      <c r="A78" s="39" t="s">
        <v>368</v>
      </c>
      <c r="B78" s="39" t="s">
        <v>369</v>
      </c>
    </row>
    <row r="79" ht="14.25" customHeight="1">
      <c r="A79" s="39" t="s">
        <v>370</v>
      </c>
      <c r="B79" s="39" t="s">
        <v>371</v>
      </c>
    </row>
    <row r="80" ht="14.25" customHeight="1">
      <c r="A80" s="39" t="s">
        <v>372</v>
      </c>
      <c r="B80" s="39" t="s">
        <v>373</v>
      </c>
    </row>
    <row r="81" ht="14.25" customHeight="1">
      <c r="A81" s="39" t="s">
        <v>374</v>
      </c>
      <c r="B81" s="39" t="s">
        <v>375</v>
      </c>
    </row>
    <row r="82" ht="14.25" customHeight="1">
      <c r="A82" s="39" t="s">
        <v>98</v>
      </c>
      <c r="B82" s="39" t="s">
        <v>260</v>
      </c>
    </row>
    <row r="83" ht="14.25" customHeight="1">
      <c r="A83" s="39" t="s">
        <v>70</v>
      </c>
      <c r="B83" s="39" t="s">
        <v>238</v>
      </c>
    </row>
    <row r="84" ht="14.25" customHeight="1">
      <c r="A84" s="39" t="s">
        <v>179</v>
      </c>
      <c r="B84" s="39" t="s">
        <v>307</v>
      </c>
    </row>
    <row r="85" ht="14.25" customHeight="1">
      <c r="A85" s="39" t="s">
        <v>166</v>
      </c>
      <c r="B85" s="39" t="s">
        <v>288</v>
      </c>
    </row>
    <row r="86" ht="14.25" customHeight="1">
      <c r="A86" s="39" t="s">
        <v>64</v>
      </c>
      <c r="B86" s="39" t="s">
        <v>232</v>
      </c>
    </row>
    <row r="87" ht="14.25" customHeight="1">
      <c r="A87" s="39" t="s">
        <v>189</v>
      </c>
      <c r="B87" s="39" t="s">
        <v>316</v>
      </c>
    </row>
    <row r="88" ht="14.25" customHeight="1">
      <c r="A88" s="39" t="s">
        <v>376</v>
      </c>
      <c r="B88" s="39" t="s">
        <v>377</v>
      </c>
    </row>
    <row r="89" ht="14.25" customHeight="1">
      <c r="A89" s="39" t="s">
        <v>378</v>
      </c>
      <c r="B89" s="39" t="s">
        <v>379</v>
      </c>
    </row>
    <row r="90" ht="14.25" customHeight="1">
      <c r="A90" s="39" t="s">
        <v>162</v>
      </c>
      <c r="B90" s="39" t="s">
        <v>299</v>
      </c>
    </row>
    <row r="91" ht="14.25" customHeight="1">
      <c r="A91" s="39" t="s">
        <v>380</v>
      </c>
      <c r="B91" s="39" t="s">
        <v>381</v>
      </c>
    </row>
    <row r="92" ht="14.25" customHeight="1">
      <c r="A92" s="39" t="s">
        <v>146</v>
      </c>
      <c r="B92" s="39" t="s">
        <v>289</v>
      </c>
    </row>
    <row r="93" ht="14.25" customHeight="1">
      <c r="A93" s="39" t="s">
        <v>106</v>
      </c>
      <c r="B93" s="39" t="s">
        <v>267</v>
      </c>
    </row>
    <row r="94" ht="14.25" customHeight="1">
      <c r="A94" s="39" t="s">
        <v>382</v>
      </c>
      <c r="B94" s="39" t="s">
        <v>383</v>
      </c>
    </row>
    <row r="95" ht="14.25" customHeight="1">
      <c r="A95" s="39" t="s">
        <v>154</v>
      </c>
      <c r="B95" s="39" t="s">
        <v>294</v>
      </c>
    </row>
    <row r="96" ht="14.25" customHeight="1">
      <c r="A96" s="39" t="s">
        <v>116</v>
      </c>
      <c r="B96" s="39" t="s">
        <v>272</v>
      </c>
    </row>
    <row r="97" ht="14.25" customHeight="1">
      <c r="A97" s="39" t="s">
        <v>66</v>
      </c>
      <c r="B97" s="39" t="s">
        <v>234</v>
      </c>
    </row>
    <row r="98" ht="14.25" customHeight="1">
      <c r="A98" s="39" t="s">
        <v>384</v>
      </c>
      <c r="B98" s="39" t="s">
        <v>385</v>
      </c>
    </row>
    <row r="99" ht="14.25" customHeight="1">
      <c r="A99" s="39" t="s">
        <v>172</v>
      </c>
      <c r="B99" s="39" t="s">
        <v>303</v>
      </c>
    </row>
    <row r="100" ht="14.25" customHeight="1">
      <c r="A100" s="39" t="s">
        <v>386</v>
      </c>
      <c r="B100" s="39" t="s">
        <v>387</v>
      </c>
    </row>
    <row r="101" ht="14.25" customHeight="1">
      <c r="A101" s="39" t="s">
        <v>388</v>
      </c>
      <c r="B101" s="39" t="s">
        <v>389</v>
      </c>
    </row>
    <row r="102" ht="14.25" customHeight="1">
      <c r="A102" s="39" t="s">
        <v>52</v>
      </c>
      <c r="B102" s="39" t="s">
        <v>224</v>
      </c>
    </row>
    <row r="103" ht="14.25" customHeight="1">
      <c r="A103" s="39" t="s">
        <v>390</v>
      </c>
      <c r="B103" s="39" t="s">
        <v>391</v>
      </c>
    </row>
    <row r="104" ht="14.25" customHeight="1">
      <c r="A104" s="39" t="s">
        <v>392</v>
      </c>
      <c r="B104" s="39" t="s">
        <v>216</v>
      </c>
    </row>
    <row r="105" ht="14.25" customHeight="1">
      <c r="A105" s="39" t="s">
        <v>164</v>
      </c>
      <c r="B105" s="39" t="s">
        <v>300</v>
      </c>
    </row>
    <row r="106" ht="14.25" customHeight="1">
      <c r="A106" s="39" t="s">
        <v>393</v>
      </c>
      <c r="B106" s="39" t="s">
        <v>394</v>
      </c>
    </row>
    <row r="107" ht="14.25" customHeight="1">
      <c r="A107" s="39" t="s">
        <v>395</v>
      </c>
      <c r="B107" s="39" t="s">
        <v>396</v>
      </c>
    </row>
    <row r="108" ht="14.25" customHeight="1">
      <c r="A108" s="39" t="s">
        <v>118</v>
      </c>
      <c r="B108" s="39" t="s">
        <v>273</v>
      </c>
    </row>
    <row r="109" ht="14.25" customHeight="1">
      <c r="A109" s="39" t="s">
        <v>138</v>
      </c>
      <c r="B109" s="39" t="s">
        <v>284</v>
      </c>
    </row>
    <row r="110" ht="14.25" customHeight="1">
      <c r="A110" s="39" t="s">
        <v>397</v>
      </c>
      <c r="B110" s="39" t="s">
        <v>398</v>
      </c>
    </row>
    <row r="111" ht="14.25" customHeight="1">
      <c r="A111" s="39" t="s">
        <v>175</v>
      </c>
      <c r="B111" s="39" t="s">
        <v>305</v>
      </c>
    </row>
    <row r="112" ht="14.25" customHeight="1">
      <c r="A112" s="39" t="s">
        <v>150</v>
      </c>
      <c r="B112" s="39" t="s">
        <v>292</v>
      </c>
    </row>
    <row r="113" ht="14.25" customHeight="1">
      <c r="A113" s="39" t="s">
        <v>399</v>
      </c>
      <c r="B113" s="39" t="s">
        <v>400</v>
      </c>
    </row>
    <row r="114" ht="14.25" customHeight="1">
      <c r="A114" s="39" t="s">
        <v>401</v>
      </c>
      <c r="B114" s="39" t="s">
        <v>402</v>
      </c>
    </row>
    <row r="115" ht="14.25" customHeight="1">
      <c r="A115" s="39" t="s">
        <v>152</v>
      </c>
      <c r="B115" s="39" t="s">
        <v>152</v>
      </c>
    </row>
    <row r="116" ht="14.25" customHeight="1">
      <c r="A116" s="39" t="s">
        <v>170</v>
      </c>
      <c r="B116" s="39" t="s">
        <v>302</v>
      </c>
    </row>
    <row r="117" ht="14.25" customHeight="1">
      <c r="A117" s="39" t="s">
        <v>140</v>
      </c>
      <c r="B117" s="39" t="s">
        <v>286</v>
      </c>
    </row>
    <row r="118" ht="14.25" customHeight="1">
      <c r="A118" s="39" t="s">
        <v>403</v>
      </c>
      <c r="B118" s="39" t="s">
        <v>404</v>
      </c>
    </row>
    <row r="119" ht="14.25" customHeight="1">
      <c r="A119" s="39" t="s">
        <v>405</v>
      </c>
      <c r="B119" s="39" t="s">
        <v>406</v>
      </c>
    </row>
    <row r="120" ht="14.25" customHeight="1">
      <c r="A120" s="39" t="s">
        <v>407</v>
      </c>
      <c r="B120" s="39" t="s">
        <v>408</v>
      </c>
    </row>
    <row r="121" ht="14.25" customHeight="1">
      <c r="A121" s="39" t="s">
        <v>92</v>
      </c>
      <c r="B121" s="39" t="s">
        <v>254</v>
      </c>
    </row>
    <row r="122" ht="14.25" customHeight="1">
      <c r="A122" s="39" t="s">
        <v>409</v>
      </c>
      <c r="B122" s="39" t="s">
        <v>410</v>
      </c>
    </row>
    <row r="123" ht="14.25" customHeight="1">
      <c r="A123" s="39" t="s">
        <v>411</v>
      </c>
      <c r="B123" s="39" t="s">
        <v>412</v>
      </c>
    </row>
    <row r="124" ht="14.25" customHeight="1">
      <c r="A124" s="39" t="s">
        <v>413</v>
      </c>
      <c r="B124" s="39" t="s">
        <v>414</v>
      </c>
    </row>
    <row r="125" ht="14.25" customHeight="1">
      <c r="A125" s="39" t="s">
        <v>415</v>
      </c>
      <c r="B125" s="39" t="s">
        <v>416</v>
      </c>
    </row>
    <row r="126" ht="14.25" customHeight="1">
      <c r="A126" s="39" t="s">
        <v>417</v>
      </c>
      <c r="B126" s="39" t="s">
        <v>418</v>
      </c>
    </row>
    <row r="127" ht="14.25" customHeight="1">
      <c r="A127" s="39" t="s">
        <v>419</v>
      </c>
      <c r="B127" s="39" t="s">
        <v>420</v>
      </c>
    </row>
    <row r="128" ht="14.25" customHeight="1">
      <c r="A128" s="39" t="s">
        <v>421</v>
      </c>
      <c r="B128" s="39" t="s">
        <v>422</v>
      </c>
    </row>
    <row r="129" ht="14.25" customHeight="1">
      <c r="A129" s="39" t="s">
        <v>423</v>
      </c>
      <c r="B129" s="39" t="s">
        <v>424</v>
      </c>
    </row>
    <row r="130" ht="14.25" customHeight="1">
      <c r="A130" s="39" t="s">
        <v>158</v>
      </c>
      <c r="B130" s="39" t="s">
        <v>297</v>
      </c>
    </row>
    <row r="131" ht="14.25" customHeight="1">
      <c r="A131" s="39" t="s">
        <v>160</v>
      </c>
      <c r="B131" s="39" t="s">
        <v>298</v>
      </c>
    </row>
    <row r="132" ht="14.25" customHeight="1">
      <c r="A132" s="39" t="s">
        <v>425</v>
      </c>
      <c r="B132" s="39" t="s">
        <v>426</v>
      </c>
    </row>
    <row r="133" ht="14.25" customHeight="1">
      <c r="A133" s="39" t="s">
        <v>427</v>
      </c>
      <c r="B133" s="39" t="s">
        <v>428</v>
      </c>
    </row>
    <row r="134" ht="14.25" customHeight="1">
      <c r="A134" s="39" t="s">
        <v>429</v>
      </c>
      <c r="B134" s="39" t="s">
        <v>430</v>
      </c>
    </row>
    <row r="135" ht="14.25" customHeight="1">
      <c r="A135" s="39" t="s">
        <v>431</v>
      </c>
      <c r="B135" s="39" t="s">
        <v>432</v>
      </c>
    </row>
    <row r="136" ht="14.25" customHeight="1">
      <c r="A136" s="39" t="s">
        <v>433</v>
      </c>
      <c r="B136" s="39" t="s">
        <v>434</v>
      </c>
    </row>
    <row r="137" ht="14.25" customHeight="1">
      <c r="A137" s="39" t="s">
        <v>435</v>
      </c>
      <c r="B137" s="39" t="s">
        <v>436</v>
      </c>
    </row>
    <row r="138" ht="14.25" customHeight="1">
      <c r="A138" s="39" t="s">
        <v>437</v>
      </c>
      <c r="B138" s="39" t="s">
        <v>438</v>
      </c>
    </row>
    <row r="139" ht="14.25" customHeight="1">
      <c r="A139" s="39" t="s">
        <v>439</v>
      </c>
      <c r="B139" s="39" t="s">
        <v>440</v>
      </c>
    </row>
    <row r="140" ht="14.25" customHeight="1">
      <c r="A140" s="39" t="s">
        <v>441</v>
      </c>
      <c r="B140" s="39" t="s">
        <v>442</v>
      </c>
    </row>
    <row r="141" ht="14.25" customHeight="1">
      <c r="A141" s="39" t="s">
        <v>443</v>
      </c>
      <c r="B141" s="39" t="s">
        <v>444</v>
      </c>
    </row>
    <row r="142" ht="14.25" customHeight="1">
      <c r="A142" s="39" t="s">
        <v>445</v>
      </c>
      <c r="B142" s="39" t="s">
        <v>446</v>
      </c>
    </row>
    <row r="143" ht="14.25" customHeight="1">
      <c r="A143" s="39" t="s">
        <v>447</v>
      </c>
      <c r="B143" s="39" t="s">
        <v>448</v>
      </c>
    </row>
    <row r="144" ht="14.25" customHeight="1">
      <c r="A144" s="39" t="s">
        <v>449</v>
      </c>
      <c r="B144" s="39" t="s">
        <v>450</v>
      </c>
    </row>
    <row r="145" ht="14.25" customHeight="1">
      <c r="A145" s="39" t="s">
        <v>451</v>
      </c>
      <c r="B145" s="39" t="s">
        <v>451</v>
      </c>
    </row>
    <row r="146" ht="14.25" customHeight="1">
      <c r="A146" s="39" t="s">
        <v>452</v>
      </c>
      <c r="B146" s="39" t="s">
        <v>453</v>
      </c>
    </row>
    <row r="147" ht="14.25" customHeight="1">
      <c r="A147" s="39" t="s">
        <v>454</v>
      </c>
      <c r="B147" s="39" t="s">
        <v>455</v>
      </c>
    </row>
    <row r="148" ht="14.25" customHeight="1">
      <c r="A148" s="39" t="s">
        <v>456</v>
      </c>
      <c r="B148" s="39" t="s">
        <v>457</v>
      </c>
    </row>
    <row r="149" ht="14.25" customHeight="1">
      <c r="A149" s="39" t="s">
        <v>458</v>
      </c>
      <c r="B149" s="39" t="s">
        <v>230</v>
      </c>
    </row>
    <row r="150" ht="14.25" customHeight="1">
      <c r="A150" s="39" t="s">
        <v>459</v>
      </c>
      <c r="B150" s="39" t="s">
        <v>460</v>
      </c>
    </row>
    <row r="151" ht="14.25" customHeight="1">
      <c r="A151" s="39" t="s">
        <v>461</v>
      </c>
      <c r="B151" s="39" t="s">
        <v>462</v>
      </c>
    </row>
    <row r="152" ht="14.25" customHeight="1">
      <c r="A152" s="39" t="s">
        <v>463</v>
      </c>
      <c r="B152" s="39" t="s">
        <v>464</v>
      </c>
    </row>
    <row r="153" ht="14.25" customHeight="1">
      <c r="A153" s="39" t="s">
        <v>465</v>
      </c>
      <c r="B153" s="39" t="s">
        <v>466</v>
      </c>
    </row>
    <row r="154" ht="14.25" customHeight="1">
      <c r="A154" s="39" t="s">
        <v>467</v>
      </c>
      <c r="B154" s="39" t="s">
        <v>468</v>
      </c>
    </row>
    <row r="155" ht="14.25" customHeight="1">
      <c r="A155" s="39" t="s">
        <v>469</v>
      </c>
      <c r="B155" s="39" t="s">
        <v>470</v>
      </c>
    </row>
    <row r="156" ht="14.25" customHeight="1">
      <c r="A156" s="39" t="s">
        <v>471</v>
      </c>
      <c r="B156" s="39" t="s">
        <v>472</v>
      </c>
    </row>
    <row r="157" ht="14.25" customHeight="1">
      <c r="A157" s="39" t="s">
        <v>473</v>
      </c>
      <c r="B157" s="39" t="s">
        <v>474</v>
      </c>
    </row>
    <row r="158" ht="14.25" customHeight="1">
      <c r="A158" s="39" t="s">
        <v>475</v>
      </c>
      <c r="B158" s="39" t="s">
        <v>476</v>
      </c>
    </row>
    <row r="159" ht="14.25" customHeight="1">
      <c r="A159" s="39" t="s">
        <v>477</v>
      </c>
      <c r="B159" s="39" t="s">
        <v>478</v>
      </c>
    </row>
    <row r="160" ht="14.25" customHeight="1">
      <c r="A160" s="39" t="s">
        <v>479</v>
      </c>
      <c r="B160" s="39" t="s">
        <v>480</v>
      </c>
    </row>
    <row r="161" ht="14.25" customHeight="1">
      <c r="A161" s="39" t="s">
        <v>481</v>
      </c>
      <c r="B161" s="39" t="s">
        <v>482</v>
      </c>
    </row>
    <row r="162" ht="14.25" customHeight="1">
      <c r="A162" s="39" t="s">
        <v>483</v>
      </c>
      <c r="B162" s="39" t="s">
        <v>484</v>
      </c>
    </row>
    <row r="163" ht="14.25" customHeight="1">
      <c r="A163" s="39" t="s">
        <v>485</v>
      </c>
      <c r="B163" s="39" t="s">
        <v>486</v>
      </c>
    </row>
    <row r="164" ht="14.25" customHeight="1">
      <c r="A164" s="39" t="s">
        <v>487</v>
      </c>
      <c r="B164" s="39" t="s">
        <v>488</v>
      </c>
    </row>
    <row r="165" ht="14.25" customHeight="1">
      <c r="A165" s="39" t="s">
        <v>489</v>
      </c>
      <c r="B165" s="39" t="s">
        <v>490</v>
      </c>
    </row>
    <row r="166" ht="14.25" customHeight="1">
      <c r="A166" s="39" t="s">
        <v>491</v>
      </c>
      <c r="B166" s="39" t="s">
        <v>492</v>
      </c>
    </row>
    <row r="167" ht="14.25" customHeight="1">
      <c r="A167" s="39" t="s">
        <v>493</v>
      </c>
      <c r="B167" s="39" t="s">
        <v>494</v>
      </c>
    </row>
    <row r="168" ht="14.25" customHeight="1">
      <c r="A168" s="39" t="s">
        <v>495</v>
      </c>
      <c r="B168" s="39" t="s">
        <v>496</v>
      </c>
    </row>
    <row r="169" ht="14.25" customHeight="1">
      <c r="A169" s="39" t="s">
        <v>497</v>
      </c>
      <c r="B169" s="39" t="s">
        <v>498</v>
      </c>
    </row>
    <row r="170" ht="14.25" customHeight="1">
      <c r="A170" s="39" t="s">
        <v>499</v>
      </c>
      <c r="B170" s="39" t="s">
        <v>500</v>
      </c>
    </row>
    <row r="171" ht="14.25" customHeight="1">
      <c r="A171" s="39" t="s">
        <v>501</v>
      </c>
      <c r="B171" s="39" t="s">
        <v>502</v>
      </c>
    </row>
    <row r="172" ht="14.25" customHeight="1">
      <c r="A172" s="39" t="s">
        <v>503</v>
      </c>
      <c r="B172" s="39" t="s">
        <v>287</v>
      </c>
    </row>
    <row r="173" ht="14.25" customHeight="1">
      <c r="A173" s="39" t="s">
        <v>144</v>
      </c>
      <c r="B173" s="39" t="s">
        <v>288</v>
      </c>
    </row>
    <row r="174" ht="14.25" customHeight="1">
      <c r="A174" s="39" t="s">
        <v>504</v>
      </c>
      <c r="B174" s="39" t="s">
        <v>505</v>
      </c>
    </row>
    <row r="175" ht="14.25" customHeight="1">
      <c r="A175" s="39" t="s">
        <v>506</v>
      </c>
      <c r="B175" s="39" t="s">
        <v>507</v>
      </c>
    </row>
    <row r="176" ht="14.25" customHeight="1">
      <c r="A176" s="39" t="s">
        <v>508</v>
      </c>
      <c r="B176" s="39" t="s">
        <v>509</v>
      </c>
    </row>
    <row r="177" ht="14.25" customHeight="1">
      <c r="A177" s="39" t="s">
        <v>510</v>
      </c>
      <c r="B177" s="39" t="s">
        <v>511</v>
      </c>
    </row>
    <row r="178" ht="14.25" customHeight="1">
      <c r="A178" s="39" t="s">
        <v>512</v>
      </c>
      <c r="B178" s="39" t="s">
        <v>513</v>
      </c>
    </row>
    <row r="179" ht="14.25" customHeight="1">
      <c r="A179" s="39" t="s">
        <v>514</v>
      </c>
      <c r="B179" s="39" t="s">
        <v>515</v>
      </c>
    </row>
    <row r="180" ht="14.25" customHeight="1">
      <c r="A180" s="39" t="s">
        <v>516</v>
      </c>
      <c r="B180" s="39" t="s">
        <v>398</v>
      </c>
    </row>
    <row r="181" ht="14.25" customHeight="1">
      <c r="A181" s="39" t="s">
        <v>517</v>
      </c>
      <c r="B181" s="39" t="s">
        <v>518</v>
      </c>
    </row>
    <row r="182" ht="14.25" customHeight="1">
      <c r="A182" s="39" t="s">
        <v>519</v>
      </c>
      <c r="B182" s="39" t="s">
        <v>520</v>
      </c>
    </row>
    <row r="183" ht="14.25" customHeight="1">
      <c r="A183" s="39" t="s">
        <v>521</v>
      </c>
      <c r="B183" s="39" t="s">
        <v>522</v>
      </c>
    </row>
    <row r="184" ht="14.25" customHeight="1">
      <c r="A184" s="39" t="s">
        <v>523</v>
      </c>
      <c r="B184" s="39" t="s">
        <v>524</v>
      </c>
    </row>
    <row r="185" ht="14.25" customHeight="1">
      <c r="A185" s="39" t="s">
        <v>525</v>
      </c>
      <c r="B185" s="39" t="s">
        <v>526</v>
      </c>
    </row>
    <row r="186" ht="14.25" customHeight="1">
      <c r="A186" s="39" t="s">
        <v>527</v>
      </c>
      <c r="B186" s="39" t="s">
        <v>528</v>
      </c>
    </row>
    <row r="187" ht="14.25" customHeight="1">
      <c r="A187" s="39" t="s">
        <v>529</v>
      </c>
      <c r="B187" s="39" t="s">
        <v>530</v>
      </c>
    </row>
    <row r="188" ht="14.25" customHeight="1">
      <c r="A188" s="39" t="s">
        <v>531</v>
      </c>
      <c r="B188" s="39" t="s">
        <v>532</v>
      </c>
    </row>
    <row r="189" ht="14.25" customHeight="1">
      <c r="A189" s="39" t="s">
        <v>533</v>
      </c>
      <c r="B189" s="39" t="s">
        <v>534</v>
      </c>
    </row>
    <row r="190" ht="14.25" customHeight="1">
      <c r="A190" s="39" t="s">
        <v>535</v>
      </c>
      <c r="B190" s="39" t="s">
        <v>536</v>
      </c>
    </row>
    <row r="191" ht="14.25" customHeight="1">
      <c r="A191" s="39" t="s">
        <v>537</v>
      </c>
      <c r="B191" s="39" t="s">
        <v>416</v>
      </c>
    </row>
    <row r="192" ht="14.25" customHeight="1">
      <c r="A192" s="39" t="s">
        <v>538</v>
      </c>
      <c r="B192" s="39" t="s">
        <v>448</v>
      </c>
    </row>
    <row r="193" ht="14.25" customHeight="1">
      <c r="A193" s="39" t="s">
        <v>539</v>
      </c>
      <c r="B193" s="39" t="s">
        <v>540</v>
      </c>
    </row>
    <row r="194" ht="14.25" customHeight="1">
      <c r="A194" s="39" t="s">
        <v>541</v>
      </c>
      <c r="B194" s="39" t="s">
        <v>542</v>
      </c>
    </row>
    <row r="195" ht="14.25" customHeight="1">
      <c r="A195" s="39" t="s">
        <v>543</v>
      </c>
      <c r="B195" s="39" t="s">
        <v>544</v>
      </c>
    </row>
    <row r="196" ht="14.25" customHeight="1">
      <c r="A196" s="39" t="s">
        <v>545</v>
      </c>
      <c r="B196" s="39" t="s">
        <v>546</v>
      </c>
    </row>
    <row r="197" ht="14.25" customHeight="1">
      <c r="A197" s="39" t="s">
        <v>547</v>
      </c>
      <c r="B197" s="39" t="s">
        <v>548</v>
      </c>
    </row>
    <row r="198" ht="14.25" customHeight="1">
      <c r="A198" s="39" t="s">
        <v>549</v>
      </c>
      <c r="B198" s="39" t="s">
        <v>550</v>
      </c>
    </row>
    <row r="199" ht="14.25" customHeight="1">
      <c r="A199" s="39" t="s">
        <v>551</v>
      </c>
      <c r="B199" s="39" t="s">
        <v>552</v>
      </c>
    </row>
    <row r="200" ht="14.25" customHeight="1">
      <c r="A200" s="39" t="s">
        <v>553</v>
      </c>
      <c r="B200" s="39" t="s">
        <v>554</v>
      </c>
    </row>
    <row r="201" ht="14.25" customHeight="1">
      <c r="A201" s="39" t="s">
        <v>555</v>
      </c>
      <c r="B201" s="39" t="s">
        <v>556</v>
      </c>
    </row>
    <row r="202" ht="14.25" customHeight="1">
      <c r="A202" s="39" t="s">
        <v>557</v>
      </c>
      <c r="B202" s="39" t="s">
        <v>558</v>
      </c>
    </row>
    <row r="203" ht="14.25" customHeight="1">
      <c r="A203" s="39" t="s">
        <v>559</v>
      </c>
      <c r="B203" s="39" t="s">
        <v>560</v>
      </c>
    </row>
    <row r="204" ht="14.25" customHeight="1">
      <c r="A204" s="39" t="s">
        <v>561</v>
      </c>
      <c r="B204" s="39" t="s">
        <v>562</v>
      </c>
    </row>
    <row r="205" ht="14.25" customHeight="1">
      <c r="A205" s="39" t="s">
        <v>563</v>
      </c>
      <c r="B205" s="39" t="s">
        <v>564</v>
      </c>
    </row>
    <row r="206" ht="14.25" customHeight="1">
      <c r="A206" s="39" t="s">
        <v>565</v>
      </c>
      <c r="B206" s="39" t="s">
        <v>566</v>
      </c>
    </row>
    <row r="207" ht="14.25" customHeight="1">
      <c r="A207" s="39" t="s">
        <v>567</v>
      </c>
      <c r="B207" s="39" t="s">
        <v>568</v>
      </c>
    </row>
    <row r="208" ht="14.25" customHeight="1">
      <c r="A208" s="39" t="s">
        <v>569</v>
      </c>
      <c r="B208" s="39" t="s">
        <v>329</v>
      </c>
    </row>
    <row r="209" ht="14.25" customHeight="1">
      <c r="A209" s="39" t="s">
        <v>570</v>
      </c>
      <c r="B209" s="39" t="s">
        <v>571</v>
      </c>
    </row>
    <row r="210" ht="14.25" customHeight="1">
      <c r="A210" s="39" t="s">
        <v>572</v>
      </c>
      <c r="B210" s="39" t="s">
        <v>573</v>
      </c>
    </row>
    <row r="211" ht="14.25" customHeight="1">
      <c r="A211" s="39" t="s">
        <v>574</v>
      </c>
      <c r="B211" s="39" t="s">
        <v>575</v>
      </c>
    </row>
    <row r="212" ht="14.25" customHeight="1">
      <c r="A212" s="39" t="s">
        <v>576</v>
      </c>
      <c r="B212" s="39" t="s">
        <v>577</v>
      </c>
    </row>
    <row r="213" ht="14.25" customHeight="1">
      <c r="A213" s="39" t="s">
        <v>578</v>
      </c>
      <c r="B213" s="39" t="s">
        <v>579</v>
      </c>
    </row>
    <row r="214" ht="14.25" customHeight="1">
      <c r="A214" s="39" t="s">
        <v>580</v>
      </c>
      <c r="B214" s="39" t="s">
        <v>581</v>
      </c>
    </row>
    <row r="215" ht="14.25" customHeight="1">
      <c r="A215" s="39" t="s">
        <v>582</v>
      </c>
      <c r="B215" s="39" t="s">
        <v>346</v>
      </c>
    </row>
    <row r="216" ht="14.25" customHeight="1">
      <c r="A216" s="39" t="s">
        <v>583</v>
      </c>
      <c r="B216" s="39" t="s">
        <v>584</v>
      </c>
    </row>
    <row r="217" ht="14.25" customHeight="1">
      <c r="A217" s="39" t="s">
        <v>585</v>
      </c>
      <c r="B217" s="39" t="s">
        <v>586</v>
      </c>
    </row>
    <row r="218" ht="14.25" customHeight="1">
      <c r="A218" s="39" t="s">
        <v>587</v>
      </c>
      <c r="B218" s="39" t="s">
        <v>588</v>
      </c>
    </row>
    <row r="219" ht="14.25" customHeight="1">
      <c r="A219" s="39" t="s">
        <v>589</v>
      </c>
      <c r="B219" s="39" t="s">
        <v>268</v>
      </c>
    </row>
    <row r="220" ht="14.25" customHeight="1">
      <c r="A220" s="39" t="s">
        <v>590</v>
      </c>
      <c r="B220" s="39" t="s">
        <v>591</v>
      </c>
    </row>
    <row r="221" ht="14.25" customHeight="1">
      <c r="A221" s="39" t="s">
        <v>592</v>
      </c>
      <c r="B221" s="39" t="s">
        <v>593</v>
      </c>
    </row>
    <row r="222" ht="14.25" customHeight="1">
      <c r="A222" s="39" t="s">
        <v>592</v>
      </c>
      <c r="B222" s="39" t="s">
        <v>594</v>
      </c>
    </row>
    <row r="223" ht="14.25" customHeight="1">
      <c r="A223" s="39" t="s">
        <v>595</v>
      </c>
      <c r="B223" s="39" t="s">
        <v>596</v>
      </c>
    </row>
    <row r="224" ht="14.25" customHeight="1">
      <c r="A224" s="39" t="s">
        <v>597</v>
      </c>
      <c r="B224" s="39" t="s">
        <v>598</v>
      </c>
    </row>
    <row r="225" ht="14.25" customHeight="1">
      <c r="A225" s="39" t="s">
        <v>599</v>
      </c>
      <c r="B225" s="39" t="s">
        <v>600</v>
      </c>
    </row>
    <row r="226" ht="14.25" customHeight="1">
      <c r="A226" s="39" t="s">
        <v>601</v>
      </c>
      <c r="B226" s="39" t="s">
        <v>602</v>
      </c>
    </row>
    <row r="227" ht="14.25" customHeight="1">
      <c r="A227" s="39" t="s">
        <v>603</v>
      </c>
      <c r="B227" s="39" t="s">
        <v>604</v>
      </c>
    </row>
    <row r="228" ht="14.25" customHeight="1">
      <c r="A228" s="39" t="s">
        <v>605</v>
      </c>
      <c r="B228" s="39" t="s">
        <v>606</v>
      </c>
    </row>
    <row r="229" ht="14.25" customHeight="1">
      <c r="A229" s="39" t="s">
        <v>607</v>
      </c>
      <c r="B229" s="39" t="s">
        <v>608</v>
      </c>
    </row>
    <row r="230" ht="14.25" customHeight="1">
      <c r="A230" s="39" t="s">
        <v>609</v>
      </c>
      <c r="B230" s="39" t="s">
        <v>606</v>
      </c>
    </row>
    <row r="231" ht="14.25" customHeight="1">
      <c r="A231" s="39" t="s">
        <v>610</v>
      </c>
      <c r="B231" s="39" t="s">
        <v>611</v>
      </c>
    </row>
    <row r="232" ht="14.25" customHeight="1">
      <c r="A232" s="39" t="s">
        <v>612</v>
      </c>
      <c r="B232" s="39" t="s">
        <v>613</v>
      </c>
    </row>
    <row r="233" ht="14.25" customHeight="1">
      <c r="A233" s="39" t="s">
        <v>614</v>
      </c>
      <c r="B233" s="39" t="s">
        <v>615</v>
      </c>
    </row>
    <row r="234" ht="14.25" customHeight="1">
      <c r="A234" s="39" t="s">
        <v>616</v>
      </c>
      <c r="B234" s="39" t="s">
        <v>617</v>
      </c>
    </row>
    <row r="235" ht="14.25" customHeight="1">
      <c r="A235" s="39" t="s">
        <v>618</v>
      </c>
      <c r="B235" s="39" t="s">
        <v>579</v>
      </c>
    </row>
    <row r="236" ht="14.25" customHeight="1">
      <c r="A236" s="39" t="s">
        <v>619</v>
      </c>
      <c r="B236" s="39" t="s">
        <v>620</v>
      </c>
    </row>
    <row r="237" ht="14.25" customHeight="1">
      <c r="A237" s="39" t="s">
        <v>621</v>
      </c>
      <c r="B237" s="39" t="s">
        <v>622</v>
      </c>
    </row>
    <row r="238" ht="14.25" customHeight="1">
      <c r="A238" s="39" t="s">
        <v>623</v>
      </c>
      <c r="B238" s="39" t="s">
        <v>275</v>
      </c>
    </row>
    <row r="239" ht="14.25" customHeight="1">
      <c r="A239" s="39" t="s">
        <v>624</v>
      </c>
      <c r="B239" s="39" t="s">
        <v>625</v>
      </c>
    </row>
    <row r="240" ht="14.25" customHeight="1">
      <c r="A240" s="39" t="s">
        <v>626</v>
      </c>
      <c r="B240" s="39" t="s">
        <v>596</v>
      </c>
    </row>
    <row r="241" ht="14.25" customHeight="1">
      <c r="A241" s="39" t="s">
        <v>627</v>
      </c>
      <c r="B241" s="39" t="s">
        <v>628</v>
      </c>
    </row>
    <row r="242" ht="14.25" customHeight="1">
      <c r="A242" s="39" t="s">
        <v>629</v>
      </c>
      <c r="B242" s="39" t="s">
        <v>630</v>
      </c>
    </row>
    <row r="243" ht="14.25" customHeight="1">
      <c r="A243" s="39" t="s">
        <v>631</v>
      </c>
      <c r="B243" s="39" t="s">
        <v>632</v>
      </c>
    </row>
    <row r="244" ht="14.25" customHeight="1">
      <c r="A244" s="39" t="s">
        <v>633</v>
      </c>
      <c r="B244" s="39" t="s">
        <v>271</v>
      </c>
    </row>
    <row r="245" ht="14.25" customHeight="1">
      <c r="A245" s="39" t="s">
        <v>634</v>
      </c>
      <c r="B245" s="39" t="s">
        <v>635</v>
      </c>
    </row>
    <row r="246" ht="14.25" customHeight="1">
      <c r="A246" s="39" t="s">
        <v>636</v>
      </c>
      <c r="B246" s="39" t="s">
        <v>550</v>
      </c>
    </row>
    <row r="247" ht="14.25" customHeight="1">
      <c r="A247" s="39" t="s">
        <v>637</v>
      </c>
      <c r="B247" s="39" t="s">
        <v>638</v>
      </c>
    </row>
    <row r="248" ht="14.25" customHeight="1">
      <c r="A248" s="39" t="s">
        <v>639</v>
      </c>
      <c r="B248" s="39" t="s">
        <v>640</v>
      </c>
    </row>
    <row r="249" ht="14.25" customHeight="1">
      <c r="A249" s="39" t="s">
        <v>641</v>
      </c>
      <c r="B249" s="39" t="s">
        <v>642</v>
      </c>
    </row>
    <row r="250" ht="14.25" customHeight="1">
      <c r="A250" s="39" t="s">
        <v>643</v>
      </c>
      <c r="B250" s="39" t="s">
        <v>644</v>
      </c>
    </row>
    <row r="251" ht="14.25" customHeight="1">
      <c r="A251" s="39" t="s">
        <v>645</v>
      </c>
      <c r="B251" s="39" t="s">
        <v>646</v>
      </c>
    </row>
    <row r="252" ht="14.25" customHeight="1">
      <c r="A252" s="39" t="s">
        <v>647</v>
      </c>
      <c r="B252" s="39" t="s">
        <v>402</v>
      </c>
    </row>
    <row r="253" ht="14.25" customHeight="1">
      <c r="A253" s="39" t="s">
        <v>648</v>
      </c>
      <c r="B253" s="39" t="s">
        <v>649</v>
      </c>
    </row>
    <row r="254" ht="14.25" customHeight="1">
      <c r="A254" s="39" t="s">
        <v>650</v>
      </c>
      <c r="B254" s="39" t="s">
        <v>651</v>
      </c>
    </row>
    <row r="255" ht="14.25" customHeight="1">
      <c r="A255" s="39" t="s">
        <v>652</v>
      </c>
      <c r="B255" s="39" t="s">
        <v>653</v>
      </c>
    </row>
    <row r="256" ht="14.25" customHeight="1">
      <c r="A256" s="39" t="s">
        <v>654</v>
      </c>
      <c r="B256" s="39" t="s">
        <v>263</v>
      </c>
    </row>
    <row r="257" ht="14.25" customHeight="1">
      <c r="A257" s="39" t="s">
        <v>655</v>
      </c>
      <c r="B257" s="39" t="s">
        <v>234</v>
      </c>
    </row>
    <row r="258" ht="14.25" customHeight="1">
      <c r="A258" s="39" t="s">
        <v>656</v>
      </c>
      <c r="B258" s="39" t="s">
        <v>657</v>
      </c>
    </row>
    <row r="259" ht="14.25" customHeight="1">
      <c r="A259" s="39" t="s">
        <v>658</v>
      </c>
      <c r="B259" s="39" t="s">
        <v>659</v>
      </c>
    </row>
    <row r="260" ht="14.25" customHeight="1">
      <c r="A260" s="39" t="s">
        <v>660</v>
      </c>
      <c r="B260" s="39" t="s">
        <v>651</v>
      </c>
    </row>
    <row r="261" ht="14.25" customHeight="1">
      <c r="A261" s="39" t="s">
        <v>661</v>
      </c>
      <c r="B261" s="39" t="s">
        <v>662</v>
      </c>
    </row>
    <row r="262" ht="14.25" customHeight="1">
      <c r="A262" s="39" t="s">
        <v>663</v>
      </c>
      <c r="B262" s="39" t="s">
        <v>664</v>
      </c>
    </row>
    <row r="263" ht="14.25" customHeight="1">
      <c r="A263" s="39" t="s">
        <v>665</v>
      </c>
      <c r="B263" s="39" t="s">
        <v>666</v>
      </c>
    </row>
    <row r="264" ht="14.25" customHeight="1">
      <c r="A264" s="39" t="s">
        <v>667</v>
      </c>
      <c r="B264" s="39" t="s">
        <v>668</v>
      </c>
    </row>
    <row r="265" ht="14.25" customHeight="1">
      <c r="A265" s="39" t="s">
        <v>669</v>
      </c>
      <c r="B265" s="39" t="s">
        <v>670</v>
      </c>
    </row>
    <row r="266" ht="14.25" customHeight="1">
      <c r="A266" s="39" t="s">
        <v>671</v>
      </c>
      <c r="B266" s="39" t="s">
        <v>672</v>
      </c>
    </row>
    <row r="267" ht="14.25" customHeight="1">
      <c r="A267" s="39" t="s">
        <v>673</v>
      </c>
      <c r="B267" s="39" t="s">
        <v>674</v>
      </c>
    </row>
    <row r="268" ht="14.25" customHeight="1">
      <c r="A268" s="39" t="s">
        <v>675</v>
      </c>
      <c r="B268" s="39" t="s">
        <v>575</v>
      </c>
    </row>
    <row r="269" ht="14.25" customHeight="1">
      <c r="A269" s="39" t="s">
        <v>676</v>
      </c>
      <c r="B269" s="39" t="s">
        <v>677</v>
      </c>
    </row>
    <row r="270" ht="14.25" customHeight="1">
      <c r="A270" s="39" t="s">
        <v>678</v>
      </c>
      <c r="B270" s="39" t="s">
        <v>677</v>
      </c>
    </row>
    <row r="271" ht="14.25" customHeight="1">
      <c r="A271" s="39" t="s">
        <v>679</v>
      </c>
      <c r="B271" s="39" t="s">
        <v>680</v>
      </c>
    </row>
    <row r="272" ht="14.25" customHeight="1">
      <c r="A272" s="39" t="s">
        <v>681</v>
      </c>
      <c r="B272" s="39" t="s">
        <v>682</v>
      </c>
    </row>
    <row r="273" ht="14.25" customHeight="1">
      <c r="A273" s="39" t="s">
        <v>683</v>
      </c>
      <c r="B273" s="39" t="s">
        <v>684</v>
      </c>
    </row>
    <row r="274" ht="14.25" customHeight="1">
      <c r="A274" s="39" t="s">
        <v>685</v>
      </c>
      <c r="B274" s="39" t="s">
        <v>686</v>
      </c>
    </row>
    <row r="275" ht="14.25" customHeight="1">
      <c r="A275" s="39" t="s">
        <v>687</v>
      </c>
      <c r="B275" s="39" t="s">
        <v>688</v>
      </c>
    </row>
    <row r="276" ht="14.25" customHeight="1">
      <c r="A276" s="39" t="s">
        <v>689</v>
      </c>
      <c r="B276" s="39" t="s">
        <v>690</v>
      </c>
    </row>
    <row r="277" ht="14.25" customHeight="1">
      <c r="A277" s="39" t="s">
        <v>691</v>
      </c>
      <c r="B277" s="39" t="s">
        <v>692</v>
      </c>
    </row>
    <row r="278" ht="14.25" customHeight="1">
      <c r="A278" s="39" t="s">
        <v>693</v>
      </c>
      <c r="B278" s="39" t="s">
        <v>694</v>
      </c>
    </row>
    <row r="279" ht="14.25" customHeight="1">
      <c r="A279" s="39" t="s">
        <v>695</v>
      </c>
      <c r="B279" s="39" t="s">
        <v>692</v>
      </c>
    </row>
    <row r="280" ht="14.25" customHeight="1">
      <c r="A280" s="39" t="s">
        <v>696</v>
      </c>
      <c r="B280" s="39" t="s">
        <v>556</v>
      </c>
    </row>
    <row r="281" ht="14.25" customHeight="1">
      <c r="A281" s="39" t="s">
        <v>697</v>
      </c>
      <c r="B281" s="39" t="s">
        <v>698</v>
      </c>
    </row>
    <row r="282" ht="14.25" customHeight="1">
      <c r="A282" s="39" t="s">
        <v>699</v>
      </c>
      <c r="B282" s="39" t="s">
        <v>692</v>
      </c>
    </row>
    <row r="283" ht="14.25" customHeight="1">
      <c r="A283" s="39" t="s">
        <v>700</v>
      </c>
      <c r="B283" s="39" t="s">
        <v>701</v>
      </c>
    </row>
    <row r="284" ht="14.25" customHeight="1">
      <c r="A284" s="39" t="s">
        <v>702</v>
      </c>
      <c r="B284" s="39" t="s">
        <v>434</v>
      </c>
    </row>
    <row r="285" ht="14.25" customHeight="1">
      <c r="A285" s="39" t="s">
        <v>703</v>
      </c>
      <c r="B285" s="39" t="s">
        <v>704</v>
      </c>
    </row>
    <row r="286" ht="14.25" customHeight="1">
      <c r="A286" s="39" t="s">
        <v>705</v>
      </c>
      <c r="B286" s="39" t="s">
        <v>666</v>
      </c>
    </row>
    <row r="287" ht="14.25" customHeight="1">
      <c r="A287" s="39" t="s">
        <v>706</v>
      </c>
      <c r="B287" s="39" t="s">
        <v>642</v>
      </c>
    </row>
    <row r="288" ht="14.25" customHeight="1">
      <c r="A288" s="39" t="s">
        <v>707</v>
      </c>
      <c r="B288" s="39" t="s">
        <v>708</v>
      </c>
    </row>
    <row r="289" ht="14.25" customHeight="1">
      <c r="A289" s="39" t="s">
        <v>709</v>
      </c>
      <c r="B289" s="39" t="s">
        <v>710</v>
      </c>
    </row>
    <row r="290" ht="14.25" customHeight="1">
      <c r="A290" s="39" t="s">
        <v>711</v>
      </c>
      <c r="B290" s="39" t="s">
        <v>712</v>
      </c>
    </row>
    <row r="291" ht="14.25" customHeight="1">
      <c r="A291" s="39" t="s">
        <v>713</v>
      </c>
      <c r="B291" s="39" t="s">
        <v>714</v>
      </c>
    </row>
    <row r="292" ht="14.25" customHeight="1">
      <c r="A292" s="39" t="s">
        <v>715</v>
      </c>
      <c r="B292" s="39" t="s">
        <v>716</v>
      </c>
    </row>
    <row r="293" ht="14.25" customHeight="1">
      <c r="A293" s="39" t="s">
        <v>717</v>
      </c>
      <c r="B293" s="39" t="s">
        <v>718</v>
      </c>
    </row>
    <row r="294" ht="14.25" customHeight="1">
      <c r="A294" s="39" t="s">
        <v>719</v>
      </c>
      <c r="B294" s="39" t="s">
        <v>720</v>
      </c>
    </row>
    <row r="295" ht="14.25" customHeight="1">
      <c r="A295" s="39" t="s">
        <v>721</v>
      </c>
      <c r="B295" s="39" t="s">
        <v>722</v>
      </c>
    </row>
    <row r="296" ht="14.25" customHeight="1">
      <c r="A296" s="39" t="s">
        <v>723</v>
      </c>
      <c r="B296" s="39" t="s">
        <v>724</v>
      </c>
    </row>
    <row r="297" ht="14.25" customHeight="1">
      <c r="A297" s="39" t="s">
        <v>725</v>
      </c>
      <c r="B297" s="39" t="s">
        <v>726</v>
      </c>
    </row>
    <row r="298" ht="14.25" customHeight="1">
      <c r="A298" s="39" t="s">
        <v>727</v>
      </c>
      <c r="B298" s="39" t="s">
        <v>728</v>
      </c>
    </row>
    <row r="299" ht="14.25" customHeight="1">
      <c r="A299" s="39" t="s">
        <v>729</v>
      </c>
      <c r="B299" s="39" t="s">
        <v>730</v>
      </c>
    </row>
    <row r="300" ht="14.25" customHeight="1">
      <c r="A300" s="39" t="s">
        <v>731</v>
      </c>
      <c r="B300" s="39" t="s">
        <v>732</v>
      </c>
    </row>
    <row r="301" ht="14.25" customHeight="1">
      <c r="A301" s="39" t="s">
        <v>733</v>
      </c>
      <c r="B301" s="39" t="s">
        <v>734</v>
      </c>
    </row>
    <row r="302" ht="14.25" customHeight="1">
      <c r="A302" s="39" t="s">
        <v>735</v>
      </c>
      <c r="B302" s="39" t="s">
        <v>736</v>
      </c>
    </row>
    <row r="303" ht="14.25" customHeight="1">
      <c r="A303" s="39" t="s">
        <v>737</v>
      </c>
      <c r="B303" s="39" t="s">
        <v>297</v>
      </c>
    </row>
    <row r="304" ht="14.25" customHeight="1">
      <c r="A304" s="39" t="s">
        <v>738</v>
      </c>
      <c r="B304" s="39" t="s">
        <v>739</v>
      </c>
    </row>
    <row r="305" ht="14.25" customHeight="1">
      <c r="A305" s="39" t="s">
        <v>740</v>
      </c>
      <c r="B305" s="39" t="s">
        <v>741</v>
      </c>
    </row>
    <row r="306" ht="14.25" customHeight="1">
      <c r="A306" s="39" t="s">
        <v>742</v>
      </c>
      <c r="B306" s="39" t="s">
        <v>743</v>
      </c>
    </row>
    <row r="307" ht="14.25" customHeight="1">
      <c r="A307" s="39" t="s">
        <v>744</v>
      </c>
      <c r="B307" s="39" t="s">
        <v>745</v>
      </c>
    </row>
    <row r="308" ht="14.25" customHeight="1">
      <c r="A308" s="39" t="s">
        <v>746</v>
      </c>
      <c r="B308" s="39" t="s">
        <v>747</v>
      </c>
    </row>
    <row r="309" ht="14.25" customHeight="1">
      <c r="A309" s="39" t="s">
        <v>748</v>
      </c>
      <c r="B309" s="39" t="s">
        <v>464</v>
      </c>
    </row>
    <row r="310" ht="14.25" customHeight="1">
      <c r="A310" s="39" t="s">
        <v>749</v>
      </c>
      <c r="B310" s="39" t="s">
        <v>750</v>
      </c>
    </row>
    <row r="311" ht="14.25" customHeight="1">
      <c r="A311" s="39" t="s">
        <v>751</v>
      </c>
      <c r="B311" s="39" t="s">
        <v>708</v>
      </c>
    </row>
    <row r="312" ht="14.25" customHeight="1">
      <c r="A312" s="39" t="s">
        <v>752</v>
      </c>
      <c r="B312" s="39" t="s">
        <v>753</v>
      </c>
    </row>
    <row r="313" ht="14.25" customHeight="1">
      <c r="A313" s="39" t="s">
        <v>754</v>
      </c>
      <c r="B313" s="39" t="s">
        <v>714</v>
      </c>
    </row>
    <row r="314" ht="14.25" customHeight="1">
      <c r="A314" s="39" t="s">
        <v>755</v>
      </c>
      <c r="B314" s="39" t="s">
        <v>657</v>
      </c>
    </row>
    <row r="315" ht="14.25" customHeight="1">
      <c r="A315" s="39" t="s">
        <v>756</v>
      </c>
      <c r="B315" s="39" t="s">
        <v>757</v>
      </c>
    </row>
    <row r="316" ht="14.25" customHeight="1">
      <c r="A316" s="39" t="s">
        <v>758</v>
      </c>
      <c r="B316" s="39" t="s">
        <v>759</v>
      </c>
    </row>
    <row r="317" ht="14.25" customHeight="1">
      <c r="A317" s="39" t="s">
        <v>760</v>
      </c>
      <c r="B317" s="39" t="s">
        <v>761</v>
      </c>
    </row>
    <row r="318" ht="14.25" customHeight="1">
      <c r="A318" s="39" t="s">
        <v>762</v>
      </c>
      <c r="B318" s="39" t="s">
        <v>763</v>
      </c>
    </row>
    <row r="319" ht="14.25" customHeight="1">
      <c r="A319" s="39" t="s">
        <v>764</v>
      </c>
      <c r="B319" s="39" t="s">
        <v>765</v>
      </c>
    </row>
    <row r="320" ht="14.25" customHeight="1">
      <c r="A320" s="39" t="s">
        <v>766</v>
      </c>
      <c r="B320" s="39" t="s">
        <v>767</v>
      </c>
    </row>
    <row r="321" ht="14.25" customHeight="1">
      <c r="A321" s="39" t="s">
        <v>768</v>
      </c>
      <c r="B321" s="39" t="s">
        <v>701</v>
      </c>
    </row>
    <row r="322" ht="14.25" customHeight="1">
      <c r="A322" s="39" t="s">
        <v>769</v>
      </c>
      <c r="B322" s="39" t="s">
        <v>770</v>
      </c>
    </row>
    <row r="323" ht="14.25" customHeight="1">
      <c r="A323" s="39" t="s">
        <v>771</v>
      </c>
      <c r="B323" s="39" t="s">
        <v>772</v>
      </c>
    </row>
    <row r="324" ht="14.25" customHeight="1">
      <c r="A324" s="39" t="s">
        <v>773</v>
      </c>
      <c r="B324" s="39" t="s">
        <v>774</v>
      </c>
    </row>
    <row r="325" ht="14.25" customHeight="1">
      <c r="A325" s="39" t="s">
        <v>775</v>
      </c>
      <c r="B325" s="39" t="s">
        <v>776</v>
      </c>
    </row>
    <row r="326" ht="14.25" customHeight="1">
      <c r="A326" s="39" t="s">
        <v>777</v>
      </c>
      <c r="B326" s="39" t="s">
        <v>722</v>
      </c>
    </row>
    <row r="327" ht="14.25" customHeight="1">
      <c r="A327" s="39" t="s">
        <v>778</v>
      </c>
      <c r="B327" s="39" t="s">
        <v>480</v>
      </c>
    </row>
    <row r="328" ht="14.25" customHeight="1">
      <c r="A328" s="39" t="s">
        <v>779</v>
      </c>
      <c r="B328" s="39" t="s">
        <v>780</v>
      </c>
    </row>
    <row r="329" ht="14.25" customHeight="1">
      <c r="A329" s="39" t="s">
        <v>781</v>
      </c>
      <c r="B329" s="39" t="s">
        <v>682</v>
      </c>
    </row>
    <row r="330" ht="14.25" customHeight="1">
      <c r="A330" s="39" t="s">
        <v>782</v>
      </c>
      <c r="B330" s="39" t="s">
        <v>783</v>
      </c>
    </row>
    <row r="331" ht="14.25" customHeight="1">
      <c r="A331" s="39" t="s">
        <v>784</v>
      </c>
      <c r="B331" s="39" t="s">
        <v>785</v>
      </c>
    </row>
    <row r="332" ht="14.25" customHeight="1">
      <c r="A332" s="39" t="s">
        <v>786</v>
      </c>
      <c r="B332" s="39" t="s">
        <v>787</v>
      </c>
    </row>
    <row r="333" ht="14.25" customHeight="1">
      <c r="A333" s="39" t="s">
        <v>788</v>
      </c>
      <c r="B333" s="39" t="s">
        <v>789</v>
      </c>
    </row>
    <row r="334" ht="14.25" customHeight="1">
      <c r="A334" s="39" t="s">
        <v>790</v>
      </c>
      <c r="B334" s="39" t="s">
        <v>791</v>
      </c>
    </row>
    <row r="335" ht="14.25" customHeight="1">
      <c r="A335" s="39" t="s">
        <v>792</v>
      </c>
      <c r="B335" s="39" t="s">
        <v>684</v>
      </c>
    </row>
    <row r="336" ht="14.25" customHeight="1">
      <c r="A336" s="39" t="s">
        <v>793</v>
      </c>
      <c r="B336" s="39" t="s">
        <v>794</v>
      </c>
    </row>
    <row r="337" ht="14.25" customHeight="1">
      <c r="A337" s="39" t="s">
        <v>795</v>
      </c>
      <c r="B337" s="39" t="s">
        <v>710</v>
      </c>
    </row>
    <row r="338" ht="14.25" customHeight="1">
      <c r="A338" s="39" t="s">
        <v>796</v>
      </c>
      <c r="B338" s="39" t="s">
        <v>797</v>
      </c>
    </row>
    <row r="339" ht="14.25" customHeight="1">
      <c r="A339" s="39" t="s">
        <v>798</v>
      </c>
      <c r="B339" s="39" t="s">
        <v>799</v>
      </c>
    </row>
    <row r="340" ht="14.25" customHeight="1">
      <c r="A340" s="39" t="s">
        <v>800</v>
      </c>
      <c r="B340" s="39" t="s">
        <v>801</v>
      </c>
    </row>
    <row r="341" ht="14.25" customHeight="1">
      <c r="A341" s="39" t="s">
        <v>802</v>
      </c>
      <c r="B341" s="39" t="s">
        <v>770</v>
      </c>
    </row>
    <row r="342" ht="14.25" customHeight="1">
      <c r="A342" s="39" t="s">
        <v>803</v>
      </c>
      <c r="B342" s="39" t="s">
        <v>638</v>
      </c>
    </row>
    <row r="343" ht="14.25" customHeight="1">
      <c r="A343" s="39" t="s">
        <v>804</v>
      </c>
      <c r="B343" s="39" t="s">
        <v>741</v>
      </c>
    </row>
    <row r="344" ht="14.25" customHeight="1">
      <c r="A344" s="39" t="s">
        <v>805</v>
      </c>
      <c r="B344" s="39" t="s">
        <v>797</v>
      </c>
    </row>
    <row r="345" ht="14.25" customHeight="1">
      <c r="A345" s="39" t="s">
        <v>806</v>
      </c>
      <c r="B345" s="39" t="s">
        <v>807</v>
      </c>
    </row>
    <row r="346" ht="14.25" customHeight="1">
      <c r="A346" s="39" t="s">
        <v>808</v>
      </c>
      <c r="B346" s="39" t="s">
        <v>809</v>
      </c>
    </row>
    <row r="347" ht="14.25" customHeight="1">
      <c r="A347" s="39" t="s">
        <v>810</v>
      </c>
      <c r="B347" s="39" t="s">
        <v>811</v>
      </c>
    </row>
    <row r="348" ht="14.25" customHeight="1">
      <c r="A348" s="39" t="s">
        <v>812</v>
      </c>
      <c r="B348" s="39" t="s">
        <v>686</v>
      </c>
    </row>
    <row r="349" ht="14.25" customHeight="1">
      <c r="A349" s="39" t="s">
        <v>813</v>
      </c>
      <c r="B349" s="39" t="s">
        <v>757</v>
      </c>
    </row>
    <row r="350" ht="14.25" customHeight="1">
      <c r="A350" s="39" t="s">
        <v>814</v>
      </c>
      <c r="B350" s="39" t="s">
        <v>791</v>
      </c>
    </row>
    <row r="351" ht="14.25" customHeight="1">
      <c r="A351" s="39" t="s">
        <v>815</v>
      </c>
      <c r="B351" s="39" t="s">
        <v>816</v>
      </c>
    </row>
    <row r="352" ht="14.25" customHeight="1">
      <c r="A352" s="39" t="s">
        <v>817</v>
      </c>
      <c r="B352" s="39" t="s">
        <v>818</v>
      </c>
    </row>
    <row r="353" ht="14.25" customHeight="1">
      <c r="A353" s="39" t="s">
        <v>819</v>
      </c>
      <c r="B353" s="39" t="s">
        <v>277</v>
      </c>
    </row>
    <row r="354" ht="14.25" customHeight="1">
      <c r="A354" s="39" t="s">
        <v>820</v>
      </c>
      <c r="B354" s="39" t="s">
        <v>783</v>
      </c>
    </row>
    <row r="355" ht="14.25" customHeight="1">
      <c r="A355" s="39" t="s">
        <v>821</v>
      </c>
      <c r="B355" s="39" t="s">
        <v>615</v>
      </c>
    </row>
    <row r="356" ht="14.25" customHeight="1">
      <c r="A356" s="39" t="s">
        <v>822</v>
      </c>
      <c r="B356" s="39" t="s">
        <v>588</v>
      </c>
    </row>
    <row r="357" ht="14.25" customHeight="1">
      <c r="A357" s="39" t="s">
        <v>823</v>
      </c>
      <c r="B357" s="39" t="s">
        <v>305</v>
      </c>
    </row>
    <row r="358" ht="14.25" customHeight="1">
      <c r="A358" s="39" t="s">
        <v>824</v>
      </c>
      <c r="B358" s="39" t="s">
        <v>825</v>
      </c>
    </row>
    <row r="359" ht="14.25" customHeight="1">
      <c r="A359" s="39" t="s">
        <v>826</v>
      </c>
      <c r="B359" s="39" t="s">
        <v>827</v>
      </c>
    </row>
    <row r="360" ht="14.25" customHeight="1">
      <c r="A360" s="39" t="s">
        <v>828</v>
      </c>
      <c r="B360" s="39" t="s">
        <v>829</v>
      </c>
    </row>
    <row r="361" ht="14.25" customHeight="1">
      <c r="A361" s="39" t="s">
        <v>830</v>
      </c>
      <c r="B361" s="39" t="s">
        <v>831</v>
      </c>
    </row>
    <row r="362" ht="14.25" customHeight="1">
      <c r="A362" s="39" t="s">
        <v>832</v>
      </c>
      <c r="B362" s="39" t="s">
        <v>776</v>
      </c>
    </row>
    <row r="363" ht="14.25" customHeight="1">
      <c r="A363" s="39" t="s">
        <v>833</v>
      </c>
      <c r="B363" s="39" t="s">
        <v>743</v>
      </c>
    </row>
    <row r="364" ht="14.25" customHeight="1">
      <c r="A364" s="39" t="s">
        <v>834</v>
      </c>
      <c r="B364" s="39" t="s">
        <v>726</v>
      </c>
    </row>
    <row r="365" ht="14.25" customHeight="1">
      <c r="A365" s="39" t="s">
        <v>835</v>
      </c>
      <c r="B365" s="39" t="s">
        <v>836</v>
      </c>
    </row>
    <row r="366" ht="14.25" customHeight="1">
      <c r="A366" s="39" t="s">
        <v>837</v>
      </c>
      <c r="B366" s="39" t="s">
        <v>811</v>
      </c>
    </row>
    <row r="367" ht="14.25" customHeight="1">
      <c r="A367" s="39" t="s">
        <v>838</v>
      </c>
      <c r="B367" s="39" t="s">
        <v>839</v>
      </c>
    </row>
    <row r="368" ht="14.25" customHeight="1">
      <c r="A368" s="39" t="s">
        <v>840</v>
      </c>
      <c r="B368" s="39" t="s">
        <v>841</v>
      </c>
    </row>
    <row r="369" ht="14.25" customHeight="1">
      <c r="A369" s="39" t="s">
        <v>842</v>
      </c>
      <c r="B369" s="39" t="s">
        <v>843</v>
      </c>
    </row>
    <row r="370" ht="14.25" customHeight="1">
      <c r="A370" s="39" t="s">
        <v>844</v>
      </c>
      <c r="B370" s="39" t="s">
        <v>845</v>
      </c>
    </row>
    <row r="371" ht="14.25" customHeight="1">
      <c r="A371" s="39" t="s">
        <v>846</v>
      </c>
      <c r="B371" s="39" t="s">
        <v>839</v>
      </c>
    </row>
    <row r="372" ht="14.25" customHeight="1">
      <c r="A372" s="39" t="s">
        <v>847</v>
      </c>
      <c r="B372" s="39" t="s">
        <v>848</v>
      </c>
    </row>
    <row r="373" ht="14.25" customHeight="1">
      <c r="A373" s="39" t="s">
        <v>849</v>
      </c>
      <c r="B373" s="39" t="s">
        <v>747</v>
      </c>
    </row>
    <row r="374" ht="14.25" customHeight="1">
      <c r="A374" s="39" t="s">
        <v>850</v>
      </c>
      <c r="B374" s="39" t="s">
        <v>851</v>
      </c>
    </row>
    <row r="375" ht="14.25" customHeight="1">
      <c r="A375" s="39" t="s">
        <v>852</v>
      </c>
      <c r="B375" s="39" t="s">
        <v>853</v>
      </c>
    </row>
    <row r="376" ht="14.25" customHeight="1">
      <c r="A376" s="39" t="s">
        <v>854</v>
      </c>
      <c r="B376" s="39" t="s">
        <v>855</v>
      </c>
    </row>
    <row r="377" ht="14.25" customHeight="1">
      <c r="A377" s="39" t="s">
        <v>856</v>
      </c>
      <c r="B377" s="39" t="s">
        <v>853</v>
      </c>
    </row>
    <row r="378" ht="14.25" customHeight="1">
      <c r="A378" s="39" t="s">
        <v>857</v>
      </c>
      <c r="B378" s="39" t="s">
        <v>858</v>
      </c>
    </row>
    <row r="379" ht="14.25" customHeight="1">
      <c r="A379" s="39" t="s">
        <v>859</v>
      </c>
      <c r="B379" s="39" t="s">
        <v>575</v>
      </c>
    </row>
    <row r="380" ht="14.25" customHeight="1">
      <c r="A380" s="39" t="s">
        <v>860</v>
      </c>
      <c r="B380" s="39" t="s">
        <v>750</v>
      </c>
    </row>
    <row r="381" ht="14.25" customHeight="1">
      <c r="A381" s="39" t="s">
        <v>861</v>
      </c>
      <c r="B381" s="39" t="s">
        <v>862</v>
      </c>
    </row>
    <row r="382" ht="14.25" customHeight="1">
      <c r="A382" s="39" t="s">
        <v>863</v>
      </c>
      <c r="B382" s="39" t="s">
        <v>864</v>
      </c>
    </row>
    <row r="383" ht="14.25" customHeight="1">
      <c r="A383" s="39" t="s">
        <v>865</v>
      </c>
      <c r="B383" s="39" t="s">
        <v>811</v>
      </c>
    </row>
    <row r="384" ht="14.25" customHeight="1">
      <c r="A384" s="39" t="s">
        <v>866</v>
      </c>
      <c r="B384" s="39" t="s">
        <v>594</v>
      </c>
    </row>
    <row r="385" ht="14.25" customHeight="1">
      <c r="A385" s="39" t="s">
        <v>866</v>
      </c>
      <c r="B385" s="39" t="s">
        <v>593</v>
      </c>
    </row>
    <row r="386" ht="14.25" customHeight="1">
      <c r="A386" s="39" t="s">
        <v>867</v>
      </c>
      <c r="B386" s="39" t="s">
        <v>868</v>
      </c>
    </row>
    <row r="387" ht="14.25" customHeight="1">
      <c r="A387" s="39" t="s">
        <v>869</v>
      </c>
      <c r="B387" s="39" t="s">
        <v>818</v>
      </c>
    </row>
    <row r="388" ht="14.25" customHeight="1">
      <c r="A388" s="39" t="s">
        <v>870</v>
      </c>
      <c r="B388" s="39" t="s">
        <v>726</v>
      </c>
    </row>
    <row r="389" ht="14.25" customHeight="1">
      <c r="A389" s="39" t="s">
        <v>871</v>
      </c>
      <c r="B389" s="39" t="s">
        <v>872</v>
      </c>
    </row>
    <row r="390" ht="14.25" customHeight="1">
      <c r="A390" s="39" t="s">
        <v>873</v>
      </c>
      <c r="B390" s="39" t="s">
        <v>874</v>
      </c>
    </row>
    <row r="391" ht="14.25" customHeight="1">
      <c r="A391" s="39" t="s">
        <v>875</v>
      </c>
      <c r="B391" s="39" t="s">
        <v>724</v>
      </c>
    </row>
    <row r="392" ht="14.25" customHeight="1">
      <c r="A392" s="39" t="s">
        <v>876</v>
      </c>
      <c r="B392" s="39" t="s">
        <v>845</v>
      </c>
    </row>
    <row r="393" ht="14.25" customHeight="1">
      <c r="A393" s="39" t="s">
        <v>877</v>
      </c>
      <c r="B393" s="39" t="s">
        <v>724</v>
      </c>
    </row>
    <row r="394" ht="14.25" customHeight="1">
      <c r="A394" s="39" t="s">
        <v>878</v>
      </c>
      <c r="B394" s="39" t="s">
        <v>879</v>
      </c>
    </row>
    <row r="395" ht="14.25" customHeight="1">
      <c r="A395" s="39" t="s">
        <v>880</v>
      </c>
      <c r="B395" s="39" t="s">
        <v>807</v>
      </c>
    </row>
    <row r="396" ht="14.25" customHeight="1">
      <c r="A396" s="39" t="s">
        <v>881</v>
      </c>
      <c r="B396" s="39" t="s">
        <v>882</v>
      </c>
    </row>
    <row r="397" ht="14.25" customHeight="1">
      <c r="A397" s="39" t="s">
        <v>883</v>
      </c>
      <c r="B397" s="39" t="s">
        <v>884</v>
      </c>
    </row>
    <row r="398" ht="14.25" customHeight="1">
      <c r="A398" s="39" t="s">
        <v>885</v>
      </c>
      <c r="B398" s="39" t="s">
        <v>845</v>
      </c>
    </row>
    <row r="399" ht="14.25" customHeight="1">
      <c r="A399" s="39" t="s">
        <v>886</v>
      </c>
      <c r="B399" s="39" t="s">
        <v>874</v>
      </c>
    </row>
    <row r="400" ht="14.25" customHeight="1">
      <c r="A400" s="39" t="s">
        <v>887</v>
      </c>
      <c r="B400" s="39" t="s">
        <v>724</v>
      </c>
    </row>
    <row r="401" ht="14.25" customHeight="1">
      <c r="A401" s="39" t="s">
        <v>888</v>
      </c>
      <c r="B401" s="39" t="s">
        <v>855</v>
      </c>
    </row>
    <row r="402" ht="14.25" customHeight="1">
      <c r="A402" s="39" t="s">
        <v>889</v>
      </c>
      <c r="B402" s="39" t="s">
        <v>890</v>
      </c>
    </row>
    <row r="403" ht="14.25" customHeight="1">
      <c r="A403" s="39" t="s">
        <v>891</v>
      </c>
      <c r="B403" s="39" t="s">
        <v>780</v>
      </c>
    </row>
    <row r="404" ht="14.25" customHeight="1">
      <c r="A404" s="39" t="s">
        <v>892</v>
      </c>
      <c r="B404" s="39" t="s">
        <v>868</v>
      </c>
    </row>
    <row r="405" ht="14.25" customHeight="1">
      <c r="A405" s="39" t="s">
        <v>893</v>
      </c>
      <c r="B405" s="39" t="s">
        <v>894</v>
      </c>
    </row>
    <row r="406" ht="14.25" customHeight="1">
      <c r="A406" s="39" t="s">
        <v>895</v>
      </c>
      <c r="B406" s="39" t="s">
        <v>896</v>
      </c>
    </row>
    <row r="407" ht="14.25" customHeight="1">
      <c r="A407" s="39" t="s">
        <v>897</v>
      </c>
      <c r="B407" s="39" t="s">
        <v>288</v>
      </c>
    </row>
    <row r="408" ht="14.25" customHeight="1">
      <c r="A408" s="39" t="s">
        <v>898</v>
      </c>
      <c r="B408" s="39" t="s">
        <v>811</v>
      </c>
    </row>
    <row r="409" ht="14.25" customHeight="1">
      <c r="A409" s="39" t="s">
        <v>899</v>
      </c>
      <c r="B409" s="39" t="s">
        <v>894</v>
      </c>
    </row>
    <row r="410" ht="14.25" customHeight="1">
      <c r="A410" s="39" t="s">
        <v>900</v>
      </c>
      <c r="B410" s="39" t="s">
        <v>894</v>
      </c>
    </row>
    <row r="411" ht="14.25" customHeight="1">
      <c r="A411" s="39" t="s">
        <v>901</v>
      </c>
      <c r="B411" s="39" t="s">
        <v>234</v>
      </c>
    </row>
    <row r="412" ht="14.25" customHeight="1">
      <c r="A412" s="39" t="s">
        <v>902</v>
      </c>
      <c r="B412" s="39" t="s">
        <v>216</v>
      </c>
    </row>
    <row r="413" ht="14.25" customHeight="1">
      <c r="A413" s="39" t="s">
        <v>903</v>
      </c>
      <c r="B413" s="39" t="s">
        <v>904</v>
      </c>
    </row>
    <row r="414" ht="14.25" customHeight="1">
      <c r="A414" s="39" t="s">
        <v>905</v>
      </c>
      <c r="B414" s="39" t="s">
        <v>906</v>
      </c>
    </row>
    <row r="415" ht="14.25" customHeight="1">
      <c r="A415" s="39" t="s">
        <v>907</v>
      </c>
      <c r="B415" s="39" t="s">
        <v>774</v>
      </c>
    </row>
    <row r="416" ht="14.25" customHeight="1">
      <c r="A416" s="39" t="s">
        <v>908</v>
      </c>
      <c r="B416" s="39" t="s">
        <v>736</v>
      </c>
    </row>
    <row r="417" ht="14.25" customHeight="1">
      <c r="A417" s="39" t="s">
        <v>909</v>
      </c>
      <c r="B417" s="39" t="s">
        <v>787</v>
      </c>
    </row>
    <row r="418" ht="14.25" customHeight="1">
      <c r="A418" s="39" t="s">
        <v>910</v>
      </c>
      <c r="B418" s="39" t="s">
        <v>906</v>
      </c>
    </row>
    <row r="419" ht="14.25" customHeight="1">
      <c r="A419" s="39" t="s">
        <v>911</v>
      </c>
      <c r="B419" s="39" t="s">
        <v>912</v>
      </c>
    </row>
    <row r="420" ht="14.25" customHeight="1">
      <c r="A420" s="39" t="s">
        <v>913</v>
      </c>
      <c r="B420" s="39" t="s">
        <v>434</v>
      </c>
    </row>
    <row r="421" ht="14.25" customHeight="1">
      <c r="A421" s="39" t="s">
        <v>914</v>
      </c>
      <c r="B421" s="39" t="s">
        <v>896</v>
      </c>
    </row>
    <row r="422" ht="14.25" customHeight="1">
      <c r="A422" s="39" t="s">
        <v>915</v>
      </c>
      <c r="B422" s="39" t="s">
        <v>811</v>
      </c>
    </row>
    <row r="423" ht="14.25" customHeight="1">
      <c r="A423" s="39" t="s">
        <v>916</v>
      </c>
      <c r="B423" s="39" t="s">
        <v>917</v>
      </c>
    </row>
    <row r="424" ht="14.25" customHeight="1">
      <c r="A424" s="39" t="s">
        <v>918</v>
      </c>
      <c r="B424" s="39" t="s">
        <v>919</v>
      </c>
    </row>
    <row r="425" ht="14.25" customHeight="1">
      <c r="A425" s="39" t="s">
        <v>920</v>
      </c>
      <c r="B425" s="39" t="s">
        <v>919</v>
      </c>
    </row>
    <row r="426" ht="14.25" customHeight="1">
      <c r="A426" s="39" t="s">
        <v>921</v>
      </c>
      <c r="B426" s="39" t="s">
        <v>872</v>
      </c>
    </row>
    <row r="427" ht="14.25" customHeight="1">
      <c r="A427" s="39" t="s">
        <v>922</v>
      </c>
      <c r="B427" s="39" t="s">
        <v>710</v>
      </c>
    </row>
    <row r="428" ht="14.25" customHeight="1">
      <c r="A428" s="39" t="s">
        <v>923</v>
      </c>
      <c r="B428" s="39" t="s">
        <v>924</v>
      </c>
    </row>
    <row r="429" ht="14.25" customHeight="1">
      <c r="A429" s="39" t="s">
        <v>925</v>
      </c>
      <c r="B429" s="39" t="s">
        <v>926</v>
      </c>
    </row>
    <row r="430" ht="14.25" customHeight="1">
      <c r="A430" s="39" t="s">
        <v>927</v>
      </c>
      <c r="B430" s="39" t="s">
        <v>811</v>
      </c>
    </row>
    <row r="431" ht="14.25" customHeight="1">
      <c r="A431" s="39" t="s">
        <v>928</v>
      </c>
      <c r="B431" s="39" t="s">
        <v>929</v>
      </c>
    </row>
    <row r="432" ht="14.25" customHeight="1">
      <c r="A432" s="39" t="s">
        <v>930</v>
      </c>
      <c r="B432" s="39" t="s">
        <v>931</v>
      </c>
    </row>
    <row r="433" ht="14.25" customHeight="1">
      <c r="A433" s="39" t="s">
        <v>932</v>
      </c>
      <c r="B433" s="39" t="s">
        <v>811</v>
      </c>
    </row>
    <row r="434" ht="14.25" customHeight="1">
      <c r="A434" s="39" t="s">
        <v>933</v>
      </c>
      <c r="B434" s="39" t="s">
        <v>934</v>
      </c>
    </row>
    <row r="435" ht="14.25" customHeight="1">
      <c r="A435" s="39" t="s">
        <v>935</v>
      </c>
      <c r="B435" s="39" t="s">
        <v>936</v>
      </c>
    </row>
    <row r="436" ht="14.25" customHeight="1">
      <c r="A436" s="39" t="s">
        <v>937</v>
      </c>
      <c r="B436" s="39" t="s">
        <v>761</v>
      </c>
    </row>
    <row r="437" ht="14.25" customHeight="1">
      <c r="A437" s="39" t="s">
        <v>938</v>
      </c>
      <c r="B437" s="39" t="s">
        <v>939</v>
      </c>
    </row>
    <row r="438" ht="14.25" customHeight="1">
      <c r="A438" s="39" t="s">
        <v>940</v>
      </c>
      <c r="B438" s="39" t="s">
        <v>939</v>
      </c>
    </row>
    <row r="439" ht="14.25" customHeight="1">
      <c r="A439" s="39" t="s">
        <v>941</v>
      </c>
      <c r="B439" s="39" t="s">
        <v>872</v>
      </c>
    </row>
    <row r="440" ht="14.25" customHeight="1">
      <c r="A440" s="39" t="s">
        <v>942</v>
      </c>
      <c r="B440" s="39" t="s">
        <v>942</v>
      </c>
    </row>
    <row r="441" ht="14.25" customHeight="1">
      <c r="A441" s="39" t="s">
        <v>943</v>
      </c>
      <c r="B441" s="39" t="s">
        <v>884</v>
      </c>
    </row>
    <row r="442" ht="14.25" customHeight="1">
      <c r="A442" s="39" t="s">
        <v>944</v>
      </c>
      <c r="B442" s="39" t="s">
        <v>789</v>
      </c>
    </row>
    <row r="443" ht="14.25" customHeight="1">
      <c r="A443" s="39" t="s">
        <v>945</v>
      </c>
      <c r="B443" s="39" t="s">
        <v>946</v>
      </c>
    </row>
    <row r="444" ht="14.25" customHeight="1">
      <c r="A444" s="39" t="s">
        <v>947</v>
      </c>
      <c r="B444" s="39" t="s">
        <v>948</v>
      </c>
    </row>
    <row r="445" ht="14.25" customHeight="1">
      <c r="A445" s="39" t="s">
        <v>949</v>
      </c>
      <c r="B445" s="39" t="s">
        <v>718</v>
      </c>
    </row>
    <row r="446" ht="14.25" customHeight="1">
      <c r="A446" s="39" t="s">
        <v>950</v>
      </c>
      <c r="B446" s="39" t="s">
        <v>848</v>
      </c>
    </row>
    <row r="447" ht="14.25" customHeight="1">
      <c r="A447" s="39" t="s">
        <v>951</v>
      </c>
      <c r="B447" s="39" t="s">
        <v>952</v>
      </c>
    </row>
    <row r="448" ht="14.25" customHeight="1">
      <c r="A448" s="39" t="s">
        <v>953</v>
      </c>
      <c r="B448" s="39" t="s">
        <v>704</v>
      </c>
    </row>
    <row r="449" ht="14.25" customHeight="1">
      <c r="A449" s="39" t="s">
        <v>954</v>
      </c>
      <c r="B449" s="39" t="s">
        <v>955</v>
      </c>
    </row>
    <row r="450" ht="14.25" customHeight="1">
      <c r="A450" s="39" t="s">
        <v>956</v>
      </c>
      <c r="B450" s="39" t="s">
        <v>956</v>
      </c>
    </row>
    <row r="451" ht="14.25" customHeight="1">
      <c r="A451" s="39" t="s">
        <v>957</v>
      </c>
      <c r="B451" s="39" t="s">
        <v>958</v>
      </c>
    </row>
    <row r="452" ht="14.25" customHeight="1">
      <c r="A452" s="39" t="s">
        <v>959</v>
      </c>
      <c r="B452" s="39" t="s">
        <v>960</v>
      </c>
    </row>
    <row r="453" ht="14.25" customHeight="1">
      <c r="A453" s="39" t="s">
        <v>961</v>
      </c>
      <c r="B453" s="39" t="s">
        <v>962</v>
      </c>
    </row>
    <row r="454" ht="14.25" customHeight="1">
      <c r="A454" s="39" t="s">
        <v>963</v>
      </c>
      <c r="B454" s="39" t="s">
        <v>964</v>
      </c>
    </row>
    <row r="455" ht="14.25" customHeight="1">
      <c r="A455" s="39" t="s">
        <v>965</v>
      </c>
      <c r="B455" s="39" t="s">
        <v>966</v>
      </c>
    </row>
    <row r="456" ht="14.25" customHeight="1">
      <c r="A456" s="39" t="s">
        <v>967</v>
      </c>
      <c r="B456" s="39" t="s">
        <v>967</v>
      </c>
    </row>
    <row r="457" ht="14.25" customHeight="1">
      <c r="A457" s="39" t="s">
        <v>968</v>
      </c>
      <c r="B457" s="39" t="s">
        <v>968</v>
      </c>
    </row>
    <row r="458" ht="14.25" customHeight="1">
      <c r="A458" s="39" t="s">
        <v>969</v>
      </c>
      <c r="B458" s="39" t="s">
        <v>960</v>
      </c>
    </row>
    <row r="459" ht="14.25" customHeight="1">
      <c r="A459" s="39" t="s">
        <v>970</v>
      </c>
      <c r="B459" s="39" t="s">
        <v>971</v>
      </c>
    </row>
    <row r="460" ht="14.25" customHeight="1">
      <c r="A460" s="39" t="s">
        <v>972</v>
      </c>
      <c r="B460" s="39" t="s">
        <v>973</v>
      </c>
    </row>
    <row r="461" ht="14.25" customHeight="1">
      <c r="A461" s="39" t="s">
        <v>974</v>
      </c>
      <c r="B461" s="39" t="s">
        <v>975</v>
      </c>
    </row>
    <row r="462" ht="14.25" customHeight="1">
      <c r="A462" s="39" t="s">
        <v>976</v>
      </c>
      <c r="B462" s="39" t="s">
        <v>975</v>
      </c>
    </row>
    <row r="463" ht="14.25" customHeight="1">
      <c r="A463" s="39" t="s">
        <v>977</v>
      </c>
      <c r="B463" s="39" t="s">
        <v>978</v>
      </c>
    </row>
    <row r="464" ht="14.25" customHeight="1">
      <c r="A464" s="39" t="s">
        <v>979</v>
      </c>
      <c r="B464" s="39" t="s">
        <v>978</v>
      </c>
    </row>
    <row r="465" ht="14.25" customHeight="1">
      <c r="A465" s="39" t="s">
        <v>980</v>
      </c>
      <c r="B465" s="39" t="s">
        <v>981</v>
      </c>
    </row>
    <row r="466" ht="14.25" customHeight="1">
      <c r="A466" s="39" t="s">
        <v>982</v>
      </c>
      <c r="B466" s="39" t="s">
        <v>983</v>
      </c>
    </row>
    <row r="467" ht="14.25" customHeight="1">
      <c r="A467" s="39" t="s">
        <v>984</v>
      </c>
      <c r="B467" s="39" t="s">
        <v>983</v>
      </c>
    </row>
    <row r="468" ht="14.25" customHeight="1">
      <c r="A468" s="39" t="s">
        <v>985</v>
      </c>
      <c r="B468" s="39" t="s">
        <v>981</v>
      </c>
    </row>
    <row r="469" ht="14.25" customHeight="1">
      <c r="A469" s="39" t="s">
        <v>986</v>
      </c>
      <c r="B469" s="39" t="s">
        <v>986</v>
      </c>
    </row>
    <row r="470" ht="14.25" customHeight="1">
      <c r="A470" s="39" t="s">
        <v>987</v>
      </c>
      <c r="B470" s="39" t="s">
        <v>988</v>
      </c>
    </row>
    <row r="471" ht="14.25" customHeight="1">
      <c r="A471" s="39" t="s">
        <v>989</v>
      </c>
      <c r="B471" s="39" t="s">
        <v>990</v>
      </c>
    </row>
    <row r="472" ht="14.25" customHeight="1">
      <c r="A472" s="39" t="s">
        <v>991</v>
      </c>
      <c r="B472" s="39" t="s">
        <v>990</v>
      </c>
    </row>
    <row r="473" ht="14.25" customHeight="1">
      <c r="A473" s="39" t="s">
        <v>992</v>
      </c>
      <c r="B473" s="39" t="s">
        <v>952</v>
      </c>
    </row>
    <row r="474" ht="14.25" customHeight="1">
      <c r="A474" s="39" t="s">
        <v>993</v>
      </c>
      <c r="B474" s="39" t="s">
        <v>993</v>
      </c>
    </row>
    <row r="475" ht="14.25" customHeight="1">
      <c r="A475" s="39" t="s">
        <v>994</v>
      </c>
      <c r="B475" s="39" t="s">
        <v>532</v>
      </c>
    </row>
    <row r="476" ht="14.25" customHeight="1">
      <c r="A476" s="39" t="s">
        <v>995</v>
      </c>
      <c r="B476" s="39" t="s">
        <v>996</v>
      </c>
    </row>
    <row r="477" ht="14.25" customHeight="1">
      <c r="A477" s="39" t="s">
        <v>997</v>
      </c>
      <c r="B477" s="39" t="s">
        <v>997</v>
      </c>
    </row>
    <row r="478" ht="14.25" customHeight="1">
      <c r="A478" s="39" t="s">
        <v>998</v>
      </c>
      <c r="B478" s="39" t="s">
        <v>816</v>
      </c>
    </row>
    <row r="479" ht="14.25" customHeight="1">
      <c r="A479" s="39" t="s">
        <v>999</v>
      </c>
      <c r="B479" s="39" t="s">
        <v>827</v>
      </c>
    </row>
    <row r="480" ht="14.25" customHeight="1">
      <c r="A480" s="39" t="s">
        <v>1000</v>
      </c>
      <c r="B480" s="39" t="s">
        <v>1001</v>
      </c>
    </row>
    <row r="481" ht="14.25" customHeight="1">
      <c r="A481" s="39" t="s">
        <v>1002</v>
      </c>
      <c r="B481" s="39" t="s">
        <v>1003</v>
      </c>
    </row>
    <row r="482" ht="14.25" customHeight="1">
      <c r="A482" s="39" t="s">
        <v>1004</v>
      </c>
      <c r="B482" s="39" t="s">
        <v>1003</v>
      </c>
    </row>
    <row r="483" ht="14.25" customHeight="1">
      <c r="A483" s="39" t="s">
        <v>1005</v>
      </c>
      <c r="B483" s="39" t="s">
        <v>1006</v>
      </c>
    </row>
    <row r="484" ht="14.25" customHeight="1">
      <c r="A484" s="39" t="s">
        <v>1007</v>
      </c>
      <c r="B484" s="39" t="s">
        <v>1006</v>
      </c>
    </row>
    <row r="485" ht="14.25" customHeight="1">
      <c r="A485" s="39" t="s">
        <v>1008</v>
      </c>
      <c r="B485" s="39" t="s">
        <v>1008</v>
      </c>
    </row>
    <row r="486" ht="14.25" customHeight="1">
      <c r="A486" s="39" t="s">
        <v>1009</v>
      </c>
      <c r="B486" s="39" t="s">
        <v>906</v>
      </c>
    </row>
    <row r="487" ht="14.25" customHeight="1">
      <c r="A487" s="39" t="s">
        <v>1010</v>
      </c>
      <c r="B487" s="39" t="s">
        <v>1011</v>
      </c>
    </row>
    <row r="488" ht="14.25" customHeight="1">
      <c r="A488" s="39" t="s">
        <v>1012</v>
      </c>
      <c r="B488" s="39" t="s">
        <v>1011</v>
      </c>
    </row>
    <row r="489" ht="14.25" customHeight="1">
      <c r="A489" s="39" t="s">
        <v>1013</v>
      </c>
      <c r="B489" s="39" t="s">
        <v>1011</v>
      </c>
    </row>
    <row r="490" ht="14.25" customHeight="1">
      <c r="A490" s="39" t="s">
        <v>1014</v>
      </c>
      <c r="B490" s="39" t="s">
        <v>1015</v>
      </c>
    </row>
    <row r="491" ht="14.25" customHeight="1">
      <c r="A491" s="39" t="s">
        <v>1016</v>
      </c>
      <c r="B491" s="39" t="s">
        <v>1017</v>
      </c>
    </row>
    <row r="492" ht="14.25" customHeight="1">
      <c r="A492" s="39" t="s">
        <v>1018</v>
      </c>
      <c r="B492" s="39" t="s">
        <v>1019</v>
      </c>
    </row>
    <row r="493" ht="14.25" customHeight="1">
      <c r="A493" s="39" t="s">
        <v>1020</v>
      </c>
      <c r="B493" s="39" t="s">
        <v>1015</v>
      </c>
    </row>
    <row r="494" ht="14.25" customHeight="1">
      <c r="A494" s="39" t="s">
        <v>1021</v>
      </c>
      <c r="B494" s="39" t="s">
        <v>1022</v>
      </c>
    </row>
    <row r="495" ht="14.25" customHeight="1">
      <c r="A495" s="39" t="s">
        <v>1023</v>
      </c>
      <c r="B495" s="39" t="s">
        <v>1024</v>
      </c>
    </row>
    <row r="496" ht="14.25" customHeight="1">
      <c r="A496" s="39" t="s">
        <v>1025</v>
      </c>
      <c r="B496" s="39" t="s">
        <v>1024</v>
      </c>
    </row>
    <row r="497" ht="14.25" customHeight="1">
      <c r="A497" s="39" t="s">
        <v>1026</v>
      </c>
      <c r="B497" s="39" t="s">
        <v>1027</v>
      </c>
    </row>
    <row r="498" ht="14.25" customHeight="1">
      <c r="A498" s="39" t="s">
        <v>1028</v>
      </c>
      <c r="B498" s="39" t="s">
        <v>1028</v>
      </c>
    </row>
    <row r="499" ht="14.25" customHeight="1">
      <c r="A499" s="39" t="s">
        <v>1029</v>
      </c>
      <c r="B499" s="39" t="s">
        <v>1029</v>
      </c>
    </row>
    <row r="500" ht="14.25" customHeight="1">
      <c r="A500" s="39" t="s">
        <v>1030</v>
      </c>
      <c r="B500" s="39" t="s">
        <v>1030</v>
      </c>
    </row>
    <row r="501" ht="14.25" customHeight="1">
      <c r="A501" s="39" t="s">
        <v>1031</v>
      </c>
      <c r="B501" s="39" t="s">
        <v>1031</v>
      </c>
    </row>
    <row r="502" ht="14.25" customHeight="1">
      <c r="A502" s="39" t="s">
        <v>1032</v>
      </c>
      <c r="B502" s="39" t="s">
        <v>1032</v>
      </c>
    </row>
    <row r="503" ht="14.25" customHeight="1">
      <c r="A503" s="39" t="s">
        <v>1033</v>
      </c>
      <c r="B503" s="39" t="s">
        <v>1034</v>
      </c>
    </row>
    <row r="504" ht="14.25" customHeight="1">
      <c r="A504" s="39" t="s">
        <v>1035</v>
      </c>
      <c r="B504" s="39" t="s">
        <v>1035</v>
      </c>
    </row>
    <row r="505" ht="14.25" customHeight="1">
      <c r="A505" s="39" t="s">
        <v>1036</v>
      </c>
      <c r="B505" s="39" t="s">
        <v>1036</v>
      </c>
    </row>
    <row r="506" ht="14.25" customHeight="1">
      <c r="A506" s="39" t="s">
        <v>1037</v>
      </c>
      <c r="B506" s="39" t="s">
        <v>1037</v>
      </c>
    </row>
    <row r="507" ht="14.25" customHeight="1">
      <c r="A507" s="39" t="s">
        <v>1038</v>
      </c>
      <c r="B507" s="39" t="s">
        <v>530</v>
      </c>
    </row>
    <row r="508" ht="14.25" customHeight="1">
      <c r="A508" s="39" t="s">
        <v>1039</v>
      </c>
      <c r="B508" s="39" t="s">
        <v>635</v>
      </c>
    </row>
    <row r="509" ht="14.25" customHeight="1">
      <c r="A509" s="39" t="s">
        <v>1040</v>
      </c>
      <c r="B509" s="39" t="s">
        <v>1040</v>
      </c>
    </row>
    <row r="510" ht="14.25" customHeight="1">
      <c r="A510" s="39" t="s">
        <v>1041</v>
      </c>
      <c r="B510" s="39" t="s">
        <v>1042</v>
      </c>
    </row>
    <row r="511" ht="14.25" customHeight="1">
      <c r="A511" s="39" t="s">
        <v>1043</v>
      </c>
      <c r="B511" s="39" t="s">
        <v>1043</v>
      </c>
    </row>
    <row r="512" ht="14.25" customHeight="1">
      <c r="A512" s="39" t="s">
        <v>1044</v>
      </c>
      <c r="B512" s="39" t="s">
        <v>1044</v>
      </c>
    </row>
    <row r="513" ht="14.25" customHeight="1">
      <c r="A513" s="39" t="s">
        <v>1045</v>
      </c>
      <c r="B513" s="39" t="s">
        <v>1045</v>
      </c>
    </row>
    <row r="514" ht="14.25" customHeight="1">
      <c r="A514" s="39" t="s">
        <v>1046</v>
      </c>
      <c r="B514" s="39" t="s">
        <v>1047</v>
      </c>
    </row>
    <row r="515" ht="14.25" customHeight="1">
      <c r="A515" s="39" t="s">
        <v>1048</v>
      </c>
      <c r="B515" s="39" t="s">
        <v>1049</v>
      </c>
    </row>
    <row r="516" ht="14.25" customHeight="1">
      <c r="A516" s="39" t="s">
        <v>1050</v>
      </c>
      <c r="B516" s="39" t="s">
        <v>1051</v>
      </c>
    </row>
    <row r="517" ht="14.25" customHeight="1">
      <c r="A517" s="39" t="s">
        <v>1052</v>
      </c>
      <c r="B517" s="39" t="s">
        <v>1052</v>
      </c>
    </row>
    <row r="518" ht="14.25" customHeight="1">
      <c r="A518" s="39" t="s">
        <v>1053</v>
      </c>
      <c r="B518" s="39" t="s">
        <v>1054</v>
      </c>
    </row>
    <row r="519" ht="14.25" customHeight="1">
      <c r="A519" s="39" t="s">
        <v>1055</v>
      </c>
      <c r="B519" s="39" t="s">
        <v>1054</v>
      </c>
    </row>
    <row r="520" ht="14.25" customHeight="1">
      <c r="A520" s="39" t="s">
        <v>1056</v>
      </c>
      <c r="B520" s="39" t="s">
        <v>1057</v>
      </c>
    </row>
    <row r="521" ht="14.25" customHeight="1">
      <c r="A521" s="39" t="s">
        <v>1058</v>
      </c>
      <c r="B521" s="39" t="s">
        <v>981</v>
      </c>
    </row>
    <row r="522" ht="14.25" customHeight="1">
      <c r="A522" s="39" t="s">
        <v>1059</v>
      </c>
      <c r="B522" s="39" t="s">
        <v>890</v>
      </c>
    </row>
    <row r="523" ht="14.25" customHeight="1">
      <c r="A523" s="39" t="s">
        <v>1060</v>
      </c>
      <c r="B523" s="39" t="s">
        <v>651</v>
      </c>
    </row>
    <row r="524" ht="14.25" customHeight="1">
      <c r="A524" s="39" t="s">
        <v>1061</v>
      </c>
      <c r="B524" s="39" t="s">
        <v>966</v>
      </c>
    </row>
    <row r="525" ht="14.25" customHeight="1">
      <c r="A525" s="39" t="s">
        <v>1062</v>
      </c>
      <c r="B525" s="39" t="s">
        <v>759</v>
      </c>
    </row>
    <row r="526" ht="14.25" customHeight="1">
      <c r="A526" s="39" t="s">
        <v>1063</v>
      </c>
      <c r="B526" s="39" t="s">
        <v>1064</v>
      </c>
    </row>
    <row r="527" ht="14.25" customHeight="1">
      <c r="A527" s="39" t="s">
        <v>1065</v>
      </c>
      <c r="B527" s="39" t="s">
        <v>1066</v>
      </c>
    </row>
    <row r="528" ht="14.25" customHeight="1">
      <c r="A528" s="39" t="s">
        <v>1067</v>
      </c>
      <c r="B528" s="39" t="s">
        <v>1068</v>
      </c>
    </row>
    <row r="529" ht="14.25" customHeight="1">
      <c r="A529" s="39" t="s">
        <v>1069</v>
      </c>
      <c r="B529" s="39" t="s">
        <v>988</v>
      </c>
    </row>
    <row r="530" ht="14.25" customHeight="1">
      <c r="A530" s="39" t="s">
        <v>1070</v>
      </c>
      <c r="B530" s="39" t="s">
        <v>996</v>
      </c>
    </row>
    <row r="531" ht="14.25" customHeight="1">
      <c r="A531" s="39" t="s">
        <v>1071</v>
      </c>
      <c r="B531" s="39" t="s">
        <v>879</v>
      </c>
    </row>
    <row r="532" ht="14.25" customHeight="1">
      <c r="A532" s="39" t="s">
        <v>1072</v>
      </c>
      <c r="B532" s="39" t="s">
        <v>841</v>
      </c>
    </row>
    <row r="533" ht="14.25" customHeight="1">
      <c r="A533" s="39" t="s">
        <v>1073</v>
      </c>
      <c r="B533" s="39" t="s">
        <v>718</v>
      </c>
    </row>
    <row r="534" ht="14.25" customHeight="1">
      <c r="A534" s="39" t="s">
        <v>1074</v>
      </c>
      <c r="B534" s="39" t="s">
        <v>809</v>
      </c>
    </row>
    <row r="535" ht="14.25" customHeight="1">
      <c r="A535" s="39" t="s">
        <v>1075</v>
      </c>
      <c r="B535" s="39" t="s">
        <v>642</v>
      </c>
    </row>
    <row r="536" ht="14.25" customHeight="1">
      <c r="A536" s="39" t="s">
        <v>1076</v>
      </c>
      <c r="B536" s="39" t="s">
        <v>1077</v>
      </c>
    </row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0"/>
    <col customWidth="1" min="2" max="2" width="33.75"/>
    <col customWidth="1" min="3" max="3" width="36.5"/>
    <col customWidth="1" min="4" max="26" width="8.63"/>
  </cols>
  <sheetData>
    <row r="1" ht="14.25" customHeight="1">
      <c r="A1" s="1" t="s">
        <v>1078</v>
      </c>
      <c r="B1" s="1" t="s">
        <v>26</v>
      </c>
      <c r="C1" s="1" t="s">
        <v>1079</v>
      </c>
      <c r="D1" s="1" t="s">
        <v>1080</v>
      </c>
    </row>
    <row r="2" ht="14.25" customHeight="1">
      <c r="A2" s="1" t="s">
        <v>216</v>
      </c>
      <c r="B2" s="1" t="s">
        <v>1081</v>
      </c>
      <c r="C2" s="1">
        <v>1962.0</v>
      </c>
      <c r="D2" s="1">
        <f t="shared" ref="D2:D79" si="1">2024-C2</f>
        <v>62</v>
      </c>
    </row>
    <row r="3" ht="14.25" customHeight="1">
      <c r="A3" s="1" t="s">
        <v>218</v>
      </c>
      <c r="B3" s="1" t="s">
        <v>219</v>
      </c>
      <c r="C3" s="1">
        <v>1941.0</v>
      </c>
      <c r="D3" s="1">
        <f t="shared" si="1"/>
        <v>83</v>
      </c>
      <c r="G3" s="40"/>
      <c r="H3" s="40"/>
      <c r="I3" s="40"/>
      <c r="J3" s="40"/>
      <c r="K3" s="40"/>
      <c r="L3" s="40"/>
      <c r="M3" s="40"/>
      <c r="N3" s="40"/>
    </row>
    <row r="4" ht="14.25" customHeight="1">
      <c r="A4" s="1" t="s">
        <v>220</v>
      </c>
      <c r="B4" s="1" t="s">
        <v>1082</v>
      </c>
      <c r="C4" s="1">
        <v>1953.0</v>
      </c>
      <c r="D4" s="1">
        <f t="shared" si="1"/>
        <v>71</v>
      </c>
      <c r="G4" s="40"/>
      <c r="H4" s="40"/>
      <c r="I4" s="40"/>
      <c r="J4" s="40"/>
      <c r="K4" s="40"/>
      <c r="L4" s="40"/>
      <c r="M4" s="40"/>
      <c r="N4" s="40"/>
    </row>
    <row r="5" ht="14.25" customHeight="1">
      <c r="A5" s="1" t="s">
        <v>222</v>
      </c>
      <c r="B5" s="1" t="s">
        <v>223</v>
      </c>
      <c r="C5" s="1">
        <v>1924.0</v>
      </c>
      <c r="D5" s="1">
        <f t="shared" si="1"/>
        <v>100</v>
      </c>
      <c r="G5" s="40"/>
      <c r="H5" s="40"/>
      <c r="I5" s="40"/>
      <c r="J5" s="40"/>
      <c r="K5" s="40"/>
      <c r="L5" s="40"/>
      <c r="M5" s="40"/>
      <c r="N5" s="40"/>
    </row>
    <row r="6" ht="14.25" customHeight="1">
      <c r="A6" s="1" t="s">
        <v>224</v>
      </c>
      <c r="B6" s="1" t="s">
        <v>1083</v>
      </c>
      <c r="C6" s="1">
        <v>1912.0</v>
      </c>
      <c r="D6" s="1">
        <f t="shared" si="1"/>
        <v>112</v>
      </c>
      <c r="G6" s="40"/>
      <c r="H6" s="40"/>
      <c r="I6" s="40"/>
      <c r="J6" s="40"/>
      <c r="K6" s="40"/>
      <c r="L6" s="40"/>
      <c r="M6" s="40"/>
      <c r="N6" s="40"/>
    </row>
    <row r="7" ht="14.25" customHeight="1">
      <c r="A7" s="1" t="s">
        <v>226</v>
      </c>
      <c r="B7" s="1" t="s">
        <v>1082</v>
      </c>
      <c r="C7" s="1">
        <v>2010.0</v>
      </c>
      <c r="D7" s="1">
        <f t="shared" si="1"/>
        <v>14</v>
      </c>
      <c r="G7" s="40"/>
      <c r="H7" s="40"/>
      <c r="I7" s="40"/>
      <c r="J7" s="40"/>
      <c r="K7" s="40"/>
      <c r="L7" s="40"/>
      <c r="M7" s="40"/>
      <c r="N7" s="40"/>
    </row>
    <row r="8" ht="14.25" customHeight="1">
      <c r="A8" s="1" t="s">
        <v>227</v>
      </c>
      <c r="B8" s="1" t="s">
        <v>219</v>
      </c>
      <c r="C8" s="1">
        <v>1942.0</v>
      </c>
      <c r="D8" s="1">
        <f t="shared" si="1"/>
        <v>82</v>
      </c>
      <c r="G8" s="40"/>
      <c r="H8" s="40"/>
      <c r="I8" s="40"/>
      <c r="J8" s="40"/>
      <c r="K8" s="40"/>
      <c r="L8" s="40"/>
      <c r="M8" s="40"/>
      <c r="N8" s="40"/>
    </row>
    <row r="9" ht="14.25" customHeight="1">
      <c r="A9" s="1" t="s">
        <v>228</v>
      </c>
      <c r="B9" s="1" t="s">
        <v>229</v>
      </c>
      <c r="C9" s="1">
        <v>1974.0</v>
      </c>
      <c r="D9" s="1">
        <f t="shared" si="1"/>
        <v>50</v>
      </c>
      <c r="G9" s="40"/>
      <c r="H9" s="40"/>
      <c r="I9" s="40"/>
      <c r="J9" s="40"/>
      <c r="K9" s="40"/>
      <c r="L9" s="40"/>
      <c r="M9" s="40"/>
      <c r="N9" s="40"/>
    </row>
    <row r="10" ht="14.25" customHeight="1">
      <c r="A10" s="1" t="s">
        <v>230</v>
      </c>
      <c r="B10" s="1" t="s">
        <v>1084</v>
      </c>
      <c r="C10" s="1">
        <v>1924.0</v>
      </c>
      <c r="D10" s="1">
        <f t="shared" si="1"/>
        <v>100</v>
      </c>
      <c r="G10" s="40"/>
      <c r="H10" s="40"/>
      <c r="I10" s="40"/>
      <c r="J10" s="40"/>
      <c r="K10" s="40"/>
      <c r="L10" s="40"/>
      <c r="M10" s="40"/>
      <c r="N10" s="40"/>
    </row>
    <row r="11" ht="14.25" customHeight="1">
      <c r="A11" s="1" t="s">
        <v>232</v>
      </c>
      <c r="B11" s="1" t="s">
        <v>233</v>
      </c>
      <c r="C11" s="1">
        <v>1977.0</v>
      </c>
      <c r="D11" s="1">
        <f t="shared" si="1"/>
        <v>47</v>
      </c>
      <c r="G11" s="40"/>
      <c r="H11" s="40"/>
      <c r="I11" s="40"/>
      <c r="J11" s="40"/>
      <c r="K11" s="40"/>
      <c r="L11" s="40"/>
      <c r="M11" s="40"/>
      <c r="N11" s="40"/>
    </row>
    <row r="12" ht="14.25" customHeight="1">
      <c r="A12" s="1" t="s">
        <v>234</v>
      </c>
      <c r="B12" s="1" t="s">
        <v>235</v>
      </c>
      <c r="C12" s="1">
        <v>2002.0</v>
      </c>
      <c r="D12" s="1">
        <f t="shared" si="1"/>
        <v>22</v>
      </c>
      <c r="G12" s="40"/>
      <c r="H12" s="40"/>
      <c r="I12" s="40"/>
      <c r="J12" s="40"/>
      <c r="K12" s="40"/>
      <c r="L12" s="40"/>
      <c r="M12" s="40"/>
      <c r="N12" s="40"/>
    </row>
    <row r="13" ht="14.25" customHeight="1">
      <c r="A13" s="1" t="s">
        <v>236</v>
      </c>
      <c r="B13" s="1" t="s">
        <v>1085</v>
      </c>
      <c r="C13" s="1">
        <v>2008.0</v>
      </c>
      <c r="D13" s="1">
        <f t="shared" si="1"/>
        <v>16</v>
      </c>
      <c r="G13" s="40"/>
      <c r="H13" s="40"/>
      <c r="I13" s="40"/>
      <c r="J13" s="40"/>
      <c r="K13" s="40"/>
      <c r="L13" s="40"/>
      <c r="M13" s="40"/>
      <c r="N13" s="40"/>
    </row>
    <row r="14" ht="14.25" customHeight="1">
      <c r="A14" s="1" t="s">
        <v>238</v>
      </c>
      <c r="B14" s="1" t="s">
        <v>1082</v>
      </c>
      <c r="C14" s="1">
        <v>2010.0</v>
      </c>
      <c r="D14" s="1">
        <f t="shared" si="1"/>
        <v>14</v>
      </c>
      <c r="G14" s="40"/>
      <c r="H14" s="40"/>
      <c r="I14" s="40"/>
      <c r="J14" s="40"/>
      <c r="K14" s="40"/>
      <c r="L14" s="40"/>
      <c r="M14" s="40"/>
      <c r="N14" s="40"/>
    </row>
    <row r="15" ht="14.25" customHeight="1">
      <c r="A15" s="1" t="s">
        <v>239</v>
      </c>
      <c r="B15" s="1" t="s">
        <v>1083</v>
      </c>
      <c r="C15" s="1">
        <v>1999.0</v>
      </c>
      <c r="D15" s="1">
        <f t="shared" si="1"/>
        <v>25</v>
      </c>
      <c r="G15" s="40"/>
      <c r="H15" s="40"/>
      <c r="I15" s="40"/>
      <c r="J15" s="40"/>
      <c r="K15" s="40"/>
      <c r="L15" s="40"/>
      <c r="M15" s="40"/>
      <c r="N15" s="40"/>
    </row>
    <row r="16" ht="14.25" customHeight="1">
      <c r="A16" s="1" t="s">
        <v>240</v>
      </c>
      <c r="B16" s="1" t="s">
        <v>1081</v>
      </c>
      <c r="C16" s="1">
        <v>1941.0</v>
      </c>
      <c r="D16" s="1">
        <f t="shared" si="1"/>
        <v>83</v>
      </c>
    </row>
    <row r="17" ht="14.25" customHeight="1">
      <c r="A17" s="1" t="s">
        <v>241</v>
      </c>
      <c r="B17" s="1" t="s">
        <v>242</v>
      </c>
      <c r="C17" s="1">
        <v>1968.0</v>
      </c>
      <c r="D17" s="1">
        <f t="shared" si="1"/>
        <v>56</v>
      </c>
    </row>
    <row r="18" ht="14.25" customHeight="1">
      <c r="A18" s="1" t="s">
        <v>243</v>
      </c>
      <c r="B18" s="1" t="s">
        <v>235</v>
      </c>
      <c r="C18" s="1">
        <v>1937.0</v>
      </c>
      <c r="D18" s="1">
        <f t="shared" si="1"/>
        <v>87</v>
      </c>
    </row>
    <row r="19" ht="14.25" customHeight="1">
      <c r="A19" s="1" t="s">
        <v>244</v>
      </c>
      <c r="B19" s="1" t="s">
        <v>1086</v>
      </c>
      <c r="C19" s="1">
        <v>1979.0</v>
      </c>
      <c r="D19" s="1">
        <f t="shared" si="1"/>
        <v>45</v>
      </c>
    </row>
    <row r="20" ht="14.25" customHeight="1">
      <c r="A20" s="1" t="s">
        <v>246</v>
      </c>
      <c r="B20" s="1" t="s">
        <v>1087</v>
      </c>
      <c r="C20" s="1">
        <v>1972.0</v>
      </c>
      <c r="D20" s="1">
        <f t="shared" si="1"/>
        <v>52</v>
      </c>
    </row>
    <row r="21" ht="14.25" customHeight="1">
      <c r="A21" s="1" t="s">
        <v>248</v>
      </c>
      <c r="B21" s="1" t="s">
        <v>1084</v>
      </c>
      <c r="C21" s="1">
        <v>1943.0</v>
      </c>
      <c r="D21" s="1">
        <f t="shared" si="1"/>
        <v>81</v>
      </c>
    </row>
    <row r="22" ht="14.25" customHeight="1">
      <c r="A22" s="1" t="s">
        <v>249</v>
      </c>
      <c r="B22" s="1" t="s">
        <v>250</v>
      </c>
      <c r="C22" s="1">
        <v>1992.0</v>
      </c>
      <c r="D22" s="1">
        <f t="shared" si="1"/>
        <v>32</v>
      </c>
    </row>
    <row r="23" ht="14.25" customHeight="1">
      <c r="A23" s="1" t="s">
        <v>251</v>
      </c>
      <c r="B23" s="1" t="s">
        <v>252</v>
      </c>
      <c r="C23" s="1">
        <v>1948.0</v>
      </c>
      <c r="D23" s="1">
        <f t="shared" si="1"/>
        <v>76</v>
      </c>
    </row>
    <row r="24" ht="14.25" customHeight="1">
      <c r="A24" s="1" t="s">
        <v>253</v>
      </c>
      <c r="B24" s="1" t="s">
        <v>250</v>
      </c>
      <c r="C24" s="1">
        <v>2009.0</v>
      </c>
      <c r="D24" s="1">
        <f t="shared" si="1"/>
        <v>15</v>
      </c>
    </row>
    <row r="25" ht="14.25" customHeight="1">
      <c r="A25" s="1" t="s">
        <v>254</v>
      </c>
      <c r="B25" s="1" t="s">
        <v>255</v>
      </c>
      <c r="C25" s="1">
        <v>2003.0</v>
      </c>
      <c r="D25" s="1">
        <f t="shared" si="1"/>
        <v>21</v>
      </c>
    </row>
    <row r="26" ht="14.25" customHeight="1">
      <c r="A26" s="1" t="s">
        <v>256</v>
      </c>
      <c r="B26" s="1" t="s">
        <v>1088</v>
      </c>
      <c r="C26" s="1">
        <v>2008.0</v>
      </c>
      <c r="D26" s="1">
        <f t="shared" si="1"/>
        <v>16</v>
      </c>
    </row>
    <row r="27" ht="14.25" customHeight="1">
      <c r="A27" s="1" t="s">
        <v>258</v>
      </c>
      <c r="B27" s="1" t="s">
        <v>1084</v>
      </c>
      <c r="C27" s="1">
        <v>1995.0</v>
      </c>
      <c r="D27" s="1">
        <f t="shared" si="1"/>
        <v>29</v>
      </c>
    </row>
    <row r="28" ht="14.25" customHeight="1">
      <c r="A28" s="1" t="s">
        <v>260</v>
      </c>
      <c r="B28" s="1" t="s">
        <v>1089</v>
      </c>
      <c r="C28" s="1">
        <v>2005.0</v>
      </c>
      <c r="D28" s="1">
        <f t="shared" si="1"/>
        <v>19</v>
      </c>
    </row>
    <row r="29" ht="14.25" customHeight="1">
      <c r="A29" s="1" t="s">
        <v>262</v>
      </c>
      <c r="B29" s="1" t="s">
        <v>255</v>
      </c>
      <c r="C29" s="1">
        <v>1998.0</v>
      </c>
      <c r="D29" s="1">
        <f t="shared" si="1"/>
        <v>26</v>
      </c>
    </row>
    <row r="30" ht="14.25" customHeight="1">
      <c r="A30" s="1" t="s">
        <v>263</v>
      </c>
      <c r="B30" s="1" t="s">
        <v>1090</v>
      </c>
      <c r="C30" s="1">
        <v>1973.0</v>
      </c>
      <c r="D30" s="1">
        <f t="shared" si="1"/>
        <v>51</v>
      </c>
    </row>
    <row r="31" ht="14.25" customHeight="1">
      <c r="A31" s="1" t="s">
        <v>265</v>
      </c>
      <c r="B31" s="1" t="s">
        <v>1091</v>
      </c>
      <c r="C31" s="1">
        <v>1998.0</v>
      </c>
      <c r="D31" s="1">
        <f t="shared" si="1"/>
        <v>26</v>
      </c>
    </row>
    <row r="32" ht="14.25" customHeight="1">
      <c r="A32" s="1" t="s">
        <v>267</v>
      </c>
      <c r="B32" s="1" t="s">
        <v>1082</v>
      </c>
      <c r="C32" s="1">
        <v>2012.0</v>
      </c>
      <c r="D32" s="1">
        <f t="shared" si="1"/>
        <v>12</v>
      </c>
    </row>
    <row r="33" ht="14.25" customHeight="1">
      <c r="A33" s="1" t="s">
        <v>268</v>
      </c>
      <c r="B33" s="1" t="s">
        <v>264</v>
      </c>
      <c r="C33" s="1">
        <v>1966.0</v>
      </c>
      <c r="D33" s="1">
        <f t="shared" si="1"/>
        <v>58</v>
      </c>
    </row>
    <row r="34" ht="14.25" customHeight="1">
      <c r="A34" s="1" t="s">
        <v>269</v>
      </c>
      <c r="B34" s="1" t="s">
        <v>1084</v>
      </c>
      <c r="C34" s="1">
        <v>1808.0</v>
      </c>
      <c r="D34" s="1">
        <f t="shared" si="1"/>
        <v>216</v>
      </c>
    </row>
    <row r="35" ht="14.25" customHeight="1">
      <c r="A35" s="1" t="s">
        <v>270</v>
      </c>
      <c r="B35" s="1" t="s">
        <v>1092</v>
      </c>
      <c r="C35" s="1">
        <v>2011.0</v>
      </c>
      <c r="D35" s="1">
        <f t="shared" si="1"/>
        <v>13</v>
      </c>
    </row>
    <row r="36" ht="14.25" customHeight="1">
      <c r="A36" s="1" t="s">
        <v>271</v>
      </c>
      <c r="B36" s="1" t="s">
        <v>1081</v>
      </c>
      <c r="C36" s="1">
        <v>1901.0</v>
      </c>
      <c r="D36" s="1">
        <f t="shared" si="1"/>
        <v>123</v>
      </c>
    </row>
    <row r="37" ht="14.25" customHeight="1">
      <c r="A37" s="1" t="s">
        <v>272</v>
      </c>
      <c r="B37" s="1" t="s">
        <v>1093</v>
      </c>
      <c r="C37" s="1">
        <v>1936.0</v>
      </c>
      <c r="D37" s="1">
        <f t="shared" si="1"/>
        <v>88</v>
      </c>
    </row>
    <row r="38" ht="14.25" customHeight="1">
      <c r="A38" s="1" t="s">
        <v>273</v>
      </c>
      <c r="B38" s="1" t="s">
        <v>250</v>
      </c>
      <c r="C38" s="1">
        <v>1953.0</v>
      </c>
      <c r="D38" s="1">
        <f t="shared" si="1"/>
        <v>71</v>
      </c>
    </row>
    <row r="39" ht="14.25" customHeight="1">
      <c r="A39" s="1" t="s">
        <v>274</v>
      </c>
      <c r="B39" s="1" t="s">
        <v>252</v>
      </c>
      <c r="C39" s="1">
        <v>1957.0</v>
      </c>
      <c r="D39" s="1">
        <f t="shared" si="1"/>
        <v>67</v>
      </c>
    </row>
    <row r="40" ht="14.25" customHeight="1">
      <c r="A40" s="1" t="s">
        <v>275</v>
      </c>
      <c r="B40" s="1" t="s">
        <v>1081</v>
      </c>
      <c r="C40" s="1">
        <v>1901.0</v>
      </c>
      <c r="D40" s="1">
        <f t="shared" si="1"/>
        <v>123</v>
      </c>
    </row>
    <row r="41" ht="14.25" customHeight="1">
      <c r="A41" s="1" t="s">
        <v>276</v>
      </c>
      <c r="B41" s="1" t="s">
        <v>1093</v>
      </c>
      <c r="C41" s="1">
        <v>2010.0</v>
      </c>
      <c r="D41" s="1">
        <f t="shared" si="1"/>
        <v>14</v>
      </c>
    </row>
    <row r="42" ht="14.25" customHeight="1">
      <c r="A42" s="1" t="s">
        <v>277</v>
      </c>
      <c r="B42" s="1" t="s">
        <v>1083</v>
      </c>
      <c r="C42" s="1">
        <v>1954.0</v>
      </c>
      <c r="D42" s="1">
        <f t="shared" si="1"/>
        <v>70</v>
      </c>
    </row>
    <row r="43" ht="14.25" customHeight="1">
      <c r="A43" s="1" t="s">
        <v>278</v>
      </c>
      <c r="B43" s="1" t="s">
        <v>1094</v>
      </c>
      <c r="C43" s="1">
        <v>2015.0</v>
      </c>
      <c r="D43" s="1">
        <f t="shared" si="1"/>
        <v>9</v>
      </c>
    </row>
    <row r="44" ht="14.25" customHeight="1">
      <c r="A44" s="1" t="s">
        <v>279</v>
      </c>
      <c r="B44" s="1" t="s">
        <v>250</v>
      </c>
      <c r="C44" s="1">
        <v>2000.0</v>
      </c>
      <c r="D44" s="1">
        <f t="shared" si="1"/>
        <v>24</v>
      </c>
    </row>
    <row r="45" ht="14.25" customHeight="1">
      <c r="A45" s="1" t="s">
        <v>280</v>
      </c>
      <c r="B45" s="1" t="s">
        <v>281</v>
      </c>
      <c r="C45" s="1">
        <v>1999.0</v>
      </c>
      <c r="D45" s="1">
        <f t="shared" si="1"/>
        <v>25</v>
      </c>
    </row>
    <row r="46" ht="14.25" customHeight="1">
      <c r="A46" s="1" t="s">
        <v>282</v>
      </c>
      <c r="B46" s="1" t="s">
        <v>283</v>
      </c>
      <c r="C46" s="1">
        <v>2013.0</v>
      </c>
      <c r="D46" s="1">
        <f t="shared" si="1"/>
        <v>11</v>
      </c>
    </row>
    <row r="47" ht="14.25" customHeight="1">
      <c r="A47" s="1" t="s">
        <v>284</v>
      </c>
      <c r="B47" s="1" t="s">
        <v>285</v>
      </c>
      <c r="C47" s="1">
        <v>1973.0</v>
      </c>
      <c r="D47" s="1">
        <f t="shared" si="1"/>
        <v>51</v>
      </c>
    </row>
    <row r="48" ht="14.25" customHeight="1">
      <c r="A48" s="1" t="s">
        <v>286</v>
      </c>
      <c r="B48" s="1" t="s">
        <v>1091</v>
      </c>
      <c r="C48" s="1">
        <v>1983.0</v>
      </c>
      <c r="D48" s="1">
        <f t="shared" si="1"/>
        <v>41</v>
      </c>
    </row>
    <row r="49" ht="14.25" customHeight="1">
      <c r="A49" s="1" t="s">
        <v>287</v>
      </c>
      <c r="B49" s="1" t="s">
        <v>1083</v>
      </c>
      <c r="C49" s="1">
        <v>1952.0</v>
      </c>
      <c r="D49" s="1">
        <f t="shared" si="1"/>
        <v>72</v>
      </c>
    </row>
    <row r="50" ht="14.25" customHeight="1">
      <c r="A50" s="1" t="s">
        <v>288</v>
      </c>
      <c r="B50" s="1" t="s">
        <v>1083</v>
      </c>
      <c r="C50" s="1">
        <v>1962.0</v>
      </c>
      <c r="D50" s="1">
        <f t="shared" si="1"/>
        <v>62</v>
      </c>
    </row>
    <row r="51" ht="14.25" customHeight="1">
      <c r="A51" s="1" t="s">
        <v>289</v>
      </c>
      <c r="B51" s="1" t="s">
        <v>225</v>
      </c>
      <c r="C51" s="1">
        <v>2010.0</v>
      </c>
      <c r="D51" s="1">
        <f t="shared" si="1"/>
        <v>14</v>
      </c>
    </row>
    <row r="52" ht="14.25" customHeight="1">
      <c r="A52" s="1" t="s">
        <v>290</v>
      </c>
      <c r="B52" s="1" t="s">
        <v>1095</v>
      </c>
      <c r="C52" s="1">
        <v>1961.0</v>
      </c>
      <c r="D52" s="1">
        <f t="shared" si="1"/>
        <v>63</v>
      </c>
    </row>
    <row r="53" ht="14.25" customHeight="1">
      <c r="A53" s="1" t="s">
        <v>292</v>
      </c>
      <c r="B53" s="1" t="s">
        <v>293</v>
      </c>
      <c r="C53" s="1">
        <v>1977.0</v>
      </c>
      <c r="D53" s="1">
        <f t="shared" si="1"/>
        <v>47</v>
      </c>
    </row>
    <row r="54" ht="14.25" customHeight="1">
      <c r="A54" s="1" t="s">
        <v>152</v>
      </c>
      <c r="B54" s="1" t="s">
        <v>1094</v>
      </c>
      <c r="C54" s="1">
        <v>2009.0</v>
      </c>
      <c r="D54" s="1">
        <f t="shared" si="1"/>
        <v>15</v>
      </c>
    </row>
    <row r="55" ht="14.25" customHeight="1">
      <c r="A55" s="1" t="s">
        <v>294</v>
      </c>
      <c r="B55" s="1" t="s">
        <v>1096</v>
      </c>
      <c r="C55" s="1">
        <v>1998.0</v>
      </c>
      <c r="D55" s="1">
        <f t="shared" si="1"/>
        <v>26</v>
      </c>
    </row>
    <row r="56" ht="14.25" customHeight="1">
      <c r="A56" s="1" t="s">
        <v>296</v>
      </c>
      <c r="B56" s="1" t="s">
        <v>242</v>
      </c>
      <c r="C56" s="1">
        <v>1964.0</v>
      </c>
      <c r="D56" s="1">
        <f t="shared" si="1"/>
        <v>60</v>
      </c>
    </row>
    <row r="57" ht="14.25" customHeight="1">
      <c r="A57" s="1" t="s">
        <v>297</v>
      </c>
      <c r="B57" s="1" t="s">
        <v>1083</v>
      </c>
      <c r="C57" s="1">
        <v>1999.0</v>
      </c>
      <c r="D57" s="1">
        <f t="shared" si="1"/>
        <v>25</v>
      </c>
    </row>
    <row r="58" ht="14.25" customHeight="1">
      <c r="A58" s="1" t="s">
        <v>298</v>
      </c>
      <c r="B58" s="1" t="s">
        <v>225</v>
      </c>
      <c r="C58" s="1">
        <v>1992.0</v>
      </c>
      <c r="D58" s="1">
        <f t="shared" si="1"/>
        <v>32</v>
      </c>
    </row>
    <row r="59" ht="14.25" customHeight="1">
      <c r="A59" s="1" t="s">
        <v>299</v>
      </c>
      <c r="B59" s="1" t="s">
        <v>225</v>
      </c>
      <c r="C59" s="1">
        <v>2012.0</v>
      </c>
      <c r="D59" s="1">
        <f t="shared" si="1"/>
        <v>12</v>
      </c>
    </row>
    <row r="60" ht="14.25" customHeight="1">
      <c r="A60" s="1" t="s">
        <v>300</v>
      </c>
      <c r="B60" s="1" t="s">
        <v>283</v>
      </c>
      <c r="C60" s="1">
        <v>1939.0</v>
      </c>
      <c r="D60" s="1">
        <f t="shared" si="1"/>
        <v>85</v>
      </c>
    </row>
    <row r="61" ht="14.25" customHeight="1">
      <c r="A61" s="1" t="s">
        <v>301</v>
      </c>
      <c r="B61" s="1" t="s">
        <v>252</v>
      </c>
      <c r="C61" s="1">
        <v>2002.0</v>
      </c>
      <c r="D61" s="1">
        <f t="shared" si="1"/>
        <v>22</v>
      </c>
    </row>
    <row r="62" ht="14.25" customHeight="1">
      <c r="A62" s="1" t="s">
        <v>302</v>
      </c>
      <c r="B62" s="1" t="s">
        <v>1086</v>
      </c>
      <c r="C62" s="1">
        <v>1979.0</v>
      </c>
      <c r="D62" s="1">
        <f t="shared" si="1"/>
        <v>45</v>
      </c>
    </row>
    <row r="63" ht="14.25" customHeight="1">
      <c r="A63" s="1" t="s">
        <v>303</v>
      </c>
      <c r="B63" s="1" t="s">
        <v>233</v>
      </c>
      <c r="C63" s="1">
        <v>1926.0</v>
      </c>
      <c r="D63" s="1">
        <f t="shared" si="1"/>
        <v>98</v>
      </c>
    </row>
    <row r="64" ht="14.25" customHeight="1">
      <c r="A64" s="1" t="s">
        <v>304</v>
      </c>
      <c r="B64" s="1" t="s">
        <v>247</v>
      </c>
      <c r="C64" s="1">
        <v>1967.0</v>
      </c>
      <c r="D64" s="1">
        <f t="shared" si="1"/>
        <v>57</v>
      </c>
    </row>
    <row r="65" ht="14.25" customHeight="1">
      <c r="A65" s="1" t="s">
        <v>305</v>
      </c>
      <c r="B65" s="1" t="s">
        <v>1087</v>
      </c>
      <c r="C65" s="1">
        <v>1907.0</v>
      </c>
      <c r="D65" s="1">
        <f t="shared" si="1"/>
        <v>117</v>
      </c>
    </row>
    <row r="66" ht="14.25" customHeight="1">
      <c r="A66" s="1" t="s">
        <v>306</v>
      </c>
      <c r="B66" s="1" t="s">
        <v>1086</v>
      </c>
      <c r="C66" s="1">
        <v>1962.0</v>
      </c>
      <c r="D66" s="1">
        <f t="shared" si="1"/>
        <v>62</v>
      </c>
    </row>
    <row r="67" ht="14.25" customHeight="1">
      <c r="A67" s="1" t="s">
        <v>307</v>
      </c>
      <c r="B67" s="1" t="s">
        <v>308</v>
      </c>
      <c r="C67" s="1">
        <v>1969.0</v>
      </c>
      <c r="D67" s="1">
        <f t="shared" si="1"/>
        <v>55</v>
      </c>
    </row>
    <row r="68" ht="14.25" customHeight="1">
      <c r="A68" s="1" t="s">
        <v>309</v>
      </c>
      <c r="B68" s="1" t="s">
        <v>310</v>
      </c>
      <c r="C68" s="1">
        <v>1969.0</v>
      </c>
      <c r="D68" s="1">
        <f t="shared" si="1"/>
        <v>55</v>
      </c>
    </row>
    <row r="69" ht="14.25" customHeight="1">
      <c r="A69" s="1" t="s">
        <v>311</v>
      </c>
      <c r="B69" s="1" t="s">
        <v>252</v>
      </c>
      <c r="C69" s="1">
        <v>1974.0</v>
      </c>
      <c r="D69" s="1">
        <f t="shared" si="1"/>
        <v>50</v>
      </c>
    </row>
    <row r="70" ht="14.25" customHeight="1">
      <c r="A70" s="1" t="s">
        <v>312</v>
      </c>
      <c r="B70" s="1" t="s">
        <v>1084</v>
      </c>
      <c r="C70" s="1">
        <v>1890.0</v>
      </c>
      <c r="D70" s="1">
        <f t="shared" si="1"/>
        <v>134</v>
      </c>
    </row>
    <row r="71" ht="14.25" customHeight="1">
      <c r="A71" s="1" t="s">
        <v>314</v>
      </c>
      <c r="B71" s="1" t="s">
        <v>315</v>
      </c>
      <c r="C71" s="1">
        <v>2001.0</v>
      </c>
      <c r="D71" s="1">
        <f t="shared" si="1"/>
        <v>23</v>
      </c>
    </row>
    <row r="72" ht="14.25" customHeight="1">
      <c r="A72" s="1" t="s">
        <v>316</v>
      </c>
      <c r="B72" s="1" t="s">
        <v>1097</v>
      </c>
      <c r="C72" s="1">
        <v>1938.0</v>
      </c>
      <c r="D72" s="1">
        <f t="shared" si="1"/>
        <v>86</v>
      </c>
    </row>
    <row r="73" ht="14.25" customHeight="1">
      <c r="A73" s="1" t="s">
        <v>318</v>
      </c>
      <c r="B73" s="1" t="s">
        <v>233</v>
      </c>
      <c r="C73" s="1">
        <v>1979.0</v>
      </c>
      <c r="D73" s="1">
        <f t="shared" si="1"/>
        <v>45</v>
      </c>
    </row>
    <row r="74" ht="14.25" customHeight="1">
      <c r="A74" s="1" t="s">
        <v>319</v>
      </c>
      <c r="B74" s="1" t="s">
        <v>252</v>
      </c>
      <c r="C74" s="1">
        <v>1965.0</v>
      </c>
      <c r="D74" s="1">
        <f t="shared" si="1"/>
        <v>59</v>
      </c>
    </row>
    <row r="75" ht="14.25" customHeight="1">
      <c r="A75" s="1" t="s">
        <v>320</v>
      </c>
      <c r="B75" s="1" t="s">
        <v>252</v>
      </c>
      <c r="C75" s="1">
        <v>1975.0</v>
      </c>
      <c r="D75" s="1">
        <f t="shared" si="1"/>
        <v>49</v>
      </c>
    </row>
    <row r="76" ht="14.25" customHeight="1">
      <c r="A76" s="1" t="s">
        <v>321</v>
      </c>
      <c r="B76" s="1" t="s">
        <v>252</v>
      </c>
      <c r="C76" s="1">
        <v>1952.0</v>
      </c>
      <c r="D76" s="1">
        <f t="shared" si="1"/>
        <v>72</v>
      </c>
    </row>
    <row r="77" ht="14.25" customHeight="1">
      <c r="A77" s="1" t="s">
        <v>322</v>
      </c>
      <c r="B77" s="1" t="s">
        <v>1098</v>
      </c>
      <c r="C77" s="1">
        <v>1973.0</v>
      </c>
      <c r="D77" s="1">
        <f t="shared" si="1"/>
        <v>51</v>
      </c>
    </row>
    <row r="78" ht="14.25" customHeight="1">
      <c r="A78" s="1" t="s">
        <v>324</v>
      </c>
      <c r="B78" s="1" t="s">
        <v>325</v>
      </c>
      <c r="C78" s="1">
        <v>1972.0</v>
      </c>
      <c r="D78" s="1">
        <f t="shared" si="1"/>
        <v>52</v>
      </c>
    </row>
    <row r="79" ht="14.25" customHeight="1">
      <c r="A79" s="1" t="s">
        <v>326</v>
      </c>
      <c r="B79" s="1" t="s">
        <v>1085</v>
      </c>
      <c r="C79" s="1">
        <v>2000.0</v>
      </c>
      <c r="D79" s="1">
        <f t="shared" si="1"/>
        <v>24</v>
      </c>
    </row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2" width="17.38"/>
    <col customWidth="1" min="3" max="3" width="16.5"/>
    <col customWidth="1" min="4" max="4" width="18.5"/>
    <col customWidth="1" min="5" max="5" width="19.38"/>
    <col customWidth="1" min="6" max="6" width="20.0"/>
    <col customWidth="1" min="7" max="7" width="12.13"/>
    <col customWidth="1" min="8" max="8" width="15.25"/>
    <col customWidth="1" min="9" max="9" width="14.75"/>
    <col customWidth="1" min="10" max="10" width="16.13"/>
    <col customWidth="1" min="11" max="11" width="18.25"/>
    <col customWidth="1" min="12" max="26" width="8.63"/>
  </cols>
  <sheetData>
    <row r="1">
      <c r="A1" s="41" t="s">
        <v>1099</v>
      </c>
      <c r="B1" s="42" t="s">
        <v>1100</v>
      </c>
      <c r="C1" s="42" t="s">
        <v>1101</v>
      </c>
      <c r="D1" s="42" t="s">
        <v>1102</v>
      </c>
      <c r="E1" s="42" t="s">
        <v>1103</v>
      </c>
      <c r="F1" s="42" t="s">
        <v>1104</v>
      </c>
      <c r="G1" s="42" t="s">
        <v>1099</v>
      </c>
      <c r="H1" s="42" t="s">
        <v>22</v>
      </c>
      <c r="I1" s="42" t="s">
        <v>1105</v>
      </c>
      <c r="J1" s="42" t="s">
        <v>1106</v>
      </c>
      <c r="K1" s="42" t="s">
        <v>1107</v>
      </c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>
      <c r="A2" s="44" t="s">
        <v>44</v>
      </c>
      <c r="B2" s="45">
        <v>9.02</v>
      </c>
      <c r="C2" s="46">
        <v>5.2</v>
      </c>
      <c r="D2" s="45">
        <v>9.18</v>
      </c>
      <c r="E2" s="45">
        <v>9.56</v>
      </c>
      <c r="F2" s="47">
        <v>45317.75486111111</v>
      </c>
      <c r="G2" s="43" t="s">
        <v>44</v>
      </c>
      <c r="H2" s="48" t="str">
        <f>VLOOKUP(G2,Total_de_acoes!A:B,4,0)</f>
        <v>#REF!</v>
      </c>
      <c r="I2" s="49">
        <f t="shared" ref="I2:I51" si="1">C2/100</f>
        <v>0.052</v>
      </c>
      <c r="J2" s="50">
        <f t="shared" ref="J2:J51" si="2">B2/(1+I2)</f>
        <v>8.574144487</v>
      </c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>
      <c r="A3" s="44" t="s">
        <v>46</v>
      </c>
      <c r="B3" s="45">
        <v>6.66</v>
      </c>
      <c r="C3" s="46">
        <v>2.4</v>
      </c>
      <c r="D3" s="45">
        <v>6.66</v>
      </c>
      <c r="E3" s="45">
        <v>6.86</v>
      </c>
      <c r="F3" s="47">
        <v>45317.75486111111</v>
      </c>
      <c r="G3" s="43" t="s">
        <v>46</v>
      </c>
      <c r="H3" s="48" t="str">
        <f>VLOOKUP(G3,Total_de_acoes!A:B,4,0)</f>
        <v>#REF!</v>
      </c>
      <c r="I3" s="49">
        <f t="shared" si="1"/>
        <v>0.024</v>
      </c>
      <c r="J3" s="50">
        <f t="shared" si="2"/>
        <v>6.50390625</v>
      </c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>
      <c r="A4" s="44" t="s">
        <v>48</v>
      </c>
      <c r="B4" s="45">
        <v>41.06</v>
      </c>
      <c r="C4" s="46">
        <v>2.19</v>
      </c>
      <c r="D4" s="45">
        <v>40.81</v>
      </c>
      <c r="E4" s="45">
        <v>42.34</v>
      </c>
      <c r="F4" s="47">
        <v>45317.75486111111</v>
      </c>
      <c r="G4" s="43" t="s">
        <v>48</v>
      </c>
      <c r="H4" s="48" t="str">
        <f>VLOOKUP(G4,Total_de_acoes!A:B,4,0)</f>
        <v>#REF!</v>
      </c>
      <c r="I4" s="49">
        <f t="shared" si="1"/>
        <v>0.0219</v>
      </c>
      <c r="J4" s="50">
        <f t="shared" si="2"/>
        <v>40.18005676</v>
      </c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>
      <c r="A5" s="44" t="s">
        <v>52</v>
      </c>
      <c r="B5" s="45">
        <v>36.36</v>
      </c>
      <c r="C5" s="46">
        <v>2.04</v>
      </c>
      <c r="D5" s="45">
        <v>36.36</v>
      </c>
      <c r="E5" s="45">
        <v>37.32</v>
      </c>
      <c r="F5" s="47">
        <v>45317.75486111111</v>
      </c>
      <c r="G5" s="43" t="s">
        <v>52</v>
      </c>
      <c r="H5" s="48" t="str">
        <f>VLOOKUP(G5,Total_de_acoes!A:B,4,0)</f>
        <v>#REF!</v>
      </c>
      <c r="I5" s="49">
        <f t="shared" si="1"/>
        <v>0.0204</v>
      </c>
      <c r="J5" s="50">
        <f t="shared" si="2"/>
        <v>35.63308506</v>
      </c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>
      <c r="A6" s="44" t="s">
        <v>50</v>
      </c>
      <c r="B6" s="45">
        <v>51.85</v>
      </c>
      <c r="C6" s="46">
        <v>2.04</v>
      </c>
      <c r="D6" s="45">
        <v>51.89</v>
      </c>
      <c r="E6" s="45">
        <v>53.17</v>
      </c>
      <c r="F6" s="47">
        <v>45317.75486111111</v>
      </c>
      <c r="G6" s="43" t="s">
        <v>50</v>
      </c>
      <c r="H6" s="48" t="str">
        <f>VLOOKUP(G6,Total_de_acoes!A:B,4,0)</f>
        <v>#REF!</v>
      </c>
      <c r="I6" s="49">
        <f t="shared" si="1"/>
        <v>0.0204</v>
      </c>
      <c r="J6" s="50">
        <f t="shared" si="2"/>
        <v>50.81340651</v>
      </c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>
      <c r="A7" s="44" t="s">
        <v>54</v>
      </c>
      <c r="B7" s="45">
        <v>44.8</v>
      </c>
      <c r="C7" s="46">
        <v>1.99</v>
      </c>
      <c r="D7" s="45">
        <v>44.25</v>
      </c>
      <c r="E7" s="45">
        <v>45.69</v>
      </c>
      <c r="F7" s="47">
        <v>45317.75486111111</v>
      </c>
      <c r="G7" s="43" t="s">
        <v>54</v>
      </c>
      <c r="H7" s="48" t="str">
        <f>VLOOKUP(G7,Total_de_acoes!A:B,4,0)</f>
        <v>#REF!</v>
      </c>
      <c r="I7" s="49">
        <f t="shared" si="1"/>
        <v>0.0199</v>
      </c>
      <c r="J7" s="50">
        <f t="shared" si="2"/>
        <v>43.92587509</v>
      </c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>
      <c r="A8" s="44" t="s">
        <v>56</v>
      </c>
      <c r="B8" s="45">
        <v>39.28</v>
      </c>
      <c r="C8" s="46">
        <v>1.73</v>
      </c>
      <c r="D8" s="45">
        <v>38.9</v>
      </c>
      <c r="E8" s="45">
        <v>40.09</v>
      </c>
      <c r="F8" s="47">
        <v>45317.75486111111</v>
      </c>
      <c r="G8" s="43" t="s">
        <v>56</v>
      </c>
      <c r="H8" s="48" t="str">
        <f>VLOOKUP(G8,Total_de_acoes!A:B,4,0)</f>
        <v>#REF!</v>
      </c>
      <c r="I8" s="49">
        <f t="shared" si="1"/>
        <v>0.0173</v>
      </c>
      <c r="J8" s="50">
        <f t="shared" si="2"/>
        <v>38.61201219</v>
      </c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>
      <c r="A9" s="44" t="s">
        <v>58</v>
      </c>
      <c r="B9" s="45">
        <v>68.37</v>
      </c>
      <c r="C9" s="46">
        <v>1.65</v>
      </c>
      <c r="D9" s="45">
        <v>67.5</v>
      </c>
      <c r="E9" s="45">
        <v>69.81</v>
      </c>
      <c r="F9" s="47">
        <v>45317.75486111111</v>
      </c>
      <c r="G9" s="43" t="s">
        <v>58</v>
      </c>
      <c r="H9" s="48" t="str">
        <f>VLOOKUP(G9,Total_de_acoes!A:B,4,0)</f>
        <v>#REF!</v>
      </c>
      <c r="I9" s="49">
        <f t="shared" si="1"/>
        <v>0.0165</v>
      </c>
      <c r="J9" s="50">
        <f t="shared" si="2"/>
        <v>67.26020659</v>
      </c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>
      <c r="A10" s="44" t="s">
        <v>60</v>
      </c>
      <c r="B10" s="45">
        <v>27.75</v>
      </c>
      <c r="C10" s="46">
        <v>1.59</v>
      </c>
      <c r="D10" s="45">
        <v>27.71</v>
      </c>
      <c r="E10" s="45">
        <v>28.36</v>
      </c>
      <c r="F10" s="47">
        <v>45317.75486111111</v>
      </c>
      <c r="G10" s="43" t="s">
        <v>60</v>
      </c>
      <c r="H10" s="48" t="str">
        <f>VLOOKUP(G10,Total_de_acoes!A:B,4,0)</f>
        <v>#REF!</v>
      </c>
      <c r="I10" s="49">
        <f t="shared" si="1"/>
        <v>0.0159</v>
      </c>
      <c r="J10" s="50">
        <f t="shared" si="2"/>
        <v>27.31568068</v>
      </c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>
      <c r="A11" s="44" t="s">
        <v>62</v>
      </c>
      <c r="B11" s="45">
        <v>32.33</v>
      </c>
      <c r="C11" s="46">
        <v>1.48</v>
      </c>
      <c r="D11" s="45">
        <v>32.35</v>
      </c>
      <c r="E11" s="45">
        <v>32.9</v>
      </c>
      <c r="F11" s="47">
        <v>45317.75486111111</v>
      </c>
      <c r="G11" s="43" t="s">
        <v>62</v>
      </c>
      <c r="H11" s="48" t="str">
        <f>VLOOKUP(G11,Total_de_acoes!A:B,4,0)</f>
        <v>#REF!</v>
      </c>
      <c r="I11" s="49">
        <f t="shared" si="1"/>
        <v>0.0148</v>
      </c>
      <c r="J11" s="50">
        <f t="shared" si="2"/>
        <v>31.85849428</v>
      </c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>
      <c r="A12" s="44" t="s">
        <v>64</v>
      </c>
      <c r="B12" s="45">
        <v>27.17</v>
      </c>
      <c r="C12" s="46">
        <v>1.44</v>
      </c>
      <c r="D12" s="45">
        <v>26.9</v>
      </c>
      <c r="E12" s="45">
        <v>27.91</v>
      </c>
      <c r="F12" s="47">
        <v>45317.75486111111</v>
      </c>
      <c r="G12" s="43" t="s">
        <v>64</v>
      </c>
      <c r="H12" s="48" t="str">
        <f>VLOOKUP(G12,Total_de_acoes!A:B,4,0)</f>
        <v>#REF!</v>
      </c>
      <c r="I12" s="49">
        <f t="shared" si="1"/>
        <v>0.0144</v>
      </c>
      <c r="J12" s="50">
        <f t="shared" si="2"/>
        <v>26.78430599</v>
      </c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>
      <c r="A13" s="44" t="s">
        <v>68</v>
      </c>
      <c r="B13" s="45">
        <v>14.07</v>
      </c>
      <c r="C13" s="46">
        <v>1.42</v>
      </c>
      <c r="D13" s="45">
        <v>13.8</v>
      </c>
      <c r="E13" s="45">
        <v>14.36</v>
      </c>
      <c r="F13" s="47">
        <v>45317.75486111111</v>
      </c>
      <c r="G13" s="43" t="s">
        <v>68</v>
      </c>
      <c r="H13" s="48" t="str">
        <f>VLOOKUP(G13,Total_de_acoes!A:B,4,0)</f>
        <v>#REF!</v>
      </c>
      <c r="I13" s="49">
        <f t="shared" si="1"/>
        <v>0.0142</v>
      </c>
      <c r="J13" s="50">
        <f t="shared" si="2"/>
        <v>13.87300335</v>
      </c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>
      <c r="A14" s="44" t="s">
        <v>66</v>
      </c>
      <c r="B14" s="45">
        <v>18.29</v>
      </c>
      <c r="C14" s="46">
        <v>1.42</v>
      </c>
      <c r="D14" s="45">
        <v>18.29</v>
      </c>
      <c r="E14" s="45">
        <v>18.73</v>
      </c>
      <c r="F14" s="47">
        <v>45317.75486111111</v>
      </c>
      <c r="G14" s="43" t="s">
        <v>66</v>
      </c>
      <c r="H14" s="48" t="str">
        <f>VLOOKUP(G14,Total_de_acoes!A:B,4,0)</f>
        <v>#REF!</v>
      </c>
      <c r="I14" s="49">
        <f t="shared" si="1"/>
        <v>0.0142</v>
      </c>
      <c r="J14" s="50">
        <f t="shared" si="2"/>
        <v>18.03391836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>
      <c r="A15" s="44" t="s">
        <v>70</v>
      </c>
      <c r="B15" s="45">
        <v>28.35</v>
      </c>
      <c r="C15" s="46">
        <v>1.41</v>
      </c>
      <c r="D15" s="45">
        <v>28.0</v>
      </c>
      <c r="E15" s="45">
        <v>28.75</v>
      </c>
      <c r="F15" s="47">
        <v>45317.75486111111</v>
      </c>
      <c r="G15" s="43" t="s">
        <v>70</v>
      </c>
      <c r="H15" s="48" t="str">
        <f>VLOOKUP(G15,Total_de_acoes!A:B,4,0)</f>
        <v>#REF!</v>
      </c>
      <c r="I15" s="49">
        <f t="shared" si="1"/>
        <v>0.0141</v>
      </c>
      <c r="J15" s="50">
        <f t="shared" si="2"/>
        <v>27.9558229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>
      <c r="A16" s="44" t="s">
        <v>72</v>
      </c>
      <c r="B16" s="45">
        <v>34.85</v>
      </c>
      <c r="C16" s="46">
        <v>1.35</v>
      </c>
      <c r="D16" s="45">
        <v>34.85</v>
      </c>
      <c r="E16" s="45">
        <v>35.76</v>
      </c>
      <c r="F16" s="47">
        <v>45317.75486111111</v>
      </c>
      <c r="G16" s="43" t="s">
        <v>72</v>
      </c>
      <c r="H16" s="48" t="str">
        <f>VLOOKUP(G16,Total_de_acoes!A:B,4,0)</f>
        <v>#REF!</v>
      </c>
      <c r="I16" s="49">
        <f t="shared" si="1"/>
        <v>0.0135</v>
      </c>
      <c r="J16" s="50">
        <f t="shared" si="2"/>
        <v>34.38579181</v>
      </c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>
      <c r="A17" s="44" t="s">
        <v>74</v>
      </c>
      <c r="B17" s="45">
        <v>17.92</v>
      </c>
      <c r="C17" s="46">
        <v>1.34</v>
      </c>
      <c r="D17" s="45">
        <v>18.0</v>
      </c>
      <c r="E17" s="45">
        <v>18.48</v>
      </c>
      <c r="F17" s="47">
        <v>45317.75486111111</v>
      </c>
      <c r="G17" s="43" t="s">
        <v>74</v>
      </c>
      <c r="H17" s="48" t="str">
        <f>VLOOKUP(G17,Total_de_acoes!A:B,4,0)</f>
        <v>#REF!</v>
      </c>
      <c r="I17" s="49">
        <f t="shared" si="1"/>
        <v>0.0134</v>
      </c>
      <c r="J17" s="50">
        <f t="shared" si="2"/>
        <v>17.68304717</v>
      </c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>
      <c r="A18" s="44" t="s">
        <v>78</v>
      </c>
      <c r="B18" s="45">
        <v>27.95</v>
      </c>
      <c r="C18" s="46">
        <v>1.29</v>
      </c>
      <c r="D18" s="45">
        <v>27.84</v>
      </c>
      <c r="E18" s="45">
        <v>28.39</v>
      </c>
      <c r="F18" s="47">
        <v>45317.75486111111</v>
      </c>
      <c r="G18" s="43" t="s">
        <v>78</v>
      </c>
      <c r="H18" s="48" t="str">
        <f>VLOOKUP(G18,Total_de_acoes!A:B,4,0)</f>
        <v>#REF!</v>
      </c>
      <c r="I18" s="49">
        <f t="shared" si="1"/>
        <v>0.0129</v>
      </c>
      <c r="J18" s="50">
        <f t="shared" si="2"/>
        <v>27.59403692</v>
      </c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>
      <c r="A19" s="44" t="s">
        <v>76</v>
      </c>
      <c r="B19" s="45">
        <v>19.52</v>
      </c>
      <c r="C19" s="46">
        <v>1.28</v>
      </c>
      <c r="D19" s="45">
        <v>18.98</v>
      </c>
      <c r="E19" s="45">
        <v>19.78</v>
      </c>
      <c r="F19" s="47">
        <v>45317.75486111111</v>
      </c>
      <c r="G19" s="43" t="s">
        <v>76</v>
      </c>
      <c r="H19" s="48" t="str">
        <f>VLOOKUP(G19,Total_de_acoes!A:B,4,0)</f>
        <v>#REF!</v>
      </c>
      <c r="I19" s="49">
        <f t="shared" si="1"/>
        <v>0.0128</v>
      </c>
      <c r="J19" s="50">
        <f t="shared" si="2"/>
        <v>19.27330174</v>
      </c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>
      <c r="A20" s="44" t="s">
        <v>80</v>
      </c>
      <c r="B20" s="45">
        <v>7.98</v>
      </c>
      <c r="C20" s="46">
        <v>1.25</v>
      </c>
      <c r="D20" s="45">
        <v>7.93</v>
      </c>
      <c r="E20" s="45">
        <v>8.23</v>
      </c>
      <c r="F20" s="47">
        <v>45317.75486111111</v>
      </c>
      <c r="G20" s="43" t="s">
        <v>80</v>
      </c>
      <c r="H20" s="48" t="str">
        <f>VLOOKUP(G20,Total_de_acoes!A:B,4,0)</f>
        <v>#REF!</v>
      </c>
      <c r="I20" s="49">
        <f t="shared" si="1"/>
        <v>0.0125</v>
      </c>
      <c r="J20" s="50">
        <f t="shared" si="2"/>
        <v>7.881481481</v>
      </c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>
      <c r="A21" s="44" t="s">
        <v>82</v>
      </c>
      <c r="B21" s="45">
        <v>57.25</v>
      </c>
      <c r="C21" s="46">
        <v>1.14</v>
      </c>
      <c r="D21" s="45">
        <v>56.22</v>
      </c>
      <c r="E21" s="45">
        <v>59.29</v>
      </c>
      <c r="F21" s="47">
        <v>45317.75486111111</v>
      </c>
      <c r="G21" s="43" t="s">
        <v>82</v>
      </c>
      <c r="H21" s="48" t="str">
        <f>VLOOKUP(G21,Total_de_acoes!A:B,4,0)</f>
        <v>#REF!</v>
      </c>
      <c r="I21" s="49">
        <f t="shared" si="1"/>
        <v>0.0114</v>
      </c>
      <c r="J21" s="50">
        <f t="shared" si="2"/>
        <v>56.60470635</v>
      </c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>
      <c r="A22" s="44" t="s">
        <v>84</v>
      </c>
      <c r="B22" s="45">
        <v>15.36</v>
      </c>
      <c r="C22" s="46">
        <v>1.04</v>
      </c>
      <c r="D22" s="45">
        <v>15.35</v>
      </c>
      <c r="E22" s="45">
        <v>15.62</v>
      </c>
      <c r="F22" s="47">
        <v>45317.75486111111</v>
      </c>
      <c r="G22" s="43" t="s">
        <v>84</v>
      </c>
      <c r="H22" s="48" t="str">
        <f>VLOOKUP(G22,Total_de_acoes!A:B,4,0)</f>
        <v>#REF!</v>
      </c>
      <c r="I22" s="49">
        <f t="shared" si="1"/>
        <v>0.0104</v>
      </c>
      <c r="J22" s="50">
        <f t="shared" si="2"/>
        <v>15.20190024</v>
      </c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>
      <c r="A23" s="44" t="s">
        <v>86</v>
      </c>
      <c r="B23" s="45">
        <v>7.12</v>
      </c>
      <c r="C23" s="46">
        <v>0.98</v>
      </c>
      <c r="D23" s="45">
        <v>7.11</v>
      </c>
      <c r="E23" s="45">
        <v>7.24</v>
      </c>
      <c r="F23" s="47">
        <v>45317.75486111111</v>
      </c>
      <c r="G23" s="43" t="s">
        <v>86</v>
      </c>
      <c r="H23" s="48" t="str">
        <f>VLOOKUP(G23,Total_de_acoes!A:B,4,0)</f>
        <v>#REF!</v>
      </c>
      <c r="I23" s="49">
        <f t="shared" si="1"/>
        <v>0.0098</v>
      </c>
      <c r="J23" s="50">
        <f t="shared" si="2"/>
        <v>7.050901169</v>
      </c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>
      <c r="A24" s="44" t="s">
        <v>88</v>
      </c>
      <c r="B24" s="45">
        <v>4.09</v>
      </c>
      <c r="C24" s="46">
        <v>0.98</v>
      </c>
      <c r="D24" s="45">
        <v>4.08</v>
      </c>
      <c r="E24" s="45">
        <v>4.2</v>
      </c>
      <c r="F24" s="47">
        <v>45317.75486111111</v>
      </c>
      <c r="G24" s="43" t="s">
        <v>88</v>
      </c>
      <c r="H24" s="48" t="str">
        <f>VLOOKUP(G24,Total_de_acoes!A:B,4,0)</f>
        <v>#REF!</v>
      </c>
      <c r="I24" s="49">
        <f t="shared" si="1"/>
        <v>0.0098</v>
      </c>
      <c r="J24" s="50">
        <f t="shared" si="2"/>
        <v>4.050306991</v>
      </c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>
      <c r="A25" s="44" t="s">
        <v>90</v>
      </c>
      <c r="B25" s="45">
        <v>14.47</v>
      </c>
      <c r="C25" s="46">
        <v>0.97</v>
      </c>
      <c r="D25" s="45">
        <v>14.46</v>
      </c>
      <c r="E25" s="45">
        <v>14.93</v>
      </c>
      <c r="F25" s="47">
        <v>45317.75486111111</v>
      </c>
      <c r="G25" s="43" t="s">
        <v>90</v>
      </c>
      <c r="H25" s="48" t="str">
        <f>VLOOKUP(G25,Total_de_acoes!A:B,4,0)</f>
        <v>#REF!</v>
      </c>
      <c r="I25" s="49">
        <f t="shared" si="1"/>
        <v>0.0097</v>
      </c>
      <c r="J25" s="50">
        <f t="shared" si="2"/>
        <v>14.3309894</v>
      </c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>
      <c r="A26" s="44" t="s">
        <v>92</v>
      </c>
      <c r="B26" s="45">
        <v>50.75</v>
      </c>
      <c r="C26" s="46">
        <v>0.89</v>
      </c>
      <c r="D26" s="45">
        <v>50.62</v>
      </c>
      <c r="E26" s="45">
        <v>51.26</v>
      </c>
      <c r="F26" s="47">
        <v>45317.75486111111</v>
      </c>
      <c r="G26" s="43" t="s">
        <v>92</v>
      </c>
      <c r="H26" s="48" t="str">
        <f>VLOOKUP(G26,Total_de_acoes!A:B,4,0)</f>
        <v>#REF!</v>
      </c>
      <c r="I26" s="49">
        <f t="shared" si="1"/>
        <v>0.0089</v>
      </c>
      <c r="J26" s="50">
        <f t="shared" si="2"/>
        <v>50.30230945</v>
      </c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>
      <c r="A27" s="44" t="s">
        <v>94</v>
      </c>
      <c r="B27" s="45">
        <v>22.45</v>
      </c>
      <c r="C27" s="46">
        <v>0.85</v>
      </c>
      <c r="D27" s="45">
        <v>22.32</v>
      </c>
      <c r="E27" s="45">
        <v>22.83</v>
      </c>
      <c r="F27" s="47">
        <v>45317.75486111111</v>
      </c>
      <c r="G27" s="43" t="s">
        <v>94</v>
      </c>
      <c r="H27" s="48" t="str">
        <f>VLOOKUP(G27,Total_de_acoes!A:B,4,0)</f>
        <v>#REF!</v>
      </c>
      <c r="I27" s="49">
        <f t="shared" si="1"/>
        <v>0.0085</v>
      </c>
      <c r="J27" s="50">
        <f t="shared" si="2"/>
        <v>22.26078334</v>
      </c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>
      <c r="A28" s="44" t="s">
        <v>96</v>
      </c>
      <c r="B28" s="45">
        <v>4.86</v>
      </c>
      <c r="C28" s="46">
        <v>0.82</v>
      </c>
      <c r="D28" s="45">
        <v>4.82</v>
      </c>
      <c r="E28" s="45">
        <v>4.97</v>
      </c>
      <c r="F28" s="47">
        <v>45317.75486111111</v>
      </c>
      <c r="G28" s="43" t="s">
        <v>96</v>
      </c>
      <c r="H28" s="48" t="str">
        <f>VLOOKUP(G28,Total_de_acoes!A:B,4,0)</f>
        <v>#REF!</v>
      </c>
      <c r="I28" s="49">
        <f t="shared" si="1"/>
        <v>0.0082</v>
      </c>
      <c r="J28" s="50">
        <f t="shared" si="2"/>
        <v>4.820472129</v>
      </c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>
      <c r="A29" s="44" t="s">
        <v>98</v>
      </c>
      <c r="B29" s="45">
        <v>7.75</v>
      </c>
      <c r="C29" s="46">
        <v>0.77</v>
      </c>
      <c r="D29" s="45">
        <v>7.7</v>
      </c>
      <c r="E29" s="45">
        <v>7.85</v>
      </c>
      <c r="F29" s="47">
        <v>45317.75486111111</v>
      </c>
      <c r="G29" s="43" t="s">
        <v>98</v>
      </c>
      <c r="H29" s="48" t="str">
        <f>VLOOKUP(G29,Total_de_acoes!A:B,4,0)</f>
        <v>#REF!</v>
      </c>
      <c r="I29" s="49">
        <f t="shared" si="1"/>
        <v>0.0077</v>
      </c>
      <c r="J29" s="50">
        <f t="shared" si="2"/>
        <v>7.690780986</v>
      </c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>
      <c r="A30" s="44" t="s">
        <v>100</v>
      </c>
      <c r="B30" s="45">
        <v>17.39</v>
      </c>
      <c r="C30" s="46">
        <v>0.75</v>
      </c>
      <c r="D30" s="45">
        <v>17.36</v>
      </c>
      <c r="E30" s="45">
        <v>17.57</v>
      </c>
      <c r="F30" s="47">
        <v>45317.75486111111</v>
      </c>
      <c r="G30" s="43" t="s">
        <v>100</v>
      </c>
      <c r="H30" s="48" t="str">
        <f>VLOOKUP(G30,Total_de_acoes!A:B,4,0)</f>
        <v>#REF!</v>
      </c>
      <c r="I30" s="49">
        <f t="shared" si="1"/>
        <v>0.0075</v>
      </c>
      <c r="J30" s="50">
        <f t="shared" si="2"/>
        <v>17.26054591</v>
      </c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>
      <c r="A31" s="44" t="s">
        <v>102</v>
      </c>
      <c r="B31" s="45">
        <v>23.05</v>
      </c>
      <c r="C31" s="46">
        <v>0.74</v>
      </c>
      <c r="D31" s="45">
        <v>22.69</v>
      </c>
      <c r="E31" s="45">
        <v>23.28</v>
      </c>
      <c r="F31" s="47">
        <v>45317.745833333334</v>
      </c>
      <c r="G31" s="43" t="s">
        <v>102</v>
      </c>
      <c r="H31" s="48" t="str">
        <f>VLOOKUP(G31,Total_de_acoes!A:B,4,0)</f>
        <v>#REF!</v>
      </c>
      <c r="I31" s="49">
        <f t="shared" si="1"/>
        <v>0.0074</v>
      </c>
      <c r="J31" s="50">
        <f t="shared" si="2"/>
        <v>22.88068295</v>
      </c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>
      <c r="A32" s="44" t="s">
        <v>104</v>
      </c>
      <c r="B32" s="45">
        <v>5.51</v>
      </c>
      <c r="C32" s="46">
        <v>0.73</v>
      </c>
      <c r="D32" s="45">
        <v>5.46</v>
      </c>
      <c r="E32" s="45">
        <v>5.6</v>
      </c>
      <c r="F32" s="47">
        <v>45317.75486111111</v>
      </c>
      <c r="G32" s="43" t="s">
        <v>104</v>
      </c>
      <c r="H32" s="48" t="str">
        <f>VLOOKUP(G32,Total_de_acoes!A:B,4,0)</f>
        <v>#REF!</v>
      </c>
      <c r="I32" s="49">
        <f t="shared" si="1"/>
        <v>0.0073</v>
      </c>
      <c r="J32" s="50">
        <f t="shared" si="2"/>
        <v>5.4700685</v>
      </c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>
      <c r="A33" s="44" t="s">
        <v>106</v>
      </c>
      <c r="B33" s="45">
        <v>23.66</v>
      </c>
      <c r="C33" s="46">
        <v>0.72</v>
      </c>
      <c r="D33" s="45">
        <v>23.36</v>
      </c>
      <c r="E33" s="45">
        <v>23.99</v>
      </c>
      <c r="F33" s="47">
        <v>45317.75486111111</v>
      </c>
      <c r="G33" s="43" t="s">
        <v>106</v>
      </c>
      <c r="H33" s="48" t="str">
        <f>VLOOKUP(G33,Total_de_acoes!A:B,4,0)</f>
        <v>#REF!</v>
      </c>
      <c r="I33" s="49">
        <f t="shared" si="1"/>
        <v>0.0072</v>
      </c>
      <c r="J33" s="50">
        <f t="shared" si="2"/>
        <v>23.49086577</v>
      </c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>
      <c r="A34" s="44" t="s">
        <v>108</v>
      </c>
      <c r="B34" s="45">
        <v>9.94</v>
      </c>
      <c r="C34" s="46">
        <v>0.7</v>
      </c>
      <c r="D34" s="45">
        <v>9.93</v>
      </c>
      <c r="E34" s="45">
        <v>10.06</v>
      </c>
      <c r="F34" s="47">
        <v>45317.75486111111</v>
      </c>
      <c r="G34" s="43" t="s">
        <v>108</v>
      </c>
      <c r="H34" s="48" t="str">
        <f>VLOOKUP(G34,Total_de_acoes!A:B,4,0)</f>
        <v>#REF!</v>
      </c>
      <c r="I34" s="49">
        <f t="shared" si="1"/>
        <v>0.007</v>
      </c>
      <c r="J34" s="50">
        <f t="shared" si="2"/>
        <v>9.870903674</v>
      </c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>
      <c r="A35" s="44" t="s">
        <v>210</v>
      </c>
      <c r="B35" s="45">
        <v>21.78</v>
      </c>
      <c r="C35" s="46">
        <v>0.69</v>
      </c>
      <c r="D35" s="45">
        <v>21.8</v>
      </c>
      <c r="E35" s="45">
        <v>22.22</v>
      </c>
      <c r="F35" s="47">
        <v>45317.75486111111</v>
      </c>
      <c r="G35" s="43" t="s">
        <v>210</v>
      </c>
      <c r="H35" s="48" t="str">
        <f>VLOOKUP(G35,Total_de_acoes!A:B,4,0)</f>
        <v>#REF!</v>
      </c>
      <c r="I35" s="49">
        <f t="shared" si="1"/>
        <v>0.0069</v>
      </c>
      <c r="J35" s="50">
        <f t="shared" si="2"/>
        <v>21.63074784</v>
      </c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>
      <c r="A36" s="44" t="s">
        <v>211</v>
      </c>
      <c r="B36" s="45">
        <v>29.18</v>
      </c>
      <c r="C36" s="46">
        <v>0.69</v>
      </c>
      <c r="D36" s="45">
        <v>29.02</v>
      </c>
      <c r="E36" s="45">
        <v>29.67</v>
      </c>
      <c r="F36" s="47">
        <v>45317.75486111111</v>
      </c>
      <c r="G36" s="43" t="s">
        <v>211</v>
      </c>
      <c r="H36" s="48" t="str">
        <f>VLOOKUP(G36,Total_de_acoes!A:B,4,0)</f>
        <v>#REF!</v>
      </c>
      <c r="I36" s="49">
        <f t="shared" si="1"/>
        <v>0.0069</v>
      </c>
      <c r="J36" s="50">
        <f t="shared" si="2"/>
        <v>28.98003774</v>
      </c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>
      <c r="A37" s="44" t="s">
        <v>110</v>
      </c>
      <c r="B37" s="45">
        <v>56.59</v>
      </c>
      <c r="C37" s="46">
        <v>0.67</v>
      </c>
      <c r="D37" s="45">
        <v>56.55</v>
      </c>
      <c r="E37" s="45">
        <v>56.99</v>
      </c>
      <c r="F37" s="47">
        <v>45317.75486111111</v>
      </c>
      <c r="G37" s="43" t="s">
        <v>110</v>
      </c>
      <c r="H37" s="48" t="str">
        <f>VLOOKUP(G37,Total_de_acoes!A:B,4,0)</f>
        <v>#REF!</v>
      </c>
      <c r="I37" s="49">
        <f t="shared" si="1"/>
        <v>0.0067</v>
      </c>
      <c r="J37" s="50">
        <f t="shared" si="2"/>
        <v>56.21337042</v>
      </c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>
      <c r="A38" s="44" t="s">
        <v>112</v>
      </c>
      <c r="B38" s="45">
        <v>26.0</v>
      </c>
      <c r="C38" s="46">
        <v>0.62</v>
      </c>
      <c r="D38" s="45">
        <v>25.87</v>
      </c>
      <c r="E38" s="45">
        <v>26.38</v>
      </c>
      <c r="F38" s="47">
        <v>45317.745833333334</v>
      </c>
      <c r="G38" s="43" t="s">
        <v>112</v>
      </c>
      <c r="H38" s="48" t="str">
        <f>VLOOKUP(G38,Total_de_acoes!A:B,4,0)</f>
        <v>#REF!</v>
      </c>
      <c r="I38" s="49">
        <f t="shared" si="1"/>
        <v>0.0062</v>
      </c>
      <c r="J38" s="50">
        <f t="shared" si="2"/>
        <v>25.83979328</v>
      </c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>
      <c r="A39" s="44" t="s">
        <v>116</v>
      </c>
      <c r="B39" s="45">
        <v>18.46</v>
      </c>
      <c r="C39" s="46">
        <v>0.6</v>
      </c>
      <c r="D39" s="45">
        <v>18.3</v>
      </c>
      <c r="E39" s="45">
        <v>18.66</v>
      </c>
      <c r="F39" s="47">
        <v>45317.75486111111</v>
      </c>
      <c r="G39" s="43" t="s">
        <v>116</v>
      </c>
      <c r="H39" s="48" t="str">
        <f>VLOOKUP(G39,Total_de_acoes!A:B,4,0)</f>
        <v>#REF!</v>
      </c>
      <c r="I39" s="49">
        <f t="shared" si="1"/>
        <v>0.006</v>
      </c>
      <c r="J39" s="50">
        <f t="shared" si="2"/>
        <v>18.3499006</v>
      </c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>
      <c r="A40" s="44" t="s">
        <v>114</v>
      </c>
      <c r="B40" s="45">
        <v>10.02</v>
      </c>
      <c r="C40" s="46">
        <v>0.6</v>
      </c>
      <c r="D40" s="45">
        <v>10.02</v>
      </c>
      <c r="E40" s="45">
        <v>10.14</v>
      </c>
      <c r="F40" s="47">
        <v>45317.75486111111</v>
      </c>
      <c r="G40" s="43" t="s">
        <v>114</v>
      </c>
      <c r="H40" s="48" t="str">
        <f>VLOOKUP(G40,Total_de_acoes!A:B,4,0)</f>
        <v>#REF!</v>
      </c>
      <c r="I40" s="49">
        <f t="shared" si="1"/>
        <v>0.006</v>
      </c>
      <c r="J40" s="50">
        <f t="shared" si="2"/>
        <v>9.960238569</v>
      </c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>
      <c r="A41" s="44" t="s">
        <v>118</v>
      </c>
      <c r="B41" s="45">
        <v>24.2</v>
      </c>
      <c r="C41" s="46">
        <v>0.58</v>
      </c>
      <c r="D41" s="45">
        <v>24.17</v>
      </c>
      <c r="E41" s="45">
        <v>24.56</v>
      </c>
      <c r="F41" s="47">
        <v>45317.75486111111</v>
      </c>
      <c r="G41" s="43" t="s">
        <v>118</v>
      </c>
      <c r="H41" s="48" t="str">
        <f>VLOOKUP(G41,Total_de_acoes!A:B,4,0)</f>
        <v>#REF!</v>
      </c>
      <c r="I41" s="49">
        <f t="shared" si="1"/>
        <v>0.0058</v>
      </c>
      <c r="J41" s="50">
        <f t="shared" si="2"/>
        <v>24.06044939</v>
      </c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>
      <c r="A42" s="44" t="s">
        <v>120</v>
      </c>
      <c r="B42" s="45">
        <v>2.06</v>
      </c>
      <c r="C42" s="46">
        <v>0.48</v>
      </c>
      <c r="D42" s="45">
        <v>2.02</v>
      </c>
      <c r="E42" s="45">
        <v>2.1</v>
      </c>
      <c r="F42" s="47">
        <v>45317.75486111111</v>
      </c>
      <c r="G42" s="43" t="s">
        <v>120</v>
      </c>
      <c r="H42" s="48" t="str">
        <f>VLOOKUP(G42,Total_de_acoes!A:B,4,0)</f>
        <v>#REF!</v>
      </c>
      <c r="I42" s="49">
        <f t="shared" si="1"/>
        <v>0.0048</v>
      </c>
      <c r="J42" s="50">
        <f t="shared" si="2"/>
        <v>2.050159236</v>
      </c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>
      <c r="A43" s="44" t="s">
        <v>122</v>
      </c>
      <c r="B43" s="45">
        <v>13.7</v>
      </c>
      <c r="C43" s="46">
        <v>0.36</v>
      </c>
      <c r="D43" s="45">
        <v>13.67</v>
      </c>
      <c r="E43" s="45">
        <v>13.9</v>
      </c>
      <c r="F43" s="47">
        <v>45317.75486111111</v>
      </c>
      <c r="G43" s="43" t="s">
        <v>122</v>
      </c>
      <c r="H43" s="48" t="str">
        <f>VLOOKUP(G43,Total_de_acoes!A:B,4,0)</f>
        <v>#REF!</v>
      </c>
      <c r="I43" s="49">
        <f t="shared" si="1"/>
        <v>0.0036</v>
      </c>
      <c r="J43" s="50">
        <f t="shared" si="2"/>
        <v>13.65085692</v>
      </c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>
      <c r="A44" s="44" t="s">
        <v>212</v>
      </c>
      <c r="B44" s="45">
        <v>36.79</v>
      </c>
      <c r="C44" s="46">
        <v>0.3</v>
      </c>
      <c r="D44" s="45">
        <v>36.77</v>
      </c>
      <c r="E44" s="45">
        <v>36.97</v>
      </c>
      <c r="F44" s="47">
        <v>45317.75486111111</v>
      </c>
      <c r="G44" s="43" t="s">
        <v>212</v>
      </c>
      <c r="H44" s="48" t="str">
        <f>VLOOKUP(G44,Total_de_acoes!A:B,4,0)</f>
        <v>#REF!</v>
      </c>
      <c r="I44" s="49">
        <f t="shared" si="1"/>
        <v>0.003</v>
      </c>
      <c r="J44" s="50">
        <f t="shared" si="2"/>
        <v>36.67996012</v>
      </c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>
      <c r="A45" s="44" t="s">
        <v>124</v>
      </c>
      <c r="B45" s="45">
        <v>21.78</v>
      </c>
      <c r="C45" s="46">
        <v>0.28</v>
      </c>
      <c r="D45" s="45">
        <v>21.7</v>
      </c>
      <c r="E45" s="45">
        <v>21.94</v>
      </c>
      <c r="F45" s="47">
        <v>45317.75486111111</v>
      </c>
      <c r="G45" s="43" t="s">
        <v>124</v>
      </c>
      <c r="H45" s="48" t="str">
        <f>VLOOKUP(G45,Total_de_acoes!A:B,4,0)</f>
        <v>#REF!</v>
      </c>
      <c r="I45" s="49">
        <f t="shared" si="1"/>
        <v>0.0028</v>
      </c>
      <c r="J45" s="50">
        <f t="shared" si="2"/>
        <v>21.71918628</v>
      </c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>
      <c r="A46" s="44" t="s">
        <v>126</v>
      </c>
      <c r="B46" s="45">
        <v>3.73</v>
      </c>
      <c r="C46" s="46">
        <v>0.27</v>
      </c>
      <c r="D46" s="45">
        <v>3.71</v>
      </c>
      <c r="E46" s="45">
        <v>3.78</v>
      </c>
      <c r="F46" s="47">
        <v>45317.75486111111</v>
      </c>
      <c r="G46" s="43" t="s">
        <v>126</v>
      </c>
      <c r="H46" s="48" t="str">
        <f>VLOOKUP(G46,Total_de_acoes!A:B,4,0)</f>
        <v>#REF!</v>
      </c>
      <c r="I46" s="49">
        <f t="shared" si="1"/>
        <v>0.0027</v>
      </c>
      <c r="J46" s="50">
        <f t="shared" si="2"/>
        <v>3.719956118</v>
      </c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>
      <c r="A47" s="44" t="s">
        <v>128</v>
      </c>
      <c r="B47" s="45">
        <v>10.05</v>
      </c>
      <c r="C47" s="46">
        <v>0.2</v>
      </c>
      <c r="D47" s="45">
        <v>9.96</v>
      </c>
      <c r="E47" s="45">
        <v>10.13</v>
      </c>
      <c r="F47" s="47">
        <v>45317.75486111111</v>
      </c>
      <c r="G47" s="43" t="s">
        <v>128</v>
      </c>
      <c r="H47" s="48" t="str">
        <f>VLOOKUP(G47,Total_de_acoes!A:B,4,0)</f>
        <v>#REF!</v>
      </c>
      <c r="I47" s="49">
        <f t="shared" si="1"/>
        <v>0.002</v>
      </c>
      <c r="J47" s="50">
        <f t="shared" si="2"/>
        <v>10.02994012</v>
      </c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>
      <c r="A48" s="44" t="s">
        <v>130</v>
      </c>
      <c r="B48" s="45">
        <v>8.17</v>
      </c>
      <c r="C48" s="46">
        <v>0.12</v>
      </c>
      <c r="D48" s="45">
        <v>8.11</v>
      </c>
      <c r="E48" s="45">
        <v>8.27</v>
      </c>
      <c r="F48" s="47">
        <v>45317.75486111111</v>
      </c>
      <c r="G48" s="43" t="s">
        <v>130</v>
      </c>
      <c r="H48" s="48" t="str">
        <f>VLOOKUP(G48,Total_de_acoes!A:B,4,0)</f>
        <v>#REF!</v>
      </c>
      <c r="I48" s="49">
        <f t="shared" si="1"/>
        <v>0.0012</v>
      </c>
      <c r="J48" s="50">
        <f t="shared" si="2"/>
        <v>8.160207751</v>
      </c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>
      <c r="A49" s="44" t="s">
        <v>207</v>
      </c>
      <c r="B49" s="45">
        <v>37.0</v>
      </c>
      <c r="C49" s="46">
        <v>0.11</v>
      </c>
      <c r="D49" s="45">
        <v>36.83</v>
      </c>
      <c r="E49" s="45">
        <v>37.36</v>
      </c>
      <c r="F49" s="47">
        <v>45317.75486111111</v>
      </c>
      <c r="G49" s="43" t="s">
        <v>207</v>
      </c>
      <c r="H49" s="48" t="str">
        <f>VLOOKUP(G49,Total_de_acoes!A:B,4,0)</f>
        <v>#REF!</v>
      </c>
      <c r="I49" s="49">
        <f t="shared" si="1"/>
        <v>0.0011</v>
      </c>
      <c r="J49" s="50">
        <f t="shared" si="2"/>
        <v>36.95934472</v>
      </c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>
      <c r="A50" s="44" t="s">
        <v>134</v>
      </c>
      <c r="B50" s="45">
        <v>13.2</v>
      </c>
      <c r="C50" s="46">
        <v>0.0</v>
      </c>
      <c r="D50" s="45">
        <v>13.15</v>
      </c>
      <c r="E50" s="45">
        <v>13.29</v>
      </c>
      <c r="F50" s="47">
        <v>45317.75486111111</v>
      </c>
      <c r="G50" s="43" t="s">
        <v>134</v>
      </c>
      <c r="H50" s="48" t="str">
        <f>VLOOKUP(G50,Total_de_acoes!A:B,4,0)</f>
        <v>#REF!</v>
      </c>
      <c r="I50" s="49">
        <f t="shared" si="1"/>
        <v>0</v>
      </c>
      <c r="J50" s="50">
        <f t="shared" si="2"/>
        <v>13.2</v>
      </c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>
      <c r="A51" s="51" t="s">
        <v>132</v>
      </c>
      <c r="B51" s="52">
        <v>9.74</v>
      </c>
      <c r="C51" s="53">
        <v>0.0</v>
      </c>
      <c r="D51" s="52">
        <v>9.61</v>
      </c>
      <c r="E51" s="52">
        <v>9.86</v>
      </c>
      <c r="F51" s="54">
        <v>45317.75486111111</v>
      </c>
      <c r="G51" s="43" t="s">
        <v>132</v>
      </c>
      <c r="H51" s="48" t="str">
        <f>VLOOKUP(G51,Total_de_acoes!A:B,4,0)</f>
        <v>#REF!</v>
      </c>
      <c r="I51" s="49">
        <f t="shared" si="1"/>
        <v>0</v>
      </c>
      <c r="J51" s="50">
        <f t="shared" si="2"/>
        <v>9.74</v>
      </c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  <row r="946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</row>
    <row r="947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</row>
    <row r="948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</row>
    <row r="949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</row>
    <row r="950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</row>
    <row r="951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</row>
    <row r="952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</row>
    <row r="953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</row>
    <row r="954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</row>
    <row r="955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</row>
    <row r="956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</row>
    <row r="957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</row>
    <row r="958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</row>
    <row r="959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</row>
    <row r="960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</row>
    <row r="961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</row>
    <row r="962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</row>
    <row r="963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</row>
    <row r="964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</row>
    <row r="965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</row>
    <row r="966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</row>
    <row r="967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</row>
    <row r="968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</row>
    <row r="969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</row>
    <row r="970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</row>
    <row r="971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</row>
    <row r="972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</row>
    <row r="973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</row>
    <row r="974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</row>
    <row r="975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</row>
    <row r="976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</row>
    <row r="977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</row>
    <row r="978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</row>
    <row r="979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</row>
    <row r="980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</row>
    <row r="981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</row>
    <row r="982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</row>
    <row r="983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</row>
    <row r="984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</row>
    <row r="985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</row>
    <row r="986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</row>
    <row r="987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</row>
    <row r="988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</row>
    <row r="989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</row>
    <row r="990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</row>
    <row r="991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</row>
    <row r="992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</row>
    <row r="993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</row>
    <row r="994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</row>
    <row r="995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</row>
    <row r="996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</row>
    <row r="997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</row>
    <row r="998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</row>
    <row r="999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</row>
    <row r="1000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</hyperlinks>
  <printOptions/>
  <pageMargins bottom="0.787401575" footer="0.0" header="0.0" left="0.511811024" right="0.511811024" top="0.787401575"/>
  <pageSetup orientation="landscape"/>
  <drawing r:id="rId5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2024-01-26T22:59:43Z</dcterms:created>
  <dc:creator>Matheus Freitas</dc:creator>
</cp:coreProperties>
</file>