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codeName="ThisWorkbook"/>
  <mc:AlternateContent xmlns:mc="http://schemas.openxmlformats.org/markup-compatibility/2006">
    <mc:Choice Requires="x15">
      <x15ac:absPath xmlns:x15ac="http://schemas.microsoft.com/office/spreadsheetml/2010/11/ac" url="C:\Users\Maria\Downloads\"/>
    </mc:Choice>
  </mc:AlternateContent>
  <xr:revisionPtr revIDLastSave="0" documentId="13_ncr:1_{D06E0FEE-B3FA-492D-A354-EB0F880FE059}" xr6:coauthVersionLast="46" xr6:coauthVersionMax="46" xr10:uidLastSave="{00000000-0000-0000-0000-000000000000}"/>
  <bookViews>
    <workbookView xWindow="-108" yWindow="-108" windowWidth="23256" windowHeight="12576" xr2:uid="{00000000-000D-0000-FFFF-FFFF00000000}"/>
  </bookViews>
  <sheets>
    <sheet name="GanttChart" sheetId="9" r:id="rId1"/>
    <sheet name="Help" sheetId="6" r:id="rId2"/>
    <sheet name="GanttChartPro" sheetId="12" r:id="rId3"/>
    <sheet name="TermsOfUse" sheetId="11" r:id="rId4"/>
  </sheets>
  <definedNames>
    <definedName name="prevWBS" localSheetId="0">GanttChart!$A1048576</definedName>
    <definedName name="_xlnm.Print_Area" localSheetId="0">GanttChart!$A$1:$BN$28</definedName>
    <definedName name="_xlnm.Print_Area" localSheetId="2">GanttChartPro!$A$1:$C$47</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9" i="9" l="1"/>
  <c r="I19" i="9" s="1"/>
  <c r="F34" i="9"/>
  <c r="I34" i="9" s="1"/>
  <c r="I39" i="9"/>
  <c r="F25" i="9"/>
  <c r="I25" i="9" s="1"/>
  <c r="F24" i="9"/>
  <c r="I24" i="9" s="1"/>
  <c r="F38" i="9"/>
  <c r="I38" i="9" s="1"/>
  <c r="F37" i="9"/>
  <c r="I37" i="9" s="1"/>
  <c r="F36" i="9"/>
  <c r="I36" i="9" s="1"/>
  <c r="F35" i="9"/>
  <c r="I35" i="9" s="1"/>
  <c r="F32" i="9"/>
  <c r="I32" i="9" s="1"/>
  <c r="F31" i="9"/>
  <c r="I31" i="9" s="1"/>
  <c r="F30" i="9"/>
  <c r="I30" i="9" s="1"/>
  <c r="F29" i="9"/>
  <c r="I29" i="9" s="1"/>
  <c r="F28" i="9"/>
  <c r="I28" i="9" s="1"/>
  <c r="F15" i="9" l="1"/>
  <c r="F14" i="9"/>
  <c r="F18" i="9"/>
  <c r="F17" i="9"/>
  <c r="F21" i="9"/>
  <c r="F22" i="9" l="1"/>
  <c r="K6" i="9" l="1"/>
  <c r="K7" i="9" l="1"/>
  <c r="K4" i="9"/>
  <c r="A8" i="9"/>
  <c r="L6" i="9" l="1"/>
  <c r="I18" i="9" l="1"/>
  <c r="I17" i="9"/>
  <c r="I22" i="9"/>
  <c r="I14" i="9"/>
  <c r="I9" i="9"/>
  <c r="I21" i="9"/>
  <c r="M6" i="9"/>
  <c r="I15" i="9"/>
  <c r="N6" i="9" l="1"/>
  <c r="F26" i="9" l="1"/>
  <c r="I12" i="9"/>
  <c r="O6" i="9"/>
  <c r="K5" i="9"/>
  <c r="I26" i="9" l="1"/>
  <c r="I10" i="9"/>
  <c r="P6" i="9"/>
  <c r="L7" i="9"/>
  <c r="I11" i="9" l="1"/>
  <c r="Q6" i="9"/>
  <c r="M7" i="9"/>
  <c r="R6" i="9" l="1"/>
  <c r="N7" i="9"/>
  <c r="S6" i="9" l="1"/>
  <c r="O7" i="9"/>
  <c r="T6" i="9" l="1"/>
  <c r="U6" i="9" s="1"/>
  <c r="P7" i="9"/>
  <c r="V6" i="9" l="1"/>
  <c r="U7" i="9"/>
  <c r="Q7" i="9"/>
  <c r="V7" i="9" l="1"/>
  <c r="W6" i="9"/>
  <c r="W7" i="9" s="1"/>
  <c r="R7" i="9"/>
  <c r="R5" i="9"/>
  <c r="R4" i="9"/>
  <c r="S7" i="9" l="1"/>
  <c r="X6" i="9" l="1"/>
  <c r="T7" i="9"/>
  <c r="Y6" i="9" l="1"/>
  <c r="Z6" i="9" l="1"/>
  <c r="AA6" i="9" l="1"/>
  <c r="X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l="1"/>
  <c r="A17" i="9" s="1"/>
  <c r="A18" i="9" s="1"/>
  <c r="A19" i="9" s="1"/>
  <c r="A20" i="9" l="1"/>
  <c r="A21" i="9" s="1"/>
  <c r="A22" i="9" s="1"/>
  <c r="A23" i="9" s="1"/>
  <c r="A24" i="9" l="1"/>
  <c r="A25" i="9" s="1"/>
  <c r="A26" i="9" s="1"/>
  <c r="A27" i="9" s="1"/>
  <c r="A28" i="9" s="1"/>
  <c r="A29" i="9" s="1"/>
  <c r="A30" i="9" s="1"/>
  <c r="A31" i="9" s="1"/>
  <c r="A32" i="9" s="1"/>
  <c r="A33" i="9" s="1"/>
  <c r="A34" i="9" s="1"/>
  <c r="A35" i="9" s="1"/>
  <c r="A36" i="9" s="1"/>
  <c r="A37" i="9" s="1"/>
  <c r="A38" i="9" s="1"/>
  <c r="A3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<sst xmlns="http://schemas.openxmlformats.org/spreadsheetml/2006/main" count="168" uniqueCount="159">
  <si>
    <t>WBS</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</si>
  <si>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</si>
  <si>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</si>
  <si>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</si>
  <si>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</si>
  <si>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</si>
  <si>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</si>
  <si>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</si>
  <si>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</si>
  <si>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</si>
  <si>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</si>
  <si>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</si>
  <si>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</si>
  <si>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</si>
  <si>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</si>
  <si>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</si>
  <si>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</si>
  <si>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</si>
  <si>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</si>
  <si>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</si>
  <si>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</si>
  <si>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</si>
  <si>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</si>
  <si>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</si>
  <si>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</si>
  <si>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</si>
  <si>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</si>
  <si>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</si>
  <si>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</si>
  <si>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</si>
  <si>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</si>
  <si>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</si>
  <si>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</si>
  <si>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</si>
  <si>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</si>
  <si>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</si>
  <si>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</si>
  <si>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</si>
  <si>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</si>
  <si>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</si>
  <si>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</si>
  <si>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</si>
  <si>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</si>
  <si>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</si>
  <si>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</si>
  <si>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</si>
  <si>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</si>
  <si>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</si>
  <si>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</si>
  <si>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</si>
  <si>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</si>
  <si>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</si>
  <si>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</si>
  <si>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</si>
  <si>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</si>
  <si>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</si>
  <si>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</si>
  <si>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</si>
  <si>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</si>
  <si>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</si>
  <si>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START</t>
  </si>
  <si>
    <t>END</t>
  </si>
  <si>
    <t>DAYS</t>
  </si>
  <si>
    <t>% DONE</t>
  </si>
  <si>
    <t>WORK DAYS</t>
  </si>
  <si>
    <t>PREDECESSOR</t>
  </si>
  <si>
    <t>Display Week</t>
  </si>
  <si>
    <t>Gantt Chart Template © 2006-2018 by Vertex42.com</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</si>
  <si>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</si>
  <si>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</si>
  <si>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</si>
  <si>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</si>
  <si>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</si>
  <si>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</si>
  <si>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</si>
  <si>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</si>
  <si>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</si>
  <si>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</si>
  <si>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</si>
  <si>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</si>
  <si>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</si>
  <si>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</si>
  <si>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</si>
  <si>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</si>
  <si>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</si>
  <si>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</si>
  <si>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</si>
  <si>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</si>
  <si>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</si>
  <si>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</si>
  <si>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</si>
  <si>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</si>
  <si>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</si>
  <si>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</si>
  <si>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</si>
  <si>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</si>
  <si>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</si>
  <si>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</si>
  <si>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</si>
  <si>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</si>
  <si>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</si>
  <si>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</si>
  <si>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</si>
  <si>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</si>
  <si>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</si>
  <si>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</si>
  <si>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</si>
  <si>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</si>
  <si>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</si>
  <si>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</si>
  <si>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</si>
  <si>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</si>
  <si>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</si>
  <si>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</si>
  <si>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</si>
  <si>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</si>
  <si>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</si>
  <si>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</si>
  <si>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</si>
  <si>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</si>
  <si>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</si>
  <si>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</si>
  <si>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</si>
  <si>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Project Start Date</t>
  </si>
  <si>
    <t>• For each task, enter the Start Date and the duration of the task in Days. The End Date and Work Days columns are calculated using formulas.</t>
  </si>
  <si>
    <t>DME Cuisines Project Schedule</t>
  </si>
  <si>
    <t>The University of Edinburgh</t>
  </si>
  <si>
    <t xml:space="preserve"> Data Cleaning and Preparation</t>
  </si>
  <si>
    <t>Project Interim Report</t>
  </si>
  <si>
    <t>Exploratory Data Analysis</t>
  </si>
  <si>
    <t>Final Report</t>
  </si>
  <si>
    <t>Classification</t>
  </si>
  <si>
    <t>Recommendation System</t>
  </si>
  <si>
    <t>Random Forest</t>
  </si>
  <si>
    <t>Linear SVM</t>
  </si>
  <si>
    <t>Naïve Bayes</t>
  </si>
  <si>
    <t>Collaborative filtering</t>
  </si>
  <si>
    <t>Content based filtering</t>
  </si>
  <si>
    <t>PCA</t>
  </si>
  <si>
    <t>K-means clustering</t>
  </si>
  <si>
    <t xml:space="preserve">Evaluation of techniques </t>
  </si>
  <si>
    <t>Evaluation and metrics</t>
  </si>
  <si>
    <t>Comparison of exploratory techniques</t>
  </si>
  <si>
    <t>Comparison of classification techniques</t>
  </si>
  <si>
    <t>Comparison of recommeder techniques</t>
  </si>
  <si>
    <t>Project summary and specifications</t>
  </si>
  <si>
    <t>Abstract</t>
  </si>
  <si>
    <t>Current progress</t>
  </si>
  <si>
    <t>Obstacles to progress</t>
  </si>
  <si>
    <t>Planned methodology</t>
  </si>
  <si>
    <t>Background</t>
  </si>
  <si>
    <t>Introduction</t>
  </si>
  <si>
    <t>Data preparation</t>
  </si>
  <si>
    <t>Data processing</t>
  </si>
  <si>
    <t>Look at recipes.csv</t>
  </si>
  <si>
    <t>Look at recipes-mallot.txt</t>
  </si>
  <si>
    <t>Clean datasets</t>
  </si>
  <si>
    <t>Combine them and look at correlations</t>
  </si>
  <si>
    <t>Due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</si>
</sst>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9"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b/>
      <sz val="11"/>
      <name val="Arial"/>
      <family val="1"/>
      <scheme val="minor"/>
    </font>
    <font>
      <sz val="9"/>
      <color rgb="FF000000"/>
      <name val="Arial"/>
      <family val="1"/>
      <scheme val="minor"/>
    </font>
    <font>
      <b/>
      <sz val="10"/>
      <color theme="4" tint="-0.249977111117893"/>
      <name val="Arial"/>
      <family val="2"/>
      <scheme val="minor"/>
    </font>
    <font>
      <b/>
      <sz val="10"/>
      <color theme="0"/>
      <name val="Arial"/>
      <family val="2"/>
      <scheme val="minor"/>
    </font>
    <font>
      <b/>
      <i/>
      <sz val="8"/>
      <color theme="0"/>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4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s>
  <cellStyleXfs count="44">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196">
    <xf numFmtId="0" fontId="0" fillId="0" borderId="0" xfId="0"/>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2" xfId="0" applyFont="1" applyBorder="1"/>
    <xf numFmtId="0" fontId="0" fillId="0" borderId="12" xfId="0" applyBorder="1"/>
    <xf numFmtId="0" fontId="0" fillId="0" borderId="0" xfId="0"/>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1" fillId="0" borderId="0" xfId="0" applyFont="1"/>
    <xf numFmtId="0" fontId="3" fillId="0" borderId="0" xfId="0" applyFont="1" applyAlignment="1">
      <alignment wrapText="1"/>
    </xf>
    <xf numFmtId="0" fontId="6" fillId="0" borderId="0" xfId="0" applyFont="1"/>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Border="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8" fillId="0" borderId="0" xfId="0" applyFont="1" applyFill="1" applyBorder="1" applyAlignment="1"/>
    <xf numFmtId="0" fontId="27" fillId="0" borderId="0" xfId="0" applyFont="1" applyFill="1" applyBorder="1" applyAlignment="1">
      <alignment horizontal="left" vertical="center"/>
    </xf>
    <xf numFmtId="0" fontId="26" fillId="0" borderId="0" xfId="0" applyFont="1" applyFill="1" applyBorder="1" applyAlignment="1">
      <alignment horizontal="left" vertical="center"/>
    </xf>
    <xf numFmtId="0" fontId="1" fillId="0" borderId="0" xfId="0" applyFont="1" applyBorder="1"/>
    <xf numFmtId="0" fontId="1" fillId="0" borderId="13" xfId="0" applyFont="1" applyBorder="1"/>
    <xf numFmtId="0" fontId="0" fillId="0" borderId="13" xfId="0" applyBorder="1"/>
    <xf numFmtId="0" fontId="0" fillId="0" borderId="0" xfId="0" applyBorder="1"/>
    <xf numFmtId="0" fontId="24" fillId="0" borderId="0" xfId="0" applyFont="1" applyBorder="1" applyAlignment="1">
      <alignment horizontal="left" wrapText="1"/>
    </xf>
    <xf numFmtId="0" fontId="38" fillId="0" borderId="0" xfId="0" applyFont="1" applyProtection="1"/>
    <xf numFmtId="0" fontId="38" fillId="0" borderId="0" xfId="0" applyFont="1" applyFill="1" applyBorder="1" applyProtection="1"/>
    <xf numFmtId="0" fontId="38" fillId="0" borderId="0" xfId="0" applyNumberFormat="1" applyFont="1" applyFill="1" applyBorder="1" applyProtection="1"/>
    <xf numFmtId="0" fontId="38" fillId="0" borderId="0" xfId="0" applyNumberFormat="1" applyFont="1" applyProtection="1"/>
    <xf numFmtId="0" fontId="39" fillId="20" borderId="14" xfId="0" applyFont="1" applyFill="1" applyBorder="1" applyAlignment="1" applyProtection="1">
      <alignment vertical="center"/>
    </xf>
    <xf numFmtId="0" fontId="39" fillId="20" borderId="14" xfId="0" applyNumberFormat="1" applyFont="1" applyFill="1" applyBorder="1" applyAlignment="1" applyProtection="1">
      <alignment horizontal="center" vertical="center"/>
    </xf>
    <xf numFmtId="165" fontId="39" fillId="20" borderId="14" xfId="0" applyNumberFormat="1" applyFont="1" applyFill="1" applyBorder="1" applyAlignment="1" applyProtection="1">
      <alignment horizontal="right" vertical="center"/>
    </xf>
    <xf numFmtId="1" fontId="39" fillId="20" borderId="14" xfId="40" applyNumberFormat="1" applyFont="1" applyFill="1" applyBorder="1" applyAlignment="1" applyProtection="1">
      <alignment horizontal="center" vertical="center"/>
    </xf>
    <xf numFmtId="9" fontId="39" fillId="20" borderId="14" xfId="40" applyFont="1" applyFill="1" applyBorder="1" applyAlignment="1" applyProtection="1">
      <alignment horizontal="center" vertical="center"/>
    </xf>
    <xf numFmtId="0" fontId="39" fillId="20" borderId="14" xfId="0" applyFont="1" applyFill="1" applyBorder="1" applyAlignment="1" applyProtection="1">
      <alignment horizontal="center" vertical="center"/>
    </xf>
    <xf numFmtId="0" fontId="39" fillId="20" borderId="10" xfId="0" applyFont="1" applyFill="1" applyBorder="1" applyAlignment="1" applyProtection="1">
      <alignment vertical="center"/>
    </xf>
    <xf numFmtId="0" fontId="39" fillId="0" borderId="10" xfId="0" applyFont="1" applyFill="1" applyBorder="1" applyAlignment="1" applyProtection="1">
      <alignment vertical="center"/>
    </xf>
    <xf numFmtId="0" fontId="41" fillId="0" borderId="11" xfId="0" applyFont="1" applyBorder="1" applyAlignment="1" applyProtection="1">
      <alignment horizontal="center" vertical="center"/>
    </xf>
    <xf numFmtId="0" fontId="39" fillId="0" borderId="10" xfId="0" applyFont="1" applyFill="1" applyBorder="1" applyAlignment="1" applyProtection="1">
      <alignment horizontal="center" vertical="center"/>
    </xf>
    <xf numFmtId="0" fontId="39" fillId="0" borderId="10" xfId="0" applyFont="1" applyFill="1" applyBorder="1" applyAlignment="1" applyProtection="1">
      <alignment horizontal="left" vertical="center" wrapText="1" indent="1"/>
    </xf>
    <xf numFmtId="0" fontId="39" fillId="20" borderId="10" xfId="0" applyNumberFormat="1" applyFont="1" applyFill="1" applyBorder="1" applyAlignment="1" applyProtection="1">
      <alignment horizontal="center" vertical="center"/>
    </xf>
    <xf numFmtId="1" fontId="39" fillId="20" borderId="10" xfId="40" applyNumberFormat="1" applyFont="1" applyFill="1" applyBorder="1" applyAlignment="1" applyProtection="1">
      <alignment horizontal="center" vertical="center"/>
    </xf>
    <xf numFmtId="9" fontId="39" fillId="20" borderId="10" xfId="40" applyFont="1" applyFill="1" applyBorder="1" applyAlignment="1" applyProtection="1">
      <alignment horizontal="center" vertical="center"/>
    </xf>
    <xf numFmtId="0" fontId="39" fillId="20" borderId="10" xfId="0" applyFont="1" applyFill="1" applyBorder="1" applyAlignment="1" applyProtection="1">
      <alignment horizontal="center" vertical="center"/>
    </xf>
    <xf numFmtId="0" fontId="39" fillId="0" borderId="0" xfId="0" applyFont="1" applyFill="1" applyBorder="1" applyAlignment="1" applyProtection="1">
      <alignment vertical="center"/>
    </xf>
    <xf numFmtId="0" fontId="43" fillId="24" borderId="0" xfId="0" applyFont="1" applyFill="1" applyProtection="1"/>
    <xf numFmtId="0" fontId="44" fillId="24" borderId="0" xfId="0" applyFont="1" applyFill="1" applyBorder="1" applyAlignment="1">
      <alignment vertical="center"/>
    </xf>
    <xf numFmtId="0" fontId="43" fillId="24" borderId="0" xfId="0" applyFont="1" applyFill="1" applyBorder="1" applyProtection="1"/>
    <xf numFmtId="1" fontId="41" fillId="22" borderId="11" xfId="0" applyNumberFormat="1" applyFont="1" applyFill="1" applyBorder="1" applyAlignment="1" applyProtection="1">
      <alignment horizontal="center" vertical="center"/>
    </xf>
    <xf numFmtId="9" fontId="41" fillId="22" borderId="11" xfId="40" applyFont="1" applyFill="1" applyBorder="1" applyAlignment="1" applyProtection="1">
      <alignment horizontal="center" vertical="center"/>
    </xf>
    <xf numFmtId="0" fontId="47" fillId="27" borderId="16" xfId="0" applyFont="1" applyFill="1" applyBorder="1" applyAlignment="1" applyProtection="1">
      <alignment horizontal="center" vertical="center" wrapText="1"/>
    </xf>
    <xf numFmtId="0" fontId="45" fillId="27" borderId="16" xfId="0" applyNumberFormat="1" applyFont="1" applyFill="1" applyBorder="1" applyAlignment="1" applyProtection="1">
      <alignment horizontal="left" vertical="center"/>
    </xf>
    <xf numFmtId="0" fontId="45" fillId="27" borderId="16" xfId="0" applyFont="1" applyFill="1" applyBorder="1" applyAlignment="1" applyProtection="1">
      <alignment horizontal="center" vertical="center" wrapText="1"/>
    </xf>
    <xf numFmtId="0" fontId="45" fillId="27" borderId="16" xfId="0" applyNumberFormat="1" applyFont="1" applyFill="1" applyBorder="1" applyAlignment="1" applyProtection="1">
      <alignment horizontal="center" vertical="center" wrapText="1"/>
    </xf>
    <xf numFmtId="0" fontId="45" fillId="27" borderId="16" xfId="0" applyFont="1" applyFill="1" applyBorder="1" applyAlignment="1" applyProtection="1">
      <alignment horizontal="center" vertical="center"/>
    </xf>
    <xf numFmtId="0" fontId="47" fillId="26" borderId="17" xfId="0" applyNumberFormat="1" applyFont="1" applyFill="1" applyBorder="1" applyAlignment="1" applyProtection="1">
      <alignment horizontal="center" vertical="center" shrinkToFit="1"/>
    </xf>
    <xf numFmtId="0" fontId="47" fillId="26" borderId="16" xfId="0" applyFont="1" applyFill="1" applyBorder="1" applyAlignment="1" applyProtection="1"/>
    <xf numFmtId="0" fontId="47" fillId="23" borderId="16" xfId="0" applyFont="1" applyFill="1" applyBorder="1" applyAlignment="1" applyProtection="1"/>
    <xf numFmtId="0" fontId="49" fillId="23" borderId="0" xfId="0" applyNumberFormat="1" applyFont="1" applyFill="1" applyBorder="1" applyProtection="1"/>
    <xf numFmtId="0" fontId="49" fillId="23" borderId="0" xfId="0" applyFont="1" applyFill="1" applyProtection="1"/>
    <xf numFmtId="0" fontId="49" fillId="23" borderId="0" xfId="0" applyNumberFormat="1" applyFont="1" applyFill="1" applyProtection="1"/>
    <xf numFmtId="166" fontId="46" fillId="23" borderId="15" xfId="0" applyNumberFormat="1" applyFont="1" applyFill="1" applyBorder="1" applyAlignment="1" applyProtection="1">
      <alignment horizontal="center" vertical="center" shrinkToFit="1"/>
    </xf>
    <xf numFmtId="0" fontId="49" fillId="23" borderId="0" xfId="0" applyFont="1" applyFill="1" applyBorder="1" applyProtection="1"/>
    <xf numFmtId="0" fontId="42" fillId="23" borderId="0" xfId="0" applyFont="1" applyFill="1" applyAlignment="1" applyProtection="1">
      <alignment vertical="center"/>
    </xf>
    <xf numFmtId="0" fontId="42" fillId="23" borderId="0" xfId="0" applyFont="1" applyFill="1" applyBorder="1" applyAlignment="1" applyProtection="1">
      <alignment vertical="center"/>
    </xf>
    <xf numFmtId="0" fontId="37" fillId="25" borderId="0" xfId="0" applyFont="1" applyFill="1" applyBorder="1" applyAlignment="1" applyProtection="1">
      <alignment vertical="center"/>
    </xf>
    <xf numFmtId="0" fontId="47" fillId="26" borderId="18" xfId="0" applyNumberFormat="1" applyFont="1" applyFill="1" applyBorder="1" applyAlignment="1" applyProtection="1">
      <alignment horizontal="center" vertical="center" shrinkToFit="1"/>
    </xf>
    <xf numFmtId="0" fontId="47" fillId="26" borderId="19" xfId="0" applyNumberFormat="1" applyFont="1" applyFill="1" applyBorder="1" applyAlignment="1" applyProtection="1">
      <alignment horizontal="center" vertical="center" shrinkToFit="1"/>
    </xf>
    <xf numFmtId="0" fontId="47" fillId="26" borderId="20" xfId="0" applyNumberFormat="1" applyFont="1" applyFill="1" applyBorder="1" applyAlignment="1" applyProtection="1">
      <alignment horizontal="center" vertical="center" shrinkToFit="1"/>
    </xf>
    <xf numFmtId="0" fontId="47" fillId="26" borderId="21" xfId="0" applyNumberFormat="1" applyFont="1" applyFill="1" applyBorder="1" applyAlignment="1" applyProtection="1">
      <alignment horizontal="center" vertical="center" shrinkToFit="1"/>
    </xf>
    <xf numFmtId="166" fontId="46" fillId="23" borderId="22" xfId="0" applyNumberFormat="1" applyFont="1" applyFill="1" applyBorder="1" applyAlignment="1" applyProtection="1">
      <alignment horizontal="center" vertical="center" shrinkToFit="1"/>
    </xf>
    <xf numFmtId="166" fontId="46" fillId="23" borderId="23" xfId="0" applyNumberFormat="1" applyFont="1" applyFill="1" applyBorder="1" applyAlignment="1" applyProtection="1">
      <alignment horizontal="center" vertical="center" shrinkToFit="1"/>
    </xf>
    <xf numFmtId="166" fontId="46" fillId="23" borderId="24" xfId="0" applyNumberFormat="1" applyFont="1" applyFill="1" applyBorder="1" applyAlignment="1" applyProtection="1">
      <alignment horizontal="center" vertical="center" shrinkToFit="1"/>
    </xf>
    <xf numFmtId="166" fontId="46" fillId="23" borderId="25" xfId="0" applyNumberFormat="1" applyFont="1" applyFill="1" applyBorder="1" applyAlignment="1" applyProtection="1">
      <alignment horizontal="center" vertical="center" shrinkToFit="1"/>
    </xf>
    <xf numFmtId="166" fontId="46" fillId="23" borderId="26" xfId="0" applyNumberFormat="1" applyFont="1" applyFill="1" applyBorder="1" applyAlignment="1" applyProtection="1">
      <alignment horizontal="center" vertical="center" shrinkToFit="1"/>
    </xf>
    <xf numFmtId="166" fontId="46" fillId="23" borderId="27" xfId="0" applyNumberFormat="1" applyFont="1" applyFill="1" applyBorder="1" applyAlignment="1" applyProtection="1">
      <alignment horizontal="center" vertical="center" shrinkToFit="1"/>
    </xf>
    <xf numFmtId="166" fontId="46" fillId="23" borderId="28" xfId="0" applyNumberFormat="1" applyFont="1" applyFill="1" applyBorder="1" applyAlignment="1" applyProtection="1">
      <alignment horizontal="center" vertical="center" shrinkToFit="1"/>
    </xf>
    <xf numFmtId="166" fontId="46" fillId="23" borderId="29" xfId="0" applyNumberFormat="1" applyFont="1" applyFill="1" applyBorder="1" applyAlignment="1" applyProtection="1">
      <alignment horizontal="center" vertical="center" shrinkToFit="1"/>
    </xf>
    <xf numFmtId="166" fontId="46" fillId="23" borderId="30" xfId="0" applyNumberFormat="1" applyFont="1" applyFill="1" applyBorder="1" applyAlignment="1" applyProtection="1">
      <alignment horizontal="center" vertical="center" shrinkToFit="1"/>
    </xf>
    <xf numFmtId="166" fontId="46" fillId="23" borderId="31" xfId="0" applyNumberFormat="1" applyFont="1" applyFill="1" applyBorder="1" applyAlignment="1" applyProtection="1">
      <alignment horizontal="center" vertical="center" shrinkToFit="1"/>
    </xf>
    <xf numFmtId="166" fontId="46" fillId="23" borderId="32" xfId="0" applyNumberFormat="1" applyFont="1" applyFill="1" applyBorder="1" applyAlignment="1" applyProtection="1">
      <alignment horizontal="center" vertical="center" shrinkToFit="1"/>
    </xf>
    <xf numFmtId="166" fontId="46" fillId="23" borderId="33" xfId="0" applyNumberFormat="1" applyFont="1" applyFill="1" applyBorder="1" applyAlignment="1" applyProtection="1">
      <alignment horizontal="center" vertical="center" shrinkToFit="1"/>
    </xf>
    <xf numFmtId="166" fontId="46" fillId="23" borderId="34" xfId="0" applyNumberFormat="1" applyFont="1" applyFill="1" applyBorder="1" applyAlignment="1" applyProtection="1">
      <alignment horizontal="center" vertical="center" shrinkToFit="1"/>
    </xf>
    <xf numFmtId="166" fontId="46" fillId="23" borderId="35" xfId="0" applyNumberFormat="1" applyFont="1" applyFill="1" applyBorder="1" applyAlignment="1" applyProtection="1">
      <alignment horizontal="center" vertical="center" shrinkToFit="1"/>
    </xf>
    <xf numFmtId="166" fontId="46" fillId="23" borderId="36" xfId="0" applyNumberFormat="1" applyFont="1" applyFill="1" applyBorder="1" applyAlignment="1" applyProtection="1">
      <alignment horizontal="center" vertical="center" shrinkToFit="1"/>
    </xf>
    <xf numFmtId="0" fontId="40" fillId="20" borderId="14" xfId="0" applyFont="1" applyFill="1" applyBorder="1" applyAlignment="1" applyProtection="1">
      <alignment horizontal="left" vertical="center" indent="1"/>
    </xf>
    <xf numFmtId="0" fontId="40" fillId="20" borderId="10" xfId="0" applyFont="1" applyFill="1" applyBorder="1" applyAlignment="1" applyProtection="1">
      <alignment horizontal="left" vertical="center" indent="1"/>
    </xf>
    <xf numFmtId="165" fontId="52" fillId="20" borderId="10" xfId="0" applyNumberFormat="1" applyFont="1" applyFill="1" applyBorder="1" applyAlignment="1" applyProtection="1">
      <alignment horizontal="right" vertical="center"/>
    </xf>
    <xf numFmtId="165" fontId="53" fillId="20" borderId="10" xfId="0" applyNumberFormat="1" applyFont="1" applyFill="1" applyBorder="1" applyAlignment="1" applyProtection="1">
      <alignment horizontal="right" vertical="center"/>
    </xf>
    <xf numFmtId="0" fontId="45" fillId="27" borderId="16" xfId="0" applyFont="1" applyFill="1" applyBorder="1" applyAlignment="1" applyProtection="1">
      <alignment horizontal="right" vertical="center" wrapText="1"/>
    </xf>
    <xf numFmtId="165" fontId="53" fillId="21" borderId="11" xfId="0" applyNumberFormat="1" applyFont="1" applyFill="1" applyBorder="1" applyAlignment="1" applyProtection="1">
      <alignment horizontal="center" vertical="center"/>
    </xf>
    <xf numFmtId="165" fontId="52" fillId="20" borderId="10" xfId="0" applyNumberFormat="1" applyFont="1" applyFill="1" applyBorder="1" applyAlignment="1" applyProtection="1">
      <alignment horizontal="center" vertical="center"/>
    </xf>
    <xf numFmtId="165" fontId="53" fillId="20" borderId="10" xfId="0" applyNumberFormat="1" applyFont="1" applyFill="1" applyBorder="1" applyAlignment="1" applyProtection="1">
      <alignment horizontal="center" vertical="center"/>
    </xf>
    <xf numFmtId="165" fontId="54" fillId="0" borderId="11" xfId="0" applyNumberFormat="1" applyFont="1" applyFill="1" applyBorder="1" applyAlignment="1" applyProtection="1">
      <alignment horizontal="center" vertical="center"/>
    </xf>
    <xf numFmtId="0" fontId="54" fillId="0" borderId="10" xfId="0" applyFont="1" applyFill="1" applyBorder="1" applyAlignment="1" applyProtection="1">
      <alignment horizontal="left" vertical="center" wrapText="1" indent="1"/>
    </xf>
    <xf numFmtId="0" fontId="54" fillId="0" borderId="10" xfId="0" applyFont="1" applyFill="1" applyBorder="1" applyAlignment="1" applyProtection="1">
      <alignment vertical="center"/>
    </xf>
    <xf numFmtId="0" fontId="54" fillId="0" borderId="11" xfId="0" applyFont="1" applyBorder="1" applyAlignment="1" applyProtection="1">
      <alignment horizontal="center" vertical="center"/>
    </xf>
    <xf numFmtId="0" fontId="50" fillId="20" borderId="14" xfId="0" applyNumberFormat="1" applyFont="1" applyFill="1" applyBorder="1" applyAlignment="1" applyProtection="1">
      <alignment horizontal="left" vertical="center"/>
    </xf>
    <xf numFmtId="0" fontId="51" fillId="21" borderId="10" xfId="0" applyNumberFormat="1" applyFont="1" applyFill="1" applyBorder="1" applyAlignment="1" applyProtection="1">
      <alignment horizontal="left" vertical="center"/>
    </xf>
    <xf numFmtId="0" fontId="50" fillId="20" borderId="10" xfId="0" applyNumberFormat="1" applyFont="1" applyFill="1" applyBorder="1" applyAlignment="1" applyProtection="1">
      <alignment horizontal="left" vertical="center"/>
    </xf>
    <xf numFmtId="1" fontId="55" fillId="20" borderId="14" xfId="0" applyNumberFormat="1" applyFont="1" applyFill="1" applyBorder="1" applyAlignment="1" applyProtection="1">
      <alignment horizontal="center" vertical="center"/>
    </xf>
    <xf numFmtId="1" fontId="56" fillId="21" borderId="11" xfId="0" applyNumberFormat="1" applyFont="1" applyFill="1" applyBorder="1" applyAlignment="1" applyProtection="1">
      <alignment horizontal="center" vertical="center"/>
    </xf>
    <xf numFmtId="1" fontId="55" fillId="20" borderId="10" xfId="0" applyNumberFormat="1" applyFont="1" applyFill="1" applyBorder="1" applyAlignment="1" applyProtection="1">
      <alignment horizontal="center" vertical="center"/>
    </xf>
    <xf numFmtId="0" fontId="57" fillId="23" borderId="0" xfId="0" applyNumberFormat="1" applyFont="1" applyFill="1" applyBorder="1" applyProtection="1"/>
    <xf numFmtId="0" fontId="58" fillId="23" borderId="0" xfId="0" applyNumberFormat="1" applyFont="1" applyFill="1" applyBorder="1" applyAlignment="1" applyProtection="1">
      <alignment vertical="center"/>
      <protection locked="0"/>
    </xf>
    <xf numFmtId="0" fontId="59" fillId="23" borderId="0" xfId="34" applyNumberFormat="1" applyFont="1" applyFill="1" applyBorder="1" applyAlignment="1" applyProtection="1">
      <alignment horizontal="right" vertical="center"/>
      <protection locked="0"/>
    </xf>
    <xf numFmtId="0" fontId="58" fillId="23" borderId="0" xfId="0" applyFont="1" applyFill="1" applyBorder="1" applyAlignment="1" applyProtection="1">
      <alignment vertical="center"/>
      <protection locked="0"/>
    </xf>
    <xf numFmtId="0" fontId="60" fillId="23" borderId="0" xfId="0" applyFont="1" applyFill="1" applyBorder="1" applyAlignment="1" applyProtection="1">
      <alignment vertical="center"/>
      <protection locked="0"/>
    </xf>
    <xf numFmtId="0" fontId="61" fillId="23" borderId="0" xfId="0" applyFont="1" applyFill="1" applyBorder="1" applyAlignment="1" applyProtection="1">
      <alignment vertical="center"/>
    </xf>
    <xf numFmtId="1" fontId="53" fillId="21" borderId="11" xfId="0" applyNumberFormat="1" applyFont="1" applyFill="1" applyBorder="1" applyAlignment="1" applyProtection="1">
      <alignment horizontal="right" vertical="center" indent="1"/>
    </xf>
    <xf numFmtId="1" fontId="53" fillId="20" borderId="10" xfId="0" applyNumberFormat="1" applyFont="1" applyFill="1" applyBorder="1" applyAlignment="1" applyProtection="1">
      <alignment horizontal="right" vertical="center" indent="1"/>
    </xf>
    <xf numFmtId="1" fontId="53" fillId="20" borderId="14" xfId="0" applyNumberFormat="1" applyFont="1" applyFill="1" applyBorder="1" applyAlignment="1" applyProtection="1">
      <alignment horizontal="center" vertical="center"/>
    </xf>
    <xf numFmtId="0" fontId="62" fillId="23" borderId="0" xfId="0" applyFont="1" applyFill="1" applyBorder="1" applyProtection="1"/>
    <xf numFmtId="0" fontId="63" fillId="23" borderId="0" xfId="0" applyFont="1" applyFill="1" applyAlignment="1" applyProtection="1">
      <alignment vertical="center"/>
    </xf>
    <xf numFmtId="0" fontId="62" fillId="23" borderId="0" xfId="0" applyNumberFormat="1" applyFont="1" applyFill="1" applyBorder="1" applyProtection="1"/>
    <xf numFmtId="0" fontId="63" fillId="23" borderId="0" xfId="0" applyNumberFormat="1" applyFont="1" applyFill="1" applyBorder="1" applyAlignment="1" applyProtection="1">
      <alignment vertical="center"/>
    </xf>
    <xf numFmtId="0" fontId="64" fillId="23" borderId="0" xfId="0" applyFont="1" applyFill="1" applyBorder="1" applyAlignment="1" applyProtection="1">
      <alignment horizontal="right" vertical="center" indent="1"/>
    </xf>
    <xf numFmtId="0" fontId="64" fillId="22" borderId="37" xfId="0" applyNumberFormat="1" applyFont="1" applyFill="1" applyBorder="1" applyAlignment="1" applyProtection="1">
      <alignment horizontal="center" vertical="center"/>
      <protection locked="0"/>
    </xf>
    <xf numFmtId="0" fontId="66" fillId="23" borderId="41" xfId="0" applyNumberFormat="1" applyFont="1" applyFill="1" applyBorder="1" applyAlignment="1" applyProtection="1">
      <alignment vertical="center"/>
    </xf>
    <xf numFmtId="0" fontId="66" fillId="23" borderId="0" xfId="0" applyNumberFormat="1" applyFont="1" applyFill="1" applyBorder="1" applyAlignment="1" applyProtection="1">
      <alignment vertical="center"/>
    </xf>
    <xf numFmtId="0" fontId="66" fillId="23" borderId="42" xfId="0" applyNumberFormat="1" applyFont="1" applyFill="1" applyBorder="1" applyAlignment="1" applyProtection="1">
      <alignment vertical="center"/>
    </xf>
    <xf numFmtId="0" fontId="32" fillId="0" borderId="0" xfId="34" applyFont="1" applyAlignment="1" applyProtection="1"/>
    <xf numFmtId="0" fontId="68" fillId="0" borderId="0" xfId="0" applyFont="1" applyFill="1" applyBorder="1" applyAlignment="1"/>
    <xf numFmtId="0" fontId="69" fillId="0" borderId="0" xfId="0" applyFont="1" applyAlignment="1">
      <alignment horizontal="left" wrapText="1"/>
    </xf>
    <xf numFmtId="0" fontId="69" fillId="0" borderId="0" xfId="0" applyFont="1" applyAlignment="1">
      <alignment wrapText="1"/>
    </xf>
    <xf numFmtId="0" fontId="70" fillId="0" borderId="0" xfId="0" applyFont="1" applyAlignment="1">
      <alignment vertical="center"/>
    </xf>
    <xf numFmtId="0" fontId="69" fillId="0" borderId="0" xfId="0" applyFont="1" applyAlignment="1">
      <alignment vertical="center" wrapText="1"/>
    </xf>
    <xf numFmtId="0" fontId="1" fillId="0" borderId="0" xfId="0" applyFont="1" applyAlignment="1">
      <alignment vertical="center"/>
    </xf>
    <xf numFmtId="0" fontId="69" fillId="0" borderId="0" xfId="0" applyFont="1" applyFill="1" applyBorder="1" applyAlignment="1">
      <alignment vertical="center" wrapText="1"/>
    </xf>
    <xf numFmtId="0" fontId="70" fillId="0" borderId="0" xfId="0" applyFont="1"/>
    <xf numFmtId="0" fontId="70" fillId="0" borderId="0" xfId="0" applyFont="1" applyBorder="1"/>
    <xf numFmtId="0" fontId="70" fillId="0" borderId="0" xfId="0" applyFont="1" applyAlignment="1"/>
    <xf numFmtId="0" fontId="71" fillId="0" borderId="0" xfId="0" applyFont="1" applyFill="1" applyBorder="1" applyAlignment="1">
      <alignment vertical="center" wrapText="1"/>
    </xf>
    <xf numFmtId="0" fontId="73" fillId="0" borderId="0" xfId="0" applyFont="1" applyFill="1" applyBorder="1" applyAlignment="1"/>
    <xf numFmtId="0" fontId="32" fillId="0" borderId="0" xfId="34" applyFont="1" applyFill="1" applyBorder="1" applyAlignment="1" applyProtection="1">
      <alignment vertical="center"/>
    </xf>
    <xf numFmtId="0" fontId="74" fillId="0" borderId="0" xfId="0" applyFont="1" applyAlignment="1">
      <alignment horizontal="right"/>
    </xf>
    <xf numFmtId="0" fontId="69" fillId="0" borderId="0" xfId="0" applyFont="1"/>
    <xf numFmtId="0" fontId="73" fillId="0" borderId="0" xfId="0" applyFont="1" applyAlignment="1">
      <alignment horizontal="right"/>
    </xf>
    <xf numFmtId="0" fontId="76" fillId="0" borderId="0" xfId="0" applyFont="1" applyFill="1" applyBorder="1" applyAlignment="1">
      <alignment vertical="center" wrapText="1"/>
    </xf>
    <xf numFmtId="0" fontId="69" fillId="0" borderId="0" xfId="0" applyFont="1" applyAlignment="1"/>
    <xf numFmtId="0" fontId="69" fillId="0" borderId="0" xfId="0" applyFont="1" applyFill="1" applyBorder="1" applyAlignment="1">
      <alignment horizontal="left" vertical="center" wrapText="1"/>
    </xf>
    <xf numFmtId="0" fontId="69" fillId="0" borderId="0" xfId="0" applyFont="1" applyAlignment="1">
      <alignment horizontal="left" indent="1"/>
    </xf>
    <xf numFmtId="0" fontId="76" fillId="0" borderId="0" xfId="0" applyFont="1" applyAlignment="1"/>
    <xf numFmtId="0" fontId="74" fillId="0" borderId="0" xfId="0" applyFont="1" applyAlignment="1">
      <alignment horizontal="left" wrapText="1"/>
    </xf>
    <xf numFmtId="0" fontId="31" fillId="0" borderId="0" xfId="0" quotePrefix="1" applyFont="1" applyAlignment="1">
      <alignment horizontal="left" indent="1"/>
    </xf>
    <xf numFmtId="0" fontId="69" fillId="0" borderId="0" xfId="0" quotePrefix="1" applyFont="1" applyAlignment="1">
      <alignment horizontal="left" wrapText="1" indent="1"/>
    </xf>
    <xf numFmtId="0" fontId="69" fillId="0" borderId="0" xfId="0" quotePrefix="1" applyFont="1" applyAlignment="1">
      <alignment wrapText="1"/>
    </xf>
    <xf numFmtId="0" fontId="76" fillId="0" borderId="0" xfId="0" applyFont="1"/>
    <xf numFmtId="0" fontId="64" fillId="23" borderId="35" xfId="0" applyNumberFormat="1" applyFont="1" applyFill="1" applyBorder="1" applyAlignment="1" applyProtection="1">
      <alignment horizontal="center" vertical="center"/>
    </xf>
    <xf numFmtId="0" fontId="64" fillId="23" borderId="15" xfId="0" applyNumberFormat="1" applyFont="1" applyFill="1" applyBorder="1" applyAlignment="1" applyProtection="1">
      <alignment horizontal="center" vertical="center"/>
    </xf>
    <xf numFmtId="0" fontId="64" fillId="23" borderId="36" xfId="0" applyNumberFormat="1" applyFont="1" applyFill="1" applyBorder="1" applyAlignment="1" applyProtection="1">
      <alignment horizontal="center" vertical="center"/>
    </xf>
    <xf numFmtId="167" fontId="48" fillId="23" borderId="35" xfId="0" applyNumberFormat="1" applyFont="1" applyFill="1" applyBorder="1" applyAlignment="1" applyProtection="1">
      <alignment horizontal="center" vertical="center"/>
    </xf>
    <xf numFmtId="167" fontId="48" fillId="23" borderId="15" xfId="0" applyNumberFormat="1" applyFont="1" applyFill="1" applyBorder="1" applyAlignment="1" applyProtection="1">
      <alignment horizontal="center" vertical="center"/>
    </xf>
    <xf numFmtId="167" fontId="48" fillId="23" borderId="36" xfId="0" applyNumberFormat="1" applyFont="1" applyFill="1" applyBorder="1" applyAlignment="1" applyProtection="1">
      <alignment horizontal="center" vertical="center"/>
    </xf>
    <xf numFmtId="167" fontId="48" fillId="23" borderId="29" xfId="0" applyNumberFormat="1" applyFont="1" applyFill="1" applyBorder="1" applyAlignment="1" applyProtection="1">
      <alignment horizontal="center" vertical="center"/>
    </xf>
    <xf numFmtId="167" fontId="48" fillId="23" borderId="30" xfId="0" applyNumberFormat="1" applyFont="1" applyFill="1" applyBorder="1" applyAlignment="1" applyProtection="1">
      <alignment horizontal="center" vertical="center"/>
    </xf>
    <xf numFmtId="0" fontId="64" fillId="23" borderId="31" xfId="0" applyNumberFormat="1" applyFont="1" applyFill="1" applyBorder="1" applyAlignment="1" applyProtection="1">
      <alignment horizontal="center" vertical="center"/>
    </xf>
    <xf numFmtId="0" fontId="64" fillId="23" borderId="32" xfId="0" applyNumberFormat="1" applyFont="1" applyFill="1" applyBorder="1" applyAlignment="1" applyProtection="1">
      <alignment horizontal="center" vertical="center"/>
    </xf>
    <xf numFmtId="167" fontId="48" fillId="23" borderId="31" xfId="0" applyNumberFormat="1" applyFont="1" applyFill="1" applyBorder="1" applyAlignment="1" applyProtection="1">
      <alignment horizontal="center" vertical="center"/>
    </xf>
    <xf numFmtId="167" fontId="48" fillId="23" borderId="32" xfId="0" applyNumberFormat="1" applyFont="1" applyFill="1" applyBorder="1" applyAlignment="1" applyProtection="1">
      <alignment horizontal="center" vertical="center"/>
    </xf>
    <xf numFmtId="0" fontId="64" fillId="23" borderId="29" xfId="0" applyNumberFormat="1" applyFont="1" applyFill="1" applyBorder="1" applyAlignment="1" applyProtection="1">
      <alignment horizontal="center" vertical="center"/>
    </xf>
    <xf numFmtId="0" fontId="64" fillId="23" borderId="30" xfId="0" applyNumberFormat="1" applyFont="1" applyFill="1" applyBorder="1" applyAlignment="1" applyProtection="1">
      <alignment horizontal="center" vertical="center"/>
    </xf>
    <xf numFmtId="0" fontId="64" fillId="23" borderId="33" xfId="0" applyNumberFormat="1" applyFont="1" applyFill="1" applyBorder="1" applyAlignment="1" applyProtection="1">
      <alignment horizontal="center" vertical="center"/>
    </xf>
    <xf numFmtId="0" fontId="64" fillId="23" borderId="34" xfId="0" applyNumberFormat="1" applyFont="1" applyFill="1" applyBorder="1" applyAlignment="1" applyProtection="1">
      <alignment horizontal="center" vertical="center"/>
    </xf>
    <xf numFmtId="167" fontId="48" fillId="23" borderId="33" xfId="0" applyNumberFormat="1" applyFont="1" applyFill="1" applyBorder="1" applyAlignment="1" applyProtection="1">
      <alignment horizontal="center" vertical="center"/>
    </xf>
    <xf numFmtId="167" fontId="48" fillId="23" borderId="34" xfId="0" applyNumberFormat="1" applyFont="1" applyFill="1" applyBorder="1" applyAlignment="1" applyProtection="1">
      <alignment horizontal="center" vertical="center"/>
    </xf>
    <xf numFmtId="0" fontId="78" fillId="24" borderId="0" xfId="34" applyFont="1" applyFill="1" applyAlignment="1" applyProtection="1">
      <alignment horizontal="left" vertical="center"/>
    </xf>
    <xf numFmtId="0" fontId="64" fillId="23" borderId="27" xfId="0" applyNumberFormat="1" applyFont="1" applyFill="1" applyBorder="1" applyAlignment="1" applyProtection="1">
      <alignment horizontal="center" vertical="center"/>
    </xf>
    <xf numFmtId="0" fontId="64" fillId="23" borderId="28" xfId="0" applyNumberFormat="1" applyFont="1" applyFill="1" applyBorder="1" applyAlignment="1" applyProtection="1">
      <alignment horizontal="center" vertical="center"/>
    </xf>
    <xf numFmtId="167" fontId="48" fillId="23" borderId="27" xfId="0" applyNumberFormat="1" applyFont="1" applyFill="1" applyBorder="1" applyAlignment="1" applyProtection="1">
      <alignment horizontal="center" vertical="center"/>
    </xf>
    <xf numFmtId="167" fontId="48" fillId="23" borderId="28" xfId="0" applyNumberFormat="1" applyFont="1" applyFill="1" applyBorder="1" applyAlignment="1" applyProtection="1">
      <alignment horizontal="center" vertical="center"/>
    </xf>
    <xf numFmtId="0" fontId="64" fillId="23" borderId="22" xfId="0" applyNumberFormat="1" applyFont="1" applyFill="1" applyBorder="1" applyAlignment="1" applyProtection="1">
      <alignment horizontal="center" vertical="center"/>
    </xf>
    <xf numFmtId="0" fontId="64" fillId="23" borderId="24" xfId="0" applyNumberFormat="1" applyFont="1" applyFill="1" applyBorder="1" applyAlignment="1" applyProtection="1">
      <alignment horizontal="center" vertical="center"/>
    </xf>
    <xf numFmtId="164" fontId="64" fillId="22" borderId="38" xfId="0" applyNumberFormat="1" applyFont="1" applyFill="1" applyBorder="1" applyAlignment="1" applyProtection="1">
      <alignment horizontal="center" vertical="center" shrinkToFit="1"/>
      <protection locked="0"/>
    </xf>
    <xf numFmtId="164" fontId="64" fillId="22" borderId="39" xfId="0" applyNumberFormat="1" applyFont="1" applyFill="1" applyBorder="1" applyAlignment="1" applyProtection="1">
      <alignment horizontal="center" vertical="center" shrinkToFit="1"/>
      <protection locked="0"/>
    </xf>
    <xf numFmtId="164" fontId="64" fillId="22" borderId="40" xfId="0" applyNumberFormat="1" applyFont="1" applyFill="1" applyBorder="1" applyAlignment="1" applyProtection="1">
      <alignment horizontal="center" vertical="center" shrinkToFit="1"/>
      <protection locked="0"/>
    </xf>
    <xf numFmtId="0" fontId="64" fillId="23" borderId="23" xfId="0" applyNumberFormat="1" applyFont="1" applyFill="1" applyBorder="1" applyAlignment="1" applyProtection="1">
      <alignment horizontal="center" vertical="center"/>
    </xf>
    <xf numFmtId="167" fontId="48" fillId="23" borderId="22" xfId="0" applyNumberFormat="1" applyFont="1" applyFill="1" applyBorder="1" applyAlignment="1" applyProtection="1">
      <alignment horizontal="center" vertical="center"/>
    </xf>
    <xf numFmtId="167" fontId="48" fillId="23" borderId="24" xfId="0" applyNumberFormat="1" applyFont="1" applyFill="1" applyBorder="1" applyAlignment="1" applyProtection="1">
      <alignment horizontal="center" vertical="center"/>
    </xf>
    <xf numFmtId="167" fontId="48" fillId="23" borderId="23" xfId="0" applyNumberFormat="1" applyFont="1" applyFill="1" applyBorder="1" applyAlignment="1" applyProtection="1">
      <alignment horizontal="center" vertical="center"/>
    </xf>
    <xf numFmtId="0" fontId="64" fillId="23" borderId="25" xfId="0" applyNumberFormat="1" applyFont="1" applyFill="1" applyBorder="1" applyAlignment="1" applyProtection="1">
      <alignment horizontal="center" vertical="center"/>
    </xf>
    <xf numFmtId="0" fontId="64" fillId="23" borderId="26" xfId="0" applyNumberFormat="1" applyFont="1" applyFill="1" applyBorder="1" applyAlignment="1" applyProtection="1">
      <alignment horizontal="center" vertical="center"/>
    </xf>
    <xf numFmtId="167" fontId="48" fillId="23" borderId="25" xfId="0" applyNumberFormat="1" applyFont="1" applyFill="1" applyBorder="1" applyAlignment="1" applyProtection="1">
      <alignment horizontal="center" vertical="center"/>
    </xf>
    <xf numFmtId="167" fontId="48" fillId="23" borderId="26" xfId="0" applyNumberFormat="1" applyFont="1" applyFill="1" applyBorder="1" applyAlignment="1" applyProtection="1">
      <alignment horizontal="center" vertical="center"/>
    </xf>
    <xf numFmtId="0" fontId="68" fillId="0" borderId="0" xfId="0" applyFont="1" applyFill="1" applyBorder="1" applyAlignment="1">
      <alignment horizontal="left"/>
    </xf>
    <xf numFmtId="0" fontId="67" fillId="24" borderId="0" xfId="0" applyNumberFormat="1" applyFont="1" applyFill="1" applyBorder="1" applyAlignment="1" applyProtection="1">
      <alignment horizontal="left" vertical="center"/>
      <protection locked="0"/>
    </xf>
    <xf numFmtId="0" fontId="65" fillId="25" borderId="0" xfId="0" applyNumberFormat="1" applyFont="1" applyFill="1" applyBorder="1" applyAlignment="1" applyProtection="1">
      <alignment horizontal="left" vertical="center" indent="1"/>
      <protection locked="0"/>
    </xf>
    <xf numFmtId="0" fontId="45" fillId="27" borderId="16" xfId="0" applyFont="1" applyFill="1" applyBorder="1" applyAlignment="1" applyProtection="1">
      <alignment horizontal="left"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34">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I$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6</xdr:col>
      <xdr:colOff>180975</xdr:colOff>
      <xdr:row>5</xdr:row>
      <xdr:rowOff>104775</xdr:rowOff>
    </xdr:from>
    <xdr:to>
      <xdr:col>24</xdr:col>
      <xdr:colOff>28575</xdr:colOff>
      <xdr:row>9</xdr:row>
      <xdr:rowOff>180975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7620</xdr:colOff>
          <xdr:row>1</xdr:row>
          <xdr:rowOff>38100</xdr:rowOff>
        </xdr:from>
        <xdr:to>
          <xdr:col>28</xdr:col>
          <xdr:colOff>99060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T39"/>
  <sheetViews>
    <sheetView showGridLines="0" tabSelected="1" zoomScale="80" zoomScaleNormal="80" workbookViewId="0">
      <pane ySplit="7" topLeftCell="A8" activePane="bottomLeft" state="frozen"/>
      <selection pane="bottomLeft" activeCell="G26" sqref="G26"/>
    </sheetView>
  </sheetViews>
  <sheetFormatPr defaultColWidth="9.109375" defaultRowHeight="13.2" x14ac:dyDescent="0.25"/>
  <cols>
    <col min="1" max="1" width="5.88671875" style="35" customWidth="1"/>
    <col min="2" max="2" width="33.77734375" style="33" customWidth="1"/>
    <col min="3" max="3" width="7.88671875" style="33" customWidth="1"/>
    <col min="4" max="4" width="6.88671875" style="36" hidden="1" customWidth="1"/>
    <col min="5" max="6" width="12" style="33" customWidth="1"/>
    <col min="7" max="7" width="6" style="33" customWidth="1"/>
    <col min="8" max="8" width="6.6640625" style="33" customWidth="1"/>
    <col min="9" max="9" width="5.88671875" style="33" customWidth="1"/>
    <col min="10" max="10" width="1.44140625" style="33" customWidth="1"/>
    <col min="11" max="66" width="2.44140625" style="33" customWidth="1"/>
    <col min="67" max="16384" width="9.109375" style="34"/>
  </cols>
  <sheetData>
    <row r="1" spans="1:150" s="55" customFormat="1" ht="33" customHeight="1" x14ac:dyDescent="0.25">
      <c r="A1" s="193" t="s">
        <v>125</v>
      </c>
      <c r="B1" s="193"/>
      <c r="C1" s="193"/>
      <c r="D1" s="193"/>
      <c r="E1" s="193"/>
      <c r="F1" s="193"/>
      <c r="G1" s="193"/>
      <c r="H1" s="193"/>
      <c r="I1" s="193"/>
      <c r="J1" s="193"/>
      <c r="K1" s="54" t="s">
        <v>67</v>
      </c>
      <c r="L1" s="53"/>
      <c r="M1" s="53"/>
      <c r="N1" s="53"/>
      <c r="O1" s="53"/>
      <c r="P1" s="53"/>
      <c r="Q1" s="53"/>
      <c r="R1" s="53"/>
      <c r="S1" s="53"/>
      <c r="T1" s="53"/>
      <c r="U1" s="53"/>
      <c r="V1" s="53"/>
      <c r="W1" s="53"/>
      <c r="X1" s="53"/>
      <c r="Y1" s="53"/>
      <c r="Z1" s="53"/>
      <c r="AA1" s="53"/>
      <c r="AB1" s="53"/>
      <c r="AC1" s="53"/>
      <c r="AD1" s="174"/>
      <c r="AE1" s="174"/>
      <c r="AF1" s="174"/>
      <c r="AG1" s="174"/>
      <c r="AH1" s="174"/>
      <c r="AI1" s="174"/>
      <c r="AJ1" s="174"/>
      <c r="AK1" s="174"/>
      <c r="AL1" s="174"/>
      <c r="AM1" s="174"/>
      <c r="AN1" s="174"/>
      <c r="AO1" s="174"/>
      <c r="AP1" s="174"/>
      <c r="AQ1" s="174"/>
      <c r="AR1" s="174"/>
      <c r="AS1" s="53"/>
      <c r="AT1" s="53"/>
      <c r="AU1" s="53"/>
      <c r="AV1" s="53"/>
      <c r="AW1" s="53"/>
      <c r="AX1" s="53"/>
      <c r="AY1" s="53"/>
      <c r="AZ1" s="53"/>
      <c r="BA1" s="53"/>
      <c r="BB1" s="53"/>
      <c r="BC1" s="53"/>
      <c r="BD1" s="53"/>
      <c r="BE1" s="53"/>
      <c r="BF1" s="53"/>
      <c r="BG1" s="53"/>
      <c r="BH1" s="53"/>
      <c r="BI1" s="53"/>
      <c r="BJ1" s="53"/>
      <c r="BK1" s="53"/>
      <c r="BL1" s="53"/>
      <c r="BM1" s="53"/>
      <c r="BN1" s="53"/>
    </row>
    <row r="2" spans="1:150" s="73" customFormat="1" ht="21" customHeight="1" x14ac:dyDescent="0.25">
      <c r="A2" s="194" t="s">
        <v>126</v>
      </c>
      <c r="B2" s="194"/>
      <c r="C2" s="194"/>
      <c r="D2" s="194"/>
      <c r="E2" s="194"/>
      <c r="F2" s="194"/>
      <c r="G2" s="194"/>
      <c r="H2" s="194"/>
      <c r="I2" s="194"/>
      <c r="J2" s="194"/>
    </row>
    <row r="3" spans="1:150" s="116" customFormat="1" ht="6.75" customHeight="1" thickBot="1" x14ac:dyDescent="0.25">
      <c r="A3" s="111"/>
      <c r="B3" s="112"/>
      <c r="C3" s="112"/>
      <c r="D3" s="113"/>
      <c r="E3" s="114"/>
      <c r="F3" s="115"/>
      <c r="K3" s="126"/>
      <c r="L3" s="127"/>
      <c r="M3" s="127"/>
      <c r="N3" s="127"/>
      <c r="O3" s="127"/>
      <c r="P3" s="127"/>
      <c r="Q3" s="128"/>
      <c r="R3" s="126"/>
      <c r="S3" s="127"/>
      <c r="T3" s="127"/>
      <c r="U3" s="127"/>
      <c r="V3" s="127"/>
      <c r="W3" s="127"/>
      <c r="X3" s="128"/>
      <c r="Y3" s="126"/>
      <c r="Z3" s="127"/>
      <c r="AA3" s="127"/>
      <c r="AB3" s="127"/>
      <c r="AC3" s="127"/>
      <c r="AD3" s="127"/>
      <c r="AE3" s="128"/>
      <c r="AF3" s="126"/>
      <c r="AG3" s="127"/>
      <c r="AH3" s="127"/>
      <c r="AI3" s="127"/>
      <c r="AJ3" s="127"/>
      <c r="AK3" s="127"/>
      <c r="AL3" s="128"/>
      <c r="AM3" s="126"/>
      <c r="AN3" s="127"/>
      <c r="AO3" s="127"/>
      <c r="AP3" s="127"/>
      <c r="AQ3" s="127"/>
      <c r="AR3" s="127"/>
      <c r="AS3" s="128"/>
      <c r="AT3" s="126"/>
      <c r="AU3" s="127"/>
      <c r="AV3" s="127"/>
      <c r="AW3" s="127"/>
      <c r="AX3" s="127"/>
      <c r="AY3" s="127"/>
      <c r="AZ3" s="128"/>
      <c r="BA3" s="126"/>
      <c r="BB3" s="127"/>
      <c r="BC3" s="127"/>
      <c r="BD3" s="127"/>
      <c r="BE3" s="127"/>
      <c r="BF3" s="127"/>
      <c r="BG3" s="128"/>
      <c r="BH3" s="126"/>
      <c r="BI3" s="127"/>
      <c r="BJ3" s="127"/>
      <c r="BK3" s="127"/>
      <c r="BL3" s="127"/>
      <c r="BM3" s="127"/>
      <c r="BN3" s="128"/>
    </row>
    <row r="4" spans="1:150" s="120" customFormat="1" ht="19.5" customHeight="1" thickBot="1" x14ac:dyDescent="0.3">
      <c r="A4" s="122"/>
      <c r="B4" s="124" t="s">
        <v>123</v>
      </c>
      <c r="C4" s="181">
        <v>44265</v>
      </c>
      <c r="D4" s="182"/>
      <c r="E4" s="183"/>
      <c r="H4" s="124" t="s">
        <v>66</v>
      </c>
      <c r="I4" s="125">
        <v>1</v>
      </c>
      <c r="K4" s="179" t="str">
        <f>"Week "&amp;(K6-($C$4-WEEKDAY($C$4,1)+2))/7+1</f>
        <v>Week 1</v>
      </c>
      <c r="L4" s="157"/>
      <c r="M4" s="157"/>
      <c r="N4" s="157"/>
      <c r="O4" s="157"/>
      <c r="P4" s="157"/>
      <c r="Q4" s="184"/>
      <c r="R4" s="179" t="str">
        <f>"Week "&amp;(R6-($C$4-WEEKDAY($C$4,1)+2))/7+1</f>
        <v>Week 2</v>
      </c>
      <c r="S4" s="157"/>
      <c r="T4" s="157"/>
      <c r="U4" s="157"/>
      <c r="V4" s="157"/>
      <c r="W4" s="157"/>
      <c r="X4" s="180"/>
      <c r="Y4" s="188" t="str">
        <f>"Week "&amp;(Y6-($C$4-WEEKDAY($C$4,1)+2))/7+1</f>
        <v>Week 3</v>
      </c>
      <c r="Z4" s="157"/>
      <c r="AA4" s="157"/>
      <c r="AB4" s="157"/>
      <c r="AC4" s="157"/>
      <c r="AD4" s="157"/>
      <c r="AE4" s="189"/>
      <c r="AF4" s="175" t="str">
        <f>"Week "&amp;(AF6-($C$4-WEEKDAY($C$4,1)+2))/7+1</f>
        <v>Week 4</v>
      </c>
      <c r="AG4" s="157"/>
      <c r="AH4" s="157"/>
      <c r="AI4" s="157"/>
      <c r="AJ4" s="157"/>
      <c r="AK4" s="157"/>
      <c r="AL4" s="176"/>
      <c r="AM4" s="168" t="str">
        <f>"Week "&amp;(AM6-($C$4-WEEKDAY($C$4,1)+2))/7+1</f>
        <v>Week 5</v>
      </c>
      <c r="AN4" s="157"/>
      <c r="AO4" s="157"/>
      <c r="AP4" s="157"/>
      <c r="AQ4" s="157"/>
      <c r="AR4" s="157"/>
      <c r="AS4" s="169"/>
      <c r="AT4" s="164" t="str">
        <f>"Week "&amp;(AT6-($C$4-WEEKDAY($C$4,1)+2))/7+1</f>
        <v>Week 6</v>
      </c>
      <c r="AU4" s="157"/>
      <c r="AV4" s="157"/>
      <c r="AW4" s="157"/>
      <c r="AX4" s="157"/>
      <c r="AY4" s="157"/>
      <c r="AZ4" s="165"/>
      <c r="BA4" s="170" t="str">
        <f>"Week "&amp;(BA6-($C$4-WEEKDAY($C$4,1)+2))/7+1</f>
        <v>Week 7</v>
      </c>
      <c r="BB4" s="157"/>
      <c r="BC4" s="157"/>
      <c r="BD4" s="157"/>
      <c r="BE4" s="157"/>
      <c r="BF4" s="157"/>
      <c r="BG4" s="171"/>
      <c r="BH4" s="156" t="str">
        <f>"Week "&amp;(BH6-($C$4-WEEKDAY($C$4,1)+2))/7+1</f>
        <v>Week 8</v>
      </c>
      <c r="BI4" s="157"/>
      <c r="BJ4" s="157"/>
      <c r="BK4" s="157"/>
      <c r="BL4" s="157"/>
      <c r="BM4" s="157"/>
      <c r="BN4" s="158"/>
    </row>
    <row r="5" spans="1:150" s="72" customFormat="1" ht="19.5" customHeight="1" x14ac:dyDescent="0.25">
      <c r="A5" s="123"/>
      <c r="B5" s="124"/>
      <c r="C5" s="124"/>
      <c r="D5" s="124"/>
      <c r="E5" s="124"/>
      <c r="F5" s="121"/>
      <c r="G5" s="121"/>
      <c r="H5" s="121"/>
      <c r="I5" s="121"/>
      <c r="J5" s="71"/>
      <c r="K5" s="185">
        <f>K6</f>
        <v>44263</v>
      </c>
      <c r="L5" s="160"/>
      <c r="M5" s="160"/>
      <c r="N5" s="160"/>
      <c r="O5" s="160"/>
      <c r="P5" s="160"/>
      <c r="Q5" s="187"/>
      <c r="R5" s="185">
        <f>R6</f>
        <v>44270</v>
      </c>
      <c r="S5" s="160"/>
      <c r="T5" s="160"/>
      <c r="U5" s="160"/>
      <c r="V5" s="160"/>
      <c r="W5" s="160"/>
      <c r="X5" s="186"/>
      <c r="Y5" s="190">
        <f>Y6</f>
        <v>44277</v>
      </c>
      <c r="Z5" s="160"/>
      <c r="AA5" s="160"/>
      <c r="AB5" s="160"/>
      <c r="AC5" s="160"/>
      <c r="AD5" s="160"/>
      <c r="AE5" s="191"/>
      <c r="AF5" s="177">
        <f>AF6</f>
        <v>44284</v>
      </c>
      <c r="AG5" s="160"/>
      <c r="AH5" s="160"/>
      <c r="AI5" s="160"/>
      <c r="AJ5" s="160"/>
      <c r="AK5" s="160"/>
      <c r="AL5" s="178"/>
      <c r="AM5" s="162">
        <f>AM6</f>
        <v>44291</v>
      </c>
      <c r="AN5" s="160"/>
      <c r="AO5" s="160"/>
      <c r="AP5" s="160"/>
      <c r="AQ5" s="160"/>
      <c r="AR5" s="160"/>
      <c r="AS5" s="163"/>
      <c r="AT5" s="166">
        <f>AT6</f>
        <v>44298</v>
      </c>
      <c r="AU5" s="160"/>
      <c r="AV5" s="160"/>
      <c r="AW5" s="160"/>
      <c r="AX5" s="160"/>
      <c r="AY5" s="160"/>
      <c r="AZ5" s="167"/>
      <c r="BA5" s="172">
        <f>BA6</f>
        <v>44305</v>
      </c>
      <c r="BB5" s="160"/>
      <c r="BC5" s="160"/>
      <c r="BD5" s="160"/>
      <c r="BE5" s="160"/>
      <c r="BF5" s="160"/>
      <c r="BG5" s="173"/>
      <c r="BH5" s="159">
        <f>BH6</f>
        <v>44312</v>
      </c>
      <c r="BI5" s="160"/>
      <c r="BJ5" s="160"/>
      <c r="BK5" s="160"/>
      <c r="BL5" s="160"/>
      <c r="BM5" s="160"/>
      <c r="BN5" s="161"/>
    </row>
    <row r="6" spans="1:150" s="70" customFormat="1" ht="14.25" customHeight="1" x14ac:dyDescent="0.25">
      <c r="A6" s="66"/>
      <c r="B6" s="67"/>
      <c r="C6" s="67"/>
      <c r="D6" s="68"/>
      <c r="E6" s="67"/>
      <c r="F6" s="67"/>
      <c r="G6" s="67"/>
      <c r="H6" s="67"/>
      <c r="I6" s="67"/>
      <c r="J6" s="67"/>
      <c r="K6" s="78">
        <f>C4-WEEKDAY(C4,1)+2+7*(I4-1)</f>
        <v>44263</v>
      </c>
      <c r="L6" s="69">
        <f t="shared" ref="L6:AQ6" si="0">K6+1</f>
        <v>44264</v>
      </c>
      <c r="M6" s="69">
        <f t="shared" si="0"/>
        <v>44265</v>
      </c>
      <c r="N6" s="69">
        <f t="shared" si="0"/>
        <v>44266</v>
      </c>
      <c r="O6" s="69">
        <f t="shared" si="0"/>
        <v>44267</v>
      </c>
      <c r="P6" s="69">
        <f t="shared" si="0"/>
        <v>44268</v>
      </c>
      <c r="Q6" s="79">
        <f t="shared" si="0"/>
        <v>44269</v>
      </c>
      <c r="R6" s="78">
        <f t="shared" si="0"/>
        <v>44270</v>
      </c>
      <c r="S6" s="69">
        <f t="shared" si="0"/>
        <v>44271</v>
      </c>
      <c r="T6" s="69">
        <f t="shared" si="0"/>
        <v>44272</v>
      </c>
      <c r="U6" s="69">
        <f t="shared" ref="U6" si="1">T6+1</f>
        <v>44273</v>
      </c>
      <c r="V6" s="69">
        <f t="shared" ref="V6" si="2">U6+1</f>
        <v>44274</v>
      </c>
      <c r="W6" s="69">
        <f t="shared" ref="W6" si="3">V6+1</f>
        <v>44275</v>
      </c>
      <c r="X6" s="80">
        <f t="shared" si="0"/>
        <v>44276</v>
      </c>
      <c r="Y6" s="81">
        <f t="shared" si="0"/>
        <v>44277</v>
      </c>
      <c r="Z6" s="69">
        <f t="shared" si="0"/>
        <v>44278</v>
      </c>
      <c r="AA6" s="69">
        <f t="shared" si="0"/>
        <v>44279</v>
      </c>
      <c r="AB6" s="69">
        <f t="shared" si="0"/>
        <v>44280</v>
      </c>
      <c r="AC6" s="69">
        <f t="shared" si="0"/>
        <v>44281</v>
      </c>
      <c r="AD6" s="69">
        <f t="shared" si="0"/>
        <v>44282</v>
      </c>
      <c r="AE6" s="82">
        <f t="shared" si="0"/>
        <v>44283</v>
      </c>
      <c r="AF6" s="83">
        <f t="shared" si="0"/>
        <v>44284</v>
      </c>
      <c r="AG6" s="69">
        <f t="shared" si="0"/>
        <v>44285</v>
      </c>
      <c r="AH6" s="69">
        <f t="shared" si="0"/>
        <v>44286</v>
      </c>
      <c r="AI6" s="69">
        <f t="shared" si="0"/>
        <v>44287</v>
      </c>
      <c r="AJ6" s="69">
        <f t="shared" si="0"/>
        <v>44288</v>
      </c>
      <c r="AK6" s="69">
        <f t="shared" si="0"/>
        <v>44289</v>
      </c>
      <c r="AL6" s="84">
        <f t="shared" si="0"/>
        <v>44290</v>
      </c>
      <c r="AM6" s="85">
        <f t="shared" si="0"/>
        <v>44291</v>
      </c>
      <c r="AN6" s="69">
        <f t="shared" si="0"/>
        <v>44292</v>
      </c>
      <c r="AO6" s="69">
        <f t="shared" si="0"/>
        <v>44293</v>
      </c>
      <c r="AP6" s="69">
        <f t="shared" si="0"/>
        <v>44294</v>
      </c>
      <c r="AQ6" s="69">
        <f t="shared" si="0"/>
        <v>44295</v>
      </c>
      <c r="AR6" s="69">
        <f t="shared" ref="AR6:BN6" si="4">AQ6+1</f>
        <v>44296</v>
      </c>
      <c r="AS6" s="86">
        <f t="shared" si="4"/>
        <v>44297</v>
      </c>
      <c r="AT6" s="87">
        <f t="shared" si="4"/>
        <v>44298</v>
      </c>
      <c r="AU6" s="69">
        <f t="shared" si="4"/>
        <v>44299</v>
      </c>
      <c r="AV6" s="69">
        <f t="shared" si="4"/>
        <v>44300</v>
      </c>
      <c r="AW6" s="69">
        <f t="shared" si="4"/>
        <v>44301</v>
      </c>
      <c r="AX6" s="69">
        <f t="shared" si="4"/>
        <v>44302</v>
      </c>
      <c r="AY6" s="69">
        <f t="shared" si="4"/>
        <v>44303</v>
      </c>
      <c r="AZ6" s="88">
        <f t="shared" si="4"/>
        <v>44304</v>
      </c>
      <c r="BA6" s="89">
        <f t="shared" si="4"/>
        <v>44305</v>
      </c>
      <c r="BB6" s="69">
        <f t="shared" si="4"/>
        <v>44306</v>
      </c>
      <c r="BC6" s="69">
        <f t="shared" si="4"/>
        <v>44307</v>
      </c>
      <c r="BD6" s="69">
        <f t="shared" si="4"/>
        <v>44308</v>
      </c>
      <c r="BE6" s="69">
        <f t="shared" si="4"/>
        <v>44309</v>
      </c>
      <c r="BF6" s="69">
        <f t="shared" si="4"/>
        <v>44310</v>
      </c>
      <c r="BG6" s="90">
        <f t="shared" si="4"/>
        <v>44311</v>
      </c>
      <c r="BH6" s="91">
        <f t="shared" si="4"/>
        <v>44312</v>
      </c>
      <c r="BI6" s="69">
        <f t="shared" si="4"/>
        <v>44313</v>
      </c>
      <c r="BJ6" s="69">
        <f t="shared" si="4"/>
        <v>44314</v>
      </c>
      <c r="BK6" s="69">
        <f t="shared" si="4"/>
        <v>44315</v>
      </c>
      <c r="BL6" s="69">
        <f t="shared" si="4"/>
        <v>44316</v>
      </c>
      <c r="BM6" s="69">
        <f t="shared" si="4"/>
        <v>44317</v>
      </c>
      <c r="BN6" s="92">
        <f t="shared" si="4"/>
        <v>44318</v>
      </c>
    </row>
    <row r="7" spans="1:150" s="65" customFormat="1" ht="30" customHeight="1" thickBot="1" x14ac:dyDescent="0.25">
      <c r="A7" s="59" t="s">
        <v>0</v>
      </c>
      <c r="B7" s="195" t="s">
        <v>59</v>
      </c>
      <c r="C7" s="195"/>
      <c r="D7" s="61" t="s">
        <v>65</v>
      </c>
      <c r="E7" s="62" t="s">
        <v>60</v>
      </c>
      <c r="F7" s="62" t="s">
        <v>61</v>
      </c>
      <c r="G7" s="60" t="s">
        <v>62</v>
      </c>
      <c r="H7" s="60" t="s">
        <v>63</v>
      </c>
      <c r="I7" s="97" t="s">
        <v>64</v>
      </c>
      <c r="J7" s="58"/>
      <c r="K7" s="75" t="str">
        <f t="shared" ref="K7:AP7" si="5">CHOOSE(WEEKDAY(K6,1),"S","M","T","W","T","F","S")</f>
        <v>M</v>
      </c>
      <c r="L7" s="63" t="str">
        <f t="shared" si="5"/>
        <v>T</v>
      </c>
      <c r="M7" s="63" t="str">
        <f t="shared" si="5"/>
        <v>W</v>
      </c>
      <c r="N7" s="63" t="str">
        <f t="shared" si="5"/>
        <v>T</v>
      </c>
      <c r="O7" s="63" t="str">
        <f t="shared" si="5"/>
        <v>F</v>
      </c>
      <c r="P7" s="63" t="str">
        <f t="shared" si="5"/>
        <v>S</v>
      </c>
      <c r="Q7" s="76" t="str">
        <f t="shared" si="5"/>
        <v>S</v>
      </c>
      <c r="R7" s="75" t="str">
        <f t="shared" si="5"/>
        <v>M</v>
      </c>
      <c r="S7" s="63" t="str">
        <f t="shared" si="5"/>
        <v>T</v>
      </c>
      <c r="T7" s="63" t="str">
        <f t="shared" si="5"/>
        <v>W</v>
      </c>
      <c r="U7" s="63" t="str">
        <f t="shared" ref="U7:W7" si="6">CHOOSE(WEEKDAY(U6,1),"S","M","T","W","T","F","S")</f>
        <v>T</v>
      </c>
      <c r="V7" s="63" t="str">
        <f t="shared" si="6"/>
        <v>F</v>
      </c>
      <c r="W7" s="63" t="str">
        <f t="shared" si="6"/>
        <v>S</v>
      </c>
      <c r="X7" s="76" t="str">
        <f t="shared" si="5"/>
        <v>S</v>
      </c>
      <c r="Y7" s="74" t="str">
        <f t="shared" si="5"/>
        <v>M</v>
      </c>
      <c r="Z7" s="63" t="str">
        <f t="shared" si="5"/>
        <v>T</v>
      </c>
      <c r="AA7" s="63" t="str">
        <f t="shared" si="5"/>
        <v>W</v>
      </c>
      <c r="AB7" s="63" t="str">
        <f t="shared" si="5"/>
        <v>T</v>
      </c>
      <c r="AC7" s="63" t="str">
        <f t="shared" si="5"/>
        <v>F</v>
      </c>
      <c r="AD7" s="63" t="str">
        <f t="shared" si="5"/>
        <v>S</v>
      </c>
      <c r="AE7" s="77" t="str">
        <f t="shared" si="5"/>
        <v>S</v>
      </c>
      <c r="AF7" s="75" t="str">
        <f t="shared" si="5"/>
        <v>M</v>
      </c>
      <c r="AG7" s="63" t="str">
        <f t="shared" si="5"/>
        <v>T</v>
      </c>
      <c r="AH7" s="63" t="str">
        <f t="shared" si="5"/>
        <v>W</v>
      </c>
      <c r="AI7" s="63" t="str">
        <f t="shared" si="5"/>
        <v>T</v>
      </c>
      <c r="AJ7" s="63" t="str">
        <f t="shared" si="5"/>
        <v>F</v>
      </c>
      <c r="AK7" s="63" t="str">
        <f t="shared" si="5"/>
        <v>S</v>
      </c>
      <c r="AL7" s="76" t="str">
        <f t="shared" si="5"/>
        <v>S</v>
      </c>
      <c r="AM7" s="75" t="str">
        <f t="shared" si="5"/>
        <v>M</v>
      </c>
      <c r="AN7" s="63" t="str">
        <f t="shared" si="5"/>
        <v>T</v>
      </c>
      <c r="AO7" s="63" t="str">
        <f t="shared" si="5"/>
        <v>W</v>
      </c>
      <c r="AP7" s="63" t="str">
        <f t="shared" si="5"/>
        <v>T</v>
      </c>
      <c r="AQ7" s="63" t="str">
        <f t="shared" ref="AQ7:BN7" si="7">CHOOSE(WEEKDAY(AQ6,1),"S","M","T","W","T","F","S")</f>
        <v>F</v>
      </c>
      <c r="AR7" s="63" t="str">
        <f t="shared" si="7"/>
        <v>S</v>
      </c>
      <c r="AS7" s="76" t="str">
        <f t="shared" si="7"/>
        <v>S</v>
      </c>
      <c r="AT7" s="75" t="str">
        <f t="shared" si="7"/>
        <v>M</v>
      </c>
      <c r="AU7" s="63" t="str">
        <f t="shared" si="7"/>
        <v>T</v>
      </c>
      <c r="AV7" s="63" t="str">
        <f t="shared" si="7"/>
        <v>W</v>
      </c>
      <c r="AW7" s="63" t="str">
        <f t="shared" si="7"/>
        <v>T</v>
      </c>
      <c r="AX7" s="63" t="str">
        <f t="shared" si="7"/>
        <v>F</v>
      </c>
      <c r="AY7" s="63" t="str">
        <f t="shared" si="7"/>
        <v>S</v>
      </c>
      <c r="AZ7" s="76" t="str">
        <f t="shared" si="7"/>
        <v>S</v>
      </c>
      <c r="BA7" s="75" t="str">
        <f t="shared" si="7"/>
        <v>M</v>
      </c>
      <c r="BB7" s="63" t="str">
        <f t="shared" si="7"/>
        <v>T</v>
      </c>
      <c r="BC7" s="63" t="str">
        <f t="shared" si="7"/>
        <v>W</v>
      </c>
      <c r="BD7" s="63" t="str">
        <f t="shared" si="7"/>
        <v>T</v>
      </c>
      <c r="BE7" s="63" t="str">
        <f t="shared" si="7"/>
        <v>F</v>
      </c>
      <c r="BF7" s="63" t="str">
        <f t="shared" si="7"/>
        <v>S</v>
      </c>
      <c r="BG7" s="76" t="str">
        <f t="shared" si="7"/>
        <v>S</v>
      </c>
      <c r="BH7" s="75" t="str">
        <f t="shared" si="7"/>
        <v>M</v>
      </c>
      <c r="BI7" s="63" t="str">
        <f t="shared" si="7"/>
        <v>T</v>
      </c>
      <c r="BJ7" s="63" t="str">
        <f t="shared" si="7"/>
        <v>W</v>
      </c>
      <c r="BK7" s="63" t="str">
        <f t="shared" si="7"/>
        <v>T</v>
      </c>
      <c r="BL7" s="63" t="str">
        <f t="shared" si="7"/>
        <v>F</v>
      </c>
      <c r="BM7" s="63" t="str">
        <f t="shared" si="7"/>
        <v>S</v>
      </c>
      <c r="BN7" s="76" t="str">
        <f t="shared" si="7"/>
        <v>S</v>
      </c>
      <c r="BO7" s="64"/>
      <c r="BP7" s="64"/>
      <c r="BQ7" s="64"/>
      <c r="BR7" s="64"/>
      <c r="BS7" s="64"/>
      <c r="BT7" s="64"/>
      <c r="BU7" s="64"/>
      <c r="BV7" s="64"/>
      <c r="BW7" s="64"/>
      <c r="BX7" s="64"/>
      <c r="BY7" s="64"/>
      <c r="BZ7" s="64"/>
      <c r="CA7" s="64"/>
      <c r="CB7" s="64"/>
      <c r="CC7" s="64"/>
      <c r="CD7" s="64"/>
      <c r="CE7" s="64"/>
      <c r="CF7" s="64"/>
      <c r="CG7" s="64"/>
      <c r="CH7" s="64"/>
      <c r="CI7" s="64"/>
      <c r="CJ7" s="64"/>
      <c r="CK7" s="64"/>
      <c r="CL7" s="64"/>
      <c r="CM7" s="64"/>
      <c r="CN7" s="64"/>
      <c r="CO7" s="64"/>
      <c r="CP7" s="64"/>
      <c r="CQ7" s="64"/>
      <c r="CR7" s="64"/>
      <c r="CS7" s="64"/>
      <c r="CT7" s="64"/>
      <c r="CU7" s="64"/>
      <c r="CV7" s="64"/>
      <c r="CW7" s="64"/>
      <c r="CX7" s="64"/>
      <c r="CY7" s="64"/>
      <c r="CZ7" s="64"/>
      <c r="DA7" s="64"/>
      <c r="DB7" s="64"/>
      <c r="DC7" s="64"/>
      <c r="DD7" s="64"/>
      <c r="DE7" s="64"/>
      <c r="DF7" s="64"/>
      <c r="DG7" s="64"/>
      <c r="DH7" s="64"/>
      <c r="DI7" s="64"/>
      <c r="DJ7" s="64"/>
      <c r="DK7" s="64"/>
      <c r="DL7" s="64"/>
      <c r="DM7" s="64"/>
      <c r="DN7" s="64"/>
      <c r="DO7" s="64"/>
      <c r="DP7" s="64"/>
      <c r="DQ7" s="64"/>
      <c r="DR7" s="64"/>
      <c r="DS7" s="64"/>
      <c r="DT7" s="64"/>
      <c r="DU7" s="64"/>
      <c r="DV7" s="64"/>
      <c r="DW7" s="64"/>
      <c r="DX7" s="64"/>
      <c r="DY7" s="64"/>
      <c r="DZ7" s="64"/>
      <c r="EA7" s="64"/>
      <c r="EB7" s="64"/>
      <c r="EC7" s="64"/>
      <c r="ED7" s="64"/>
      <c r="EE7" s="64"/>
      <c r="EF7" s="64"/>
      <c r="EG7" s="64"/>
      <c r="EH7" s="64"/>
      <c r="EI7" s="64"/>
      <c r="EJ7" s="64"/>
      <c r="EK7" s="64"/>
      <c r="EL7" s="64"/>
      <c r="EM7" s="64"/>
      <c r="EN7" s="64"/>
      <c r="EO7" s="64"/>
      <c r="EP7" s="64"/>
      <c r="EQ7" s="64"/>
      <c r="ER7" s="64"/>
      <c r="ES7" s="64"/>
      <c r="ET7" s="64"/>
    </row>
    <row r="8" spans="1:150" s="37" customFormat="1" ht="18" thickTop="1" x14ac:dyDescent="0.25">
      <c r="A8" s="105" t="str">
        <f>IF(ISERROR(VALUE(SUBSTITUTE(prevWBS,".",""))),"1",IF(ISERROR(FIND("`",SUBSTITUTE(prevWBS,".","`",1))),TEXT(VALUE(prevWBS)+1,"#"),TEXT(VALUE(LEFT(prevWBS,FIND("`",SUBSTITUTE(prevWBS,".","`",1))-1))+1,"#")))</f>
        <v>1</v>
      </c>
      <c r="B8" s="93" t="s">
        <v>127</v>
      </c>
      <c r="D8" s="38"/>
      <c r="E8" s="39"/>
      <c r="F8" s="39"/>
      <c r="G8" s="40"/>
      <c r="H8" s="41"/>
      <c r="I8" s="119"/>
      <c r="J8" s="108"/>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row>
    <row r="9" spans="1:150" s="44" customFormat="1" ht="17.399999999999999" x14ac:dyDescent="0.25">
      <c r="A9" s="106" t="str">
        <f t="shared" ref="A9:A1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02" t="s">
        <v>154</v>
      </c>
      <c r="C9" s="103"/>
      <c r="D9" s="104"/>
      <c r="E9" s="101">
        <v>44265</v>
      </c>
      <c r="F9" s="101">
        <v>44265</v>
      </c>
      <c r="G9" s="56">
        <v>1</v>
      </c>
      <c r="H9" s="57">
        <v>1</v>
      </c>
      <c r="I9" s="117">
        <f t="shared" ref="I9:I12" si="9">IF(OR(F9=0,E9=0),0,NETWORKDAYS(E9,F9))</f>
        <v>1</v>
      </c>
      <c r="J9" s="109"/>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row>
    <row r="10" spans="1:150" s="44" customFormat="1" ht="17.399999999999999" x14ac:dyDescent="0.25">
      <c r="A10" s="106" t="str">
        <f t="shared" si="8"/>
        <v>1.2</v>
      </c>
      <c r="B10" s="102" t="s">
        <v>155</v>
      </c>
      <c r="C10" s="103"/>
      <c r="D10" s="104"/>
      <c r="E10" s="101">
        <v>44265</v>
      </c>
      <c r="F10" s="101">
        <v>44265</v>
      </c>
      <c r="G10" s="56">
        <v>1</v>
      </c>
      <c r="H10" s="57">
        <v>0.6</v>
      </c>
      <c r="I10" s="117">
        <f t="shared" si="9"/>
        <v>1</v>
      </c>
      <c r="J10" s="109"/>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row>
    <row r="11" spans="1:150" s="44" customFormat="1" ht="17.399999999999999" x14ac:dyDescent="0.25">
      <c r="A11" s="106" t="str">
        <f t="shared" si="8"/>
        <v>1.3</v>
      </c>
      <c r="B11" s="102" t="s">
        <v>156</v>
      </c>
      <c r="C11" s="103"/>
      <c r="D11" s="104"/>
      <c r="E11" s="101">
        <v>44265</v>
      </c>
      <c r="F11" s="101">
        <v>44266</v>
      </c>
      <c r="G11" s="56">
        <v>1</v>
      </c>
      <c r="H11" s="57">
        <v>0</v>
      </c>
      <c r="I11" s="117">
        <f t="shared" si="9"/>
        <v>2</v>
      </c>
      <c r="J11" s="109"/>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row>
    <row r="12" spans="1:150" s="44" customFormat="1" ht="17.399999999999999" x14ac:dyDescent="0.25">
      <c r="A12" s="106" t="str">
        <f t="shared" si="8"/>
        <v>1.4</v>
      </c>
      <c r="B12" s="102" t="s">
        <v>157</v>
      </c>
      <c r="C12" s="103"/>
      <c r="D12" s="104"/>
      <c r="E12" s="101">
        <v>44265</v>
      </c>
      <c r="F12" s="101">
        <v>44267</v>
      </c>
      <c r="G12" s="56">
        <v>2</v>
      </c>
      <c r="H12" s="57">
        <v>0.75</v>
      </c>
      <c r="I12" s="117">
        <f t="shared" si="9"/>
        <v>3</v>
      </c>
      <c r="J12" s="109"/>
      <c r="K12" s="46"/>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row>
    <row r="13" spans="1:150" s="43" customFormat="1" ht="17.399999999999999" x14ac:dyDescent="0.25">
      <c r="A13" s="107" t="str">
        <f>IF(ISERROR(VALUE(SUBSTITUTE(prevWBS,".",""))),"1",IF(ISERROR(FIND("`",SUBSTITUTE(prevWBS,".","`",1))),TEXT(VALUE(prevWBS)+1,"#"),TEXT(VALUE(LEFT(prevWBS,FIND("`",SUBSTITUTE(prevWBS,".","`",1))-1))+1,"#")))</f>
        <v>2</v>
      </c>
      <c r="B13" s="94" t="s">
        <v>129</v>
      </c>
      <c r="D13" s="48"/>
      <c r="E13" s="95"/>
      <c r="F13" s="96"/>
      <c r="G13" s="49"/>
      <c r="H13" s="50"/>
      <c r="I13" s="118"/>
      <c r="J13" s="110"/>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row>
    <row r="14" spans="1:150" s="44" customFormat="1" ht="17.399999999999999" x14ac:dyDescent="0.25">
      <c r="A14" s="10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4" s="47" t="s">
        <v>138</v>
      </c>
      <c r="D14" s="45"/>
      <c r="E14" s="101">
        <v>44270</v>
      </c>
      <c r="F14" s="98">
        <f t="shared" ref="F14:F15" si="10">IF(ISBLANK(E14)," - ",IF(G14=0,E14,E14+G14-1))</f>
        <v>44274</v>
      </c>
      <c r="G14" s="56">
        <v>5</v>
      </c>
      <c r="H14" s="57">
        <v>0</v>
      </c>
      <c r="I14" s="117">
        <f>IF(OR(F14=0,E14=0),0,NETWORKDAYS(E14,F14))</f>
        <v>5</v>
      </c>
      <c r="J14" s="109"/>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row>
    <row r="15" spans="1:150" s="44" customFormat="1" ht="17.399999999999999" x14ac:dyDescent="0.25">
      <c r="A15" s="10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5" s="47" t="s">
        <v>139</v>
      </c>
      <c r="D15" s="45"/>
      <c r="E15" s="101">
        <v>44270</v>
      </c>
      <c r="F15" s="98">
        <f t="shared" si="10"/>
        <v>44274</v>
      </c>
      <c r="G15" s="56">
        <v>5</v>
      </c>
      <c r="H15" s="57">
        <v>0</v>
      </c>
      <c r="I15" s="117">
        <f>IF(OR(F15=0,E15=0),0,NETWORKDAYS(E15,F15))</f>
        <v>5</v>
      </c>
      <c r="J15" s="109"/>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row>
    <row r="16" spans="1:150" s="43" customFormat="1" ht="17.399999999999999" x14ac:dyDescent="0.25">
      <c r="A16" s="107" t="str">
        <f>IF(ISERROR(VALUE(SUBSTITUTE(prevWBS,".",""))),"1",IF(ISERROR(FIND("`",SUBSTITUTE(prevWBS,".","`",1))),TEXT(VALUE(prevWBS)+1,"#"),TEXT(VALUE(LEFT(prevWBS,FIND("`",SUBSTITUTE(prevWBS,".","`",1))-1))+1,"#")))</f>
        <v>3</v>
      </c>
      <c r="B16" s="94" t="s">
        <v>131</v>
      </c>
      <c r="D16" s="48"/>
      <c r="E16" s="99"/>
      <c r="F16" s="100"/>
      <c r="G16" s="49"/>
      <c r="H16" s="50"/>
      <c r="I16" s="118"/>
      <c r="J16" s="110"/>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row>
    <row r="17" spans="1:66" s="44" customFormat="1" ht="17.399999999999999" x14ac:dyDescent="0.25">
      <c r="A17" s="10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7" s="47" t="s">
        <v>133</v>
      </c>
      <c r="D17" s="45"/>
      <c r="E17" s="101">
        <v>44270</v>
      </c>
      <c r="F17" s="98">
        <f t="shared" ref="F17:F19" si="11">IF(ISBLANK(E17)," - ",IF(G17=0,E17,E17+G17-1))</f>
        <v>44274</v>
      </c>
      <c r="G17" s="56">
        <v>5</v>
      </c>
      <c r="H17" s="57">
        <v>0</v>
      </c>
      <c r="I17" s="117">
        <f>IF(OR(F17=0,E17=0),0,NETWORKDAYS(E17,F17))</f>
        <v>5</v>
      </c>
      <c r="J17" s="109"/>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6"/>
    </row>
    <row r="18" spans="1:66" s="44" customFormat="1" ht="17.399999999999999" x14ac:dyDescent="0.25">
      <c r="A18" s="10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18" s="47" t="s">
        <v>134</v>
      </c>
      <c r="D18" s="45"/>
      <c r="E18" s="101">
        <v>44270</v>
      </c>
      <c r="F18" s="98">
        <f t="shared" si="11"/>
        <v>44272</v>
      </c>
      <c r="G18" s="56">
        <v>3</v>
      </c>
      <c r="H18" s="57">
        <v>0</v>
      </c>
      <c r="I18" s="117">
        <f>IF(OR(F18=0,E18=0),0,NETWORKDAYS(E18,F18))</f>
        <v>3</v>
      </c>
      <c r="J18" s="109"/>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row>
    <row r="19" spans="1:66" s="44" customFormat="1" ht="17.399999999999999" x14ac:dyDescent="0.25">
      <c r="A19" s="10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19" s="47" t="s">
        <v>135</v>
      </c>
      <c r="D19" s="45"/>
      <c r="E19" s="101">
        <v>44273</v>
      </c>
      <c r="F19" s="98">
        <f t="shared" si="11"/>
        <v>44274</v>
      </c>
      <c r="G19" s="56">
        <v>2</v>
      </c>
      <c r="H19" s="57">
        <v>0</v>
      </c>
      <c r="I19" s="117">
        <f>IF(OR(F19=0,E19=0),0,NETWORKDAYS(E19,F19))</f>
        <v>2</v>
      </c>
      <c r="J19" s="109"/>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row>
    <row r="20" spans="1:66" s="43" customFormat="1" ht="17.399999999999999" x14ac:dyDescent="0.25">
      <c r="A20" s="107" t="str">
        <f>IF(ISERROR(VALUE(SUBSTITUTE(prevWBS,".",""))),"1",IF(ISERROR(FIND("`",SUBSTITUTE(prevWBS,".","`",1))),TEXT(VALUE(prevWBS)+1,"#"),TEXT(VALUE(LEFT(prevWBS,FIND("`",SUBSTITUTE(prevWBS,".","`",1))-1))+1,"#")))</f>
        <v>4</v>
      </c>
      <c r="B20" s="94" t="s">
        <v>132</v>
      </c>
      <c r="D20" s="48"/>
      <c r="E20" s="99"/>
      <c r="F20" s="100"/>
      <c r="G20" s="49"/>
      <c r="H20" s="50"/>
      <c r="I20" s="118"/>
      <c r="J20" s="110"/>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row>
    <row r="21" spans="1:66" s="44" customFormat="1" ht="17.399999999999999" x14ac:dyDescent="0.25">
      <c r="A21" s="10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1" s="47" t="s">
        <v>136</v>
      </c>
      <c r="D21" s="45"/>
      <c r="E21" s="101">
        <v>44277</v>
      </c>
      <c r="F21" s="98">
        <f t="shared" ref="F21:F26" si="12">IF(ISBLANK(E21)," - ",IF(G21=0,E21,E21+G21-1))</f>
        <v>44281</v>
      </c>
      <c r="G21" s="56">
        <v>5</v>
      </c>
      <c r="H21" s="57">
        <v>0</v>
      </c>
      <c r="I21" s="117">
        <f>IF(OR(F21=0,E21=0),0,NETWORKDAYS(E21,F21))</f>
        <v>5</v>
      </c>
      <c r="J21" s="109"/>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row>
    <row r="22" spans="1:66" s="44" customFormat="1" ht="17.399999999999999" x14ac:dyDescent="0.25">
      <c r="A22" s="10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2" s="47" t="s">
        <v>137</v>
      </c>
      <c r="D22" s="45"/>
      <c r="E22" s="101">
        <v>44277</v>
      </c>
      <c r="F22" s="98">
        <f t="shared" si="12"/>
        <v>44281</v>
      </c>
      <c r="G22" s="56">
        <v>5</v>
      </c>
      <c r="H22" s="57">
        <v>0</v>
      </c>
      <c r="I22" s="117">
        <f>IF(OR(F22=0,E22=0),0,NETWORKDAYS(E22,F22))</f>
        <v>5</v>
      </c>
      <c r="J22" s="109"/>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row>
    <row r="23" spans="1:66" s="43" customFormat="1" ht="17.399999999999999" x14ac:dyDescent="0.25">
      <c r="A23" s="107" t="str">
        <f>IF(ISERROR(VALUE(SUBSTITUTE(prevWBS,".",""))),"1",IF(ISERROR(FIND("`",SUBSTITUTE(prevWBS,".","`",1))),TEXT(VALUE(prevWBS)+1,"#"),TEXT(VALUE(LEFT(prevWBS,FIND("`",SUBSTITUTE(prevWBS,".","`",1))-1))+1,"#")))</f>
        <v>5</v>
      </c>
      <c r="B23" s="94" t="s">
        <v>141</v>
      </c>
      <c r="D23" s="48"/>
      <c r="E23" s="99"/>
      <c r="F23" s="100"/>
      <c r="G23" s="49"/>
      <c r="H23" s="50"/>
      <c r="I23" s="118"/>
      <c r="J23" s="110"/>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row>
    <row r="24" spans="1:66" s="44" customFormat="1" ht="17.399999999999999" x14ac:dyDescent="0.25">
      <c r="A24" s="10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24" s="47" t="s">
        <v>142</v>
      </c>
      <c r="D24" s="45"/>
      <c r="E24" s="101">
        <v>44284</v>
      </c>
      <c r="F24" s="98">
        <f t="shared" ref="F24:F25" si="13">IF(ISBLANK(E24)," - ",IF(G24=0,E24,E24+G24-1))</f>
        <v>44284</v>
      </c>
      <c r="G24" s="56">
        <v>1</v>
      </c>
      <c r="H24" s="57">
        <v>0</v>
      </c>
      <c r="I24" s="117">
        <f>IF(OR(F24=0,E24=0),0,NETWORKDAYS(E24,F24))</f>
        <v>1</v>
      </c>
      <c r="J24" s="109"/>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row>
    <row r="25" spans="1:66" s="44" customFormat="1" ht="16.8" customHeight="1" x14ac:dyDescent="0.25">
      <c r="A25" s="10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25" s="47" t="s">
        <v>143</v>
      </c>
      <c r="D25" s="45"/>
      <c r="E25" s="101">
        <v>44284</v>
      </c>
      <c r="F25" s="98">
        <f t="shared" si="13"/>
        <v>44284</v>
      </c>
      <c r="G25" s="56">
        <v>1</v>
      </c>
      <c r="H25" s="57">
        <v>0</v>
      </c>
      <c r="I25" s="117">
        <f>IF(OR(F25=0,E25=0),0,NETWORKDAYS(E25,F25))</f>
        <v>1</v>
      </c>
      <c r="J25" s="109"/>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row>
    <row r="26" spans="1:66" s="44" customFormat="1" ht="17.399999999999999" x14ac:dyDescent="0.25">
      <c r="A26" s="10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26" s="47" t="s">
        <v>144</v>
      </c>
      <c r="D26" s="45"/>
      <c r="E26" s="101">
        <v>44284</v>
      </c>
      <c r="F26" s="98">
        <f t="shared" si="12"/>
        <v>44284</v>
      </c>
      <c r="G26" s="56">
        <v>1</v>
      </c>
      <c r="H26" s="57">
        <v>0</v>
      </c>
      <c r="I26" s="117">
        <f>IF(OR(F26=0,E26=0),0,NETWORKDAYS(E26,F26))</f>
        <v>1</v>
      </c>
      <c r="J26" s="109"/>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row>
    <row r="27" spans="1:66" s="43" customFormat="1" ht="17.399999999999999" x14ac:dyDescent="0.25">
      <c r="A27" s="107" t="str">
        <f>IF(ISERROR(VALUE(SUBSTITUTE(prevWBS,".",""))),"1",IF(ISERROR(FIND("`",SUBSTITUTE(prevWBS,".","`",1))),TEXT(VALUE(prevWBS)+1,"#"),TEXT(VALUE(LEFT(prevWBS,FIND("`",SUBSTITUTE(prevWBS,".","`",1))-1))+1,"#")))</f>
        <v>6</v>
      </c>
      <c r="B27" s="94" t="s">
        <v>128</v>
      </c>
      <c r="D27" s="48"/>
      <c r="E27" s="99"/>
      <c r="F27" s="100"/>
      <c r="G27" s="49">
        <v>2</v>
      </c>
      <c r="H27" s="50"/>
      <c r="I27" s="118"/>
      <c r="J27" s="110"/>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row>
    <row r="28" spans="1:66" s="44" customFormat="1" ht="17.399999999999999" x14ac:dyDescent="0.25">
      <c r="A28" s="10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28" s="102" t="s">
        <v>145</v>
      </c>
      <c r="C28" s="103"/>
      <c r="D28" s="104"/>
      <c r="E28" s="101">
        <v>44269</v>
      </c>
      <c r="F28" s="98">
        <f t="shared" ref="F28:F32" si="14">IF(ISBLANK(E28)," - ",IF(G28=0,E28,E28+G28-1))</f>
        <v>44269</v>
      </c>
      <c r="G28" s="56">
        <v>1</v>
      </c>
      <c r="H28" s="57">
        <v>0</v>
      </c>
      <c r="I28" s="117">
        <f>IF(OR(F28=0,E28=0),0,NETWORKDAYS(E28,F28))</f>
        <v>0</v>
      </c>
      <c r="J28" s="109"/>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row>
    <row r="29" spans="1:66" s="44" customFormat="1" ht="17.399999999999999" x14ac:dyDescent="0.25">
      <c r="A29" s="10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29" s="102" t="s">
        <v>146</v>
      </c>
      <c r="C29" s="103"/>
      <c r="D29" s="104"/>
      <c r="E29" s="101">
        <v>44269</v>
      </c>
      <c r="F29" s="98">
        <f t="shared" si="14"/>
        <v>44269</v>
      </c>
      <c r="G29" s="56">
        <v>1</v>
      </c>
      <c r="H29" s="57">
        <v>0</v>
      </c>
      <c r="I29" s="117">
        <f>IF(OR(F29=0,E29=0),0,NETWORKDAYS(E29,F29))</f>
        <v>0</v>
      </c>
      <c r="J29" s="109"/>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row>
    <row r="30" spans="1:66" s="44" customFormat="1" ht="17.399999999999999" x14ac:dyDescent="0.25">
      <c r="A30" s="10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30" s="102" t="s">
        <v>147</v>
      </c>
      <c r="C30" s="103"/>
      <c r="D30" s="104"/>
      <c r="E30" s="101">
        <v>44269</v>
      </c>
      <c r="F30" s="98">
        <f t="shared" si="14"/>
        <v>44269</v>
      </c>
      <c r="G30" s="56">
        <v>1</v>
      </c>
      <c r="H30" s="57">
        <v>0</v>
      </c>
      <c r="I30" s="117">
        <f>IF(OR(F30=0,E30=0),0,NETWORKDAYS(E30,F30))</f>
        <v>0</v>
      </c>
      <c r="J30" s="109"/>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row>
    <row r="31" spans="1:66" s="44" customFormat="1" ht="17.399999999999999" x14ac:dyDescent="0.25">
      <c r="A31" s="10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31" s="102" t="s">
        <v>148</v>
      </c>
      <c r="C31" s="103"/>
      <c r="D31" s="104"/>
      <c r="E31" s="101">
        <v>44269</v>
      </c>
      <c r="F31" s="98">
        <f t="shared" si="14"/>
        <v>44269</v>
      </c>
      <c r="G31" s="56">
        <v>1</v>
      </c>
      <c r="H31" s="57">
        <v>0</v>
      </c>
      <c r="I31" s="117">
        <f>IF(OR(F31=0,E31=0),0,NETWORKDAYS(E31,F31))</f>
        <v>0</v>
      </c>
      <c r="J31" s="109"/>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row>
    <row r="32" spans="1:66" s="44" customFormat="1" ht="17.399999999999999" x14ac:dyDescent="0.25">
      <c r="A32" s="10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6.5</v>
      </c>
      <c r="B32" s="102" t="s">
        <v>149</v>
      </c>
      <c r="C32" s="103"/>
      <c r="D32" s="104"/>
      <c r="E32" s="101">
        <v>44269</v>
      </c>
      <c r="F32" s="98">
        <f t="shared" si="14"/>
        <v>44269</v>
      </c>
      <c r="G32" s="56">
        <v>1</v>
      </c>
      <c r="H32" s="57">
        <v>0</v>
      </c>
      <c r="I32" s="117">
        <f>IF(OR(F32=0,E32=0),0,NETWORKDAYS(E32,F32))</f>
        <v>0</v>
      </c>
      <c r="J32" s="109"/>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row>
    <row r="33" spans="1:66" s="43" customFormat="1" ht="17.399999999999999" x14ac:dyDescent="0.25">
      <c r="A33" s="107" t="str">
        <f>IF(ISERROR(VALUE(SUBSTITUTE(prevWBS,".",""))),"1",IF(ISERROR(FIND("`",SUBSTITUTE(prevWBS,".","`",1))),TEXT(VALUE(prevWBS)+1,"#"),TEXT(VALUE(LEFT(prevWBS,FIND("`",SUBSTITUTE(prevWBS,".","`",1))-1))+1,"#")))</f>
        <v>7</v>
      </c>
      <c r="B33" s="94" t="s">
        <v>130</v>
      </c>
      <c r="D33" s="48"/>
      <c r="E33" s="99"/>
      <c r="F33" s="100"/>
      <c r="G33" s="49">
        <v>5</v>
      </c>
      <c r="H33" s="50"/>
      <c r="I33" s="118"/>
      <c r="J33" s="110"/>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row>
    <row r="34" spans="1:66" s="52" customFormat="1" ht="17.399999999999999" x14ac:dyDescent="0.25">
      <c r="A34" s="10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34" s="47" t="s">
        <v>150</v>
      </c>
      <c r="C34" s="44"/>
      <c r="D34" s="45"/>
      <c r="E34" s="101">
        <v>44286</v>
      </c>
      <c r="F34" s="98">
        <f t="shared" ref="F34:F38" si="15">IF(ISBLANK(E34)," - ",IF(G34=0,E34,E34+G34-1))</f>
        <v>44286</v>
      </c>
      <c r="G34" s="56">
        <v>1</v>
      </c>
      <c r="H34" s="57">
        <v>0</v>
      </c>
      <c r="I34" s="117">
        <f>IF(OR(F34=0,E34=0),0,NETWORKDAYS(E34,F34))</f>
        <v>1</v>
      </c>
      <c r="J34" s="109"/>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row>
    <row r="35" spans="1:66" s="52" customFormat="1" ht="17.399999999999999" x14ac:dyDescent="0.25">
      <c r="A35" s="10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7.2</v>
      </c>
      <c r="B35" s="47" t="s">
        <v>151</v>
      </c>
      <c r="C35" s="44"/>
      <c r="D35" s="45"/>
      <c r="E35" s="101">
        <v>44287</v>
      </c>
      <c r="F35" s="98">
        <f t="shared" si="15"/>
        <v>44287</v>
      </c>
      <c r="G35" s="56">
        <v>1</v>
      </c>
      <c r="H35" s="57">
        <v>0</v>
      </c>
      <c r="I35" s="117">
        <f>IF(OR(F35=0,E35=0),0,NETWORKDAYS(E35,F35))</f>
        <v>1</v>
      </c>
      <c r="J35" s="109"/>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row>
    <row r="36" spans="1:66" s="52" customFormat="1" ht="17.399999999999999" x14ac:dyDescent="0.25">
      <c r="A36" s="10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7.3</v>
      </c>
      <c r="B36" s="47" t="s">
        <v>152</v>
      </c>
      <c r="C36" s="44"/>
      <c r="D36" s="45"/>
      <c r="E36" s="101">
        <v>44286</v>
      </c>
      <c r="F36" s="98">
        <f t="shared" si="15"/>
        <v>44287</v>
      </c>
      <c r="G36" s="56">
        <v>2</v>
      </c>
      <c r="H36" s="57">
        <v>0</v>
      </c>
      <c r="I36" s="117">
        <f>IF(OR(F36=0,E36=0),0,NETWORKDAYS(E36,F36))</f>
        <v>2</v>
      </c>
      <c r="J36" s="109"/>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row>
    <row r="37" spans="1:66" s="52" customFormat="1" ht="17.399999999999999" x14ac:dyDescent="0.25">
      <c r="A37" s="10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7.4</v>
      </c>
      <c r="B37" s="47" t="s">
        <v>153</v>
      </c>
      <c r="C37" s="44"/>
      <c r="D37" s="45"/>
      <c r="E37" s="101">
        <v>44286</v>
      </c>
      <c r="F37" s="98">
        <f t="shared" si="15"/>
        <v>44287</v>
      </c>
      <c r="G37" s="56">
        <v>2</v>
      </c>
      <c r="H37" s="57">
        <v>0</v>
      </c>
      <c r="I37" s="117">
        <f>IF(OR(F37=0,E37=0),0,NETWORKDAYS(E37,F37))</f>
        <v>2</v>
      </c>
      <c r="J37" s="109"/>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row>
    <row r="38" spans="1:66" s="52" customFormat="1" ht="17.399999999999999" x14ac:dyDescent="0.25">
      <c r="A38" s="10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7.5</v>
      </c>
      <c r="B38" s="47" t="s">
        <v>140</v>
      </c>
      <c r="C38" s="44"/>
      <c r="D38" s="45"/>
      <c r="E38" s="101">
        <v>44286</v>
      </c>
      <c r="F38" s="98">
        <f t="shared" si="15"/>
        <v>44287</v>
      </c>
      <c r="G38" s="56">
        <v>2</v>
      </c>
      <c r="H38" s="57">
        <v>0</v>
      </c>
      <c r="I38" s="117">
        <f>IF(OR(F38=0,E38=0),0,NETWORKDAYS(E38,F38))</f>
        <v>2</v>
      </c>
      <c r="J38" s="109"/>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6"/>
      <c r="BK38" s="46"/>
      <c r="BL38" s="46"/>
      <c r="BM38" s="46"/>
      <c r="BN38" s="46"/>
    </row>
    <row r="39" spans="1:66" s="52" customFormat="1" ht="17.399999999999999" x14ac:dyDescent="0.25">
      <c r="A39" s="10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7.6</v>
      </c>
      <c r="B39" s="47" t="s">
        <v>158</v>
      </c>
      <c r="C39" s="44"/>
      <c r="D39" s="45"/>
      <c r="E39" s="101">
        <v>44293</v>
      </c>
      <c r="F39" s="98">
        <v>44293</v>
      </c>
      <c r="G39" s="56">
        <v>1</v>
      </c>
      <c r="H39" s="57">
        <v>0</v>
      </c>
      <c r="I39" s="117">
        <f>IF(OR(F39=0,E39=0),0,NETWORKDAYS(E39,F39))</f>
        <v>1</v>
      </c>
      <c r="J39" s="109"/>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row>
  </sheetData>
  <sheetProtection formatCells="0" formatColumns="0" formatRows="0" insertRows="0" deleteRows="0"/>
  <mergeCells count="21">
    <mergeCell ref="B7:C7"/>
    <mergeCell ref="AD1:AR1"/>
    <mergeCell ref="AF4:AL4"/>
    <mergeCell ref="AF5:AL5"/>
    <mergeCell ref="R4:X4"/>
    <mergeCell ref="K4:Q4"/>
    <mergeCell ref="C4:E4"/>
    <mergeCell ref="R5:X5"/>
    <mergeCell ref="K5:Q5"/>
    <mergeCell ref="Y4:AE4"/>
    <mergeCell ref="Y5:AE5"/>
    <mergeCell ref="A1:J1"/>
    <mergeCell ref="A2:J2"/>
    <mergeCell ref="BH4:BN4"/>
    <mergeCell ref="BH5:BN5"/>
    <mergeCell ref="AM5:AS5"/>
    <mergeCell ref="AT4:AZ4"/>
    <mergeCell ref="AT5:AZ5"/>
    <mergeCell ref="AM4:AS4"/>
    <mergeCell ref="BA4:BG4"/>
    <mergeCell ref="BA5:BG5"/>
  </mergeCells>
  <phoneticPr fontId="3" type="noConversion"/>
  <conditionalFormatting sqref="H8:H22 H26">
    <cfRule type="dataBar" priority="59">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cfRule type="expression" dxfId="33" priority="96">
      <formula>K$6=TODAY()</formula>
    </cfRule>
  </conditionalFormatting>
  <conditionalFormatting sqref="K8:BN22 K24:BN26">
    <cfRule type="expression" dxfId="32" priority="99">
      <formula>AND($E8&lt;=K$6,ROUNDDOWN(($F8-$E8+1)*$H8,0)+$E8-1&gt;=K$6)</formula>
    </cfRule>
    <cfRule type="expression" dxfId="31" priority="100">
      <formula>AND(NOT(ISBLANK($E8)),$E8&lt;=K$6,$F8&gt;=K$6)</formula>
    </cfRule>
  </conditionalFormatting>
  <conditionalFormatting sqref="K26:BN26 X24:BN25 K6:BN22">
    <cfRule type="expression" dxfId="30" priority="53">
      <formula>K$6=TODAY()</formula>
    </cfRule>
  </conditionalFormatting>
  <conditionalFormatting sqref="H24:H25">
    <cfRule type="dataBar" priority="40">
      <dataBar>
        <cfvo type="num" val="0"/>
        <cfvo type="num" val="1"/>
        <color theme="0" tint="-0.249977111117893"/>
      </dataBar>
      <extLst>
        <ext xmlns:x14="http://schemas.microsoft.com/office/spreadsheetml/2009/9/main" uri="{B025F937-C7B1-47D3-B67F-A62EFF666E3E}">
          <x14:id>{1DE52923-4235-4E8A-A888-74A2E0281465}</x14:id>
        </ext>
      </extLst>
    </cfRule>
  </conditionalFormatting>
  <conditionalFormatting sqref="K24:W25">
    <cfRule type="expression" dxfId="27" priority="39">
      <formula>K$6=TODAY()</formula>
    </cfRule>
  </conditionalFormatting>
  <conditionalFormatting sqref="H23">
    <cfRule type="dataBar" priority="36">
      <dataBar>
        <cfvo type="num" val="0"/>
        <cfvo type="num" val="1"/>
        <color theme="0" tint="-0.249977111117893"/>
      </dataBar>
      <extLst>
        <ext xmlns:x14="http://schemas.microsoft.com/office/spreadsheetml/2009/9/main" uri="{B025F937-C7B1-47D3-B67F-A62EFF666E3E}">
          <x14:id>{35A72300-D8A6-4FDE-9BFB-17FA16C27A3B}</x14:id>
        </ext>
      </extLst>
    </cfRule>
  </conditionalFormatting>
  <conditionalFormatting sqref="K23:BN23">
    <cfRule type="expression" dxfId="24" priority="37">
      <formula>AND($E23&lt;=K$6,ROUNDDOWN(($F23-$E23+1)*$H23,0)+$E23-1&gt;=K$6)</formula>
    </cfRule>
    <cfRule type="expression" dxfId="23" priority="38">
      <formula>AND(NOT(ISBLANK($E23)),$E23&lt;=K$6,$F23&gt;=K$6)</formula>
    </cfRule>
  </conditionalFormatting>
  <conditionalFormatting sqref="K23:BN23">
    <cfRule type="expression" dxfId="22" priority="35">
      <formula>K$6=TODAY()</formula>
    </cfRule>
  </conditionalFormatting>
  <conditionalFormatting sqref="H27">
    <cfRule type="dataBar" priority="32">
      <dataBar>
        <cfvo type="num" val="0"/>
        <cfvo type="num" val="1"/>
        <color theme="0" tint="-0.249977111117893"/>
      </dataBar>
      <extLst>
        <ext xmlns:x14="http://schemas.microsoft.com/office/spreadsheetml/2009/9/main" uri="{B025F937-C7B1-47D3-B67F-A62EFF666E3E}">
          <x14:id>{89E1158A-F888-4021-BCDD-7AF9937515AA}</x14:id>
        </ext>
      </extLst>
    </cfRule>
  </conditionalFormatting>
  <conditionalFormatting sqref="K27:BN27">
    <cfRule type="expression" dxfId="21" priority="33">
      <formula>AND($E27&lt;=K$6,ROUNDDOWN(($F27-$E27+1)*$H27,0)+$E27-1&gt;=K$6)</formula>
    </cfRule>
    <cfRule type="expression" dxfId="20" priority="34">
      <formula>AND(NOT(ISBLANK($E27)),$E27&lt;=K$6,$F27&gt;=K$6)</formula>
    </cfRule>
  </conditionalFormatting>
  <conditionalFormatting sqref="K27:BN27">
    <cfRule type="expression" dxfId="19" priority="31">
      <formula>K$6=TODAY()</formula>
    </cfRule>
  </conditionalFormatting>
  <conditionalFormatting sqref="H33">
    <cfRule type="dataBar" priority="28">
      <dataBar>
        <cfvo type="num" val="0"/>
        <cfvo type="num" val="1"/>
        <color theme="0" tint="-0.249977111117893"/>
      </dataBar>
      <extLst>
        <ext xmlns:x14="http://schemas.microsoft.com/office/spreadsheetml/2009/9/main" uri="{B025F937-C7B1-47D3-B67F-A62EFF666E3E}">
          <x14:id>{BF49985A-4CC5-4104-821C-722B1440EF8B}</x14:id>
        </ext>
      </extLst>
    </cfRule>
  </conditionalFormatting>
  <conditionalFormatting sqref="K33:BN33">
    <cfRule type="expression" dxfId="18" priority="29">
      <formula>AND($E33&lt;=K$6,ROUNDDOWN(($F33-$E33+1)*$H33,0)+$E33-1&gt;=K$6)</formula>
    </cfRule>
    <cfRule type="expression" dxfId="17" priority="30">
      <formula>AND(NOT(ISBLANK($E33)),$E33&lt;=K$6,$F33&gt;=K$6)</formula>
    </cfRule>
  </conditionalFormatting>
  <conditionalFormatting sqref="K33:BN33">
    <cfRule type="expression" dxfId="16" priority="27">
      <formula>K$6=TODAY()</formula>
    </cfRule>
  </conditionalFormatting>
  <conditionalFormatting sqref="H34:H39">
    <cfRule type="dataBar" priority="2">
      <dataBar>
        <cfvo type="num" val="0"/>
        <cfvo type="num" val="1"/>
        <color theme="0" tint="-0.249977111117893"/>
      </dataBar>
      <extLst>
        <ext xmlns:x14="http://schemas.microsoft.com/office/spreadsheetml/2009/9/main" uri="{B025F937-C7B1-47D3-B67F-A62EFF666E3E}">
          <x14:id>{B172072A-C615-418B-A70A-79EC3C67C999}</x14:id>
        </ext>
      </extLst>
    </cfRule>
  </conditionalFormatting>
  <conditionalFormatting sqref="K34:BN39">
    <cfRule type="expression" dxfId="14" priority="1">
      <formula>K$6=TODAY()</formula>
    </cfRule>
  </conditionalFormatting>
  <conditionalFormatting sqref="H28:H32">
    <cfRule type="dataBar" priority="6">
      <dataBar>
        <cfvo type="num" val="0"/>
        <cfvo type="num" val="1"/>
        <color theme="0" tint="-0.249977111117893"/>
      </dataBar>
      <extLst>
        <ext xmlns:x14="http://schemas.microsoft.com/office/spreadsheetml/2009/9/main" uri="{B025F937-C7B1-47D3-B67F-A62EFF666E3E}">
          <x14:id>{2EF2E26E-EC7B-4C52-A3B3-5B77B1D43E04}</x14:id>
        </ext>
      </extLst>
    </cfRule>
  </conditionalFormatting>
  <conditionalFormatting sqref="K28:BN32">
    <cfRule type="expression" dxfId="8" priority="5">
      <formula>K$6=TODAY()</formula>
    </cfRule>
  </conditionalFormatting>
  <conditionalFormatting sqref="K28:BN32">
    <cfRule type="expression" dxfId="5" priority="7">
      <formula>AND($E28&lt;=K$6,ROUNDDOWN(($F28-$E28+1)*$H28,0)+$E28-1&gt;=K$6)</formula>
    </cfRule>
    <cfRule type="expression" dxfId="4" priority="8">
      <formula>AND(NOT(ISBLANK($E28)),$E28&lt;=K$6,$F28&gt;=K$6)</formula>
    </cfRule>
  </conditionalFormatting>
  <conditionalFormatting sqref="K34:BN39">
    <cfRule type="expression" dxfId="2" priority="3">
      <formula>AND($E34&lt;=K$6,ROUNDDOWN(($F34-$E34+1)*$H34,0)+$E34-1&gt;=K$6)</formula>
    </cfRule>
    <cfRule type="expression" dxfId="1" priority="4">
      <formula>AND(NOT(ISBLANK($E34)),$E34&lt;=K$6,$F34&gt;=K$6)</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5" bottom="0.5" header="0.5" footer="0.25"/>
  <pageSetup paperSize="9" scale="94" fitToWidth="0" orientation="landscape" r:id="rId1"/>
  <headerFooter alignWithMargins="0"/>
  <ignoredErrors>
    <ignoredError sqref="H9:I9 F13 F16 F20 I14 I11 I12 I10 H17:I19 H15:I15 H13:I13 H16:I16 H20:I20 H21:I22" unlockedFormula="1"/>
    <ignoredError sqref="A20 A16 A13"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7620</xdr:colOff>
                    <xdr:row>1</xdr:row>
                    <xdr:rowOff>38100</xdr:rowOff>
                  </from>
                  <to>
                    <xdr:col>28</xdr:col>
                    <xdr:colOff>99060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H8:H22 H26</xm:sqref>
        </x14:conditionalFormatting>
        <x14:conditionalFormatting xmlns:xm="http://schemas.microsoft.com/office/excel/2006/main">
          <x14:cfRule type="dataBar" id="{1DE52923-4235-4E8A-A888-74A2E0281465}">
            <x14:dataBar minLength="0" maxLength="100" gradient="0">
              <x14:cfvo type="num">
                <xm:f>0</xm:f>
              </x14:cfvo>
              <x14:cfvo type="num">
                <xm:f>1</xm:f>
              </x14:cfvo>
              <x14:negativeFillColor rgb="FFFF0000"/>
              <x14:axisColor rgb="FF000000"/>
            </x14:dataBar>
          </x14:cfRule>
          <xm:sqref>H24:H25</xm:sqref>
        </x14:conditionalFormatting>
        <x14:conditionalFormatting xmlns:xm="http://schemas.microsoft.com/office/excel/2006/main">
          <x14:cfRule type="dataBar" id="{35A72300-D8A6-4FDE-9BFB-17FA16C27A3B}">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89E1158A-F888-4021-BCDD-7AF9937515AA}">
            <x14:dataBar minLength="0" maxLength="100" gradient="0">
              <x14:cfvo type="num">
                <xm:f>0</xm:f>
              </x14:cfvo>
              <x14:cfvo type="num">
                <xm:f>1</xm:f>
              </x14:cfvo>
              <x14:negativeFillColor rgb="FFFF0000"/>
              <x14:axisColor rgb="FF000000"/>
            </x14:dataBar>
          </x14:cfRule>
          <xm:sqref>H27</xm:sqref>
        </x14:conditionalFormatting>
        <x14:conditionalFormatting xmlns:xm="http://schemas.microsoft.com/office/excel/2006/main">
          <x14:cfRule type="dataBar" id="{BF49985A-4CC5-4104-821C-722B1440EF8B}">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B172072A-C615-418B-A70A-79EC3C67C999}">
            <x14:dataBar minLength="0" maxLength="100" gradient="0">
              <x14:cfvo type="num">
                <xm:f>0</xm:f>
              </x14:cfvo>
              <x14:cfvo type="num">
                <xm:f>1</xm:f>
              </x14:cfvo>
              <x14:negativeFillColor rgb="FFFF0000"/>
              <x14:axisColor rgb="FF000000"/>
            </x14:dataBar>
          </x14:cfRule>
          <xm:sqref>H34:H39</xm:sqref>
        </x14:conditionalFormatting>
        <x14:conditionalFormatting xmlns:xm="http://schemas.microsoft.com/office/excel/2006/main">
          <x14:cfRule type="dataBar" id="{2EF2E26E-EC7B-4C52-A3B3-5B77B1D43E04}">
            <x14:dataBar minLength="0" maxLength="100" gradient="0">
              <x14:cfvo type="num">
                <xm:f>0</xm:f>
              </x14:cfvo>
              <x14:cfvo type="num">
                <xm:f>1</xm:f>
              </x14:cfvo>
              <x14:negativeFillColor rgb="FFFF0000"/>
              <x14:axisColor rgb="FF000000"/>
            </x14:dataBar>
          </x14:cfRule>
          <xm:sqref>H28:H32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workbookViewId="0">
      <selection activeCell="A3" sqref="A3"/>
    </sheetView>
  </sheetViews>
  <sheetFormatPr defaultColWidth="8.88671875" defaultRowHeight="13.2" x14ac:dyDescent="0.25"/>
  <cols>
    <col min="1" max="1" width="5.5546875" style="13" customWidth="1"/>
    <col min="2" max="2" width="90.44140625" style="13" customWidth="1"/>
    <col min="3" max="3" width="16.44140625" style="13" bestFit="1" customWidth="1"/>
    <col min="4" max="4" width="8.88671875" style="13"/>
    <col min="5" max="16384" width="8.88671875" style="1"/>
  </cols>
  <sheetData>
    <row r="1" spans="1:4" ht="30" customHeight="1" x14ac:dyDescent="0.25">
      <c r="A1" s="26" t="s">
        <v>68</v>
      </c>
      <c r="B1" s="27"/>
      <c r="C1" s="28"/>
    </row>
    <row r="2" spans="1:4" ht="13.8" x14ac:dyDescent="0.25">
      <c r="A2" s="129" t="s">
        <v>45</v>
      </c>
      <c r="B2" s="3"/>
      <c r="C2" s="2"/>
    </row>
    <row r="3" spans="1:4" x14ac:dyDescent="0.25">
      <c r="A3" s="2"/>
      <c r="B3" s="3"/>
      <c r="C3" s="2"/>
    </row>
    <row r="4" spans="1:4" s="2" customFormat="1" ht="17.399999999999999" x14ac:dyDescent="0.3">
      <c r="A4" s="130" t="s">
        <v>69</v>
      </c>
      <c r="B4" s="25"/>
    </row>
    <row r="5" spans="1:4" s="2" customFormat="1" ht="55.2" x14ac:dyDescent="0.25">
      <c r="B5" s="131" t="s">
        <v>70</v>
      </c>
    </row>
    <row r="7" spans="1:4" ht="27.6" x14ac:dyDescent="0.25">
      <c r="B7" s="131" t="s">
        <v>18</v>
      </c>
    </row>
    <row r="9" spans="1:4" ht="13.8" x14ac:dyDescent="0.25">
      <c r="B9" s="129" t="s">
        <v>57</v>
      </c>
    </row>
    <row r="11" spans="1:4" ht="27.6" x14ac:dyDescent="0.25">
      <c r="B11" s="132" t="s">
        <v>58</v>
      </c>
    </row>
    <row r="12" spans="1:4" s="13" customFormat="1" x14ac:dyDescent="0.25"/>
    <row r="13" spans="1:4" ht="17.399999999999999" x14ac:dyDescent="0.3">
      <c r="A13" s="192" t="s">
        <v>1</v>
      </c>
      <c r="B13" s="192"/>
    </row>
    <row r="14" spans="1:4" s="2" customFormat="1" x14ac:dyDescent="0.25">
      <c r="A14" s="13"/>
      <c r="B14" s="13"/>
      <c r="C14" s="13"/>
      <c r="D14" s="13"/>
    </row>
    <row r="15" spans="1:4" s="2" customFormat="1" ht="17.399999999999999" x14ac:dyDescent="0.25">
      <c r="A15" s="133"/>
      <c r="B15" s="134" t="s">
        <v>71</v>
      </c>
      <c r="C15" s="135"/>
      <c r="D15" s="135"/>
    </row>
    <row r="16" spans="1:4" ht="17.399999999999999" x14ac:dyDescent="0.25">
      <c r="A16" s="133"/>
      <c r="B16" s="136" t="s">
        <v>72</v>
      </c>
      <c r="C16" s="135"/>
      <c r="D16" s="135"/>
    </row>
    <row r="17" spans="1:4" ht="17.399999999999999" x14ac:dyDescent="0.3">
      <c r="A17" s="137"/>
      <c r="B17" s="136" t="s">
        <v>73</v>
      </c>
    </row>
    <row r="18" spans="1:4" ht="17.399999999999999" x14ac:dyDescent="0.3">
      <c r="A18" s="137"/>
      <c r="B18" s="136" t="s">
        <v>74</v>
      </c>
    </row>
    <row r="19" spans="1:4" s="2" customFormat="1" ht="27.6" x14ac:dyDescent="0.3">
      <c r="A19" s="138"/>
      <c r="B19" s="136" t="s">
        <v>124</v>
      </c>
      <c r="C19" s="28"/>
      <c r="D19" s="28"/>
    </row>
    <row r="20" spans="1:4" ht="17.399999999999999" x14ac:dyDescent="0.3">
      <c r="A20" s="137"/>
      <c r="B20" s="136" t="s">
        <v>75</v>
      </c>
    </row>
    <row r="21" spans="1:4" s="2" customFormat="1" ht="17.399999999999999" x14ac:dyDescent="0.3">
      <c r="A21" s="139"/>
      <c r="B21" s="140" t="s">
        <v>76</v>
      </c>
    </row>
    <row r="22" spans="1:4" s="2" customFormat="1" ht="17.399999999999999" x14ac:dyDescent="0.3">
      <c r="A22" s="139"/>
      <c r="B22" s="4"/>
    </row>
    <row r="23" spans="1:4" ht="17.399999999999999" x14ac:dyDescent="0.3">
      <c r="A23" s="192" t="s">
        <v>77</v>
      </c>
      <c r="B23" s="192"/>
      <c r="C23" s="2"/>
      <c r="D23" s="2"/>
    </row>
    <row r="24" spans="1:4" ht="41.4" x14ac:dyDescent="0.3">
      <c r="A24" s="139"/>
      <c r="B24" s="136" t="s">
        <v>78</v>
      </c>
      <c r="C24" s="2"/>
      <c r="D24" s="2"/>
    </row>
    <row r="25" spans="1:4" ht="17.399999999999999" x14ac:dyDescent="0.3">
      <c r="A25" s="139"/>
      <c r="B25" s="136"/>
      <c r="C25" s="2"/>
      <c r="D25" s="2"/>
    </row>
    <row r="26" spans="1:4" ht="17.399999999999999" x14ac:dyDescent="0.3">
      <c r="A26" s="139"/>
      <c r="B26" s="141" t="s">
        <v>79</v>
      </c>
      <c r="C26" s="2"/>
      <c r="D26" s="2"/>
    </row>
    <row r="27" spans="1:4" ht="17.399999999999999" x14ac:dyDescent="0.3">
      <c r="A27" s="139"/>
      <c r="B27" s="136" t="s">
        <v>80</v>
      </c>
      <c r="C27" s="2"/>
      <c r="D27" s="2"/>
    </row>
    <row r="28" spans="1:4" ht="27.6" x14ac:dyDescent="0.3">
      <c r="A28" s="139"/>
      <c r="B28" s="136" t="s">
        <v>81</v>
      </c>
      <c r="C28" s="2"/>
      <c r="D28" s="2"/>
    </row>
    <row r="29" spans="1:4" ht="17.399999999999999" x14ac:dyDescent="0.3">
      <c r="A29" s="139"/>
      <c r="B29" s="136"/>
      <c r="C29" s="2"/>
      <c r="D29" s="2"/>
    </row>
    <row r="30" spans="1:4" ht="17.399999999999999" x14ac:dyDescent="0.3">
      <c r="A30" s="139"/>
      <c r="B30" s="141" t="s">
        <v>82</v>
      </c>
      <c r="C30" s="2"/>
      <c r="D30" s="2"/>
    </row>
    <row r="31" spans="1:4" ht="17.399999999999999" x14ac:dyDescent="0.3">
      <c r="A31" s="139"/>
      <c r="B31" s="136" t="s">
        <v>83</v>
      </c>
      <c r="C31" s="2"/>
      <c r="D31" s="2"/>
    </row>
    <row r="32" spans="1:4" ht="17.399999999999999" x14ac:dyDescent="0.3">
      <c r="A32" s="139"/>
      <c r="B32" s="136" t="s">
        <v>84</v>
      </c>
      <c r="C32" s="2"/>
      <c r="D32" s="2"/>
    </row>
    <row r="33" spans="1:4" ht="17.399999999999999" x14ac:dyDescent="0.3">
      <c r="A33" s="139"/>
      <c r="B33" s="4"/>
      <c r="C33" s="2"/>
      <c r="D33" s="2"/>
    </row>
    <row r="34" spans="1:4" ht="27.6" x14ac:dyDescent="0.3">
      <c r="A34" s="139"/>
      <c r="B34" s="136" t="s">
        <v>85</v>
      </c>
      <c r="C34" s="2"/>
      <c r="D34" s="2"/>
    </row>
    <row r="35" spans="1:4" ht="17.399999999999999" x14ac:dyDescent="0.3">
      <c r="A35" s="139"/>
      <c r="B35" s="142" t="s">
        <v>86</v>
      </c>
      <c r="C35" s="2"/>
      <c r="D35" s="2"/>
    </row>
    <row r="36" spans="1:4" ht="17.399999999999999" x14ac:dyDescent="0.3">
      <c r="A36" s="139"/>
      <c r="B36" s="4"/>
      <c r="C36" s="2"/>
      <c r="D36" s="2"/>
    </row>
    <row r="37" spans="1:4" ht="17.399999999999999" x14ac:dyDescent="0.3">
      <c r="A37" s="192" t="s">
        <v>6</v>
      </c>
      <c r="B37" s="192"/>
    </row>
    <row r="38" spans="1:4" ht="27.6" x14ac:dyDescent="0.25">
      <c r="B38" s="136" t="s">
        <v>87</v>
      </c>
    </row>
    <row r="40" spans="1:4" ht="13.8" x14ac:dyDescent="0.25">
      <c r="B40" s="136" t="s">
        <v>88</v>
      </c>
    </row>
    <row r="42" spans="1:4" s="2" customFormat="1" ht="27.6" x14ac:dyDescent="0.25">
      <c r="A42" s="13"/>
      <c r="B42" s="136" t="s">
        <v>89</v>
      </c>
      <c r="C42" s="13"/>
      <c r="D42" s="13"/>
    </row>
    <row r="44" spans="1:4" ht="27.6" x14ac:dyDescent="0.25">
      <c r="B44" s="136" t="s">
        <v>90</v>
      </c>
    </row>
    <row r="45" spans="1:4" x14ac:dyDescent="0.25">
      <c r="B45" s="14"/>
    </row>
    <row r="46" spans="1:4" ht="27.6" x14ac:dyDescent="0.25">
      <c r="B46" s="136" t="s">
        <v>91</v>
      </c>
    </row>
    <row r="47" spans="1:4" x14ac:dyDescent="0.25">
      <c r="B47" s="6"/>
    </row>
    <row r="48" spans="1:4" ht="17.399999999999999" x14ac:dyDescent="0.3">
      <c r="A48" s="192" t="s">
        <v>4</v>
      </c>
      <c r="B48" s="192"/>
    </row>
    <row r="49" spans="1:2" ht="27.6" x14ac:dyDescent="0.25">
      <c r="B49" s="136" t="s">
        <v>92</v>
      </c>
    </row>
    <row r="50" spans="1:2" x14ac:dyDescent="0.25">
      <c r="B50" s="6"/>
    </row>
    <row r="51" spans="1:2" ht="13.8" x14ac:dyDescent="0.25">
      <c r="A51" s="143" t="s">
        <v>7</v>
      </c>
      <c r="B51" s="136" t="s">
        <v>8</v>
      </c>
    </row>
    <row r="52" spans="1:2" ht="13.8" x14ac:dyDescent="0.25">
      <c r="A52" s="143" t="s">
        <v>9</v>
      </c>
      <c r="B52" s="136" t="s">
        <v>10</v>
      </c>
    </row>
    <row r="53" spans="1:2" ht="13.8" x14ac:dyDescent="0.25">
      <c r="A53" s="143" t="s">
        <v>11</v>
      </c>
      <c r="B53" s="136" t="s">
        <v>12</v>
      </c>
    </row>
    <row r="54" spans="1:2" ht="28.2" x14ac:dyDescent="0.25">
      <c r="A54" s="132"/>
      <c r="B54" s="136" t="s">
        <v>93</v>
      </c>
    </row>
    <row r="55" spans="1:2" ht="28.2" x14ac:dyDescent="0.25">
      <c r="A55" s="132"/>
      <c r="B55" s="136" t="s">
        <v>94</v>
      </c>
    </row>
    <row r="56" spans="1:2" ht="13.8" x14ac:dyDescent="0.25">
      <c r="A56" s="143" t="s">
        <v>13</v>
      </c>
      <c r="B56" s="136" t="s">
        <v>14</v>
      </c>
    </row>
    <row r="57" spans="1:2" ht="14.4" x14ac:dyDescent="0.25">
      <c r="A57" s="132"/>
      <c r="B57" s="136" t="s">
        <v>95</v>
      </c>
    </row>
    <row r="58" spans="1:2" s="13" customFormat="1" ht="14.4" x14ac:dyDescent="0.25">
      <c r="A58" s="132"/>
      <c r="B58" s="136" t="s">
        <v>96</v>
      </c>
    </row>
    <row r="59" spans="1:2" s="13" customFormat="1" ht="13.8" x14ac:dyDescent="0.25">
      <c r="A59" s="143" t="s">
        <v>15</v>
      </c>
      <c r="B59" s="136" t="s">
        <v>16</v>
      </c>
    </row>
    <row r="60" spans="1:2" s="13" customFormat="1" ht="28.2" x14ac:dyDescent="0.25">
      <c r="A60" s="132"/>
      <c r="B60" s="136" t="s">
        <v>97</v>
      </c>
    </row>
    <row r="61" spans="1:2" ht="13.8" x14ac:dyDescent="0.25">
      <c r="A61" s="143" t="s">
        <v>98</v>
      </c>
      <c r="B61" s="136" t="s">
        <v>99</v>
      </c>
    </row>
    <row r="62" spans="1:2" s="13" customFormat="1" ht="13.8" x14ac:dyDescent="0.25">
      <c r="A62" s="144"/>
      <c r="B62" s="136" t="s">
        <v>100</v>
      </c>
    </row>
    <row r="63" spans="1:2" s="13" customFormat="1" x14ac:dyDescent="0.25">
      <c r="B63" s="5"/>
    </row>
    <row r="64" spans="1:2" s="13" customFormat="1" ht="17.399999999999999" x14ac:dyDescent="0.3">
      <c r="A64" s="192" t="s">
        <v>5</v>
      </c>
      <c r="B64" s="192"/>
    </row>
    <row r="65" spans="1:4" s="2" customFormat="1" ht="41.4" x14ac:dyDescent="0.25">
      <c r="A65" s="13"/>
      <c r="B65" s="136" t="s">
        <v>101</v>
      </c>
      <c r="C65" s="13"/>
      <c r="D65" s="13"/>
    </row>
    <row r="66" spans="1:4" s="13" customFormat="1" x14ac:dyDescent="0.25">
      <c r="B66" s="6"/>
    </row>
    <row r="67" spans="1:4" s="2" customFormat="1" ht="17.399999999999999" x14ac:dyDescent="0.3">
      <c r="A67" s="192" t="s">
        <v>2</v>
      </c>
      <c r="B67" s="192"/>
    </row>
    <row r="68" spans="1:4" s="2" customFormat="1" ht="13.8" x14ac:dyDescent="0.25">
      <c r="A68" s="145" t="s">
        <v>3</v>
      </c>
      <c r="B68" s="146" t="s">
        <v>102</v>
      </c>
      <c r="C68" s="13"/>
      <c r="D68" s="13"/>
    </row>
    <row r="69" spans="1:4" ht="27.6" x14ac:dyDescent="0.25">
      <c r="A69" s="147"/>
      <c r="B69" s="148" t="s">
        <v>103</v>
      </c>
      <c r="C69" s="2"/>
      <c r="D69" s="2"/>
    </row>
    <row r="70" spans="1:4" s="2" customFormat="1" ht="13.8" x14ac:dyDescent="0.25">
      <c r="A70" s="147"/>
      <c r="B70" s="149"/>
    </row>
    <row r="71" spans="1:4" s="2" customFormat="1" ht="13.8" x14ac:dyDescent="0.25">
      <c r="A71" s="145" t="s">
        <v>3</v>
      </c>
      <c r="B71" s="146" t="s">
        <v>104</v>
      </c>
      <c r="C71" s="13"/>
      <c r="D71" s="13"/>
    </row>
    <row r="72" spans="1:4" s="2" customFormat="1" ht="28.2" x14ac:dyDescent="0.25">
      <c r="A72" s="147"/>
      <c r="B72" s="148" t="s">
        <v>105</v>
      </c>
    </row>
    <row r="73" spans="1:4" s="2" customFormat="1" ht="13.8" x14ac:dyDescent="0.25">
      <c r="A73" s="147"/>
      <c r="B73" s="149"/>
    </row>
    <row r="74" spans="1:4" ht="13.8" x14ac:dyDescent="0.25">
      <c r="A74" s="145" t="s">
        <v>3</v>
      </c>
      <c r="B74" s="150" t="s">
        <v>106</v>
      </c>
    </row>
    <row r="75" spans="1:4" ht="41.4" x14ac:dyDescent="0.25">
      <c r="A75" s="147"/>
      <c r="B75" s="131" t="s">
        <v>107</v>
      </c>
      <c r="C75" s="2"/>
      <c r="D75" s="2"/>
    </row>
    <row r="76" spans="1:4" s="2" customFormat="1" ht="13.8" x14ac:dyDescent="0.25">
      <c r="A76" s="144"/>
      <c r="B76" s="144"/>
      <c r="C76" s="13"/>
      <c r="D76" s="13"/>
    </row>
    <row r="77" spans="1:4" s="2" customFormat="1" ht="13.8" x14ac:dyDescent="0.25">
      <c r="A77" s="145" t="s">
        <v>3</v>
      </c>
      <c r="B77" s="150" t="s">
        <v>108</v>
      </c>
      <c r="C77" s="13"/>
      <c r="D77" s="13"/>
    </row>
    <row r="78" spans="1:4" s="2" customFormat="1" ht="27.6" x14ac:dyDescent="0.25">
      <c r="A78" s="147"/>
      <c r="B78" s="131" t="s">
        <v>109</v>
      </c>
    </row>
    <row r="79" spans="1:4" ht="13.8" x14ac:dyDescent="0.25">
      <c r="A79" s="144"/>
      <c r="B79" s="144"/>
    </row>
    <row r="80" spans="1:4" ht="13.8" x14ac:dyDescent="0.25">
      <c r="A80" s="145" t="s">
        <v>3</v>
      </c>
      <c r="B80" s="150" t="s">
        <v>110</v>
      </c>
    </row>
    <row r="81" spans="1:4" s="2" customFormat="1" ht="14.4" x14ac:dyDescent="0.3">
      <c r="A81" s="147"/>
      <c r="B81" s="151" t="s">
        <v>111</v>
      </c>
    </row>
    <row r="82" spans="1:4" s="2" customFormat="1" ht="14.4" x14ac:dyDescent="0.3">
      <c r="A82" s="147"/>
      <c r="B82" s="151" t="s">
        <v>112</v>
      </c>
    </row>
    <row r="83" spans="1:4" s="2" customFormat="1" ht="14.4" x14ac:dyDescent="0.3">
      <c r="A83" s="147"/>
      <c r="B83" s="151" t="s">
        <v>113</v>
      </c>
    </row>
    <row r="84" spans="1:4" ht="13.8" x14ac:dyDescent="0.25">
      <c r="A84" s="144"/>
      <c r="B84" s="152"/>
    </row>
    <row r="85" spans="1:4" ht="13.8" x14ac:dyDescent="0.25">
      <c r="A85" s="145" t="s">
        <v>3</v>
      </c>
      <c r="B85" s="150" t="s">
        <v>114</v>
      </c>
    </row>
    <row r="86" spans="1:4" ht="41.4" x14ac:dyDescent="0.25">
      <c r="A86" s="147"/>
      <c r="B86" s="131" t="s">
        <v>115</v>
      </c>
      <c r="C86" s="2"/>
      <c r="D86" s="2"/>
    </row>
    <row r="87" spans="1:4" ht="14.4" x14ac:dyDescent="0.3">
      <c r="A87" s="147"/>
      <c r="B87" s="153" t="s">
        <v>116</v>
      </c>
      <c r="C87" s="2"/>
      <c r="D87" s="2"/>
    </row>
    <row r="88" spans="1:4" ht="41.4" x14ac:dyDescent="0.25">
      <c r="A88" s="147"/>
      <c r="B88" s="154" t="s">
        <v>117</v>
      </c>
      <c r="C88" s="2"/>
      <c r="D88" s="2"/>
    </row>
    <row r="89" spans="1:4" ht="13.8" x14ac:dyDescent="0.25">
      <c r="A89" s="144"/>
      <c r="B89" s="144"/>
    </row>
    <row r="90" spans="1:4" ht="13.8" x14ac:dyDescent="0.25">
      <c r="A90" s="145" t="s">
        <v>3</v>
      </c>
      <c r="B90" s="155" t="s">
        <v>118</v>
      </c>
    </row>
    <row r="91" spans="1:4" ht="27.6" x14ac:dyDescent="0.25">
      <c r="A91" s="132"/>
      <c r="B91" s="151" t="s">
        <v>17</v>
      </c>
    </row>
    <row r="93" spans="1:4" x14ac:dyDescent="0.25">
      <c r="A93" s="20" t="s">
        <v>50</v>
      </c>
    </row>
  </sheetData>
  <mergeCells count="6">
    <mergeCell ref="A67:B67"/>
    <mergeCell ref="A23:B23"/>
    <mergeCell ref="A13:B13"/>
    <mergeCell ref="A37:B37"/>
    <mergeCell ref="A48:B48"/>
    <mergeCell ref="A64:B64"/>
  </mergeCells>
  <phoneticPr fontId="3"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46"/>
  <sheetViews>
    <sheetView showGridLines="0" workbookViewId="0">
      <selection activeCell="A2" sqref="A2"/>
    </sheetView>
  </sheetViews>
  <sheetFormatPr defaultRowHeight="13.2" x14ac:dyDescent="0.25"/>
  <cols>
    <col min="1" max="1" width="5.5546875" style="9" customWidth="1"/>
    <col min="2" max="2" width="37.6640625" style="9" customWidth="1"/>
    <col min="3" max="3" width="55.109375" style="9" customWidth="1"/>
    <col min="4" max="7" width="8.88671875" style="9"/>
  </cols>
  <sheetData>
    <row r="1" spans="1:3" ht="30" customHeight="1" x14ac:dyDescent="0.25">
      <c r="A1" s="21" t="s">
        <v>19</v>
      </c>
    </row>
    <row r="4" spans="1:3" x14ac:dyDescent="0.25">
      <c r="C4" s="15" t="s">
        <v>27</v>
      </c>
    </row>
    <row r="5" spans="1:3" x14ac:dyDescent="0.25">
      <c r="C5" s="13" t="s">
        <v>28</v>
      </c>
    </row>
    <row r="6" spans="1:3" x14ac:dyDescent="0.25">
      <c r="C6" s="13"/>
    </row>
    <row r="7" spans="1:3" ht="17.399999999999999" x14ac:dyDescent="0.3">
      <c r="C7" s="16" t="s">
        <v>47</v>
      </c>
    </row>
    <row r="8" spans="1:3" x14ac:dyDescent="0.25">
      <c r="C8" s="17" t="s">
        <v>45</v>
      </c>
    </row>
    <row r="10" spans="1:3" x14ac:dyDescent="0.25">
      <c r="C10" s="13" t="s">
        <v>44</v>
      </c>
    </row>
    <row r="11" spans="1:3" x14ac:dyDescent="0.25">
      <c r="C11" s="13" t="s">
        <v>43</v>
      </c>
    </row>
    <row r="13" spans="1:3" ht="17.399999999999999" x14ac:dyDescent="0.3">
      <c r="C13" s="16" t="s">
        <v>42</v>
      </c>
    </row>
    <row r="16" spans="1:3" ht="15.6" x14ac:dyDescent="0.3">
      <c r="A16" s="19" t="s">
        <v>21</v>
      </c>
    </row>
    <row r="17" spans="2:2" s="9" customFormat="1" x14ac:dyDescent="0.25"/>
    <row r="18" spans="2:2" ht="13.8" x14ac:dyDescent="0.25">
      <c r="B18" s="18" t="s">
        <v>32</v>
      </c>
    </row>
    <row r="19" spans="2:2" x14ac:dyDescent="0.25">
      <c r="B19" s="13" t="s">
        <v>37</v>
      </c>
    </row>
    <row r="20" spans="2:2" x14ac:dyDescent="0.25">
      <c r="B20" s="13" t="s">
        <v>38</v>
      </c>
    </row>
    <row r="22" spans="2:2" s="9" customFormat="1" ht="13.8" x14ac:dyDescent="0.25">
      <c r="B22" s="18" t="s">
        <v>39</v>
      </c>
    </row>
    <row r="23" spans="2:2" s="9" customFormat="1" x14ac:dyDescent="0.25">
      <c r="B23" s="13" t="s">
        <v>40</v>
      </c>
    </row>
    <row r="24" spans="2:2" s="9" customFormat="1" x14ac:dyDescent="0.25">
      <c r="B24" s="13" t="s">
        <v>41</v>
      </c>
    </row>
    <row r="26" spans="2:2" s="9" customFormat="1" ht="13.8" x14ac:dyDescent="0.25">
      <c r="B26" s="18" t="s">
        <v>29</v>
      </c>
    </row>
    <row r="27" spans="2:2" s="9" customFormat="1" x14ac:dyDescent="0.25">
      <c r="B27" s="13" t="s">
        <v>33</v>
      </c>
    </row>
    <row r="28" spans="2:2" s="9" customFormat="1" x14ac:dyDescent="0.25">
      <c r="B28" s="13" t="s">
        <v>34</v>
      </c>
    </row>
    <row r="29" spans="2:2" x14ac:dyDescent="0.25">
      <c r="B29" s="13" t="s">
        <v>35</v>
      </c>
    </row>
    <row r="30" spans="2:2" x14ac:dyDescent="0.25">
      <c r="B30" s="9" t="s">
        <v>22</v>
      </c>
    </row>
    <row r="31" spans="2:2" x14ac:dyDescent="0.25">
      <c r="B31" s="9" t="s">
        <v>23</v>
      </c>
    </row>
    <row r="32" spans="2:2" x14ac:dyDescent="0.25">
      <c r="B32" s="9" t="s">
        <v>24</v>
      </c>
    </row>
    <row r="34" spans="2:2" ht="13.8" x14ac:dyDescent="0.25">
      <c r="B34" s="18" t="s">
        <v>25</v>
      </c>
    </row>
    <row r="35" spans="2:2" x14ac:dyDescent="0.25">
      <c r="B35" s="13" t="s">
        <v>119</v>
      </c>
    </row>
    <row r="36" spans="2:2" x14ac:dyDescent="0.25">
      <c r="B36" s="13" t="s">
        <v>120</v>
      </c>
    </row>
    <row r="37" spans="2:2" x14ac:dyDescent="0.25">
      <c r="B37" s="13" t="s">
        <v>121</v>
      </c>
    </row>
    <row r="39" spans="2:2" ht="13.8" x14ac:dyDescent="0.25">
      <c r="B39" s="18" t="s">
        <v>26</v>
      </c>
    </row>
    <row r="40" spans="2:2" x14ac:dyDescent="0.25">
      <c r="B40" s="13" t="s">
        <v>36</v>
      </c>
    </row>
    <row r="42" spans="2:2" s="9" customFormat="1" ht="13.8" x14ac:dyDescent="0.25">
      <c r="B42" s="18" t="s">
        <v>30</v>
      </c>
    </row>
    <row r="43" spans="2:2" s="9" customFormat="1" x14ac:dyDescent="0.25">
      <c r="B43" s="13" t="s">
        <v>122</v>
      </c>
    </row>
    <row r="44" spans="2:2" s="9" customFormat="1" x14ac:dyDescent="0.25">
      <c r="B44" s="13" t="s">
        <v>31</v>
      </c>
    </row>
    <row r="45" spans="2:2" s="9" customFormat="1" x14ac:dyDescent="0.25"/>
    <row r="46" spans="2:2" ht="17.399999999999999" x14ac:dyDescent="0.3">
      <c r="B46" s="16" t="s">
        <v>20</v>
      </c>
    </row>
  </sheetData>
  <hyperlinks>
    <hyperlink ref="C7" r:id="rId1" xr:uid="{00000000-0004-0000-0200-000000000000}"/>
    <hyperlink ref="C13" r:id="rId2" display="https://www.vertex42.com/blog/business/pm/new-gantt-chart-for-excel-online.html" xr:uid="{00000000-0004-0000-0200-000001000000}"/>
    <hyperlink ref="B46" r:id="rId3" tooltip="Go to Vertex42.com" display="https://www.vertex42.com/Links/go.php?urlid=GanttChartPro" xr:uid="{00000000-0004-0000-0200-000002000000}"/>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8671875" defaultRowHeight="13.2" x14ac:dyDescent="0.25"/>
  <cols>
    <col min="1" max="1" width="5.5546875" style="13" customWidth="1"/>
    <col min="2" max="2" width="82.109375" style="13" customWidth="1"/>
    <col min="3" max="16384" width="8.88671875" style="9"/>
  </cols>
  <sheetData>
    <row r="1" spans="1:4" ht="30" customHeight="1" x14ac:dyDescent="0.25">
      <c r="A1" s="26" t="s">
        <v>48</v>
      </c>
      <c r="B1" s="26"/>
      <c r="C1" s="31"/>
      <c r="D1" s="31"/>
    </row>
    <row r="2" spans="1:4" ht="15" x14ac:dyDescent="0.25">
      <c r="A2" s="28"/>
      <c r="B2" s="32"/>
      <c r="C2" s="31"/>
      <c r="D2" s="31"/>
    </row>
    <row r="3" spans="1:4" ht="15" x14ac:dyDescent="0.25">
      <c r="A3" s="29"/>
      <c r="B3" s="22" t="s">
        <v>49</v>
      </c>
      <c r="C3" s="30"/>
    </row>
    <row r="4" spans="1:4" ht="13.8" x14ac:dyDescent="0.25">
      <c r="A4" s="7"/>
      <c r="B4" s="24" t="s">
        <v>45</v>
      </c>
      <c r="C4" s="8"/>
    </row>
    <row r="5" spans="1:4" ht="15" x14ac:dyDescent="0.25">
      <c r="A5" s="7"/>
      <c r="B5" s="10"/>
      <c r="C5" s="8"/>
    </row>
    <row r="6" spans="1:4" ht="15.6" x14ac:dyDescent="0.3">
      <c r="A6" s="7"/>
      <c r="B6" s="11" t="s">
        <v>50</v>
      </c>
      <c r="C6" s="8"/>
    </row>
    <row r="7" spans="1:4" ht="15" x14ac:dyDescent="0.25">
      <c r="A7" s="7"/>
      <c r="B7" s="10"/>
      <c r="C7" s="8"/>
    </row>
    <row r="8" spans="1:4" ht="30" x14ac:dyDescent="0.25">
      <c r="A8" s="7"/>
      <c r="B8" s="10" t="s">
        <v>51</v>
      </c>
      <c r="C8" s="8"/>
    </row>
    <row r="9" spans="1:4" ht="15" x14ac:dyDescent="0.25">
      <c r="A9" s="7"/>
      <c r="B9" s="10"/>
      <c r="C9" s="8"/>
    </row>
    <row r="10" spans="1:4" ht="46.2" x14ac:dyDescent="0.3">
      <c r="A10" s="7"/>
      <c r="B10" s="10" t="s">
        <v>52</v>
      </c>
      <c r="C10" s="8"/>
    </row>
    <row r="11" spans="1:4" ht="15" x14ac:dyDescent="0.25">
      <c r="A11" s="7"/>
      <c r="B11" s="10"/>
      <c r="C11" s="8"/>
    </row>
    <row r="12" spans="1:4" ht="45" x14ac:dyDescent="0.25">
      <c r="A12" s="7"/>
      <c r="B12" s="10" t="s">
        <v>53</v>
      </c>
      <c r="C12" s="8"/>
    </row>
    <row r="13" spans="1:4" ht="15" x14ac:dyDescent="0.25">
      <c r="A13" s="7"/>
      <c r="B13" s="10"/>
      <c r="C13" s="8"/>
    </row>
    <row r="14" spans="1:4" ht="60" x14ac:dyDescent="0.25">
      <c r="A14" s="7"/>
      <c r="B14" s="10" t="s">
        <v>54</v>
      </c>
      <c r="C14" s="8"/>
    </row>
    <row r="15" spans="1:4" ht="15" x14ac:dyDescent="0.25">
      <c r="A15" s="7"/>
      <c r="B15" s="10"/>
      <c r="C15" s="8"/>
    </row>
    <row r="16" spans="1:4" ht="30.6" x14ac:dyDescent="0.25">
      <c r="A16" s="7"/>
      <c r="B16" s="10" t="s">
        <v>55</v>
      </c>
      <c r="C16" s="8"/>
    </row>
    <row r="17" spans="1:3" ht="15" x14ac:dyDescent="0.25">
      <c r="A17" s="7"/>
      <c r="B17" s="10"/>
      <c r="C17" s="8"/>
    </row>
    <row r="18" spans="1:3" ht="15.6" x14ac:dyDescent="0.3">
      <c r="A18" s="7"/>
      <c r="B18" s="11" t="s">
        <v>56</v>
      </c>
      <c r="C18" s="8"/>
    </row>
    <row r="19" spans="1:3" ht="15" x14ac:dyDescent="0.25">
      <c r="A19" s="7"/>
      <c r="B19" s="23" t="s">
        <v>46</v>
      </c>
      <c r="C19" s="8"/>
    </row>
    <row r="20" spans="1:3" ht="15" x14ac:dyDescent="0.25">
      <c r="A20" s="7"/>
      <c r="B20" s="12"/>
      <c r="C20" s="8"/>
    </row>
    <row r="21" spans="1:3" x14ac:dyDescent="0.25">
      <c r="A21" s="7"/>
      <c r="B21" s="7"/>
      <c r="C21" s="8"/>
    </row>
    <row r="22" spans="1:3" x14ac:dyDescent="0.25">
      <c r="A22" s="7"/>
      <c r="B22" s="7"/>
      <c r="C22" s="8"/>
    </row>
    <row r="23" spans="1:3" x14ac:dyDescent="0.25">
      <c r="A23" s="7"/>
      <c r="B23" s="7"/>
      <c r="C23" s="8"/>
    </row>
    <row r="24" spans="1:3" x14ac:dyDescent="0.25">
      <c r="A24" s="7"/>
      <c r="B24" s="7"/>
      <c r="C24" s="8"/>
    </row>
    <row r="25" spans="1:3" x14ac:dyDescent="0.25">
      <c r="A25" s="7"/>
      <c r="B25" s="7"/>
      <c r="C25" s="8"/>
    </row>
    <row r="26" spans="1:3" x14ac:dyDescent="0.25">
      <c r="A26" s="7"/>
      <c r="B26" s="7"/>
      <c r="C26" s="8"/>
    </row>
    <row r="27" spans="1:3" x14ac:dyDescent="0.25">
      <c r="A27" s="7"/>
      <c r="B27" s="7"/>
      <c r="C27" s="8"/>
    </row>
    <row r="28" spans="1:3" x14ac:dyDescent="0.25">
      <c r="A28" s="7"/>
      <c r="B28" s="7"/>
      <c r="C28" s="8"/>
    </row>
    <row r="29" spans="1:3" x14ac:dyDescent="0.25">
      <c r="A29" s="7"/>
      <c r="B29" s="7"/>
      <c r="C29" s="8"/>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Help</vt:lpstr>
      <vt:lpstr>GanttChartPro</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Maria Luque</cp:lastModifiedBy>
  <cp:lastPrinted>2021-03-14T17:26:29Z</cp:lastPrinted>
  <dcterms:created xsi:type="dcterms:W3CDTF">2010-06-09T16:05:03Z</dcterms:created>
  <dcterms:modified xsi:type="dcterms:W3CDTF">2021-03-14T17:26:37Z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