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ariamelsheikh/Desktop/work/cba_opioiduse_cohort_model/01_data/"/>
    </mc:Choice>
  </mc:AlternateContent>
  <xr:revisionPtr revIDLastSave="0" documentId="13_ncr:1_{82CC3574-DC1B-9141-ADD4-0B9A67D103BD}" xr6:coauthVersionLast="47" xr6:coauthVersionMax="47" xr10:uidLastSave="{00000000-0000-0000-0000-000000000000}"/>
  <bookViews>
    <workbookView xWindow="0" yWindow="500" windowWidth="16140" windowHeight="16540" activeTab="3" xr2:uid="{2CA84335-996A-EC4A-A678-6267C931A6CF}"/>
  </bookViews>
  <sheets>
    <sheet name="Initial population parameters" sheetId="7" r:id="rId1"/>
    <sheet name="transition probabilities r1" sheetId="17" r:id="rId2"/>
    <sheet name="transition probabilities r2" sheetId="5" r:id="rId3"/>
    <sheet name="transition probabilities ra" sheetId="19" r:id="rId4"/>
    <sheet name="calibration parameters org" sheetId="14" r:id="rId5"/>
    <sheet name="calibration parameters" sheetId="16" r:id="rId6"/>
    <sheet name="Sheet3" sheetId="13" r:id="rId7"/>
    <sheet name="population per cycle" sheetId="6" r:id="rId8"/>
    <sheet name="Cost" sheetId="4" r:id="rId9"/>
    <sheet name="calibration_targets" sheetId="11" r:id="rId10"/>
  </sheets>
  <definedNames>
    <definedName name="_xlnm._FilterDatabase" localSheetId="8" hidden="1">Cost!$A$1:$A$32</definedName>
    <definedName name="_xlnm._FilterDatabase" localSheetId="1" hidden="1">'transition probabilities r1'!$A$1:$B$146</definedName>
    <definedName name="_xlnm._FilterDatabase" localSheetId="2" hidden="1">'transition probabilities r2'!$A$1:$B$146</definedName>
    <definedName name="_xlnm._FilterDatabase" localSheetId="3" hidden="1">'transition probabilities ra'!$A$1:$B$125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19" l="1"/>
  <c r="D43" i="19"/>
  <c r="D74" i="19"/>
  <c r="E74" i="19"/>
  <c r="J87" i="19"/>
  <c r="I87" i="19"/>
  <c r="E73" i="19"/>
  <c r="D73" i="19"/>
  <c r="E66" i="19"/>
  <c r="D66" i="19"/>
  <c r="F24" i="11"/>
  <c r="F23" i="11"/>
  <c r="F22" i="11"/>
  <c r="F21" i="11"/>
  <c r="F20" i="11"/>
  <c r="F19" i="11"/>
  <c r="F18" i="11"/>
  <c r="F17" i="11"/>
  <c r="E106" i="19"/>
  <c r="D106" i="19"/>
  <c r="E87" i="19"/>
  <c r="E80" i="19"/>
  <c r="D80" i="19"/>
  <c r="E54" i="19"/>
  <c r="D54" i="19"/>
  <c r="E29" i="19"/>
  <c r="E4" i="19"/>
  <c r="D4" i="19"/>
  <c r="E127" i="19"/>
  <c r="D127" i="19"/>
  <c r="E126" i="19"/>
  <c r="D126" i="19"/>
  <c r="D122" i="19"/>
  <c r="E120" i="19"/>
  <c r="D120" i="19"/>
  <c r="D118" i="19"/>
  <c r="E116" i="19"/>
  <c r="D116" i="19"/>
  <c r="E115" i="19"/>
  <c r="D115" i="19"/>
  <c r="E112" i="19"/>
  <c r="D112" i="19"/>
  <c r="E110" i="19"/>
  <c r="D110" i="19"/>
  <c r="E107" i="19"/>
  <c r="D107" i="19"/>
  <c r="E104" i="19"/>
  <c r="D104" i="19"/>
  <c r="E103" i="19"/>
  <c r="D103" i="19"/>
  <c r="E102" i="19"/>
  <c r="D102" i="19"/>
  <c r="E101" i="19"/>
  <c r="D101" i="19"/>
  <c r="E99" i="19"/>
  <c r="D99" i="19"/>
  <c r="E96" i="19"/>
  <c r="D96" i="19"/>
  <c r="E95" i="19"/>
  <c r="D95" i="19"/>
  <c r="E93" i="19"/>
  <c r="D93" i="19"/>
  <c r="D87" i="19"/>
  <c r="D82" i="19"/>
  <c r="D78" i="19"/>
  <c r="E72" i="19"/>
  <c r="D72" i="19"/>
  <c r="E70" i="19"/>
  <c r="D70" i="19"/>
  <c r="E69" i="19"/>
  <c r="D69" i="19"/>
  <c r="E68" i="19"/>
  <c r="D68" i="19"/>
  <c r="E65" i="19"/>
  <c r="D65" i="19"/>
  <c r="E62" i="19"/>
  <c r="D62" i="19"/>
  <c r="E61" i="19"/>
  <c r="D61" i="19"/>
  <c r="E59" i="19"/>
  <c r="D59" i="19"/>
  <c r="E57" i="19"/>
  <c r="D57" i="19"/>
  <c r="E55" i="19"/>
  <c r="D55" i="19"/>
  <c r="E52" i="19"/>
  <c r="D52" i="19"/>
  <c r="E51" i="19"/>
  <c r="D51" i="19"/>
  <c r="E49" i="19"/>
  <c r="D49" i="19"/>
  <c r="E48" i="19"/>
  <c r="D48" i="19"/>
  <c r="E47" i="19"/>
  <c r="D47" i="19"/>
  <c r="E45" i="19"/>
  <c r="D45" i="19"/>
  <c r="J43" i="19"/>
  <c r="I43" i="19"/>
  <c r="E42" i="19"/>
  <c r="D42" i="19"/>
  <c r="E41" i="19"/>
  <c r="D41" i="19"/>
  <c r="E40" i="19"/>
  <c r="D40" i="19"/>
  <c r="E33" i="19"/>
  <c r="D33" i="19"/>
  <c r="E32" i="19"/>
  <c r="D32" i="19"/>
  <c r="D29" i="19"/>
  <c r="E27" i="19"/>
  <c r="D27" i="19"/>
  <c r="E25" i="19"/>
  <c r="D25" i="19"/>
  <c r="E24" i="19"/>
  <c r="D24" i="19"/>
  <c r="E23" i="19"/>
  <c r="D23" i="19"/>
  <c r="E22" i="19"/>
  <c r="D22" i="19"/>
  <c r="E21" i="19"/>
  <c r="D21" i="19"/>
  <c r="E20" i="19"/>
  <c r="D20" i="19"/>
  <c r="E19" i="19"/>
  <c r="D19" i="19"/>
  <c r="E16" i="19"/>
  <c r="D16" i="19"/>
  <c r="E15" i="19"/>
  <c r="D15" i="19"/>
  <c r="E13" i="19"/>
  <c r="D13" i="19"/>
  <c r="D10" i="19"/>
  <c r="E10" i="19"/>
  <c r="E38" i="19"/>
  <c r="E18" i="19"/>
  <c r="E12" i="19"/>
  <c r="E61" i="5"/>
  <c r="E14" i="7"/>
  <c r="D14" i="7"/>
  <c r="E11" i="7"/>
  <c r="D11" i="7"/>
  <c r="E10" i="7"/>
  <c r="D10" i="7"/>
  <c r="E9" i="7"/>
  <c r="D9" i="7"/>
  <c r="E8" i="7"/>
  <c r="D8" i="7"/>
  <c r="D5" i="7"/>
  <c r="E4" i="7"/>
  <c r="E3" i="7"/>
  <c r="D4" i="7"/>
  <c r="D3" i="7"/>
  <c r="C2" i="7"/>
  <c r="E2" i="7" s="1"/>
  <c r="G60" i="16"/>
  <c r="G41" i="16"/>
  <c r="G25" i="16"/>
  <c r="G20" i="16"/>
  <c r="E38" i="17"/>
  <c r="E18" i="17"/>
  <c r="E12" i="17"/>
  <c r="E38" i="5"/>
  <c r="E6" i="5"/>
  <c r="E12" i="5"/>
  <c r="E18" i="5"/>
  <c r="G25" i="14"/>
  <c r="E96" i="16"/>
  <c r="F96" i="16" s="1"/>
  <c r="F3" i="11"/>
  <c r="F4" i="11"/>
  <c r="F5" i="11"/>
  <c r="F6" i="11"/>
  <c r="F7" i="11"/>
  <c r="F8" i="11"/>
  <c r="F9" i="11"/>
  <c r="F10" i="11"/>
  <c r="F11" i="11"/>
  <c r="F12" i="11"/>
  <c r="F2" i="11"/>
  <c r="D2" i="7" l="1"/>
  <c r="B16" i="11"/>
  <c r="E16" i="11" s="1"/>
  <c r="B15" i="11"/>
  <c r="E15" i="11" s="1"/>
  <c r="B14" i="11"/>
  <c r="E14" i="11" s="1"/>
  <c r="B13" i="11"/>
  <c r="E13"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tc={7AADA54B-F2B4-104D-9C12-2C7C8CAC235E}</author>
  </authors>
  <commentList>
    <comment ref="A1" authorId="0" shapeId="0" xr:uid="{7AADA54B-F2B4-104D-9C12-2C7C8CAC235E}">
      <text>
        <t>[Threaded comment]
Your version of Excel allows you to read this threaded comment; however, any edits to it will get removed if the file is opened in a newer version of Excel. Learn more: https://go.microsoft.com/fwlink/?linkid=870924
Comment:
    I just wanted to add a separate column for the from and to for the code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tc={619073A2-860B-45EE-9CBB-EEF26812B0B9}</author>
  </authors>
  <commentList>
    <comment ref="A1" authorId="0" shapeId="0" xr:uid="{619073A2-860B-45EE-9CBB-EEF26812B0B9}">
      <text>
        <t>[Threaded comment]
Your version of Excel allows you to read this threaded comment; however, any edits to it will get removed if the file is opened in a newer version of Excel. Learn more: https://go.microsoft.com/fwlink/?linkid=870924
Comment:
    I just wanted to add a separate column for the from and to for the code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tc={FB1C7ED1-3C06-834F-A722-312BA5EB9599}</author>
  </authors>
  <commentList>
    <comment ref="A1" authorId="0" shapeId="0" xr:uid="{FB1C7ED1-3C06-834F-A722-312BA5EB9599}">
      <text>
        <t>[Threaded comment]
Your version of Excel allows you to read this threaded comment; however, any edits to it will get removed if the file is opened in a newer version of Excel. Learn more: https://go.microsoft.com/fwlink/?linkid=870924
Comment:
    I just wanted to add a separate column for the from and to for the code</t>
      </text>
    </comment>
  </commentList>
</comments>
</file>

<file path=xl/sharedStrings.xml><?xml version="1.0" encoding="utf-8"?>
<sst xmlns="http://schemas.openxmlformats.org/spreadsheetml/2006/main" count="2439" uniqueCount="319">
  <si>
    <t>Description </t>
  </si>
  <si>
    <t>Variable </t>
  </si>
  <si>
    <t>Pain free, no use </t>
  </si>
  <si>
    <t>BN_PN</t>
  </si>
  <si>
    <t>Acute pain, no use </t>
  </si>
  <si>
    <t>BN_ACUTE</t>
  </si>
  <si>
    <t>Chronic (non-cancer) pain, no use </t>
  </si>
  <si>
    <t>BN_CHRONIC</t>
  </si>
  <si>
    <t>Cancer, no use </t>
  </si>
  <si>
    <t>BN_CANCER</t>
  </si>
  <si>
    <t>Other (i.e., cough, diarrhea, sickle cell disease), no use </t>
  </si>
  <si>
    <t>BN_OTHER</t>
  </si>
  <si>
    <t>Palliative, no use </t>
  </si>
  <si>
    <t>BN_PALLIATIVE</t>
  </si>
  <si>
    <t>Acute pain, Rx use </t>
  </si>
  <si>
    <t>BPO_ACUTE</t>
  </si>
  <si>
    <t>Chronic (non-cancer) pain, Rx use </t>
  </si>
  <si>
    <t>BPO_CHRONIC</t>
  </si>
  <si>
    <t>Cancer, Rx use </t>
  </si>
  <si>
    <t>BPO_CANCER</t>
  </si>
  <si>
    <t>Other (i.e., cough, diarrhea, sickle cell pain), Rx use </t>
  </si>
  <si>
    <t>BPO_OTHER</t>
  </si>
  <si>
    <t>Palliative, Rx use </t>
  </si>
  <si>
    <t>BPO_PALLIATIVE</t>
  </si>
  <si>
    <t>Rx opioid misuse </t>
  </si>
  <si>
    <t>BPO_MISUSE</t>
  </si>
  <si>
    <t>Illicit opioid use </t>
  </si>
  <si>
    <t>BI_ILLICIT</t>
  </si>
  <si>
    <t>Detox / Withdrawal Management </t>
  </si>
  <si>
    <t>BS_DETOX</t>
  </si>
  <si>
    <t>OAT initiation </t>
  </si>
  <si>
    <t>BS_OAT_INI</t>
  </si>
  <si>
    <t>OAT maintenance </t>
  </si>
  <si>
    <t>BS_OAT_MAINT</t>
  </si>
  <si>
    <t>OAT / Safe Supply </t>
  </si>
  <si>
    <t>BS_OAT_SS</t>
  </si>
  <si>
    <t>Safe Supply </t>
  </si>
  <si>
    <t>BS_SS</t>
  </si>
  <si>
    <t>Moderate brain injury </t>
  </si>
  <si>
    <t>BO_MOD_BI</t>
  </si>
  <si>
    <t>Severe brain injury </t>
  </si>
  <si>
    <t>BO_SEVERE_BI</t>
  </si>
  <si>
    <t>Death </t>
  </si>
  <si>
    <t>BO_DEATH</t>
  </si>
  <si>
    <t>R: Illicit opioid use </t>
  </si>
  <si>
    <t>BR_ILLICIT</t>
  </si>
  <si>
    <t>R: OAT initiation </t>
  </si>
  <si>
    <t>BR_OAT_INI</t>
  </si>
  <si>
    <t>R: OAT maintenance </t>
  </si>
  <si>
    <t>BR_OAT_MAINT</t>
  </si>
  <si>
    <t>R: OAT / Safe Supply </t>
  </si>
  <si>
    <t>BR_OAT_SS</t>
  </si>
  <si>
    <t>R: Safe Supply </t>
  </si>
  <si>
    <t>BR_SS</t>
  </si>
  <si>
    <t>From - long</t>
  </si>
  <si>
    <t>To - long</t>
  </si>
  <si>
    <t>Year</t>
  </si>
  <si>
    <t>BO_OD_DEATH</t>
  </si>
  <si>
    <t>BO_SEVERE_BI_OUT</t>
  </si>
  <si>
    <t>basevalue</t>
  </si>
  <si>
    <t>lb</t>
  </si>
  <si>
    <t>ub</t>
  </si>
  <si>
    <t>increase_per_month</t>
  </si>
  <si>
    <t>Cost</t>
  </si>
  <si>
    <t>Opioid-related death</t>
  </si>
  <si>
    <t>Severe brain injury Out</t>
  </si>
  <si>
    <t>total_deaths</t>
  </si>
  <si>
    <t>year</t>
  </si>
  <si>
    <t>target</t>
  </si>
  <si>
    <t>group</t>
  </si>
  <si>
    <t>total_od_deaths</t>
  </si>
  <si>
    <t>BO_OD_ILLICIT</t>
  </si>
  <si>
    <t>Overdose - misuse</t>
  </si>
  <si>
    <t>Overdoes - illicit</t>
  </si>
  <si>
    <t>BO_OD_RX</t>
  </si>
  <si>
    <t>Var/Var_From</t>
  </si>
  <si>
    <t>Var_To</t>
  </si>
  <si>
    <t>dist_param_1</t>
  </si>
  <si>
    <t>dist_param_2</t>
  </si>
  <si>
    <t>Normal</t>
  </si>
  <si>
    <t>beta</t>
  </si>
  <si>
    <t>Uniform</t>
  </si>
  <si>
    <t>cycle_start</t>
  </si>
  <si>
    <t>cycle_end</t>
  </si>
  <si>
    <t>distribution</t>
  </si>
  <si>
    <t>likelihood</t>
  </si>
  <si>
    <t>gamma</t>
  </si>
  <si>
    <t>binomial</t>
  </si>
  <si>
    <t>prev_on_opioidsrx</t>
  </si>
  <si>
    <t>BR_OD_ILLICIT</t>
  </si>
  <si>
    <t>Parameter name</t>
  </si>
  <si>
    <r>
      <t>Value</t>
    </r>
    <r>
      <rPr>
        <b/>
        <vertAlign val="superscript"/>
        <sz val="11"/>
        <color rgb="FF000000"/>
        <rFont val="Calibri"/>
        <family val="2"/>
        <scheme val="minor"/>
      </rPr>
      <t>¥</t>
    </r>
  </si>
  <si>
    <r>
      <t xml:space="preserve">  Pain free, no use </t>
    </r>
    <r>
      <rPr>
        <i/>
        <sz val="11"/>
        <color rgb="FF000000"/>
        <rFont val="Calibri"/>
        <family val="2"/>
        <scheme val="minor"/>
      </rPr>
      <t>stay</t>
    </r>
  </si>
  <si>
    <t>[1-rest]</t>
  </si>
  <si>
    <r>
      <t xml:space="preserve">  Pain free, no use </t>
    </r>
    <r>
      <rPr>
        <i/>
        <sz val="11"/>
        <color theme="1"/>
        <rFont val="Calibri"/>
        <family val="2"/>
        <scheme val="minor"/>
      </rPr>
      <t>to</t>
    </r>
    <r>
      <rPr>
        <sz val="11"/>
        <color theme="1"/>
        <rFont val="Calibri"/>
        <family val="2"/>
        <scheme val="minor"/>
      </rPr>
      <t xml:space="preserve"> </t>
    </r>
  </si>
  <si>
    <t xml:space="preserve">  acute pain, no use</t>
  </si>
  <si>
    <t>(0.14, 0.19)</t>
  </si>
  <si>
    <r>
      <t xml:space="preserve">  Pain free, no use </t>
    </r>
    <r>
      <rPr>
        <i/>
        <sz val="11"/>
        <color rgb="FF000000"/>
        <rFont val="Calibri"/>
        <family val="2"/>
        <scheme val="minor"/>
      </rPr>
      <t xml:space="preserve">to </t>
    </r>
  </si>
  <si>
    <r>
      <t xml:space="preserve">  </t>
    </r>
    <r>
      <rPr>
        <sz val="11"/>
        <color rgb="FF000000"/>
        <rFont val="Calibri"/>
        <family val="2"/>
        <scheme val="minor"/>
      </rPr>
      <t>cancer, no use</t>
    </r>
  </si>
  <si>
    <t>(0.04, 0.05)</t>
  </si>
  <si>
    <r>
      <t xml:space="preserve">  Pain free, no use </t>
    </r>
    <r>
      <rPr>
        <i/>
        <sz val="11"/>
        <color theme="1"/>
        <rFont val="Calibri"/>
        <family val="2"/>
        <scheme val="minor"/>
      </rPr>
      <t>to</t>
    </r>
  </si>
  <si>
    <t xml:space="preserve">  other, no use</t>
  </si>
  <si>
    <t>(0.06, 0.08)</t>
  </si>
  <si>
    <t xml:space="preserve">  palliative, no use</t>
  </si>
  <si>
    <t>(0.02, 0.04)</t>
  </si>
  <si>
    <r>
      <t xml:space="preserve">  </t>
    </r>
    <r>
      <rPr>
        <sz val="11"/>
        <color theme="1"/>
        <rFont val="Calibri"/>
        <family val="2"/>
        <scheme val="minor"/>
      </rPr>
      <t>acute pain, Rx use</t>
    </r>
  </si>
  <si>
    <t>(0.08, 0.14)</t>
  </si>
  <si>
    <t xml:space="preserve">  Rx opioid misuse</t>
  </si>
  <si>
    <t>(0.03, 0.5)</t>
  </si>
  <si>
    <r>
      <t xml:space="preserve">  Pain free, no use </t>
    </r>
    <r>
      <rPr>
        <i/>
        <sz val="11"/>
        <color theme="1"/>
        <rFont val="Calibri"/>
        <family val="2"/>
        <scheme val="minor"/>
      </rPr>
      <t xml:space="preserve">to </t>
    </r>
  </si>
  <si>
    <t xml:space="preserve">  illicit opioid use</t>
  </si>
  <si>
    <t>(0.00, 0.01)</t>
  </si>
  <si>
    <r>
      <t xml:space="preserve">  Pain free, no use </t>
    </r>
    <r>
      <rPr>
        <i/>
        <sz val="11"/>
        <color rgb="FF000000"/>
        <rFont val="Calibri"/>
        <family val="2"/>
        <scheme val="minor"/>
      </rPr>
      <t>to</t>
    </r>
  </si>
  <si>
    <t xml:space="preserve">  death</t>
  </si>
  <si>
    <r>
      <t xml:space="preserve">  Acute pain, no use </t>
    </r>
    <r>
      <rPr>
        <i/>
        <sz val="11"/>
        <color theme="1"/>
        <rFont val="Calibri"/>
        <family val="2"/>
        <scheme val="minor"/>
      </rPr>
      <t>to</t>
    </r>
  </si>
  <si>
    <t xml:space="preserve">  pain free, no use</t>
  </si>
  <si>
    <r>
      <t xml:space="preserve">  Acute pain, no use </t>
    </r>
    <r>
      <rPr>
        <i/>
        <sz val="11"/>
        <color rgb="FF000000"/>
        <rFont val="Calibri"/>
        <family val="2"/>
        <scheme val="minor"/>
      </rPr>
      <t>to</t>
    </r>
  </si>
  <si>
    <r>
      <t xml:space="preserve">  </t>
    </r>
    <r>
      <rPr>
        <sz val="11"/>
        <color rgb="FF000000"/>
        <rFont val="Calibri"/>
        <family val="2"/>
        <scheme val="minor"/>
      </rPr>
      <t>chronic pain, no use</t>
    </r>
  </si>
  <si>
    <t>(28.00, 61.00)</t>
  </si>
  <si>
    <r>
      <t xml:space="preserve">  </t>
    </r>
    <r>
      <rPr>
        <sz val="11"/>
        <color theme="1"/>
        <rFont val="Calibri"/>
        <family val="2"/>
        <scheme val="minor"/>
      </rPr>
      <t>Rx opioid misuse</t>
    </r>
  </si>
  <si>
    <r>
      <t xml:space="preserve">  Acute pain, no use </t>
    </r>
    <r>
      <rPr>
        <i/>
        <sz val="11"/>
        <color rgb="FF000000"/>
        <rFont val="Calibri"/>
        <family val="2"/>
        <scheme val="minor"/>
      </rPr>
      <t xml:space="preserve">to </t>
    </r>
  </si>
  <si>
    <t>(0.0005, 0.0016)</t>
  </si>
  <si>
    <r>
      <t xml:space="preserve">  Chronic pain, no use </t>
    </r>
    <r>
      <rPr>
        <i/>
        <sz val="11"/>
        <color rgb="FF000000"/>
        <rFont val="Calibri"/>
        <family val="2"/>
        <scheme val="minor"/>
      </rPr>
      <t>to</t>
    </r>
  </si>
  <si>
    <r>
      <t xml:space="preserve">  </t>
    </r>
    <r>
      <rPr>
        <sz val="11"/>
        <color rgb="FF000000"/>
        <rFont val="Calibri"/>
        <family val="2"/>
        <scheme val="minor"/>
      </rPr>
      <t>Pain free, no use</t>
    </r>
  </si>
  <si>
    <r>
      <t xml:space="preserve">  Chronic pain, no use </t>
    </r>
    <r>
      <rPr>
        <i/>
        <sz val="11"/>
        <color theme="1"/>
        <rFont val="Calibri"/>
        <family val="2"/>
        <scheme val="minor"/>
      </rPr>
      <t xml:space="preserve">stay </t>
    </r>
  </si>
  <si>
    <t xml:space="preserve">  </t>
  </si>
  <si>
    <r>
      <t xml:space="preserve">  </t>
    </r>
    <r>
      <rPr>
        <sz val="11"/>
        <color rgb="FF000000"/>
        <rFont val="Calibri"/>
        <family val="2"/>
        <scheme val="minor"/>
      </rPr>
      <t>chronic pain, Rx use</t>
    </r>
  </si>
  <si>
    <t>(0.27, 0.43)</t>
  </si>
  <si>
    <r>
      <t xml:space="preserve">  Chronic pain, no use </t>
    </r>
    <r>
      <rPr>
        <i/>
        <sz val="11"/>
        <color theme="1"/>
        <rFont val="Calibri"/>
        <family val="2"/>
        <scheme val="minor"/>
      </rPr>
      <t>to</t>
    </r>
  </si>
  <si>
    <r>
      <t xml:space="preserve">  </t>
    </r>
    <r>
      <rPr>
        <sz val="11"/>
        <color theme="1"/>
        <rFont val="Calibri"/>
        <family val="2"/>
        <scheme val="minor"/>
      </rPr>
      <t>cancer, no use</t>
    </r>
  </si>
  <si>
    <r>
      <t xml:space="preserve">  Chronic pain, no use </t>
    </r>
    <r>
      <rPr>
        <i/>
        <sz val="11"/>
        <color rgb="FF000000"/>
        <rFont val="Calibri"/>
        <family val="2"/>
        <scheme val="minor"/>
      </rPr>
      <t xml:space="preserve">to </t>
    </r>
  </si>
  <si>
    <r>
      <t xml:space="preserve">  </t>
    </r>
    <r>
      <rPr>
        <sz val="11"/>
        <color theme="1"/>
        <rFont val="Calibri"/>
        <family val="2"/>
        <scheme val="minor"/>
      </rPr>
      <t>death</t>
    </r>
  </si>
  <si>
    <r>
      <t xml:space="preserve">  Cancer, no use </t>
    </r>
    <r>
      <rPr>
        <i/>
        <sz val="11"/>
        <color rgb="FF000000"/>
        <rFont val="Calibri"/>
        <family val="2"/>
        <scheme val="minor"/>
      </rPr>
      <t xml:space="preserve">to </t>
    </r>
  </si>
  <si>
    <r>
      <t xml:space="preserve">  </t>
    </r>
    <r>
      <rPr>
        <sz val="11"/>
        <color rgb="FF000000"/>
        <rFont val="Calibri"/>
        <family val="2"/>
        <scheme val="minor"/>
      </rPr>
      <t>pain free, no use</t>
    </r>
  </si>
  <si>
    <r>
      <t xml:space="preserve">  Cancer, no use </t>
    </r>
    <r>
      <rPr>
        <i/>
        <sz val="11"/>
        <color theme="1"/>
        <rFont val="Calibri"/>
        <family val="2"/>
        <scheme val="minor"/>
      </rPr>
      <t>to</t>
    </r>
  </si>
  <si>
    <t xml:space="preserve">  chronic pain, no use</t>
  </si>
  <si>
    <r>
      <t xml:space="preserve">  Cancer, no use </t>
    </r>
    <r>
      <rPr>
        <i/>
        <sz val="11"/>
        <color rgb="FF000000"/>
        <rFont val="Calibri"/>
        <family val="2"/>
        <scheme val="minor"/>
      </rPr>
      <t>stay</t>
    </r>
  </si>
  <si>
    <r>
      <t xml:space="preserve">  Cancer, no use </t>
    </r>
    <r>
      <rPr>
        <i/>
        <sz val="11"/>
        <color rgb="FF000000"/>
        <rFont val="Calibri"/>
        <family val="2"/>
        <scheme val="minor"/>
      </rPr>
      <t>to</t>
    </r>
  </si>
  <si>
    <t xml:space="preserve">  cancer, Rx use</t>
  </si>
  <si>
    <t>(45.90, 64.20)</t>
  </si>
  <si>
    <r>
      <t xml:space="preserve">  Cancer, no use </t>
    </r>
    <r>
      <rPr>
        <i/>
        <sz val="11"/>
        <color theme="1"/>
        <rFont val="Calibri"/>
        <family val="2"/>
        <scheme val="minor"/>
      </rPr>
      <t xml:space="preserve">to </t>
    </r>
  </si>
  <si>
    <r>
      <t xml:space="preserve">  Other, no use </t>
    </r>
    <r>
      <rPr>
        <i/>
        <sz val="11"/>
        <color rgb="FF000000"/>
        <rFont val="Calibri"/>
        <family val="2"/>
        <scheme val="minor"/>
      </rPr>
      <t xml:space="preserve">to </t>
    </r>
  </si>
  <si>
    <t>(0.03, 0.08)</t>
  </si>
  <si>
    <r>
      <t xml:space="preserve">  Other, no use </t>
    </r>
    <r>
      <rPr>
        <i/>
        <sz val="11"/>
        <color theme="1"/>
        <rFont val="Calibri"/>
        <family val="2"/>
        <scheme val="minor"/>
      </rPr>
      <t>stay</t>
    </r>
  </si>
  <si>
    <t xml:space="preserve">  other, Rx use</t>
  </si>
  <si>
    <r>
      <t xml:space="preserve">  Other no use </t>
    </r>
    <r>
      <rPr>
        <i/>
        <sz val="11"/>
        <color theme="1"/>
        <rFont val="Calibri"/>
        <family val="2"/>
        <scheme val="minor"/>
      </rPr>
      <t xml:space="preserve">to </t>
    </r>
  </si>
  <si>
    <t xml:space="preserve">  Palliative, no use stay</t>
  </si>
  <si>
    <t>(3.00, 34.00)</t>
  </si>
  <si>
    <r>
      <t xml:space="preserve">  Palliative, no use </t>
    </r>
    <r>
      <rPr>
        <i/>
        <sz val="11"/>
        <color theme="1"/>
        <rFont val="Calibri"/>
        <family val="2"/>
        <scheme val="minor"/>
      </rPr>
      <t xml:space="preserve">to </t>
    </r>
  </si>
  <si>
    <t xml:space="preserve">  palliative, Rx use</t>
  </si>
  <si>
    <t>(33.00, 55.00)</t>
  </si>
  <si>
    <r>
      <t xml:space="preserve">  Palliative, no use </t>
    </r>
    <r>
      <rPr>
        <i/>
        <sz val="11"/>
        <color rgb="FF000000"/>
        <rFont val="Calibri"/>
        <family val="2"/>
        <scheme val="minor"/>
      </rPr>
      <t>to</t>
    </r>
  </si>
  <si>
    <r>
      <t xml:space="preserve">  </t>
    </r>
    <r>
      <rPr>
        <sz val="11"/>
        <color rgb="FF000000"/>
        <rFont val="Calibri"/>
        <family val="2"/>
        <scheme val="minor"/>
      </rPr>
      <t>death</t>
    </r>
  </si>
  <si>
    <r>
      <t xml:space="preserve">  Acute pain, Rx use </t>
    </r>
    <r>
      <rPr>
        <i/>
        <sz val="11"/>
        <color theme="1"/>
        <rFont val="Calibri"/>
        <family val="2"/>
        <scheme val="minor"/>
      </rPr>
      <t>to</t>
    </r>
  </si>
  <si>
    <r>
      <t xml:space="preserve">  Acute pain, Rx use </t>
    </r>
    <r>
      <rPr>
        <i/>
        <sz val="11"/>
        <color rgb="FF000000"/>
        <rFont val="Calibri"/>
        <family val="2"/>
        <scheme val="minor"/>
      </rPr>
      <t xml:space="preserve">to  </t>
    </r>
  </si>
  <si>
    <r>
      <t xml:space="preserve">  </t>
    </r>
    <r>
      <rPr>
        <sz val="11"/>
        <color theme="1"/>
        <rFont val="Calibri"/>
        <family val="2"/>
        <scheme val="minor"/>
      </rPr>
      <t>chronic pain, Rx use</t>
    </r>
  </si>
  <si>
    <t>(5.90, 6.50)</t>
  </si>
  <si>
    <r>
      <t xml:space="preserve">  Acute pain, Rx use </t>
    </r>
    <r>
      <rPr>
        <i/>
        <sz val="11"/>
        <color rgb="FF000000"/>
        <rFont val="Calibri"/>
        <family val="2"/>
        <scheme val="minor"/>
      </rPr>
      <t>to</t>
    </r>
  </si>
  <si>
    <r>
      <t xml:space="preserve">  </t>
    </r>
    <r>
      <rPr>
        <sz val="11"/>
        <color rgb="FF000000"/>
        <rFont val="Calibri"/>
        <family val="2"/>
        <scheme val="minor"/>
      </rPr>
      <t>Rx opioid misuse</t>
    </r>
  </si>
  <si>
    <r>
      <t xml:space="preserve">  </t>
    </r>
    <r>
      <rPr>
        <sz val="11"/>
        <color theme="1"/>
        <rFont val="Calibri"/>
        <family val="2"/>
        <scheme val="minor"/>
      </rPr>
      <t>Rx opioid overdose</t>
    </r>
  </si>
  <si>
    <r>
      <t xml:space="preserve">  Chronic pain, Rx use </t>
    </r>
    <r>
      <rPr>
        <i/>
        <sz val="11"/>
        <color theme="1"/>
        <rFont val="Calibri"/>
        <family val="2"/>
        <scheme val="minor"/>
      </rPr>
      <t>to</t>
    </r>
  </si>
  <si>
    <r>
      <t xml:space="preserve">  </t>
    </r>
    <r>
      <rPr>
        <sz val="11"/>
        <color theme="1"/>
        <rFont val="Calibri"/>
        <family val="2"/>
        <scheme val="minor"/>
      </rPr>
      <t>chronic pain, no use</t>
    </r>
  </si>
  <si>
    <r>
      <t xml:space="preserve">  Chronic pain, Rx use </t>
    </r>
    <r>
      <rPr>
        <i/>
        <sz val="11"/>
        <color rgb="FF000000"/>
        <rFont val="Calibri"/>
        <family val="2"/>
        <scheme val="minor"/>
      </rPr>
      <t>stay</t>
    </r>
  </si>
  <si>
    <r>
      <t xml:space="preserve">  Chronic pain, Rx use </t>
    </r>
    <r>
      <rPr>
        <i/>
        <sz val="11"/>
        <color rgb="FF000000"/>
        <rFont val="Calibri"/>
        <family val="2"/>
        <scheme val="minor"/>
      </rPr>
      <t>to</t>
    </r>
  </si>
  <si>
    <r>
      <t xml:space="preserve"> </t>
    </r>
    <r>
      <rPr>
        <i/>
        <sz val="11"/>
        <color rgb="FFFF0000"/>
        <rFont val="Calibri"/>
        <family val="2"/>
        <scheme val="minor"/>
      </rPr>
      <t xml:space="preserve"> </t>
    </r>
    <r>
      <rPr>
        <sz val="11"/>
        <color rgb="FF000000"/>
        <rFont val="Calibri"/>
        <family val="2"/>
        <scheme val="minor"/>
      </rPr>
      <t>Rx opioid overdose</t>
    </r>
  </si>
  <si>
    <t>(0.03, 0.17)</t>
  </si>
  <si>
    <r>
      <t xml:space="preserve">  Cancer, Rx use </t>
    </r>
    <r>
      <rPr>
        <i/>
        <sz val="11"/>
        <color rgb="FF000000"/>
        <rFont val="Calibri"/>
        <family val="2"/>
        <scheme val="minor"/>
      </rPr>
      <t>to</t>
    </r>
  </si>
  <si>
    <r>
      <t xml:space="preserve">  Cancer, Rx use </t>
    </r>
    <r>
      <rPr>
        <i/>
        <sz val="11"/>
        <color theme="1"/>
        <rFont val="Calibri"/>
        <family val="2"/>
        <scheme val="minor"/>
      </rPr>
      <t>to</t>
    </r>
  </si>
  <si>
    <r>
      <t xml:space="preserve">  </t>
    </r>
    <r>
      <rPr>
        <sz val="11"/>
        <color theme="1"/>
        <rFont val="Calibri"/>
        <family val="2"/>
        <scheme val="minor"/>
      </rPr>
      <t>Chronic pain, Rx use</t>
    </r>
  </si>
  <si>
    <r>
      <t xml:space="preserve">  Cancer, Rx use </t>
    </r>
    <r>
      <rPr>
        <i/>
        <sz val="11"/>
        <color rgb="FF000000"/>
        <rFont val="Calibri"/>
        <family val="2"/>
        <scheme val="minor"/>
      </rPr>
      <t>stay</t>
    </r>
  </si>
  <si>
    <r>
      <t xml:space="preserve">  </t>
    </r>
    <r>
      <rPr>
        <sz val="11"/>
        <color theme="1"/>
        <rFont val="Calibri"/>
        <family val="2"/>
        <scheme val="minor"/>
      </rPr>
      <t>palliative, Rx use</t>
    </r>
  </si>
  <si>
    <r>
      <t xml:space="preserve">  </t>
    </r>
    <r>
      <rPr>
        <sz val="11"/>
        <color theme="1"/>
        <rFont val="Calibri"/>
        <family val="2"/>
        <scheme val="minor"/>
      </rPr>
      <t>Rx opioid</t>
    </r>
    <r>
      <rPr>
        <i/>
        <sz val="11"/>
        <color theme="1"/>
        <rFont val="Calibri"/>
        <family val="2"/>
        <scheme val="minor"/>
      </rPr>
      <t xml:space="preserve"> </t>
    </r>
    <r>
      <rPr>
        <sz val="11"/>
        <color theme="1"/>
        <rFont val="Calibri"/>
        <family val="2"/>
        <scheme val="minor"/>
      </rPr>
      <t>overdose</t>
    </r>
  </si>
  <si>
    <r>
      <t xml:space="preserve">  Other, Rx use </t>
    </r>
    <r>
      <rPr>
        <i/>
        <sz val="11"/>
        <color theme="1"/>
        <rFont val="Calibri"/>
        <family val="2"/>
        <scheme val="minor"/>
      </rPr>
      <t>to</t>
    </r>
  </si>
  <si>
    <r>
      <t xml:space="preserve">  Other, Rx use </t>
    </r>
    <r>
      <rPr>
        <i/>
        <sz val="11"/>
        <color rgb="FF000000"/>
        <rFont val="Calibri"/>
        <family val="2"/>
        <scheme val="minor"/>
      </rPr>
      <t>stay</t>
    </r>
  </si>
  <si>
    <r>
      <t xml:space="preserve">  Other, Rx use </t>
    </r>
    <r>
      <rPr>
        <i/>
        <sz val="11"/>
        <color theme="1"/>
        <rFont val="Calibri"/>
        <family val="2"/>
        <scheme val="minor"/>
      </rPr>
      <t xml:space="preserve">to </t>
    </r>
  </si>
  <si>
    <r>
      <t xml:space="preserve">  Other, Rx use </t>
    </r>
    <r>
      <rPr>
        <i/>
        <sz val="11"/>
        <color rgb="FF000000"/>
        <rFont val="Calibri"/>
        <family val="2"/>
        <scheme val="minor"/>
      </rPr>
      <t>to</t>
    </r>
  </si>
  <si>
    <r>
      <t xml:space="preserve">  </t>
    </r>
    <r>
      <rPr>
        <sz val="11"/>
        <color rgb="FF000000"/>
        <rFont val="Calibri"/>
        <family val="2"/>
        <scheme val="minor"/>
      </rPr>
      <t>Rx opioid overdose</t>
    </r>
  </si>
  <si>
    <r>
      <t xml:space="preserve">  Palliative, Rx use </t>
    </r>
    <r>
      <rPr>
        <i/>
        <sz val="11"/>
        <color rgb="FF000000"/>
        <rFont val="Calibri"/>
        <family val="2"/>
        <scheme val="minor"/>
      </rPr>
      <t>stay</t>
    </r>
  </si>
  <si>
    <r>
      <t xml:space="preserve">  Palliative, Rx use </t>
    </r>
    <r>
      <rPr>
        <i/>
        <sz val="11"/>
        <color theme="1"/>
        <rFont val="Calibri"/>
        <family val="2"/>
        <scheme val="minor"/>
      </rPr>
      <t>to</t>
    </r>
  </si>
  <si>
    <r>
      <t xml:space="preserve">  Rx opioid misuse </t>
    </r>
    <r>
      <rPr>
        <i/>
        <sz val="11"/>
        <color rgb="FF000000"/>
        <rFont val="Calibri"/>
        <family val="2"/>
        <scheme val="minor"/>
      </rPr>
      <t>to</t>
    </r>
  </si>
  <si>
    <r>
      <t xml:space="preserve">  Rx opioid misuse </t>
    </r>
    <r>
      <rPr>
        <i/>
        <sz val="11"/>
        <color theme="1"/>
        <rFont val="Calibri"/>
        <family val="2"/>
        <scheme val="minor"/>
      </rPr>
      <t>stay</t>
    </r>
  </si>
  <si>
    <r>
      <t xml:space="preserve">  </t>
    </r>
    <r>
      <rPr>
        <sz val="11"/>
        <color rgb="FF000000"/>
        <rFont val="Calibri"/>
        <family val="2"/>
        <scheme val="minor"/>
      </rPr>
      <t>illicit opioid use</t>
    </r>
  </si>
  <si>
    <t>(0.34, 0.51)</t>
  </si>
  <si>
    <r>
      <t xml:space="preserve">  Rx opioid misuse </t>
    </r>
    <r>
      <rPr>
        <i/>
        <sz val="11"/>
        <color theme="1"/>
        <rFont val="Calibri"/>
        <family val="2"/>
        <scheme val="minor"/>
      </rPr>
      <t>to</t>
    </r>
  </si>
  <si>
    <t xml:space="preserve">  detox/withdrawal man.</t>
  </si>
  <si>
    <r>
      <t xml:space="preserve">  </t>
    </r>
    <r>
      <rPr>
        <sz val="11"/>
        <color rgb="FF000000"/>
        <rFont val="Calibri"/>
        <family val="2"/>
        <scheme val="minor"/>
      </rPr>
      <t>OAT initiation</t>
    </r>
  </si>
  <si>
    <t>(0.41, 0.42)</t>
  </si>
  <si>
    <r>
      <t xml:space="preserve">  Rx opioid misuse </t>
    </r>
    <r>
      <rPr>
        <i/>
        <sz val="11"/>
        <color theme="1"/>
        <rFont val="Calibri"/>
        <family val="2"/>
        <scheme val="minor"/>
      </rPr>
      <t xml:space="preserve">to </t>
    </r>
  </si>
  <si>
    <r>
      <t xml:space="preserve">  Illicit opioid use </t>
    </r>
    <r>
      <rPr>
        <i/>
        <sz val="11"/>
        <color theme="1"/>
        <rFont val="Calibri"/>
        <family val="2"/>
        <scheme val="minor"/>
      </rPr>
      <t>to</t>
    </r>
  </si>
  <si>
    <t>(0.00, 0.001)</t>
  </si>
  <si>
    <r>
      <t xml:space="preserve">  Illicit opioid use </t>
    </r>
    <r>
      <rPr>
        <i/>
        <sz val="11"/>
        <color rgb="FF000000"/>
        <rFont val="Calibri"/>
        <family val="2"/>
        <scheme val="minor"/>
      </rPr>
      <t xml:space="preserve">to </t>
    </r>
  </si>
  <si>
    <t xml:space="preserve">  cancer, no use</t>
  </si>
  <si>
    <r>
      <t xml:space="preserve">  Illicit opioid use </t>
    </r>
    <r>
      <rPr>
        <i/>
        <sz val="11"/>
        <rFont val="Calibri"/>
        <family val="2"/>
        <scheme val="minor"/>
      </rPr>
      <t xml:space="preserve">stay </t>
    </r>
  </si>
  <si>
    <r>
      <t xml:space="preserve">  Illicit opioid use </t>
    </r>
    <r>
      <rPr>
        <i/>
        <sz val="11"/>
        <color rgb="FF000000"/>
        <rFont val="Calibri"/>
        <family val="2"/>
        <scheme val="minor"/>
      </rPr>
      <t>to</t>
    </r>
  </si>
  <si>
    <r>
      <t xml:space="preserve">  </t>
    </r>
    <r>
      <rPr>
        <sz val="11"/>
        <color rgb="FF000000"/>
        <rFont val="Calibri"/>
        <family val="2"/>
        <scheme val="minor"/>
      </rPr>
      <t>detox/withdrawal man. </t>
    </r>
  </si>
  <si>
    <r>
      <t xml:space="preserve">  Illicit opioid use </t>
    </r>
    <r>
      <rPr>
        <i/>
        <sz val="11"/>
        <rFont val="Calibri"/>
        <family val="2"/>
        <scheme val="minor"/>
      </rPr>
      <t>to</t>
    </r>
  </si>
  <si>
    <r>
      <t xml:space="preserve">  </t>
    </r>
    <r>
      <rPr>
        <sz val="11"/>
        <rFont val="Calibri"/>
        <family val="2"/>
        <scheme val="minor"/>
      </rPr>
      <t>OAT initiation </t>
    </r>
  </si>
  <si>
    <t>(2.44, 2.98)</t>
  </si>
  <si>
    <r>
      <t xml:space="preserve">  Illicit opioid use </t>
    </r>
    <r>
      <rPr>
        <i/>
        <sz val="11"/>
        <color rgb="FF000000"/>
        <rFont val="Calibri"/>
        <family val="2"/>
        <scheme val="minor"/>
      </rPr>
      <t>to</t>
    </r>
    <r>
      <rPr>
        <sz val="11"/>
        <color rgb="FF000000"/>
        <rFont val="Calibri"/>
        <family val="2"/>
        <scheme val="minor"/>
      </rPr>
      <t xml:space="preserve"> </t>
    </r>
  </si>
  <si>
    <t xml:space="preserve">  Illicit opioid overdose </t>
  </si>
  <si>
    <t>(1.21, 1.35)</t>
  </si>
  <si>
    <r>
      <t xml:space="preserve">  Illicit opioid use </t>
    </r>
    <r>
      <rPr>
        <i/>
        <sz val="11"/>
        <rFont val="Calibri"/>
        <family val="2"/>
        <scheme val="minor"/>
      </rPr>
      <t xml:space="preserve">to </t>
    </r>
  </si>
  <si>
    <r>
      <t xml:space="preserve">  </t>
    </r>
    <r>
      <rPr>
        <sz val="11"/>
        <rFont val="Calibri"/>
        <family val="2"/>
        <scheme val="minor"/>
      </rPr>
      <t>death </t>
    </r>
  </si>
  <si>
    <t>(0.08, 0.08)</t>
  </si>
  <si>
    <r>
      <t xml:space="preserve">  Detox/withdrawal man. </t>
    </r>
    <r>
      <rPr>
        <i/>
        <sz val="11"/>
        <color rgb="FF000000"/>
        <rFont val="Calibri"/>
        <family val="2"/>
        <scheme val="minor"/>
      </rPr>
      <t xml:space="preserve">to </t>
    </r>
  </si>
  <si>
    <r>
      <t xml:space="preserve">  </t>
    </r>
    <r>
      <rPr>
        <sz val="11"/>
        <color rgb="FF000000"/>
        <rFont val="Calibri"/>
        <family val="2"/>
        <scheme val="minor"/>
      </rPr>
      <t>pain free, no use</t>
    </r>
    <r>
      <rPr>
        <i/>
        <sz val="11"/>
        <color rgb="FF000000"/>
        <rFont val="Calibri"/>
        <family val="2"/>
        <scheme val="minor"/>
      </rPr>
      <t> </t>
    </r>
    <r>
      <rPr>
        <sz val="11"/>
        <color rgb="FF000000"/>
        <rFont val="Calibri"/>
        <family val="2"/>
        <scheme val="minor"/>
      </rPr>
      <t> </t>
    </r>
  </si>
  <si>
    <r>
      <t xml:space="preserve">  Detox/withdrawal man. </t>
    </r>
    <r>
      <rPr>
        <i/>
        <sz val="11"/>
        <rFont val="Calibri"/>
        <family val="2"/>
        <scheme val="minor"/>
      </rPr>
      <t xml:space="preserve">to </t>
    </r>
  </si>
  <si>
    <r>
      <t xml:space="preserve">  </t>
    </r>
    <r>
      <rPr>
        <sz val="11"/>
        <rFont val="Calibri"/>
        <family val="2"/>
        <scheme val="minor"/>
      </rPr>
      <t>illicit opioid use </t>
    </r>
  </si>
  <si>
    <t>(17.54, 26.32)</t>
  </si>
  <si>
    <r>
      <t xml:space="preserve">  </t>
    </r>
    <r>
      <rPr>
        <sz val="11"/>
        <color rgb="FF000000"/>
        <rFont val="Calibri"/>
        <family val="2"/>
        <scheme val="minor"/>
      </rPr>
      <t>OAT initiation </t>
    </r>
  </si>
  <si>
    <r>
      <t xml:space="preserve">  Detox/withdrawal man. </t>
    </r>
    <r>
      <rPr>
        <i/>
        <sz val="11"/>
        <rFont val="Calibri"/>
        <family val="2"/>
        <scheme val="minor"/>
      </rPr>
      <t>to</t>
    </r>
    <r>
      <rPr>
        <sz val="11"/>
        <rFont val="Calibri"/>
        <family val="2"/>
        <scheme val="minor"/>
      </rPr>
      <t xml:space="preserve"> </t>
    </r>
  </si>
  <si>
    <t xml:space="preserve">  illicit opioid overdose </t>
  </si>
  <si>
    <t>(0.48, 8.70)</t>
  </si>
  <si>
    <r>
      <t xml:space="preserve">  </t>
    </r>
    <r>
      <rPr>
        <sz val="11"/>
        <color rgb="FF000000"/>
        <rFont val="Calibri"/>
        <family val="2"/>
        <scheme val="minor"/>
      </rPr>
      <t>death </t>
    </r>
  </si>
  <si>
    <r>
      <t xml:space="preserve">  OAT initiation </t>
    </r>
    <r>
      <rPr>
        <i/>
        <sz val="11"/>
        <rFont val="Calibri"/>
        <family val="2"/>
        <scheme val="minor"/>
      </rPr>
      <t xml:space="preserve">to </t>
    </r>
  </si>
  <si>
    <r>
      <t xml:space="preserve">  OAT initiation </t>
    </r>
    <r>
      <rPr>
        <i/>
        <sz val="11"/>
        <color rgb="FF000000"/>
        <rFont val="Calibri"/>
        <family val="2"/>
        <scheme val="minor"/>
      </rPr>
      <t>to</t>
    </r>
    <r>
      <rPr>
        <sz val="11"/>
        <color rgb="FF000000"/>
        <rFont val="Calibri"/>
        <family val="2"/>
        <scheme val="minor"/>
      </rPr>
      <t xml:space="preserve"> </t>
    </r>
  </si>
  <si>
    <t xml:space="preserve">  OAT maintenance </t>
  </si>
  <si>
    <r>
      <t xml:space="preserve">  OAT initiation </t>
    </r>
    <r>
      <rPr>
        <i/>
        <sz val="11"/>
        <rFont val="Calibri"/>
        <family val="2"/>
        <scheme val="minor"/>
      </rPr>
      <t>to</t>
    </r>
    <r>
      <rPr>
        <sz val="11"/>
        <rFont val="Calibri"/>
        <family val="2"/>
        <scheme val="minor"/>
      </rPr>
      <t xml:space="preserve"> </t>
    </r>
  </si>
  <si>
    <t xml:space="preserve">  OAT/Safe supply </t>
  </si>
  <si>
    <t>(3.80, 4.33)</t>
  </si>
  <si>
    <t xml:space="preserve">  death </t>
  </si>
  <si>
    <t>(0.14, 0.15)</t>
  </si>
  <si>
    <r>
      <t xml:space="preserve">  OAT maintenance </t>
    </r>
    <r>
      <rPr>
        <i/>
        <sz val="11"/>
        <color rgb="FF000000"/>
        <rFont val="Calibri"/>
        <family val="2"/>
        <scheme val="minor"/>
      </rPr>
      <t>to</t>
    </r>
    <r>
      <rPr>
        <sz val="11"/>
        <color rgb="FF000000"/>
        <rFont val="Calibri"/>
        <family val="2"/>
        <scheme val="minor"/>
      </rPr>
      <t xml:space="preserve"> </t>
    </r>
  </si>
  <si>
    <t xml:space="preserve">  pain free, no use </t>
  </si>
  <si>
    <t>(0.03, 0.90)</t>
  </si>
  <si>
    <r>
      <t xml:space="preserve">  OAT maintenance </t>
    </r>
    <r>
      <rPr>
        <i/>
        <sz val="11"/>
        <rFont val="Calibri"/>
        <family val="2"/>
        <scheme val="minor"/>
      </rPr>
      <t>to</t>
    </r>
    <r>
      <rPr>
        <sz val="11"/>
        <rFont val="Calibri"/>
        <family val="2"/>
        <scheme val="minor"/>
      </rPr>
      <t xml:space="preserve"> </t>
    </r>
  </si>
  <si>
    <t xml:space="preserve">  illicit opioid use </t>
  </si>
  <si>
    <r>
      <t xml:space="preserve">  OAT maintenance </t>
    </r>
    <r>
      <rPr>
        <i/>
        <sz val="11"/>
        <color rgb="FF000000"/>
        <rFont val="Calibri"/>
        <family val="2"/>
        <scheme val="minor"/>
      </rPr>
      <t xml:space="preserve">stay </t>
    </r>
  </si>
  <si>
    <r>
      <t xml:space="preserve">  OAT maintenance </t>
    </r>
    <r>
      <rPr>
        <i/>
        <sz val="11"/>
        <rFont val="Calibri"/>
        <family val="2"/>
        <scheme val="minor"/>
      </rPr>
      <t xml:space="preserve">to </t>
    </r>
  </si>
  <si>
    <r>
      <t xml:space="preserve">  </t>
    </r>
    <r>
      <rPr>
        <sz val="11"/>
        <rFont val="Calibri"/>
        <family val="2"/>
        <scheme val="minor"/>
      </rPr>
      <t>OAT/Safe supply </t>
    </r>
  </si>
  <si>
    <r>
      <t xml:space="preserve">  OAT maintenance </t>
    </r>
    <r>
      <rPr>
        <i/>
        <sz val="11"/>
        <color rgb="FF000000"/>
        <rFont val="Calibri"/>
        <family val="2"/>
        <scheme val="minor"/>
      </rPr>
      <t xml:space="preserve">to </t>
    </r>
  </si>
  <si>
    <t>(0.33, 0.54)</t>
  </si>
  <si>
    <t>(0.03, 0.04)</t>
  </si>
  <si>
    <r>
      <t xml:space="preserve">  OAT/Safe supply </t>
    </r>
    <r>
      <rPr>
        <i/>
        <sz val="11"/>
        <color rgb="FF000000"/>
        <rFont val="Calibri"/>
        <family val="2"/>
        <scheme val="minor"/>
      </rPr>
      <t>to</t>
    </r>
    <r>
      <rPr>
        <sz val="11"/>
        <color rgb="FF000000"/>
        <rFont val="Calibri"/>
        <family val="2"/>
        <scheme val="minor"/>
      </rPr>
      <t xml:space="preserve"> </t>
    </r>
  </si>
  <si>
    <r>
      <t xml:space="preserve">  OAT/Safe supply </t>
    </r>
    <r>
      <rPr>
        <i/>
        <sz val="11"/>
        <rFont val="Calibri"/>
        <family val="2"/>
        <scheme val="minor"/>
      </rPr>
      <t xml:space="preserve">to </t>
    </r>
  </si>
  <si>
    <r>
      <t xml:space="preserve">  OAT/Safe supply </t>
    </r>
    <r>
      <rPr>
        <i/>
        <sz val="11"/>
        <color rgb="FF000000"/>
        <rFont val="Calibri"/>
        <family val="2"/>
        <scheme val="minor"/>
      </rPr>
      <t xml:space="preserve">stay </t>
    </r>
  </si>
  <si>
    <r>
      <t xml:space="preserve">  </t>
    </r>
    <r>
      <rPr>
        <sz val="11"/>
        <color theme="1"/>
        <rFont val="Calibri"/>
        <family val="2"/>
        <scheme val="minor"/>
      </rPr>
      <t xml:space="preserve">OAT/Safe supply </t>
    </r>
    <r>
      <rPr>
        <i/>
        <sz val="11"/>
        <rFont val="Calibri"/>
        <family val="2"/>
        <scheme val="minor"/>
      </rPr>
      <t xml:space="preserve">to   </t>
    </r>
  </si>
  <si>
    <r>
      <t xml:space="preserve">  Safe supply </t>
    </r>
    <r>
      <rPr>
        <i/>
        <sz val="11"/>
        <rFont val="Calibri"/>
        <family val="2"/>
        <scheme val="minor"/>
      </rPr>
      <t>to</t>
    </r>
  </si>
  <si>
    <r>
      <t xml:space="preserve">  </t>
    </r>
    <r>
      <rPr>
        <sz val="11"/>
        <rFont val="Calibri"/>
        <family val="2"/>
        <scheme val="minor"/>
      </rPr>
      <t>pain free, no use </t>
    </r>
  </si>
  <si>
    <r>
      <t xml:space="preserve">  Safe supply </t>
    </r>
    <r>
      <rPr>
        <i/>
        <sz val="11"/>
        <color rgb="FF000000"/>
        <rFont val="Calibri"/>
        <family val="2"/>
        <scheme val="minor"/>
      </rPr>
      <t xml:space="preserve">to </t>
    </r>
  </si>
  <si>
    <r>
      <t xml:space="preserve">  </t>
    </r>
    <r>
      <rPr>
        <sz val="11"/>
        <color rgb="FF000000"/>
        <rFont val="Calibri"/>
        <family val="2"/>
        <scheme val="minor"/>
      </rPr>
      <t>illicit opioid use </t>
    </r>
  </si>
  <si>
    <r>
      <t xml:space="preserve">  Safe supply </t>
    </r>
    <r>
      <rPr>
        <i/>
        <sz val="11"/>
        <rFont val="Calibri"/>
        <family val="2"/>
        <scheme val="minor"/>
      </rPr>
      <t>stay</t>
    </r>
    <r>
      <rPr>
        <sz val="11"/>
        <rFont val="Calibri"/>
        <family val="2"/>
        <scheme val="minor"/>
      </rPr>
      <t xml:space="preserve"> </t>
    </r>
  </si>
  <si>
    <r>
      <t xml:space="preserve">  Safe supply </t>
    </r>
    <r>
      <rPr>
        <i/>
        <sz val="11"/>
        <rFont val="Calibri"/>
        <family val="2"/>
        <scheme val="minor"/>
      </rPr>
      <t>to</t>
    </r>
    <r>
      <rPr>
        <sz val="11"/>
        <rFont val="Calibri"/>
        <family val="2"/>
        <scheme val="minor"/>
      </rPr>
      <t xml:space="preserve"> </t>
    </r>
  </si>
  <si>
    <r>
      <t xml:space="preserve">  Rx opioid overdose </t>
    </r>
    <r>
      <rPr>
        <i/>
        <sz val="11"/>
        <color rgb="FF000000"/>
        <rFont val="Calibri"/>
        <family val="2"/>
        <scheme val="minor"/>
      </rPr>
      <t xml:space="preserve">to </t>
    </r>
  </si>
  <si>
    <r>
      <t xml:space="preserve">  Rx opioid overdose </t>
    </r>
    <r>
      <rPr>
        <i/>
        <sz val="11"/>
        <color theme="1"/>
        <rFont val="Calibri"/>
        <family val="2"/>
        <scheme val="minor"/>
      </rPr>
      <t xml:space="preserve">to </t>
    </r>
  </si>
  <si>
    <t xml:space="preserve">  detox/withdrawal man. </t>
  </si>
  <si>
    <r>
      <t xml:space="preserve">  Rx opioid overdose </t>
    </r>
    <r>
      <rPr>
        <i/>
        <sz val="11"/>
        <color rgb="FF000000"/>
        <rFont val="Calibri"/>
        <family val="2"/>
        <scheme val="minor"/>
      </rPr>
      <t>to</t>
    </r>
  </si>
  <si>
    <t xml:space="preserve">  OAT initiation</t>
  </si>
  <si>
    <t>(5.53, 6.21)</t>
  </si>
  <si>
    <r>
      <t xml:space="preserve">  Rx opioid overdose </t>
    </r>
    <r>
      <rPr>
        <i/>
        <sz val="11"/>
        <color theme="1"/>
        <rFont val="Calibri"/>
        <family val="2"/>
        <scheme val="minor"/>
      </rPr>
      <t>to</t>
    </r>
  </si>
  <si>
    <r>
      <t xml:space="preserve">  </t>
    </r>
    <r>
      <rPr>
        <sz val="11"/>
        <color theme="1"/>
        <rFont val="Calibri"/>
        <family val="2"/>
        <scheme val="minor"/>
      </rPr>
      <t>moderate brain injury</t>
    </r>
  </si>
  <si>
    <t xml:space="preserve">  severe brain injury</t>
  </si>
  <si>
    <t>(11.33, 33.33)</t>
  </si>
  <si>
    <r>
      <t xml:space="preserve">  Illicit opioid overdose </t>
    </r>
    <r>
      <rPr>
        <i/>
        <sz val="11"/>
        <color rgb="FF000000"/>
        <rFont val="Calibri"/>
        <family val="2"/>
        <scheme val="minor"/>
      </rPr>
      <t xml:space="preserve">to </t>
    </r>
  </si>
  <si>
    <r>
      <t xml:space="preserve">  Illicit opioid overdose </t>
    </r>
    <r>
      <rPr>
        <i/>
        <sz val="11"/>
        <rFont val="Calibri"/>
        <family val="2"/>
        <scheme val="minor"/>
      </rPr>
      <t xml:space="preserve">to </t>
    </r>
  </si>
  <si>
    <r>
      <t xml:space="preserve">  </t>
    </r>
    <r>
      <rPr>
        <sz val="11"/>
        <rFont val="Calibri"/>
        <family val="2"/>
        <scheme val="minor"/>
      </rPr>
      <t>detox/withdrawal man. </t>
    </r>
  </si>
  <si>
    <r>
      <t xml:space="preserve">  Illicit opioid overdose </t>
    </r>
    <r>
      <rPr>
        <i/>
        <sz val="11"/>
        <color rgb="FF000000"/>
        <rFont val="Calibri"/>
        <family val="2"/>
        <scheme val="minor"/>
      </rPr>
      <t>to</t>
    </r>
    <r>
      <rPr>
        <sz val="11"/>
        <color rgb="FF000000"/>
        <rFont val="Calibri"/>
        <family val="2"/>
        <scheme val="minor"/>
      </rPr>
      <t xml:space="preserve"> </t>
    </r>
  </si>
  <si>
    <t xml:space="preserve">  OAT initiation </t>
  </si>
  <si>
    <r>
      <t xml:space="preserve">  </t>
    </r>
    <r>
      <rPr>
        <sz val="11"/>
        <rFont val="Calibri"/>
        <family val="2"/>
        <scheme val="minor"/>
      </rPr>
      <t>Illicit opioid overdose</t>
    </r>
    <r>
      <rPr>
        <sz val="8"/>
        <color theme="1"/>
        <rFont val="Calibri"/>
        <family val="2"/>
        <scheme val="minor"/>
      </rPr>
      <t> </t>
    </r>
    <r>
      <rPr>
        <sz val="11"/>
        <rFont val="Calibri"/>
        <family val="2"/>
        <scheme val="minor"/>
      </rPr>
      <t xml:space="preserve"> </t>
    </r>
    <r>
      <rPr>
        <i/>
        <sz val="11"/>
        <rFont val="Calibri"/>
        <family val="2"/>
        <scheme val="minor"/>
      </rPr>
      <t>to</t>
    </r>
  </si>
  <si>
    <t xml:space="preserve">  OAT/Safe supply</t>
  </si>
  <si>
    <t xml:space="preserve">  safe supply </t>
  </si>
  <si>
    <r>
      <t xml:space="preserve">  </t>
    </r>
    <r>
      <rPr>
        <sz val="11"/>
        <rFont val="Calibri"/>
        <family val="2"/>
        <scheme val="minor"/>
      </rPr>
      <t>moderate brain injury </t>
    </r>
  </si>
  <si>
    <r>
      <t xml:space="preserve">  </t>
    </r>
    <r>
      <rPr>
        <sz val="11"/>
        <color rgb="FF000000"/>
        <rFont val="Calibri"/>
        <family val="2"/>
        <scheme val="minor"/>
      </rPr>
      <t>severe brain injury </t>
    </r>
  </si>
  <si>
    <r>
      <t xml:space="preserve">  Moderate brain injury </t>
    </r>
    <r>
      <rPr>
        <i/>
        <sz val="11"/>
        <color rgb="FF000000"/>
        <rFont val="Calibri"/>
        <family val="2"/>
        <scheme val="minor"/>
      </rPr>
      <t xml:space="preserve">to </t>
    </r>
  </si>
  <si>
    <r>
      <t xml:space="preserve">  Moderate brain injury </t>
    </r>
    <r>
      <rPr>
        <i/>
        <sz val="11"/>
        <rFont val="Calibri"/>
        <family val="2"/>
        <scheme val="minor"/>
      </rPr>
      <t xml:space="preserve">to </t>
    </r>
  </si>
  <si>
    <r>
      <t xml:space="preserve">  </t>
    </r>
    <r>
      <rPr>
        <sz val="11"/>
        <rFont val="Calibri"/>
        <family val="2"/>
        <scheme val="minor"/>
      </rPr>
      <t>R: illicit opioid use </t>
    </r>
  </si>
  <si>
    <r>
      <t xml:space="preserve">  </t>
    </r>
    <r>
      <rPr>
        <sz val="11"/>
        <color rgb="FF000000"/>
        <rFont val="Calibri"/>
        <family val="2"/>
        <scheme val="minor"/>
      </rPr>
      <t>R: OAT initiation </t>
    </r>
  </si>
  <si>
    <r>
      <t xml:space="preserve">  </t>
    </r>
    <r>
      <rPr>
        <sz val="11"/>
        <color theme="1"/>
        <rFont val="Calibri"/>
        <family val="2"/>
        <scheme val="minor"/>
      </rPr>
      <t xml:space="preserve">Moderate brain injury </t>
    </r>
    <r>
      <rPr>
        <i/>
        <sz val="11"/>
        <rFont val="Calibri"/>
        <family val="2"/>
        <scheme val="minor"/>
      </rPr>
      <t xml:space="preserve">to </t>
    </r>
  </si>
  <si>
    <r>
      <t xml:space="preserve">  </t>
    </r>
    <r>
      <rPr>
        <sz val="11"/>
        <rFont val="Calibri"/>
        <family val="2"/>
        <scheme val="minor"/>
      </rPr>
      <t>R: OAT/Safe supply </t>
    </r>
  </si>
  <si>
    <r>
      <t xml:space="preserve">  </t>
    </r>
    <r>
      <rPr>
        <sz val="11"/>
        <color rgb="FF000000"/>
        <rFont val="Calibri"/>
        <family val="2"/>
        <scheme val="minor"/>
      </rPr>
      <t>R: Safe supply </t>
    </r>
  </si>
  <si>
    <r>
      <t xml:space="preserve">  Severe brain injury </t>
    </r>
    <r>
      <rPr>
        <i/>
        <sz val="11"/>
        <rFont val="Calibri"/>
        <family val="2"/>
        <scheme val="minor"/>
      </rPr>
      <t xml:space="preserve">to </t>
    </r>
  </si>
  <si>
    <r>
      <t xml:space="preserve">  Severe brain injury </t>
    </r>
    <r>
      <rPr>
        <i/>
        <sz val="11"/>
        <color rgb="FF000000"/>
        <rFont val="Calibri"/>
        <family val="2"/>
        <scheme val="minor"/>
      </rPr>
      <t>to</t>
    </r>
    <r>
      <rPr>
        <sz val="11"/>
        <color rgb="FF000000"/>
        <rFont val="Calibri"/>
        <family val="2"/>
        <scheme val="minor"/>
      </rPr>
      <t xml:space="preserve"> </t>
    </r>
  </si>
  <si>
    <t xml:space="preserve">  Severe brain injury, out</t>
  </si>
  <si>
    <r>
      <t xml:space="preserve">  Severe brain injury, out </t>
    </r>
    <r>
      <rPr>
        <i/>
        <sz val="11"/>
        <rFont val="Calibri"/>
        <family val="2"/>
        <scheme val="minor"/>
      </rPr>
      <t xml:space="preserve">to </t>
    </r>
  </si>
  <si>
    <r>
      <t xml:space="preserve">  Severe brain injury, out </t>
    </r>
    <r>
      <rPr>
        <i/>
        <sz val="11"/>
        <color rgb="FF000000"/>
        <rFont val="Calibri"/>
        <family val="2"/>
        <scheme val="minor"/>
      </rPr>
      <t xml:space="preserve">to </t>
    </r>
  </si>
  <si>
    <r>
      <t xml:space="preserve">  R: illicit opioid use </t>
    </r>
    <r>
      <rPr>
        <i/>
        <sz val="11"/>
        <rFont val="Calibri"/>
        <family val="2"/>
        <scheme val="minor"/>
      </rPr>
      <t xml:space="preserve">to </t>
    </r>
  </si>
  <si>
    <r>
      <t xml:space="preserve">  </t>
    </r>
    <r>
      <rPr>
        <sz val="11"/>
        <rFont val="Calibri"/>
        <family val="2"/>
        <scheme val="minor"/>
      </rPr>
      <t>R: illicit opioid overdose </t>
    </r>
  </si>
  <si>
    <t>(2.06, 4.67)</t>
  </si>
  <si>
    <r>
      <t xml:space="preserve">  R: illicit opioid use </t>
    </r>
    <r>
      <rPr>
        <i/>
        <sz val="11"/>
        <color rgb="FF000000"/>
        <rFont val="Calibri"/>
        <family val="2"/>
        <scheme val="minor"/>
      </rPr>
      <t xml:space="preserve">to </t>
    </r>
  </si>
  <si>
    <r>
      <t xml:space="preserve">  R: illicit opioid use </t>
    </r>
    <r>
      <rPr>
        <i/>
        <sz val="11"/>
        <rFont val="Calibri"/>
        <family val="2"/>
        <scheme val="minor"/>
      </rPr>
      <t xml:space="preserve">stay </t>
    </r>
  </si>
  <si>
    <r>
      <t xml:space="preserve">  </t>
    </r>
    <r>
      <rPr>
        <sz val="11"/>
        <rFont val="Calibri"/>
        <family val="2"/>
        <scheme val="minor"/>
      </rPr>
      <t>R: safe supply </t>
    </r>
  </si>
  <si>
    <r>
      <t xml:space="preserve">  R: OAT initiation </t>
    </r>
    <r>
      <rPr>
        <i/>
        <sz val="11"/>
        <color rgb="FF000000"/>
        <rFont val="Calibri"/>
        <family val="2"/>
        <scheme val="minor"/>
      </rPr>
      <t xml:space="preserve">to   </t>
    </r>
  </si>
  <si>
    <r>
      <t xml:space="preserve">  R: OAT initiation </t>
    </r>
    <r>
      <rPr>
        <i/>
        <sz val="11"/>
        <rFont val="Calibri"/>
        <family val="2"/>
        <scheme val="minor"/>
      </rPr>
      <t xml:space="preserve">to </t>
    </r>
  </si>
  <si>
    <r>
      <t xml:space="preserve">  R: OAT initiation </t>
    </r>
    <r>
      <rPr>
        <i/>
        <sz val="11"/>
        <color rgb="FF000000"/>
        <rFont val="Calibri"/>
        <family val="2"/>
        <scheme val="minor"/>
      </rPr>
      <t xml:space="preserve">to </t>
    </r>
  </si>
  <si>
    <r>
      <t xml:space="preserve">  </t>
    </r>
    <r>
      <rPr>
        <sz val="11"/>
        <rFont val="Calibri"/>
        <family val="2"/>
        <scheme val="minor"/>
      </rPr>
      <t>OAT maintenance </t>
    </r>
  </si>
  <si>
    <r>
      <t xml:space="preserve">  R: OAT maintenance </t>
    </r>
    <r>
      <rPr>
        <i/>
        <sz val="11"/>
        <color rgb="FF000000"/>
        <rFont val="Calibri"/>
        <family val="2"/>
        <scheme val="minor"/>
      </rPr>
      <t xml:space="preserve">to </t>
    </r>
  </si>
  <si>
    <t>(0.92, 2.73)</t>
  </si>
  <si>
    <r>
      <t xml:space="preserve">  R: OAT maintenance </t>
    </r>
    <r>
      <rPr>
        <i/>
        <sz val="11"/>
        <rFont val="Calibri"/>
        <family val="2"/>
        <scheme val="minor"/>
      </rPr>
      <t xml:space="preserve">to </t>
    </r>
  </si>
  <si>
    <r>
      <t xml:space="preserve">  R: OAT maintenance </t>
    </r>
    <r>
      <rPr>
        <i/>
        <sz val="11"/>
        <color rgb="FF000000"/>
        <rFont val="Calibri"/>
        <family val="2"/>
        <scheme val="minor"/>
      </rPr>
      <t>to</t>
    </r>
    <r>
      <rPr>
        <sz val="11"/>
        <color rgb="FF000000"/>
        <rFont val="Calibri"/>
        <family val="2"/>
        <scheme val="minor"/>
      </rPr>
      <t xml:space="preserve"> </t>
    </r>
  </si>
  <si>
    <r>
      <t xml:space="preserve">  R: OAT maintenance </t>
    </r>
    <r>
      <rPr>
        <i/>
        <sz val="11"/>
        <rFont val="Calibri"/>
        <family val="2"/>
        <scheme val="minor"/>
      </rPr>
      <t>stay</t>
    </r>
    <r>
      <rPr>
        <sz val="11"/>
        <rFont val="Calibri"/>
        <family val="2"/>
        <scheme val="minor"/>
      </rPr>
      <t> </t>
    </r>
  </si>
  <si>
    <t xml:space="preserve">  R: OAT/Safe supply</t>
  </si>
  <si>
    <r>
      <t xml:space="preserve">  R: OAT/Safe supply </t>
    </r>
    <r>
      <rPr>
        <i/>
        <sz val="11"/>
        <rFont val="Calibri"/>
        <family val="2"/>
        <scheme val="minor"/>
      </rPr>
      <t>to</t>
    </r>
    <r>
      <rPr>
        <sz val="11"/>
        <rFont val="Calibri"/>
        <family val="2"/>
        <scheme val="minor"/>
      </rPr>
      <t xml:space="preserve"> </t>
    </r>
  </si>
  <si>
    <r>
      <t xml:space="preserve">  R: OAT/Safe supply </t>
    </r>
    <r>
      <rPr>
        <i/>
        <sz val="11"/>
        <color rgb="FF000000"/>
        <rFont val="Calibri"/>
        <family val="2"/>
        <scheme val="minor"/>
      </rPr>
      <t>to</t>
    </r>
    <r>
      <rPr>
        <sz val="11"/>
        <color rgb="FF000000"/>
        <rFont val="Calibri"/>
        <family val="2"/>
        <scheme val="minor"/>
      </rPr>
      <t xml:space="preserve"> </t>
    </r>
  </si>
  <si>
    <t xml:space="preserve">  R: illicit opioid use </t>
  </si>
  <si>
    <r>
      <t xml:space="preserve">  R: OAT/Safe supply </t>
    </r>
    <r>
      <rPr>
        <i/>
        <sz val="11"/>
        <color rgb="FF000000"/>
        <rFont val="Calibri"/>
        <family val="2"/>
        <scheme val="minor"/>
      </rPr>
      <t>stay</t>
    </r>
    <r>
      <rPr>
        <sz val="11"/>
        <color rgb="FF000000"/>
        <rFont val="Calibri"/>
        <family val="2"/>
        <scheme val="minor"/>
      </rPr>
      <t xml:space="preserve"> </t>
    </r>
  </si>
  <si>
    <r>
      <t xml:space="preserve">  R: Safe supply </t>
    </r>
    <r>
      <rPr>
        <i/>
        <sz val="11"/>
        <rFont val="Calibri"/>
        <family val="2"/>
        <scheme val="minor"/>
      </rPr>
      <t xml:space="preserve">to </t>
    </r>
  </si>
  <si>
    <r>
      <t xml:space="preserve">  R: Safe supply </t>
    </r>
    <r>
      <rPr>
        <i/>
        <sz val="11"/>
        <color rgb="FF000000"/>
        <rFont val="Calibri"/>
        <family val="2"/>
        <scheme val="minor"/>
      </rPr>
      <t xml:space="preserve">to </t>
    </r>
  </si>
  <si>
    <r>
      <t xml:space="preserve">  R: Safe supply </t>
    </r>
    <r>
      <rPr>
        <i/>
        <sz val="11"/>
        <color rgb="FF000000"/>
        <rFont val="Calibri"/>
        <family val="2"/>
        <scheme val="minor"/>
      </rPr>
      <t xml:space="preserve">stay </t>
    </r>
  </si>
  <si>
    <r>
      <t xml:space="preserve">  </t>
    </r>
    <r>
      <rPr>
        <sz val="11"/>
        <color theme="1"/>
        <rFont val="Calibri"/>
        <family val="2"/>
        <scheme val="minor"/>
      </rPr>
      <t xml:space="preserve">R: Illicit opioid overdose </t>
    </r>
    <r>
      <rPr>
        <i/>
        <sz val="11"/>
        <color theme="1"/>
        <rFont val="Calibri"/>
        <family val="2"/>
        <scheme val="minor"/>
      </rPr>
      <t xml:space="preserve">to </t>
    </r>
  </si>
  <si>
    <r>
      <t xml:space="preserve">  </t>
    </r>
    <r>
      <rPr>
        <sz val="11"/>
        <color rgb="FF000000"/>
        <rFont val="Calibri"/>
        <family val="2"/>
        <scheme val="minor"/>
      </rPr>
      <t xml:space="preserve">R: Illicit opioid overdose </t>
    </r>
    <r>
      <rPr>
        <i/>
        <sz val="11"/>
        <color rgb="FF000000"/>
        <rFont val="Calibri"/>
        <family val="2"/>
        <scheme val="minor"/>
      </rPr>
      <t xml:space="preserve">to </t>
    </r>
  </si>
  <si>
    <t xml:space="preserve">  Death to Death</t>
  </si>
  <si>
    <r>
      <t> </t>
    </r>
    <r>
      <rPr>
        <sz val="10"/>
        <color theme="1"/>
        <rFont val="Calibri"/>
        <family val="2"/>
        <scheme val="minor"/>
      </rPr>
      <t>Instead of some multiplier, can we imagine scenario where XX individuals begin safe supply all at once and just watch what happens? So pilots run in 2016 and then big expansion in 2020, and then one more fabricated for later in the simulation model? 2024 etc?</t>
    </r>
  </si>
  <si>
    <r>
      <t xml:space="preserve">  </t>
    </r>
    <r>
      <rPr>
        <sz val="11"/>
        <rFont val="Calibri"/>
        <family val="2"/>
        <scheme val="minor"/>
      </rPr>
      <t>R: rx opioid</t>
    </r>
    <r>
      <rPr>
        <b/>
        <sz val="11"/>
        <rFont val="Calibri"/>
        <family val="2"/>
        <scheme val="minor"/>
      </rPr>
      <t xml:space="preserve"> </t>
    </r>
    <r>
      <rPr>
        <sz val="11"/>
        <rFont val="Calibri"/>
        <family val="2"/>
        <scheme val="minor"/>
      </rPr>
      <t>overdose </t>
    </r>
  </si>
  <si>
    <r>
      <t xml:space="preserve">  </t>
    </r>
    <r>
      <rPr>
        <sz val="11"/>
        <color rgb="FF000000"/>
        <rFont val="Calibri"/>
        <family val="2"/>
        <scheme val="minor"/>
      </rPr>
      <t>rx opioid</t>
    </r>
    <r>
      <rPr>
        <b/>
        <sz val="11"/>
        <color rgb="FF000000"/>
        <rFont val="Calibri"/>
        <family val="2"/>
        <scheme val="minor"/>
      </rPr>
      <t xml:space="preserve"> </t>
    </r>
    <r>
      <rPr>
        <sz val="11"/>
        <color rgb="FF000000"/>
        <rFont val="Calibri"/>
        <family val="2"/>
        <scheme val="minor"/>
      </rPr>
      <t>overdose </t>
    </r>
  </si>
  <si>
    <r>
      <t xml:space="preserve">  </t>
    </r>
    <r>
      <rPr>
        <sz val="11"/>
        <rFont val="Calibri"/>
        <family val="2"/>
        <scheme val="minor"/>
      </rPr>
      <t>rx opioid</t>
    </r>
    <r>
      <rPr>
        <b/>
        <sz val="11"/>
        <rFont val="Calibri"/>
        <family val="2"/>
        <scheme val="minor"/>
      </rPr>
      <t xml:space="preserve"> </t>
    </r>
    <r>
      <rPr>
        <sz val="11"/>
        <rFont val="Calibri"/>
        <family val="2"/>
        <scheme val="minor"/>
      </rPr>
      <t>overdose </t>
    </r>
  </si>
  <si>
    <r>
      <t xml:space="preserve">  </t>
    </r>
    <r>
      <rPr>
        <sz val="11"/>
        <color rgb="FF000000"/>
        <rFont val="Calibri"/>
        <family val="2"/>
        <scheme val="minor"/>
      </rPr>
      <t>rx opioid overdose </t>
    </r>
  </si>
  <si>
    <t>keep this and ppl don’t go to misuse</t>
  </si>
  <si>
    <r>
      <t xml:space="preserve">  </t>
    </r>
    <r>
      <rPr>
        <sz val="11"/>
        <color theme="1"/>
        <rFont val="Calibri"/>
        <family val="2"/>
        <scheme val="minor"/>
      </rPr>
      <t xml:space="preserve">R: rx opioid overdose </t>
    </r>
    <r>
      <rPr>
        <i/>
        <sz val="11"/>
        <color theme="1"/>
        <rFont val="Calibri"/>
        <family val="2"/>
        <scheme val="minor"/>
      </rPr>
      <t xml:space="preserve">to </t>
    </r>
  </si>
  <si>
    <r>
      <t xml:space="preserve">  </t>
    </r>
    <r>
      <rPr>
        <sz val="11"/>
        <color rgb="FF000000"/>
        <rFont val="Calibri"/>
        <family val="2"/>
        <scheme val="minor"/>
      </rPr>
      <t xml:space="preserve">R: rx opioid overdose </t>
    </r>
    <r>
      <rPr>
        <i/>
        <sz val="11"/>
        <color rgb="FF000000"/>
        <rFont val="Calibri"/>
        <family val="2"/>
        <scheme val="minor"/>
      </rPr>
      <t xml:space="preserve">to </t>
    </r>
  </si>
  <si>
    <r>
      <t xml:space="preserve">  Illicit opioid overdose </t>
    </r>
    <r>
      <rPr>
        <i/>
        <strike/>
        <sz val="11"/>
        <color rgb="FF000000"/>
        <rFont val="Calibri"/>
        <family val="2"/>
        <scheme val="minor"/>
      </rPr>
      <t>to</t>
    </r>
    <r>
      <rPr>
        <strike/>
        <sz val="11"/>
        <color rgb="FF000000"/>
        <rFont val="Calibri"/>
        <family val="2"/>
        <scheme val="minor"/>
      </rPr>
      <t xml:space="preserve"> </t>
    </r>
  </si>
  <si>
    <t>time dependent</t>
  </si>
  <si>
    <t>R: Illicit opioid overdose</t>
  </si>
  <si>
    <t>range</t>
  </si>
  <si>
    <t>no</t>
  </si>
  <si>
    <t>informed</t>
  </si>
  <si>
    <t>informed_h</t>
  </si>
  <si>
    <t>informed_l</t>
  </si>
  <si>
    <t>total_cancer</t>
  </si>
  <si>
    <t>total_oat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</si>
</sst>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000%"/>
  </numFmts>
  <fonts count="32" x14ac:knownFonts="1">
    <font>
      <sz val="12"/>
      <color theme="1"/>
      <name val="Calibri"/>
      <family val="2"/>
      <scheme val="minor"/>
    </font>
    <font>
      <sz val="12"/>
      <name val="Times New Roman"/>
      <family val="1"/>
    </font>
    <font>
      <sz val="12"/>
      <color rgb="FF000000"/>
      <name val="Times New Roman"/>
      <family val="1"/>
    </font>
    <font>
      <sz val="12"/>
      <color rgb="FF000000"/>
      <name val="Calibri"/>
      <family val="2"/>
      <scheme val="minor"/>
    </font>
    <font>
      <sz val="11"/>
      <color rgb="FF000000"/>
      <name val="Calibri"/>
      <family val="2"/>
    </font>
    <font>
      <sz val="11"/>
      <color theme="1"/>
      <name val="Calibri"/>
      <family val="2"/>
    </font>
    <font>
      <b/>
      <sz val="12"/>
      <name val="Times New Roman"/>
      <family val="1"/>
    </font>
    <font>
      <sz val="11"/>
      <color rgb="FFBF8F00"/>
      <name val="Calibri"/>
      <family val="2"/>
    </font>
    <font>
      <b/>
      <sz val="12"/>
      <color rgb="FF000000"/>
      <name val="Calibri"/>
      <family val="2"/>
      <scheme val="minor"/>
    </font>
    <font>
      <sz val="11"/>
      <color rgb="FF000000"/>
      <name val="Calibri"/>
      <family val="2"/>
      <scheme val="minor"/>
    </font>
    <font>
      <sz val="11"/>
      <color rgb="FFBF8F00"/>
      <name val="Calibri"/>
      <family val="2"/>
      <scheme val="minor"/>
    </font>
    <font>
      <sz val="12"/>
      <color rgb="FFC00000"/>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b/>
      <vertAlign val="superscript"/>
      <sz val="11"/>
      <color rgb="FF000000"/>
      <name val="Calibri"/>
      <family val="2"/>
      <scheme val="minor"/>
    </font>
    <font>
      <i/>
      <sz val="11"/>
      <color rgb="FF000000"/>
      <name val="Calibri"/>
      <family val="2"/>
      <scheme val="minor"/>
    </font>
    <font>
      <i/>
      <sz val="11"/>
      <color theme="1"/>
      <name val="Calibri"/>
      <family val="2"/>
      <scheme val="minor"/>
    </font>
    <font>
      <sz val="8"/>
      <color theme="1"/>
      <name val="Calibri"/>
      <family val="2"/>
      <scheme val="minor"/>
    </font>
    <font>
      <i/>
      <sz val="11"/>
      <color rgb="FFFF0000"/>
      <name val="Calibri"/>
      <family val="2"/>
      <scheme val="minor"/>
    </font>
    <font>
      <sz val="11"/>
      <color rgb="FFFF0000"/>
      <name val="Calibri"/>
      <family val="2"/>
      <scheme val="minor"/>
    </font>
    <font>
      <i/>
      <sz val="11"/>
      <name val="Calibri"/>
      <family val="2"/>
      <scheme val="minor"/>
    </font>
    <font>
      <sz val="11"/>
      <name val="Calibri"/>
      <family val="2"/>
      <scheme val="minor"/>
    </font>
    <font>
      <b/>
      <i/>
      <sz val="11"/>
      <color rgb="FF000000"/>
      <name val="Calibri"/>
      <family val="2"/>
      <scheme val="minor"/>
    </font>
    <font>
      <b/>
      <i/>
      <sz val="11"/>
      <name val="Calibri"/>
      <family val="2"/>
      <scheme val="minor"/>
    </font>
    <font>
      <b/>
      <sz val="11"/>
      <name val="Calibri"/>
      <family val="2"/>
      <scheme val="minor"/>
    </font>
    <font>
      <sz val="10"/>
      <color theme="1"/>
      <name val="Calibri"/>
      <family val="2"/>
      <scheme val="minor"/>
    </font>
    <font>
      <strike/>
      <sz val="11"/>
      <color rgb="FF000000"/>
      <name val="Calibri"/>
      <family val="2"/>
      <scheme val="minor"/>
    </font>
    <font>
      <i/>
      <strike/>
      <sz val="11"/>
      <color rgb="FF000000"/>
      <name val="Calibri"/>
      <family val="2"/>
      <scheme val="minor"/>
    </font>
    <font>
      <sz val="12"/>
      <color rgb="FFFF0000"/>
      <name val="Calibri"/>
      <family val="2"/>
      <scheme val="minor"/>
    </font>
    <font>
      <sz val="11"/>
      <color rgb="FF000000"/>
      <name val="Calibri"/>
      <family val="2"/>
      <scheme val="minor"/>
    </font>
    <font>
      <sz val="12"/>
      <color theme="1"/>
      <name val="Calibri"/>
      <family val="2"/>
      <scheme val="minor"/>
    </font>
  </fonts>
  <fills count="29">
    <fill>
      <patternFill patternType="none"/>
    </fill>
    <fill>
      <patternFill patternType="gray125"/>
    </fill>
    <fill>
      <patternFill patternType="solid">
        <fgColor rgb="FFFFFFFF"/>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rgb="FFEDEDED"/>
        <bgColor indexed="64"/>
      </patternFill>
    </fill>
    <fill>
      <patternFill patternType="solid">
        <fgColor rgb="FFDBDBDB"/>
        <bgColor indexed="64"/>
      </patternFill>
    </fill>
    <fill>
      <patternFill patternType="solid">
        <fgColor rgb="FFDBDBDB"/>
        <bgColor rgb="FFDBDBDB"/>
      </patternFill>
    </fill>
    <fill>
      <patternFill patternType="solid">
        <fgColor rgb="FFEDEDED"/>
        <bgColor rgb="FFEDEDED"/>
      </patternFill>
    </fill>
    <fill>
      <patternFill patternType="solid">
        <fgColor rgb="FFEDEDED"/>
        <bgColor rgb="FF000000"/>
      </patternFill>
    </fill>
    <fill>
      <patternFill patternType="solid">
        <fgColor rgb="FFA5A5A5"/>
        <bgColor rgb="FFA5A5A5"/>
      </patternFill>
    </fill>
    <fill>
      <patternFill patternType="solid">
        <fgColor rgb="FFFFFFFF"/>
        <bgColor rgb="FF000000"/>
      </patternFill>
    </fill>
    <fill>
      <patternFill patternType="solid">
        <fgColor rgb="FFD0CECE"/>
        <bgColor rgb="FF000000"/>
      </patternFill>
    </fill>
    <fill>
      <patternFill patternType="solid">
        <fgColor rgb="FFA5A5A5"/>
        <bgColor indexed="64"/>
      </patternFill>
    </fill>
    <fill>
      <patternFill patternType="solid">
        <fgColor theme="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DBDBDB"/>
        <bgColor rgb="FF000000"/>
      </patternFill>
    </fill>
    <fill>
      <patternFill patternType="solid">
        <fgColor rgb="FFD9D9D9"/>
        <bgColor rgb="FF000000"/>
      </patternFill>
    </fill>
    <fill>
      <patternFill patternType="solid">
        <fgColor rgb="FFFFFF00"/>
        <bgColor rgb="FF000000"/>
      </patternFill>
    </fill>
    <fill>
      <patternFill patternType="solid">
        <fgColor rgb="FFFFFF00"/>
        <bgColor rgb="FFDBDBDB"/>
      </patternFill>
    </fill>
    <fill>
      <patternFill patternType="solid">
        <fgColor theme="5" tint="0.59999389629810485"/>
        <bgColor rgb="FFDBDBDB"/>
      </patternFill>
    </fill>
    <fill>
      <patternFill patternType="solid">
        <fgColor theme="5" tint="0.59999389629810485"/>
        <bgColor rgb="FFEDEDED"/>
      </patternFill>
    </fill>
    <fill>
      <patternFill patternType="solid">
        <fgColor theme="5" tint="0.59999389629810485"/>
        <bgColor rgb="FF000000"/>
      </patternFill>
    </fill>
    <fill>
      <patternFill patternType="solid">
        <fgColor theme="0" tint="-0.14999847407452621"/>
        <bgColor indexed="64"/>
      </patternFill>
    </fill>
    <fill>
      <patternFill patternType="solid">
        <fgColor theme="7" tint="0.59999389629810485"/>
        <bgColor rgb="FF000000"/>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ck">
        <color rgb="FFFFFFFF"/>
      </top>
      <bottom style="thin">
        <color rgb="FFFFFFFF"/>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right/>
      <top/>
      <bottom style="thin">
        <color rgb="FFFFFFFF"/>
      </bottom>
      <diagonal/>
    </border>
    <border>
      <left style="medium">
        <color rgb="FFA5A5A5"/>
      </left>
      <right/>
      <top style="medium">
        <color rgb="FFA5A5A5"/>
      </top>
      <bottom style="medium">
        <color rgb="FFA5A5A5"/>
      </bottom>
      <diagonal/>
    </border>
    <border>
      <left/>
      <right/>
      <top style="medium">
        <color rgb="FFA5A5A5"/>
      </top>
      <bottom style="medium">
        <color rgb="FFA5A5A5"/>
      </bottom>
      <diagonal/>
    </border>
    <border>
      <left style="medium">
        <color rgb="FFC9C9C9"/>
      </left>
      <right/>
      <top/>
      <bottom style="medium">
        <color rgb="FFC9C9C9"/>
      </bottom>
      <diagonal/>
    </border>
    <border>
      <left/>
      <right/>
      <top/>
      <bottom style="medium">
        <color rgb="FFC9C9C9"/>
      </bottom>
      <diagonal/>
    </border>
    <border>
      <left style="medium">
        <color rgb="FFC9C9C9"/>
      </left>
      <right/>
      <top/>
      <bottom/>
      <diagonal/>
    </border>
    <border>
      <left/>
      <right/>
      <top style="medium">
        <color rgb="FFC9C9C9"/>
      </top>
      <bottom/>
      <diagonal/>
    </border>
    <border>
      <left style="medium">
        <color rgb="FFC9C9C9"/>
      </left>
      <right/>
      <top style="medium">
        <color rgb="FFC9C9C9"/>
      </top>
      <bottom/>
      <diagonal/>
    </border>
    <border>
      <left/>
      <right/>
      <top style="thin">
        <color rgb="FF000000"/>
      </top>
      <bottom style="medium">
        <color rgb="FF000000"/>
      </bottom>
      <diagonal/>
    </border>
    <border>
      <left/>
      <right/>
      <top/>
      <bottom style="thin">
        <color rgb="FF000000"/>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s>
  <cellStyleXfs count="2">
    <xf numFmtId="0" fontId="0" fillId="0" borderId="0"/>
    <xf numFmtId="9" fontId="31" fillId="0" borderId="0" applyFont="0" applyFill="0" applyBorder="0" applyAlignment="0" applyProtection="0"/>
  </cellStyleXfs>
  <cellXfs count="253">
    <xf numFmtId="0" fontId="0" fillId="0" borderId="0" xfId="0"/>
    <xf numFmtId="0" fontId="0" fillId="0" borderId="0" xfId="0" applyAlignment="1">
      <alignment vertical="center"/>
    </xf>
    <xf numFmtId="0" fontId="3" fillId="0" borderId="0" xfId="0" applyFont="1"/>
    <xf numFmtId="0" fontId="4" fillId="0" borderId="1" xfId="0" applyFont="1" applyBorder="1" applyAlignment="1">
      <alignment vertical="top"/>
    </xf>
    <xf numFmtId="0" fontId="5" fillId="0" borderId="1" xfId="0" applyFont="1" applyBorder="1" applyAlignment="1">
      <alignment vertical="top"/>
    </xf>
    <xf numFmtId="0" fontId="5" fillId="0" borderId="0" xfId="0" applyFont="1" applyAlignment="1">
      <alignment vertical="top"/>
    </xf>
    <xf numFmtId="1" fontId="0" fillId="0" borderId="0" xfId="0" applyNumberFormat="1"/>
    <xf numFmtId="0" fontId="7" fillId="0" borderId="1" xfId="0" applyFont="1" applyBorder="1" applyAlignment="1">
      <alignment vertical="top"/>
    </xf>
    <xf numFmtId="0" fontId="0" fillId="0" borderId="5" xfId="0" applyBorder="1"/>
    <xf numFmtId="0" fontId="1" fillId="4" borderId="5" xfId="0" applyFont="1" applyFill="1" applyBorder="1" applyAlignment="1">
      <alignment vertical="center"/>
    </xf>
    <xf numFmtId="0" fontId="0" fillId="5" borderId="5" xfId="0" applyFill="1" applyBorder="1"/>
    <xf numFmtId="0" fontId="2" fillId="3" borderId="5" xfId="0" applyFont="1" applyFill="1" applyBorder="1" applyAlignment="1">
      <alignment vertical="center"/>
    </xf>
    <xf numFmtId="0" fontId="0" fillId="6" borderId="5" xfId="0" applyFill="1" applyBorder="1"/>
    <xf numFmtId="0" fontId="0" fillId="0" borderId="5" xfId="0" applyBorder="1" applyAlignment="1">
      <alignment vertical="center"/>
    </xf>
    <xf numFmtId="0" fontId="0" fillId="2" borderId="5" xfId="0" applyFill="1" applyBorder="1"/>
    <xf numFmtId="0" fontId="2" fillId="2" borderId="5" xfId="0" applyFont="1" applyFill="1" applyBorder="1" applyAlignment="1">
      <alignment vertical="center"/>
    </xf>
    <xf numFmtId="0" fontId="1" fillId="2" borderId="5" xfId="0" applyFont="1" applyFill="1" applyBorder="1" applyAlignment="1">
      <alignment vertical="center"/>
    </xf>
    <xf numFmtId="0" fontId="7" fillId="0" borderId="2" xfId="0" applyFont="1" applyBorder="1" applyAlignment="1">
      <alignment vertical="top"/>
    </xf>
    <xf numFmtId="0" fontId="1" fillId="7" borderId="6" xfId="0" applyFont="1" applyFill="1" applyBorder="1"/>
    <xf numFmtId="0" fontId="1" fillId="8" borderId="5" xfId="0" applyFont="1" applyFill="1" applyBorder="1"/>
    <xf numFmtId="0" fontId="1" fillId="7" borderId="5" xfId="0" applyFont="1" applyFill="1" applyBorder="1"/>
    <xf numFmtId="0" fontId="2" fillId="7" borderId="5" xfId="0" applyFont="1" applyFill="1" applyBorder="1"/>
    <xf numFmtId="0" fontId="3" fillId="0" borderId="0" xfId="0" applyFont="1" applyAlignment="1">
      <alignment horizontal="center"/>
    </xf>
    <xf numFmtId="8" fontId="1" fillId="9" borderId="0" xfId="0" applyNumberFormat="1" applyFont="1" applyFill="1" applyAlignment="1">
      <alignment vertical="center"/>
    </xf>
    <xf numFmtId="8" fontId="1" fillId="7" borderId="0" xfId="0" applyNumberFormat="1" applyFont="1" applyFill="1" applyAlignment="1">
      <alignment vertical="center"/>
    </xf>
    <xf numFmtId="8" fontId="1" fillId="8" borderId="0" xfId="0" applyNumberFormat="1" applyFont="1" applyFill="1" applyAlignment="1">
      <alignment vertical="center"/>
    </xf>
    <xf numFmtId="0" fontId="6" fillId="10" borderId="0" xfId="0" applyFont="1" applyFill="1" applyAlignment="1">
      <alignment vertical="center"/>
    </xf>
    <xf numFmtId="0" fontId="3" fillId="7" borderId="0" xfId="0" applyFont="1" applyFill="1" applyAlignment="1">
      <alignment horizontal="center"/>
    </xf>
    <xf numFmtId="0" fontId="3" fillId="8" borderId="0" xfId="0" applyFont="1" applyFill="1" applyAlignment="1">
      <alignment horizontal="center"/>
    </xf>
    <xf numFmtId="0" fontId="1" fillId="7" borderId="0" xfId="0" applyFont="1" applyFill="1"/>
    <xf numFmtId="0" fontId="1" fillId="8" borderId="0" xfId="0" applyFont="1" applyFill="1"/>
    <xf numFmtId="0" fontId="2" fillId="7" borderId="0" xfId="0" applyFont="1" applyFill="1"/>
    <xf numFmtId="0" fontId="3" fillId="0" borderId="0" xfId="0" applyFont="1" applyAlignment="1">
      <alignment horizontal="center" vertical="center"/>
    </xf>
    <xf numFmtId="0" fontId="9" fillId="0" borderId="1" xfId="0" applyFont="1" applyBorder="1" applyAlignment="1">
      <alignment vertical="top"/>
    </xf>
    <xf numFmtId="0" fontId="1" fillId="7" borderId="8" xfId="0" applyFont="1" applyFill="1" applyBorder="1"/>
    <xf numFmtId="0" fontId="8" fillId="12" borderId="1" xfId="0" applyFont="1" applyFill="1" applyBorder="1"/>
    <xf numFmtId="0" fontId="1" fillId="11" borderId="1" xfId="0" applyFont="1" applyFill="1" applyBorder="1"/>
    <xf numFmtId="0" fontId="3" fillId="0" borderId="1" xfId="0" applyFont="1" applyBorder="1"/>
    <xf numFmtId="0" fontId="2" fillId="11" borderId="1" xfId="0" applyFont="1" applyFill="1" applyBorder="1"/>
    <xf numFmtId="0" fontId="1" fillId="11" borderId="1" xfId="0" applyFont="1" applyFill="1" applyBorder="1" applyAlignment="1">
      <alignment vertical="center"/>
    </xf>
    <xf numFmtId="0" fontId="1" fillId="7" borderId="7" xfId="0" applyFont="1" applyFill="1" applyBorder="1"/>
    <xf numFmtId="0" fontId="11" fillId="0" borderId="1" xfId="0" applyFont="1" applyBorder="1"/>
    <xf numFmtId="0" fontId="8" fillId="11" borderId="1" xfId="0" applyFont="1" applyFill="1" applyBorder="1" applyAlignment="1">
      <alignment horizontal="center" vertical="center"/>
    </xf>
    <xf numFmtId="0" fontId="3" fillId="0" borderId="1" xfId="0" applyFont="1" applyBorder="1" applyAlignment="1">
      <alignment horizontal="center" vertical="center" wrapText="1"/>
    </xf>
    <xf numFmtId="0" fontId="2" fillId="11" borderId="1" xfId="0" applyFont="1" applyFill="1" applyBorder="1" applyAlignment="1">
      <alignment vertical="center"/>
    </xf>
    <xf numFmtId="0" fontId="0" fillId="0" borderId="9" xfId="0" applyBorder="1"/>
    <xf numFmtId="0" fontId="1" fillId="7" borderId="1" xfId="0" applyFont="1" applyFill="1" applyBorder="1"/>
    <xf numFmtId="0" fontId="1" fillId="8" borderId="1" xfId="0" applyFont="1" applyFill="1" applyBorder="1"/>
    <xf numFmtId="0" fontId="9" fillId="0" borderId="1" xfId="0" applyFont="1" applyBorder="1"/>
    <xf numFmtId="0" fontId="9" fillId="11" borderId="3" xfId="0" applyFont="1" applyFill="1" applyBorder="1" applyAlignment="1">
      <alignment vertical="top"/>
    </xf>
    <xf numFmtId="0" fontId="9" fillId="11" borderId="4" xfId="0" applyFont="1" applyFill="1" applyBorder="1" applyAlignment="1">
      <alignment vertical="top"/>
    </xf>
    <xf numFmtId="0" fontId="9" fillId="11" borderId="0" xfId="0" applyFont="1" applyFill="1" applyAlignment="1">
      <alignment vertical="top"/>
    </xf>
    <xf numFmtId="0" fontId="8" fillId="12" borderId="4" xfId="0" applyFont="1" applyFill="1" applyBorder="1"/>
    <xf numFmtId="0" fontId="6" fillId="10" borderId="0" xfId="0" applyFont="1" applyFill="1"/>
    <xf numFmtId="0" fontId="1" fillId="7" borderId="0" xfId="0" applyFont="1" applyFill="1" applyAlignment="1">
      <alignment vertical="center"/>
    </xf>
    <xf numFmtId="0" fontId="3" fillId="7" borderId="0" xfId="0" applyFont="1" applyFill="1"/>
    <xf numFmtId="0" fontId="1" fillId="8" borderId="0" xfId="0" applyFont="1" applyFill="1" applyAlignment="1">
      <alignment vertical="center"/>
    </xf>
    <xf numFmtId="0" fontId="3" fillId="8" borderId="0" xfId="0" applyFont="1" applyFill="1"/>
    <xf numFmtId="0" fontId="2" fillId="7" borderId="0" xfId="0" applyFont="1" applyFill="1" applyAlignment="1">
      <alignment vertical="center"/>
    </xf>
    <xf numFmtId="0" fontId="1" fillId="7" borderId="10" xfId="0" applyFont="1" applyFill="1" applyBorder="1"/>
    <xf numFmtId="0" fontId="14" fillId="13" borderId="11" xfId="0" applyFont="1" applyFill="1" applyBorder="1" applyAlignment="1">
      <alignment vertical="center" wrapText="1"/>
    </xf>
    <xf numFmtId="0" fontId="14" fillId="13" borderId="12" xfId="0" applyFont="1" applyFill="1" applyBorder="1" applyAlignment="1">
      <alignment horizontal="center" vertical="center" wrapText="1"/>
    </xf>
    <xf numFmtId="0" fontId="9" fillId="5" borderId="13" xfId="0" applyFont="1" applyFill="1" applyBorder="1" applyAlignment="1">
      <alignment vertical="center" wrapText="1"/>
    </xf>
    <xf numFmtId="0" fontId="9" fillId="5" borderId="14" xfId="0" applyFont="1" applyFill="1" applyBorder="1" applyAlignment="1">
      <alignment horizontal="center" vertical="center" wrapText="1"/>
    </xf>
    <xf numFmtId="0" fontId="12" fillId="0" borderId="15" xfId="0" applyFont="1" applyBorder="1" applyAlignment="1">
      <alignment vertical="center" wrapText="1"/>
    </xf>
    <xf numFmtId="0" fontId="12" fillId="0" borderId="13" xfId="0" applyFont="1" applyBorder="1" applyAlignment="1">
      <alignment vertical="center" wrapText="1"/>
    </xf>
    <xf numFmtId="10" fontId="12" fillId="0" borderId="0" xfId="0" applyNumberFormat="1" applyFont="1" applyAlignment="1">
      <alignment horizontal="center" vertical="center" wrapText="1"/>
    </xf>
    <xf numFmtId="0" fontId="12" fillId="0" borderId="14" xfId="0" applyFont="1" applyBorder="1" applyAlignment="1">
      <alignment horizontal="center" vertical="center" wrapText="1"/>
    </xf>
    <xf numFmtId="0" fontId="9" fillId="5" borderId="15" xfId="0" applyFont="1" applyFill="1" applyBorder="1" applyAlignment="1">
      <alignment vertical="center" wrapText="1"/>
    </xf>
    <xf numFmtId="0" fontId="16" fillId="5" borderId="13" xfId="0" applyFont="1" applyFill="1" applyBorder="1" applyAlignment="1">
      <alignment vertical="center" wrapText="1"/>
    </xf>
    <xf numFmtId="10" fontId="9" fillId="5" borderId="0" xfId="0" applyNumberFormat="1" applyFont="1" applyFill="1" applyAlignment="1">
      <alignment horizontal="center" vertical="center" wrapText="1"/>
    </xf>
    <xf numFmtId="0" fontId="17" fillId="0" borderId="13" xfId="0" applyFont="1" applyBorder="1" applyAlignment="1">
      <alignment vertical="center" wrapText="1"/>
    </xf>
    <xf numFmtId="10" fontId="9" fillId="5" borderId="14" xfId="0" applyNumberFormat="1" applyFont="1" applyFill="1" applyBorder="1" applyAlignment="1">
      <alignment horizontal="center" vertical="center" wrapText="1"/>
    </xf>
    <xf numFmtId="0" fontId="18" fillId="0" borderId="0" xfId="0" applyFont="1" applyAlignment="1">
      <alignment vertical="center"/>
    </xf>
    <xf numFmtId="0" fontId="9" fillId="14" borderId="13" xfId="0" applyFont="1" applyFill="1" applyBorder="1" applyAlignment="1">
      <alignment vertical="center" wrapText="1"/>
    </xf>
    <xf numFmtId="0" fontId="24" fillId="14" borderId="13" xfId="0" applyFont="1" applyFill="1" applyBorder="1" applyAlignment="1">
      <alignment vertical="center" wrapText="1"/>
    </xf>
    <xf numFmtId="0" fontId="22" fillId="14" borderId="13" xfId="0" applyFont="1" applyFill="1" applyBorder="1" applyAlignment="1">
      <alignment vertical="center" wrapText="1"/>
    </xf>
    <xf numFmtId="0" fontId="12" fillId="15" borderId="15" xfId="0" applyFont="1" applyFill="1" applyBorder="1" applyAlignment="1">
      <alignment vertical="center" wrapText="1"/>
    </xf>
    <xf numFmtId="10" fontId="12" fillId="15" borderId="0" xfId="0" applyNumberFormat="1" applyFont="1" applyFill="1" applyAlignment="1">
      <alignment horizontal="center" vertical="center" wrapText="1"/>
    </xf>
    <xf numFmtId="0" fontId="21" fillId="15" borderId="13" xfId="0" applyFont="1" applyFill="1" applyBorder="1" applyAlignment="1">
      <alignment vertical="center" wrapText="1"/>
    </xf>
    <xf numFmtId="0" fontId="12" fillId="15" borderId="14" xfId="0" applyFont="1" applyFill="1" applyBorder="1" applyAlignment="1">
      <alignment horizontal="center" vertical="center" wrapText="1"/>
    </xf>
    <xf numFmtId="0" fontId="9" fillId="15" borderId="15" xfId="0" applyFont="1" applyFill="1" applyBorder="1" applyAlignment="1">
      <alignment vertical="center" wrapText="1"/>
    </xf>
    <xf numFmtId="0" fontId="16" fillId="15" borderId="13" xfId="0" applyFont="1" applyFill="1" applyBorder="1" applyAlignment="1">
      <alignment vertical="center" wrapText="1"/>
    </xf>
    <xf numFmtId="0" fontId="12" fillId="15" borderId="13" xfId="0" applyFont="1" applyFill="1" applyBorder="1" applyAlignment="1">
      <alignment vertical="center" wrapText="1"/>
    </xf>
    <xf numFmtId="10" fontId="9" fillId="15" borderId="0" xfId="0" applyNumberFormat="1" applyFont="1" applyFill="1" applyAlignment="1">
      <alignment horizontal="center" vertical="center" wrapText="1"/>
    </xf>
    <xf numFmtId="0" fontId="9" fillId="15" borderId="14" xfId="0" applyFont="1" applyFill="1" applyBorder="1" applyAlignment="1">
      <alignment horizontal="center" vertical="center" wrapText="1"/>
    </xf>
    <xf numFmtId="0" fontId="24" fillId="15" borderId="13" xfId="0" applyFont="1" applyFill="1" applyBorder="1" applyAlignment="1">
      <alignment vertical="center" wrapText="1"/>
    </xf>
    <xf numFmtId="0" fontId="12" fillId="16" borderId="15" xfId="0" applyFont="1" applyFill="1" applyBorder="1" applyAlignment="1">
      <alignment vertical="center" wrapText="1"/>
    </xf>
    <xf numFmtId="0" fontId="24" fillId="16" borderId="13" xfId="0" applyFont="1" applyFill="1" applyBorder="1" applyAlignment="1">
      <alignment vertical="center" wrapText="1"/>
    </xf>
    <xf numFmtId="0" fontId="9" fillId="16" borderId="15" xfId="0" applyFont="1" applyFill="1" applyBorder="1" applyAlignment="1">
      <alignment vertical="center" wrapText="1"/>
    </xf>
    <xf numFmtId="0" fontId="9" fillId="16" borderId="13" xfId="0" applyFont="1" applyFill="1" applyBorder="1" applyAlignment="1">
      <alignment vertical="center" wrapText="1"/>
    </xf>
    <xf numFmtId="0" fontId="9" fillId="16" borderId="14" xfId="0" applyFont="1" applyFill="1" applyBorder="1" applyAlignment="1">
      <alignment horizontal="center" vertical="center" wrapText="1"/>
    </xf>
    <xf numFmtId="0" fontId="22" fillId="16" borderId="15" xfId="0" applyFont="1" applyFill="1" applyBorder="1" applyAlignment="1">
      <alignment vertical="center" wrapText="1"/>
    </xf>
    <xf numFmtId="0" fontId="22" fillId="16" borderId="13" xfId="0" applyFont="1" applyFill="1" applyBorder="1" applyAlignment="1">
      <alignment vertical="center" wrapText="1"/>
    </xf>
    <xf numFmtId="0" fontId="12" fillId="16" borderId="14" xfId="0" applyFont="1" applyFill="1" applyBorder="1" applyAlignment="1">
      <alignment horizontal="center" vertical="center" wrapText="1"/>
    </xf>
    <xf numFmtId="10" fontId="9" fillId="16" borderId="14" xfId="0" applyNumberFormat="1" applyFont="1" applyFill="1" applyBorder="1" applyAlignment="1">
      <alignment horizontal="center" vertical="center" wrapText="1"/>
    </xf>
    <xf numFmtId="0" fontId="9" fillId="17" borderId="15" xfId="0" applyFont="1" applyFill="1" applyBorder="1" applyAlignment="1">
      <alignment vertical="center" wrapText="1"/>
    </xf>
    <xf numFmtId="0" fontId="16" fillId="17" borderId="13" xfId="0" applyFont="1" applyFill="1" applyBorder="1" applyAlignment="1">
      <alignment vertical="center" wrapText="1"/>
    </xf>
    <xf numFmtId="0" fontId="12" fillId="17" borderId="15" xfId="0" applyFont="1" applyFill="1" applyBorder="1" applyAlignment="1">
      <alignment vertical="center" wrapText="1"/>
    </xf>
    <xf numFmtId="0" fontId="24" fillId="17" borderId="13" xfId="0" applyFont="1" applyFill="1" applyBorder="1" applyAlignment="1">
      <alignment vertical="center" wrapText="1"/>
    </xf>
    <xf numFmtId="0" fontId="12" fillId="17" borderId="14" xfId="0" applyFont="1" applyFill="1" applyBorder="1" applyAlignment="1">
      <alignment horizontal="center" vertical="center" wrapText="1"/>
    </xf>
    <xf numFmtId="0" fontId="25" fillId="17" borderId="15" xfId="0" applyFont="1" applyFill="1" applyBorder="1" applyAlignment="1">
      <alignment vertical="center" wrapText="1"/>
    </xf>
    <xf numFmtId="0" fontId="21" fillId="17" borderId="13" xfId="0" applyFont="1" applyFill="1" applyBorder="1" applyAlignment="1">
      <alignment vertical="center" wrapText="1"/>
    </xf>
    <xf numFmtId="0" fontId="16" fillId="16" borderId="13" xfId="0" applyFont="1" applyFill="1" applyBorder="1" applyAlignment="1">
      <alignment vertical="center" wrapText="1"/>
    </xf>
    <xf numFmtId="0" fontId="21" fillId="16" borderId="13" xfId="0" applyFont="1" applyFill="1" applyBorder="1" applyAlignment="1">
      <alignment vertical="center" wrapText="1"/>
    </xf>
    <xf numFmtId="10" fontId="9" fillId="16" borderId="0" xfId="0" applyNumberFormat="1" applyFont="1" applyFill="1" applyAlignment="1">
      <alignment horizontal="center" vertical="center" wrapText="1"/>
    </xf>
    <xf numFmtId="0" fontId="25" fillId="16" borderId="15" xfId="0" applyFont="1" applyFill="1" applyBorder="1" applyAlignment="1">
      <alignment vertical="center" wrapText="1"/>
    </xf>
    <xf numFmtId="0" fontId="9" fillId="18" borderId="15" xfId="0" applyFont="1" applyFill="1" applyBorder="1" applyAlignment="1">
      <alignment vertical="center" wrapText="1"/>
    </xf>
    <xf numFmtId="0" fontId="9" fillId="18" borderId="13" xfId="0" applyFont="1" applyFill="1" applyBorder="1" applyAlignment="1">
      <alignment vertical="center" wrapText="1"/>
    </xf>
    <xf numFmtId="0" fontId="9" fillId="18" borderId="14" xfId="0" applyFont="1" applyFill="1" applyBorder="1" applyAlignment="1">
      <alignment horizontal="center" vertical="center" wrapText="1"/>
    </xf>
    <xf numFmtId="0" fontId="12" fillId="18" borderId="15" xfId="0" applyFont="1" applyFill="1" applyBorder="1" applyAlignment="1">
      <alignment vertical="center" wrapText="1"/>
    </xf>
    <xf numFmtId="0" fontId="12" fillId="18" borderId="13" xfId="0" applyFont="1" applyFill="1" applyBorder="1" applyAlignment="1">
      <alignment vertical="center" wrapText="1"/>
    </xf>
    <xf numFmtId="10" fontId="9" fillId="18" borderId="0" xfId="0" applyNumberFormat="1" applyFont="1" applyFill="1" applyAlignment="1">
      <alignment horizontal="center" vertical="center" wrapText="1"/>
    </xf>
    <xf numFmtId="0" fontId="17" fillId="18" borderId="13" xfId="0" applyFont="1" applyFill="1" applyBorder="1" applyAlignment="1">
      <alignment vertical="center" wrapText="1"/>
    </xf>
    <xf numFmtId="10" fontId="12" fillId="18" borderId="0" xfId="0" applyNumberFormat="1" applyFont="1" applyFill="1" applyAlignment="1">
      <alignment horizontal="center" vertical="center" wrapText="1"/>
    </xf>
    <xf numFmtId="0" fontId="12" fillId="18" borderId="14" xfId="0" applyFont="1" applyFill="1" applyBorder="1" applyAlignment="1">
      <alignment horizontal="center" vertical="center" wrapText="1"/>
    </xf>
    <xf numFmtId="10" fontId="12" fillId="16" borderId="0" xfId="0" applyNumberFormat="1" applyFont="1" applyFill="1" applyAlignment="1">
      <alignment horizontal="center" vertical="center" wrapText="1"/>
    </xf>
    <xf numFmtId="0" fontId="23" fillId="16" borderId="13" xfId="0" applyFont="1" applyFill="1" applyBorder="1" applyAlignment="1">
      <alignment vertical="center" wrapText="1"/>
    </xf>
    <xf numFmtId="0" fontId="12" fillId="16" borderId="13" xfId="0" applyFont="1" applyFill="1" applyBorder="1" applyAlignment="1">
      <alignment vertical="center" wrapText="1"/>
    </xf>
    <xf numFmtId="0" fontId="23" fillId="14" borderId="13" xfId="0" applyFont="1" applyFill="1" applyBorder="1" applyAlignment="1">
      <alignment vertical="center" wrapText="1"/>
    </xf>
    <xf numFmtId="0" fontId="9" fillId="19" borderId="15" xfId="0" applyFont="1" applyFill="1" applyBorder="1" applyAlignment="1">
      <alignment vertical="center" wrapText="1"/>
    </xf>
    <xf numFmtId="10" fontId="9" fillId="19" borderId="0" xfId="0" applyNumberFormat="1" applyFont="1" applyFill="1" applyAlignment="1">
      <alignment horizontal="center" vertical="center" wrapText="1"/>
    </xf>
    <xf numFmtId="0" fontId="9" fillId="19" borderId="13" xfId="0" applyFont="1" applyFill="1" applyBorder="1" applyAlignment="1">
      <alignment vertical="center" wrapText="1"/>
    </xf>
    <xf numFmtId="0" fontId="9" fillId="19" borderId="14" xfId="0" applyFont="1" applyFill="1" applyBorder="1" applyAlignment="1">
      <alignment horizontal="center" vertical="center" wrapText="1"/>
    </xf>
    <xf numFmtId="0" fontId="12" fillId="19" borderId="15" xfId="0" applyFont="1" applyFill="1" applyBorder="1" applyAlignment="1">
      <alignment vertical="center" wrapText="1"/>
    </xf>
    <xf numFmtId="0" fontId="24" fillId="19" borderId="13" xfId="0" applyFont="1" applyFill="1" applyBorder="1" applyAlignment="1">
      <alignment vertical="center" wrapText="1"/>
    </xf>
    <xf numFmtId="0" fontId="13" fillId="19" borderId="15" xfId="0" applyFont="1" applyFill="1" applyBorder="1" applyAlignment="1">
      <alignment vertical="center" wrapText="1"/>
    </xf>
    <xf numFmtId="0" fontId="22" fillId="18" borderId="13" xfId="0" applyFont="1" applyFill="1" applyBorder="1" applyAlignment="1">
      <alignment vertical="center" wrapText="1"/>
    </xf>
    <xf numFmtId="0" fontId="16" fillId="18" borderId="13" xfId="0" applyFont="1" applyFill="1" applyBorder="1" applyAlignment="1">
      <alignment vertical="center" wrapText="1"/>
    </xf>
    <xf numFmtId="0" fontId="9" fillId="17" borderId="13" xfId="0" applyFont="1" applyFill="1" applyBorder="1" applyAlignment="1">
      <alignment vertical="center" wrapText="1"/>
    </xf>
    <xf numFmtId="0" fontId="22" fillId="17" borderId="13" xfId="0" applyFont="1" applyFill="1" applyBorder="1" applyAlignment="1">
      <alignment vertical="center" wrapText="1"/>
    </xf>
    <xf numFmtId="10" fontId="9" fillId="17" borderId="0" xfId="0" applyNumberFormat="1" applyFont="1" applyFill="1" applyAlignment="1">
      <alignment horizontal="center" vertical="center" wrapText="1"/>
    </xf>
    <xf numFmtId="0" fontId="9" fillId="17" borderId="14" xfId="0" applyFont="1" applyFill="1" applyBorder="1" applyAlignment="1">
      <alignment horizontal="center" vertical="center" wrapText="1"/>
    </xf>
    <xf numFmtId="10" fontId="12" fillId="17" borderId="0" xfId="0" applyNumberFormat="1" applyFont="1" applyFill="1" applyAlignment="1">
      <alignment horizontal="center" vertical="center" wrapText="1"/>
    </xf>
    <xf numFmtId="0" fontId="23" fillId="19" borderId="13" xfId="0" applyFont="1" applyFill="1" applyBorder="1" applyAlignment="1">
      <alignment vertical="center" wrapText="1"/>
    </xf>
    <xf numFmtId="10" fontId="12" fillId="19" borderId="0" xfId="0" applyNumberFormat="1" applyFont="1" applyFill="1" applyAlignment="1">
      <alignment horizontal="center" vertical="center" wrapText="1"/>
    </xf>
    <xf numFmtId="0" fontId="21" fillId="19" borderId="13" xfId="0" applyFont="1" applyFill="1" applyBorder="1" applyAlignment="1">
      <alignment vertical="center" wrapText="1"/>
    </xf>
    <xf numFmtId="0" fontId="12" fillId="19" borderId="14" xfId="0" applyFont="1" applyFill="1" applyBorder="1" applyAlignment="1">
      <alignment horizontal="center" vertical="center" wrapText="1"/>
    </xf>
    <xf numFmtId="0" fontId="16" fillId="19" borderId="13" xfId="0" applyFont="1" applyFill="1" applyBorder="1" applyAlignment="1">
      <alignment vertical="center" wrapText="1"/>
    </xf>
    <xf numFmtId="0" fontId="16" fillId="14" borderId="13" xfId="0" applyFont="1" applyFill="1" applyBorder="1" applyAlignment="1">
      <alignment vertical="center" wrapText="1"/>
    </xf>
    <xf numFmtId="0" fontId="14" fillId="16" borderId="13" xfId="0" applyFont="1" applyFill="1" applyBorder="1" applyAlignment="1">
      <alignment vertical="center" wrapText="1"/>
    </xf>
    <xf numFmtId="0" fontId="9" fillId="14" borderId="15" xfId="0" applyFont="1" applyFill="1" applyBorder="1" applyAlignment="1">
      <alignment vertical="center" wrapText="1"/>
    </xf>
    <xf numFmtId="10" fontId="9" fillId="14" borderId="0" xfId="0" applyNumberFormat="1" applyFont="1" applyFill="1" applyAlignment="1">
      <alignment horizontal="center" vertical="center" wrapText="1"/>
    </xf>
    <xf numFmtId="0" fontId="9" fillId="14" borderId="14" xfId="0" applyFont="1" applyFill="1" applyBorder="1" applyAlignment="1">
      <alignment horizontal="center" vertical="center" wrapText="1"/>
    </xf>
    <xf numFmtId="0" fontId="20" fillId="18" borderId="13" xfId="0" applyFont="1" applyFill="1" applyBorder="1" applyAlignment="1">
      <alignment vertical="center" wrapText="1"/>
    </xf>
    <xf numFmtId="0" fontId="17" fillId="16" borderId="13" xfId="0" applyFont="1" applyFill="1" applyBorder="1" applyAlignment="1">
      <alignment vertical="center" wrapText="1"/>
    </xf>
    <xf numFmtId="0" fontId="12" fillId="17" borderId="13" xfId="0" applyFont="1" applyFill="1" applyBorder="1" applyAlignment="1">
      <alignment vertical="center" wrapText="1"/>
    </xf>
    <xf numFmtId="0" fontId="17" fillId="17" borderId="13" xfId="0" applyFont="1" applyFill="1" applyBorder="1" applyAlignment="1">
      <alignment vertical="center" wrapText="1"/>
    </xf>
    <xf numFmtId="0" fontId="17" fillId="19" borderId="13" xfId="0" applyFont="1" applyFill="1" applyBorder="1" applyAlignment="1">
      <alignment vertical="center" wrapText="1"/>
    </xf>
    <xf numFmtId="0" fontId="12" fillId="19" borderId="13" xfId="0" applyFont="1" applyFill="1" applyBorder="1" applyAlignment="1">
      <alignment vertical="center" wrapText="1"/>
    </xf>
    <xf numFmtId="0" fontId="19" fillId="16" borderId="13" xfId="0" applyFont="1" applyFill="1" applyBorder="1" applyAlignment="1">
      <alignment vertical="center" wrapText="1"/>
    </xf>
    <xf numFmtId="0" fontId="9" fillId="15" borderId="13" xfId="0" applyFont="1" applyFill="1" applyBorder="1" applyAlignment="1">
      <alignment vertical="center" wrapText="1"/>
    </xf>
    <xf numFmtId="0" fontId="17" fillId="15" borderId="13" xfId="0" applyFont="1" applyFill="1" applyBorder="1" applyAlignment="1">
      <alignment vertical="center" wrapText="1"/>
    </xf>
    <xf numFmtId="0" fontId="13" fillId="17" borderId="15" xfId="0" applyFont="1" applyFill="1" applyBorder="1" applyAlignment="1">
      <alignment vertical="center" wrapText="1"/>
    </xf>
    <xf numFmtId="0" fontId="14" fillId="17" borderId="15" xfId="0" applyFont="1" applyFill="1" applyBorder="1" applyAlignment="1">
      <alignment vertical="center" wrapText="1"/>
    </xf>
    <xf numFmtId="0" fontId="14" fillId="19" borderId="15" xfId="0" applyFont="1" applyFill="1" applyBorder="1" applyAlignment="1">
      <alignment vertical="center" wrapText="1"/>
    </xf>
    <xf numFmtId="0" fontId="21" fillId="18" borderId="13" xfId="0" applyFont="1" applyFill="1" applyBorder="1" applyAlignment="1">
      <alignment vertical="center" wrapText="1"/>
    </xf>
    <xf numFmtId="0" fontId="23" fillId="18" borderId="13" xfId="0" applyFont="1" applyFill="1" applyBorder="1" applyAlignment="1">
      <alignment vertical="center" wrapText="1"/>
    </xf>
    <xf numFmtId="0" fontId="27" fillId="16" borderId="15" xfId="0" applyFont="1" applyFill="1" applyBorder="1" applyAlignment="1">
      <alignment vertical="center" wrapText="1"/>
    </xf>
    <xf numFmtId="0" fontId="27" fillId="16" borderId="13" xfId="0" applyFont="1" applyFill="1" applyBorder="1" applyAlignment="1">
      <alignment vertical="center" wrapText="1"/>
    </xf>
    <xf numFmtId="0" fontId="6" fillId="10" borderId="18" xfId="0" applyFont="1" applyFill="1" applyBorder="1" applyAlignment="1">
      <alignment vertical="center" wrapText="1"/>
    </xf>
    <xf numFmtId="0" fontId="1" fillId="9" borderId="0" xfId="0" applyFont="1" applyFill="1"/>
    <xf numFmtId="0" fontId="1" fillId="20" borderId="0" xfId="0" applyFont="1" applyFill="1"/>
    <xf numFmtId="0" fontId="1" fillId="7" borderId="19" xfId="0" applyFont="1" applyFill="1" applyBorder="1"/>
    <xf numFmtId="0" fontId="3" fillId="7" borderId="5" xfId="0" applyFont="1" applyFill="1" applyBorder="1" applyAlignment="1">
      <alignment horizontal="center"/>
    </xf>
    <xf numFmtId="0" fontId="3" fillId="7" borderId="5" xfId="0" applyFont="1" applyFill="1" applyBorder="1"/>
    <xf numFmtId="0" fontId="3" fillId="8" borderId="5" xfId="0" applyFont="1" applyFill="1" applyBorder="1" applyAlignment="1">
      <alignment horizontal="center"/>
    </xf>
    <xf numFmtId="0" fontId="3" fillId="8" borderId="5" xfId="0" applyFont="1" applyFill="1" applyBorder="1"/>
    <xf numFmtId="0" fontId="3" fillId="8" borderId="20" xfId="0" applyFont="1" applyFill="1" applyBorder="1"/>
    <xf numFmtId="0" fontId="3" fillId="7" borderId="20" xfId="0" applyFont="1" applyFill="1" applyBorder="1"/>
    <xf numFmtId="0" fontId="1" fillId="21" borderId="1" xfId="0" applyFont="1" applyFill="1" applyBorder="1"/>
    <xf numFmtId="0" fontId="3" fillId="21" borderId="1" xfId="0" applyFont="1" applyFill="1" applyBorder="1"/>
    <xf numFmtId="0" fontId="2" fillId="21" borderId="1" xfId="0" applyFont="1" applyFill="1" applyBorder="1"/>
    <xf numFmtId="0" fontId="3" fillId="11" borderId="1" xfId="0" applyFont="1" applyFill="1" applyBorder="1"/>
    <xf numFmtId="0" fontId="11" fillId="21" borderId="1" xfId="0" applyFont="1" applyFill="1" applyBorder="1"/>
    <xf numFmtId="0" fontId="11" fillId="11" borderId="1" xfId="0" applyFont="1" applyFill="1" applyBorder="1"/>
    <xf numFmtId="0" fontId="1" fillId="21" borderId="21" xfId="0" applyFont="1" applyFill="1" applyBorder="1"/>
    <xf numFmtId="0" fontId="10" fillId="21" borderId="1" xfId="0" applyFont="1" applyFill="1" applyBorder="1"/>
    <xf numFmtId="0" fontId="3" fillId="11" borderId="4" xfId="0" applyFont="1" applyFill="1" applyBorder="1"/>
    <xf numFmtId="0" fontId="29" fillId="21" borderId="1" xfId="0" applyFont="1" applyFill="1" applyBorder="1"/>
    <xf numFmtId="0" fontId="3" fillId="21" borderId="4" xfId="0" applyFont="1" applyFill="1" applyBorder="1"/>
    <xf numFmtId="0" fontId="30" fillId="11" borderId="3" xfId="0" applyFont="1" applyFill="1" applyBorder="1" applyAlignment="1">
      <alignment vertical="top"/>
    </xf>
    <xf numFmtId="0" fontId="30" fillId="11" borderId="4" xfId="0" applyFont="1" applyFill="1" applyBorder="1" applyAlignment="1">
      <alignment vertical="top"/>
    </xf>
    <xf numFmtId="0" fontId="30" fillId="11" borderId="0" xfId="0" applyFont="1" applyFill="1" applyAlignment="1">
      <alignment vertical="top"/>
    </xf>
    <xf numFmtId="0" fontId="3" fillId="22" borderId="1" xfId="0" applyFont="1" applyFill="1" applyBorder="1"/>
    <xf numFmtId="0" fontId="3" fillId="23" borderId="0" xfId="0" applyFont="1" applyFill="1" applyAlignment="1">
      <alignment horizontal="center"/>
    </xf>
    <xf numFmtId="0" fontId="3" fillId="24" borderId="0" xfId="0" applyFont="1" applyFill="1" applyAlignment="1">
      <alignment horizontal="center"/>
    </xf>
    <xf numFmtId="0" fontId="3" fillId="25" borderId="0" xfId="0" applyFont="1" applyFill="1" applyAlignment="1">
      <alignment horizontal="center"/>
    </xf>
    <xf numFmtId="0" fontId="9" fillId="0" borderId="4" xfId="0" applyFont="1" applyBorder="1" applyAlignment="1">
      <alignment vertical="top"/>
    </xf>
    <xf numFmtId="0" fontId="10" fillId="0" borderId="4" xfId="0" applyFont="1" applyBorder="1" applyAlignment="1">
      <alignment vertical="top"/>
    </xf>
    <xf numFmtId="0" fontId="9" fillId="0" borderId="0" xfId="0" applyFont="1" applyAlignment="1">
      <alignment vertical="top"/>
    </xf>
    <xf numFmtId="164" fontId="9" fillId="0" borderId="1" xfId="1" applyNumberFormat="1" applyFont="1" applyBorder="1"/>
    <xf numFmtId="164" fontId="3" fillId="21" borderId="1" xfId="1" applyNumberFormat="1" applyFont="1" applyFill="1" applyBorder="1"/>
    <xf numFmtId="164" fontId="10" fillId="21" borderId="1" xfId="1" applyNumberFormat="1" applyFont="1" applyFill="1" applyBorder="1"/>
    <xf numFmtId="164" fontId="3" fillId="26" borderId="1" xfId="1" applyNumberFormat="1" applyFont="1" applyFill="1" applyBorder="1"/>
    <xf numFmtId="164" fontId="3" fillId="11" borderId="1" xfId="1" applyNumberFormat="1" applyFont="1" applyFill="1" applyBorder="1"/>
    <xf numFmtId="164" fontId="3" fillId="22" borderId="1" xfId="1" applyNumberFormat="1" applyFont="1" applyFill="1" applyBorder="1"/>
    <xf numFmtId="164" fontId="29" fillId="21" borderId="1" xfId="1" applyNumberFormat="1" applyFont="1" applyFill="1" applyBorder="1"/>
    <xf numFmtId="164" fontId="3" fillId="11" borderId="4" xfId="1" applyNumberFormat="1" applyFont="1" applyFill="1" applyBorder="1"/>
    <xf numFmtId="164" fontId="11" fillId="21" borderId="1" xfId="1" applyNumberFormat="1" applyFont="1" applyFill="1" applyBorder="1"/>
    <xf numFmtId="164" fontId="3" fillId="21" borderId="4" xfId="1" applyNumberFormat="1" applyFont="1" applyFill="1" applyBorder="1"/>
    <xf numFmtId="164" fontId="11" fillId="11" borderId="1" xfId="1" applyNumberFormat="1" applyFont="1" applyFill="1" applyBorder="1"/>
    <xf numFmtId="164" fontId="3" fillId="0" borderId="1" xfId="1" applyNumberFormat="1" applyFont="1" applyBorder="1"/>
    <xf numFmtId="164" fontId="9" fillId="0" borderId="1" xfId="1" applyNumberFormat="1" applyFont="1" applyBorder="1" applyAlignment="1">
      <alignment vertical="top"/>
    </xf>
    <xf numFmtId="164" fontId="5" fillId="0" borderId="0" xfId="1" applyNumberFormat="1" applyFont="1" applyAlignment="1">
      <alignment vertical="top"/>
    </xf>
    <xf numFmtId="0" fontId="5" fillId="27" borderId="1" xfId="0" applyFont="1" applyFill="1" applyBorder="1" applyAlignment="1">
      <alignment vertical="top"/>
    </xf>
    <xf numFmtId="10" fontId="9" fillId="18" borderId="16" xfId="0" applyNumberFormat="1" applyFont="1" applyFill="1" applyBorder="1" applyAlignment="1">
      <alignment horizontal="center" vertical="center" wrapText="1"/>
    </xf>
    <xf numFmtId="10" fontId="9" fillId="18" borderId="14" xfId="0" applyNumberFormat="1"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4" xfId="0" applyFont="1" applyFill="1" applyBorder="1" applyAlignment="1">
      <alignment horizontal="center" vertical="center" wrapText="1"/>
    </xf>
    <xf numFmtId="10" fontId="12" fillId="15" borderId="16" xfId="0" applyNumberFormat="1" applyFont="1" applyFill="1" applyBorder="1" applyAlignment="1">
      <alignment horizontal="center" vertical="center" wrapText="1"/>
    </xf>
    <xf numFmtId="10" fontId="12" fillId="15" borderId="14" xfId="0" applyNumberFormat="1" applyFont="1" applyFill="1" applyBorder="1" applyAlignment="1">
      <alignment horizontal="center" vertical="center" wrapText="1"/>
    </xf>
    <xf numFmtId="10" fontId="9" fillId="5" borderId="16" xfId="0" applyNumberFormat="1" applyFont="1" applyFill="1" applyBorder="1" applyAlignment="1">
      <alignment horizontal="center" vertical="center" wrapText="1"/>
    </xf>
    <xf numFmtId="10" fontId="9" fillId="5" borderId="14" xfId="0" applyNumberFormat="1"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2" fillId="15" borderId="14" xfId="0" applyFont="1" applyFill="1" applyBorder="1" applyAlignment="1">
      <alignment horizontal="center" vertical="center" wrapText="1"/>
    </xf>
    <xf numFmtId="10" fontId="12" fillId="18" borderId="16" xfId="0" applyNumberFormat="1" applyFont="1" applyFill="1" applyBorder="1" applyAlignment="1">
      <alignment horizontal="center" vertical="center" wrapText="1"/>
    </xf>
    <xf numFmtId="10" fontId="12" fillId="18" borderId="14" xfId="0" applyNumberFormat="1" applyFont="1" applyFill="1" applyBorder="1" applyAlignment="1">
      <alignment horizontal="center" vertical="center" wrapText="1"/>
    </xf>
    <xf numFmtId="10" fontId="12" fillId="16" borderId="16" xfId="0" applyNumberFormat="1" applyFont="1" applyFill="1" applyBorder="1" applyAlignment="1">
      <alignment horizontal="center" vertical="center" wrapText="1"/>
    </xf>
    <xf numFmtId="10" fontId="12" fillId="16" borderId="14" xfId="0" applyNumberFormat="1" applyFont="1" applyFill="1" applyBorder="1" applyAlignment="1">
      <alignment horizontal="center" vertical="center" wrapText="1"/>
    </xf>
    <xf numFmtId="10" fontId="9" fillId="16" borderId="16" xfId="0" applyNumberFormat="1" applyFont="1" applyFill="1" applyBorder="1" applyAlignment="1">
      <alignment horizontal="center" vertical="center" wrapText="1"/>
    </xf>
    <xf numFmtId="10" fontId="9" fillId="16" borderId="14" xfId="0" applyNumberFormat="1" applyFont="1" applyFill="1" applyBorder="1" applyAlignment="1">
      <alignment horizontal="center" vertical="center" wrapText="1"/>
    </xf>
    <xf numFmtId="0" fontId="9" fillId="15" borderId="16" xfId="0" applyFont="1" applyFill="1" applyBorder="1" applyAlignment="1">
      <alignment horizontal="center" vertical="center" wrapText="1"/>
    </xf>
    <xf numFmtId="0" fontId="9" fillId="15" borderId="14" xfId="0" applyFont="1" applyFill="1" applyBorder="1" applyAlignment="1">
      <alignment horizontal="center" vertical="center" wrapText="1"/>
    </xf>
    <xf numFmtId="0" fontId="12" fillId="16" borderId="16" xfId="0" applyFont="1" applyFill="1" applyBorder="1" applyAlignment="1">
      <alignment horizontal="center" vertical="center" wrapText="1"/>
    </xf>
    <xf numFmtId="0" fontId="12" fillId="16" borderId="14" xfId="0" applyFont="1" applyFill="1" applyBorder="1" applyAlignment="1">
      <alignment horizontal="center" vertical="center" wrapText="1"/>
    </xf>
    <xf numFmtId="0" fontId="9" fillId="15" borderId="17" xfId="0" applyFont="1" applyFill="1" applyBorder="1" applyAlignment="1">
      <alignment vertical="center" wrapText="1"/>
    </xf>
    <xf numFmtId="0" fontId="9" fillId="15" borderId="13" xfId="0" applyFont="1" applyFill="1" applyBorder="1" applyAlignment="1">
      <alignment vertical="center" wrapText="1"/>
    </xf>
    <xf numFmtId="10" fontId="12" fillId="19" borderId="16" xfId="0" applyNumberFormat="1" applyFont="1" applyFill="1" applyBorder="1" applyAlignment="1">
      <alignment horizontal="center" vertical="center" wrapText="1"/>
    </xf>
    <xf numFmtId="10" fontId="12" fillId="19" borderId="14" xfId="0" applyNumberFormat="1" applyFont="1" applyFill="1" applyBorder="1" applyAlignment="1">
      <alignment horizontal="center" vertical="center" wrapText="1"/>
    </xf>
    <xf numFmtId="10" fontId="12" fillId="17" borderId="16" xfId="0" applyNumberFormat="1" applyFont="1" applyFill="1" applyBorder="1" applyAlignment="1">
      <alignment horizontal="center" vertical="center" wrapText="1"/>
    </xf>
    <xf numFmtId="10" fontId="12" fillId="17" borderId="14" xfId="0" applyNumberFormat="1" applyFont="1" applyFill="1" applyBorder="1" applyAlignment="1">
      <alignment horizontal="center" vertical="center" wrapText="1"/>
    </xf>
    <xf numFmtId="10" fontId="9" fillId="19" borderId="16" xfId="0" applyNumberFormat="1" applyFont="1" applyFill="1" applyBorder="1" applyAlignment="1">
      <alignment horizontal="center" vertical="center" wrapText="1"/>
    </xf>
    <xf numFmtId="10" fontId="9" fillId="19" borderId="14"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0" fontId="12" fillId="17" borderId="14" xfId="0" applyFont="1" applyFill="1" applyBorder="1" applyAlignment="1">
      <alignment horizontal="center" vertical="center" wrapText="1"/>
    </xf>
    <xf numFmtId="0" fontId="9" fillId="19" borderId="16" xfId="0" applyFont="1" applyFill="1" applyBorder="1" applyAlignment="1">
      <alignment horizontal="center" vertical="center" wrapText="1"/>
    </xf>
    <xf numFmtId="0" fontId="9" fillId="19" borderId="14" xfId="0" applyFont="1" applyFill="1" applyBorder="1" applyAlignment="1">
      <alignment horizontal="center" vertical="center" wrapText="1"/>
    </xf>
    <xf numFmtId="10" fontId="9" fillId="17" borderId="16" xfId="0" applyNumberFormat="1" applyFont="1" applyFill="1" applyBorder="1" applyAlignment="1">
      <alignment horizontal="center" vertical="center" wrapText="1"/>
    </xf>
    <xf numFmtId="10" fontId="9" fillId="17" borderId="14" xfId="0" applyNumberFormat="1" applyFont="1" applyFill="1" applyBorder="1" applyAlignment="1">
      <alignment horizontal="center" vertical="center" wrapText="1"/>
    </xf>
    <xf numFmtId="0" fontId="9" fillId="18" borderId="16"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6" borderId="16" xfId="0" applyFont="1" applyFill="1" applyBorder="1" applyAlignment="1">
      <alignment horizontal="center" vertical="center" wrapText="1"/>
    </xf>
    <xf numFmtId="0" fontId="9" fillId="16" borderId="14" xfId="0" applyFont="1" applyFill="1" applyBorder="1" applyAlignment="1">
      <alignment horizontal="center" vertical="center" wrapText="1"/>
    </xf>
    <xf numFmtId="10" fontId="27" fillId="16" borderId="16" xfId="0" applyNumberFormat="1" applyFont="1" applyFill="1" applyBorder="1" applyAlignment="1">
      <alignment horizontal="center" vertical="center" wrapText="1"/>
    </xf>
    <xf numFmtId="10" fontId="27" fillId="16" borderId="14" xfId="0" applyNumberFormat="1" applyFont="1" applyFill="1" applyBorder="1" applyAlignment="1">
      <alignment horizontal="center" vertical="center" wrapText="1"/>
    </xf>
    <xf numFmtId="10" fontId="9" fillId="15" borderId="16" xfId="0" applyNumberFormat="1" applyFont="1" applyFill="1" applyBorder="1" applyAlignment="1">
      <alignment horizontal="center" vertical="center" wrapText="1"/>
    </xf>
    <xf numFmtId="10" fontId="9" fillId="15" borderId="14" xfId="0" applyNumberFormat="1" applyFont="1" applyFill="1" applyBorder="1" applyAlignment="1">
      <alignment horizontal="center" vertical="center" wrapText="1"/>
    </xf>
    <xf numFmtId="0" fontId="12" fillId="15" borderId="17" xfId="0" applyFont="1" applyFill="1" applyBorder="1" applyAlignment="1">
      <alignment vertical="center" wrapText="1"/>
    </xf>
    <xf numFmtId="0" fontId="12" fillId="15" borderId="13" xfId="0" applyFont="1" applyFill="1" applyBorder="1" applyAlignment="1">
      <alignment vertical="center" wrapText="1"/>
    </xf>
    <xf numFmtId="0" fontId="12" fillId="19" borderId="16" xfId="0" applyFont="1" applyFill="1" applyBorder="1" applyAlignment="1">
      <alignment horizontal="center" vertical="center" wrapText="1"/>
    </xf>
    <xf numFmtId="0" fontId="12" fillId="19" borderId="14" xfId="0" applyFont="1" applyFill="1" applyBorder="1" applyAlignment="1">
      <alignment horizontal="center" vertical="center" wrapText="1"/>
    </xf>
    <xf numFmtId="164" fontId="3" fillId="28" borderId="1" xfId="1" applyNumberFormat="1" applyFont="1" applyFill="1" applyBorder="1"/>
  </cellXfs>
  <cellStyles count="2">
    <cellStyle name="Normal" xfId="0" builtinId="0"/>
    <cellStyle name="Percent" xfId="1" builtinId="5"/>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iam El Sheikh" id="{53D5C611-7F91-4B1F-A063-478A54B74496}" userId="S::mariam.elsheikh@mail.mcgill.ca::f78c26ef-123b-4067-9838-8c162092d30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D600F3-1B6C-4C61-818C-8ACE2C17E4C3}" name="Table13" displayName="Table13" ref="A1:F32" totalsRowShown="0">
  <autoFilter ref="A1:F32" xr:uid="{866A9642-ACAE-C94F-B769-18279F28F9E2}"/>
  <tableColumns count="6">
    <tableColumn id="1" xr3:uid="{3AFB5D3E-D779-4F82-90F6-A7DBE2FE51BA}" name="Description "/>
    <tableColumn id="2" xr3:uid="{054739D4-9FF5-4AFB-9692-2EE407E9A329}" name="Variable "/>
    <tableColumn id="3" xr3:uid="{2FEA221A-49B3-5A47-B76D-8BEC5AA306FF}" name="basevalue"/>
    <tableColumn id="4" xr3:uid="{913BDA0C-8B26-DE4B-80CA-3F1D02533A91}" name="lb"/>
    <tableColumn id="5" xr3:uid="{6B8FD9D8-0B36-FB41-9E32-BB4FB908D1F6}" name="ub"/>
    <tableColumn id="6" xr3:uid="{5BD6CF8F-017C-E642-A248-7755A39C1AA6}" name="range"/>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BAD40B-FB0A-4ABA-9DF0-E15D23EF3444}" name="Table1" displayName="Table1" ref="A1:B32" totalsRowShown="0">
  <autoFilter ref="A1:B32" xr:uid="{D8BAD40B-FB0A-4ABA-9DF0-E15D23EF3444}"/>
  <tableColumns count="2">
    <tableColumn id="2" xr3:uid="{6B165731-266E-40BE-B810-15D9027ACEC7}" name="Variable "/>
    <tableColumn id="1" xr3:uid="{FD3FDA09-0683-7F45-BF8D-F16AB3F47288}" name="Cos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28T08:12:30.00" personId="{53D5C611-7F91-4B1F-A063-478A54B74496}" id="{7AADA54B-F2B4-104D-9C12-2C7C8CAC235E}">
    <text>I just wanted to add a separate column for the from and to for the code</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3-01-28T08:12:30.00" personId="{53D5C611-7F91-4B1F-A063-478A54B74496}" id="{619073A2-860B-45EE-9CBB-EEF26812B0B9}">
    <text>I just wanted to add a separate column for the from and to for the code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3-01-28T08:12:30.00" personId="{53D5C611-7F91-4B1F-A063-478A54B74496}" id="{FB1C7ED1-3C06-834F-A722-312BA5EB9599}">
    <text>I just wanted to add a separate column for the from and to for the code</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4E9B6-19A0-4A1D-95F7-E6687526EA43}">
  <dimension ref="A1:F32"/>
  <sheetViews>
    <sheetView topLeftCell="A3" zoomScale="167" workbookViewId="0">
      <selection activeCell="E18" sqref="E18"/>
    </sheetView>
  </sheetViews>
  <sheetFormatPr baseColWidth="10" defaultColWidth="11" defaultRowHeight="15.75" customHeight="1" x14ac:dyDescent="0.2"/>
  <cols>
    <col min="1" max="1" width="30.1640625" style="1" customWidth="1"/>
    <col min="2" max="2" width="15.83203125" style="1" customWidth="1"/>
    <col min="3" max="3" width="12.6640625" style="6" bestFit="1" customWidth="1"/>
  </cols>
  <sheetData>
    <row r="1" spans="1:6" ht="16" x14ac:dyDescent="0.2">
      <c r="A1" s="26" t="s">
        <v>0</v>
      </c>
      <c r="B1" s="53" t="s">
        <v>1</v>
      </c>
      <c r="C1" s="26" t="s">
        <v>59</v>
      </c>
      <c r="D1" s="26" t="s">
        <v>60</v>
      </c>
      <c r="E1" s="26" t="s">
        <v>61</v>
      </c>
      <c r="F1" t="s">
        <v>312</v>
      </c>
    </row>
    <row r="2" spans="1:6" ht="16" x14ac:dyDescent="0.2">
      <c r="A2" s="54" t="s">
        <v>2</v>
      </c>
      <c r="B2" s="29" t="s">
        <v>3</v>
      </c>
      <c r="C2" s="27">
        <f>29704064 - SUM(C3:C17)</f>
        <v>12329264</v>
      </c>
      <c r="D2" s="55">
        <f>Table13[[#This Row],[basevalue]] - (0.25*Table13[[#This Row],[basevalue]])</f>
        <v>9246948</v>
      </c>
      <c r="E2" s="55">
        <f>Table13[[#This Row],[basevalue]] + (0.25*Table13[[#This Row],[basevalue]])</f>
        <v>15411580</v>
      </c>
      <c r="F2" t="s">
        <v>313</v>
      </c>
    </row>
    <row r="3" spans="1:6" ht="16" x14ac:dyDescent="0.2">
      <c r="A3" s="56" t="s">
        <v>4</v>
      </c>
      <c r="B3" s="30" t="s">
        <v>5</v>
      </c>
      <c r="C3" s="28">
        <v>77121</v>
      </c>
      <c r="D3" s="55">
        <f>Table13[[#This Row],[basevalue]] - (0.25*Table13[[#This Row],[basevalue]])</f>
        <v>57840.75</v>
      </c>
      <c r="E3" s="55">
        <f>Table13[[#This Row],[basevalue]] + (0.25*Table13[[#This Row],[basevalue]])</f>
        <v>96401.25</v>
      </c>
      <c r="F3" t="s">
        <v>313</v>
      </c>
    </row>
    <row r="4" spans="1:6" ht="16" x14ac:dyDescent="0.2">
      <c r="A4" s="54" t="s">
        <v>6</v>
      </c>
      <c r="B4" s="29" t="s">
        <v>7</v>
      </c>
      <c r="C4" s="185">
        <v>6000000</v>
      </c>
      <c r="D4" s="55">
        <f>Table13[[#This Row],[basevalue]] - (0.25*Table13[[#This Row],[basevalue]])</f>
        <v>4500000</v>
      </c>
      <c r="E4" s="55">
        <f>Table13[[#This Row],[basevalue]] + (0.25*Table13[[#This Row],[basevalue]])</f>
        <v>7500000</v>
      </c>
      <c r="F4" t="s">
        <v>313</v>
      </c>
    </row>
    <row r="5" spans="1:6" ht="16" x14ac:dyDescent="0.2">
      <c r="A5" s="56" t="s">
        <v>8</v>
      </c>
      <c r="B5" s="30" t="s">
        <v>9</v>
      </c>
      <c r="C5" s="187">
        <v>163129</v>
      </c>
      <c r="D5" s="55">
        <f>Table13[[#This Row],[basevalue]] - (0.25*Table13[[#This Row],[basevalue]])</f>
        <v>122346.75</v>
      </c>
      <c r="E5" s="57">
        <v>241370</v>
      </c>
      <c r="F5" t="s">
        <v>315</v>
      </c>
    </row>
    <row r="6" spans="1:6" s="2" customFormat="1" ht="16" x14ac:dyDescent="0.2">
      <c r="A6" s="58" t="s">
        <v>10</v>
      </c>
      <c r="B6" s="31" t="s">
        <v>11</v>
      </c>
      <c r="C6" s="27">
        <v>6003590</v>
      </c>
      <c r="D6" s="55">
        <v>5929700</v>
      </c>
      <c r="E6" s="55">
        <v>6077480</v>
      </c>
      <c r="F6" s="2" t="s">
        <v>314</v>
      </c>
    </row>
    <row r="7" spans="1:6" ht="16" x14ac:dyDescent="0.2">
      <c r="A7" s="56" t="s">
        <v>12</v>
      </c>
      <c r="B7" s="30" t="s">
        <v>13</v>
      </c>
      <c r="C7" s="28">
        <v>4003</v>
      </c>
      <c r="D7" s="57">
        <v>286</v>
      </c>
      <c r="E7" s="57">
        <v>7720</v>
      </c>
      <c r="F7" s="2" t="s">
        <v>314</v>
      </c>
    </row>
    <row r="8" spans="1:6" ht="16" x14ac:dyDescent="0.2">
      <c r="A8" s="54" t="s">
        <v>14</v>
      </c>
      <c r="B8" s="29" t="s">
        <v>15</v>
      </c>
      <c r="C8" s="27">
        <v>216300</v>
      </c>
      <c r="D8" s="55">
        <f>Table13[[#This Row],[basevalue]] - (0.25*Table13[[#This Row],[basevalue]])</f>
        <v>162225</v>
      </c>
      <c r="E8" s="55">
        <f>Table13[[#This Row],[basevalue]] + (0.25*Table13[[#This Row],[basevalue]])</f>
        <v>270375</v>
      </c>
      <c r="F8" t="s">
        <v>313</v>
      </c>
    </row>
    <row r="9" spans="1:6" ht="16" x14ac:dyDescent="0.2">
      <c r="A9" s="56" t="s">
        <v>16</v>
      </c>
      <c r="B9" s="30" t="s">
        <v>17</v>
      </c>
      <c r="C9" s="28">
        <v>3530940</v>
      </c>
      <c r="D9" s="55">
        <f>Table13[[#This Row],[basevalue]] - (0.25*Table13[[#This Row],[basevalue]])</f>
        <v>2648205</v>
      </c>
      <c r="E9" s="55">
        <f>Table13[[#This Row],[basevalue]] + (0.25*Table13[[#This Row],[basevalue]])</f>
        <v>4413675</v>
      </c>
      <c r="F9" t="s">
        <v>313</v>
      </c>
    </row>
    <row r="10" spans="1:6" ht="16" x14ac:dyDescent="0.2">
      <c r="A10" s="54" t="s">
        <v>18</v>
      </c>
      <c r="B10" s="29" t="s">
        <v>19</v>
      </c>
      <c r="C10" s="186">
        <v>123666</v>
      </c>
      <c r="D10" s="55">
        <f>Table13[[#This Row],[basevalue]] - (0.25*Table13[[#This Row],[basevalue]])</f>
        <v>92749.5</v>
      </c>
      <c r="E10" s="55">
        <f>Table13[[#This Row],[basevalue]] + (0.25*Table13[[#This Row],[basevalue]])</f>
        <v>154582.5</v>
      </c>
      <c r="F10" t="s">
        <v>313</v>
      </c>
    </row>
    <row r="11" spans="1:6" ht="16" x14ac:dyDescent="0.2">
      <c r="A11" s="56" t="s">
        <v>20</v>
      </c>
      <c r="B11" s="30" t="s">
        <v>21</v>
      </c>
      <c r="C11" s="28">
        <v>594870</v>
      </c>
      <c r="D11" s="55">
        <f>Table13[[#This Row],[basevalue]] - (0.25*Table13[[#This Row],[basevalue]])</f>
        <v>446152.5</v>
      </c>
      <c r="E11" s="55">
        <f>Table13[[#This Row],[basevalue]] + (0.25*Table13[[#This Row],[basevalue]])</f>
        <v>743587.5</v>
      </c>
      <c r="F11" t="s">
        <v>313</v>
      </c>
    </row>
    <row r="12" spans="1:6" ht="16" x14ac:dyDescent="0.2">
      <c r="A12" s="54" t="s">
        <v>22</v>
      </c>
      <c r="B12" s="29" t="s">
        <v>23</v>
      </c>
      <c r="C12" s="27">
        <v>14158</v>
      </c>
      <c r="D12" s="55">
        <v>6289.25</v>
      </c>
      <c r="E12" s="55">
        <v>22026.275000000001</v>
      </c>
      <c r="F12" t="s">
        <v>314</v>
      </c>
    </row>
    <row r="13" spans="1:6" ht="16" x14ac:dyDescent="0.2">
      <c r="A13" s="56" t="s">
        <v>24</v>
      </c>
      <c r="B13" s="30" t="s">
        <v>25</v>
      </c>
      <c r="C13" s="28">
        <v>274426</v>
      </c>
      <c r="D13" s="57">
        <v>205819.5</v>
      </c>
      <c r="E13" s="57">
        <v>343032.5</v>
      </c>
      <c r="F13" t="s">
        <v>313</v>
      </c>
    </row>
    <row r="14" spans="1:6" ht="16" x14ac:dyDescent="0.2">
      <c r="A14" s="54" t="s">
        <v>26</v>
      </c>
      <c r="B14" s="29" t="s">
        <v>27</v>
      </c>
      <c r="C14" s="27">
        <v>290063</v>
      </c>
      <c r="D14" s="55">
        <f>Table13[[#This Row],[basevalue]] - (0.25*Table13[[#This Row],[basevalue]])</f>
        <v>217547.25</v>
      </c>
      <c r="E14" s="55">
        <f>Table13[[#This Row],[basevalue]] + (0.25*Table13[[#This Row],[basevalue]])</f>
        <v>362578.75</v>
      </c>
      <c r="F14" t="s">
        <v>314</v>
      </c>
    </row>
    <row r="15" spans="1:6" ht="16" x14ac:dyDescent="0.2">
      <c r="A15" s="56" t="s">
        <v>28</v>
      </c>
      <c r="B15" s="30" t="s">
        <v>29</v>
      </c>
      <c r="C15" s="28">
        <v>7500</v>
      </c>
      <c r="D15" s="57">
        <v>6750</v>
      </c>
      <c r="E15" s="57">
        <v>8250</v>
      </c>
      <c r="F15" t="s">
        <v>314</v>
      </c>
    </row>
    <row r="16" spans="1:6" ht="16" x14ac:dyDescent="0.2">
      <c r="A16" s="54" t="s">
        <v>30</v>
      </c>
      <c r="B16" s="29" t="s">
        <v>31</v>
      </c>
      <c r="C16" s="27">
        <v>2461</v>
      </c>
      <c r="D16" s="55">
        <v>2401</v>
      </c>
      <c r="E16" s="55">
        <v>2521</v>
      </c>
      <c r="F16" t="s">
        <v>314</v>
      </c>
    </row>
    <row r="17" spans="1:6" ht="16" x14ac:dyDescent="0.2">
      <c r="A17" s="56" t="s">
        <v>32</v>
      </c>
      <c r="B17" s="30" t="s">
        <v>33</v>
      </c>
      <c r="C17" s="187">
        <v>72573</v>
      </c>
      <c r="D17" s="57">
        <v>64800</v>
      </c>
      <c r="E17" s="57">
        <v>79200</v>
      </c>
      <c r="F17" t="s">
        <v>314</v>
      </c>
    </row>
    <row r="18" spans="1:6" ht="16" x14ac:dyDescent="0.2">
      <c r="A18" s="54" t="s">
        <v>34</v>
      </c>
      <c r="B18" s="29" t="s">
        <v>35</v>
      </c>
      <c r="C18" s="27">
        <v>0</v>
      </c>
      <c r="D18" s="55">
        <v>0</v>
      </c>
      <c r="E18" s="55">
        <v>0</v>
      </c>
    </row>
    <row r="19" spans="1:6" ht="16" x14ac:dyDescent="0.2">
      <c r="A19" s="56" t="s">
        <v>36</v>
      </c>
      <c r="B19" s="30" t="s">
        <v>37</v>
      </c>
      <c r="C19" s="28">
        <v>0</v>
      </c>
      <c r="D19" s="57">
        <v>0</v>
      </c>
      <c r="E19" s="57">
        <v>0</v>
      </c>
    </row>
    <row r="20" spans="1:6" ht="16" x14ac:dyDescent="0.2">
      <c r="A20" s="54" t="s">
        <v>73</v>
      </c>
      <c r="B20" s="29" t="s">
        <v>71</v>
      </c>
      <c r="C20" s="27">
        <v>0</v>
      </c>
      <c r="D20" s="55">
        <v>0</v>
      </c>
      <c r="E20" s="55">
        <v>0</v>
      </c>
    </row>
    <row r="21" spans="1:6" ht="16" x14ac:dyDescent="0.2">
      <c r="A21" s="56" t="s">
        <v>72</v>
      </c>
      <c r="B21" s="29" t="s">
        <v>74</v>
      </c>
      <c r="C21" s="28">
        <v>0</v>
      </c>
      <c r="D21" s="57">
        <v>0</v>
      </c>
      <c r="E21" s="57">
        <v>0</v>
      </c>
    </row>
    <row r="22" spans="1:6" ht="16" x14ac:dyDescent="0.2">
      <c r="A22" s="54" t="s">
        <v>38</v>
      </c>
      <c r="B22" s="29" t="s">
        <v>39</v>
      </c>
      <c r="C22" s="27">
        <v>0</v>
      </c>
      <c r="D22" s="55">
        <v>0</v>
      </c>
      <c r="E22" s="55">
        <v>0</v>
      </c>
    </row>
    <row r="23" spans="1:6" ht="16" x14ac:dyDescent="0.2">
      <c r="A23" s="56" t="s">
        <v>40</v>
      </c>
      <c r="B23" s="30" t="s">
        <v>41</v>
      </c>
      <c r="C23" s="28">
        <v>0</v>
      </c>
      <c r="D23" s="57">
        <v>0</v>
      </c>
      <c r="E23" s="57">
        <v>0</v>
      </c>
    </row>
    <row r="24" spans="1:6" ht="16" x14ac:dyDescent="0.2">
      <c r="A24" s="56" t="s">
        <v>65</v>
      </c>
      <c r="B24" s="30" t="s">
        <v>58</v>
      </c>
      <c r="C24" s="27">
        <v>0</v>
      </c>
      <c r="D24" s="55">
        <v>0</v>
      </c>
      <c r="E24" s="55">
        <v>0</v>
      </c>
    </row>
    <row r="25" spans="1:6" ht="16" x14ac:dyDescent="0.2">
      <c r="A25" s="54" t="s">
        <v>64</v>
      </c>
      <c r="B25" s="29" t="s">
        <v>57</v>
      </c>
      <c r="C25" s="28">
        <v>0</v>
      </c>
      <c r="D25" s="57">
        <v>0</v>
      </c>
      <c r="E25" s="57">
        <v>0</v>
      </c>
    </row>
    <row r="26" spans="1:6" ht="16" x14ac:dyDescent="0.2">
      <c r="A26" s="54" t="s">
        <v>42</v>
      </c>
      <c r="B26" s="30" t="s">
        <v>43</v>
      </c>
      <c r="C26" s="27">
        <v>0</v>
      </c>
      <c r="D26" s="55">
        <v>0</v>
      </c>
      <c r="E26" s="55">
        <v>0</v>
      </c>
    </row>
    <row r="27" spans="1:6" ht="16" x14ac:dyDescent="0.2">
      <c r="A27" s="56" t="s">
        <v>44</v>
      </c>
      <c r="B27" s="29" t="s">
        <v>45</v>
      </c>
      <c r="C27" s="28">
        <v>0</v>
      </c>
      <c r="D27" s="57">
        <v>0</v>
      </c>
      <c r="E27" s="57">
        <v>0</v>
      </c>
    </row>
    <row r="28" spans="1:6" ht="16" x14ac:dyDescent="0.2">
      <c r="A28" s="54" t="s">
        <v>46</v>
      </c>
      <c r="B28" s="30" t="s">
        <v>47</v>
      </c>
      <c r="C28" s="27">
        <v>0</v>
      </c>
      <c r="D28" s="55">
        <v>0</v>
      </c>
      <c r="E28" s="55">
        <v>0</v>
      </c>
    </row>
    <row r="29" spans="1:6" ht="16" x14ac:dyDescent="0.2">
      <c r="A29" s="56" t="s">
        <v>48</v>
      </c>
      <c r="B29" s="29" t="s">
        <v>49</v>
      </c>
      <c r="C29" s="28">
        <v>0</v>
      </c>
      <c r="D29" s="57">
        <v>0</v>
      </c>
      <c r="E29" s="57">
        <v>0</v>
      </c>
    </row>
    <row r="30" spans="1:6" ht="16" x14ac:dyDescent="0.2">
      <c r="A30" s="54" t="s">
        <v>50</v>
      </c>
      <c r="B30" s="30" t="s">
        <v>51</v>
      </c>
      <c r="C30" s="27">
        <v>0</v>
      </c>
      <c r="D30" s="55">
        <v>0</v>
      </c>
      <c r="E30" s="55">
        <v>0</v>
      </c>
    </row>
    <row r="31" spans="1:6" ht="16" x14ac:dyDescent="0.2">
      <c r="A31" s="56" t="s">
        <v>52</v>
      </c>
      <c r="B31" s="59" t="s">
        <v>53</v>
      </c>
      <c r="C31" s="28">
        <v>0</v>
      </c>
      <c r="D31" s="57">
        <v>0</v>
      </c>
      <c r="E31" s="57">
        <v>0</v>
      </c>
    </row>
    <row r="32" spans="1:6" ht="15.75" customHeight="1" x14ac:dyDescent="0.2">
      <c r="A32" s="56" t="s">
        <v>311</v>
      </c>
      <c r="B32" s="29" t="s">
        <v>89</v>
      </c>
      <c r="C32" s="28">
        <v>0</v>
      </c>
      <c r="D32" s="57">
        <v>0</v>
      </c>
      <c r="E32" s="57">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0FBAA-C892-4641-8262-FAB21FFB5777}">
  <dimension ref="A1:H24"/>
  <sheetViews>
    <sheetView workbookViewId="0">
      <selection activeCell="C11" sqref="C11"/>
    </sheetView>
  </sheetViews>
  <sheetFormatPr baseColWidth="10" defaultRowHeight="16" x14ac:dyDescent="0.2"/>
  <cols>
    <col min="3" max="3" width="25.33203125" customWidth="1"/>
    <col min="5" max="5" width="14" customWidth="1"/>
    <col min="6" max="6" width="14.5" customWidth="1"/>
  </cols>
  <sheetData>
    <row r="1" spans="1:8" x14ac:dyDescent="0.2">
      <c r="A1" t="s">
        <v>67</v>
      </c>
      <c r="B1" t="s">
        <v>68</v>
      </c>
      <c r="C1" t="s">
        <v>69</v>
      </c>
      <c r="D1" t="s">
        <v>85</v>
      </c>
      <c r="E1" t="s">
        <v>77</v>
      </c>
      <c r="F1" t="s">
        <v>78</v>
      </c>
    </row>
    <row r="2" spans="1:8" x14ac:dyDescent="0.2">
      <c r="A2">
        <v>2016</v>
      </c>
      <c r="B2" s="2">
        <v>264093</v>
      </c>
      <c r="C2" t="s">
        <v>66</v>
      </c>
      <c r="D2" t="s">
        <v>86</v>
      </c>
      <c r="E2">
        <v>1</v>
      </c>
      <c r="F2">
        <f>1/B2</f>
        <v>3.7865448913829597E-6</v>
      </c>
    </row>
    <row r="3" spans="1:8" x14ac:dyDescent="0.2">
      <c r="A3">
        <v>2017</v>
      </c>
      <c r="B3" s="2">
        <v>275191</v>
      </c>
      <c r="C3" t="s">
        <v>66</v>
      </c>
      <c r="D3" t="s">
        <v>86</v>
      </c>
      <c r="E3">
        <v>1</v>
      </c>
      <c r="F3">
        <f t="shared" ref="F3:F12" si="0">1/B3</f>
        <v>3.633839769469205E-6</v>
      </c>
    </row>
    <row r="4" spans="1:8" x14ac:dyDescent="0.2">
      <c r="A4">
        <v>2018</v>
      </c>
      <c r="B4" s="2">
        <v>282496</v>
      </c>
      <c r="C4" t="s">
        <v>66</v>
      </c>
      <c r="D4" t="s">
        <v>86</v>
      </c>
      <c r="E4">
        <v>1</v>
      </c>
      <c r="F4">
        <f t="shared" si="0"/>
        <v>3.539873130946987E-6</v>
      </c>
    </row>
    <row r="5" spans="1:8" x14ac:dyDescent="0.2">
      <c r="A5">
        <v>2019</v>
      </c>
      <c r="B5" s="2">
        <v>282252</v>
      </c>
      <c r="C5" t="s">
        <v>66</v>
      </c>
      <c r="D5" t="s">
        <v>86</v>
      </c>
      <c r="E5">
        <v>1</v>
      </c>
      <c r="F5">
        <f t="shared" si="0"/>
        <v>3.5429332653090148E-6</v>
      </c>
    </row>
    <row r="6" spans="1:8" x14ac:dyDescent="0.2">
      <c r="A6">
        <v>2020</v>
      </c>
      <c r="B6" s="2">
        <v>304234</v>
      </c>
      <c r="C6" t="s">
        <v>66</v>
      </c>
      <c r="D6" t="s">
        <v>86</v>
      </c>
      <c r="E6">
        <v>1</v>
      </c>
      <c r="F6">
        <f t="shared" si="0"/>
        <v>3.2869436026216661E-6</v>
      </c>
    </row>
    <row r="7" spans="1:8" x14ac:dyDescent="0.2">
      <c r="A7">
        <v>2016</v>
      </c>
      <c r="B7" s="2">
        <v>2830</v>
      </c>
      <c r="C7" t="s">
        <v>70</v>
      </c>
      <c r="D7" t="s">
        <v>86</v>
      </c>
      <c r="E7">
        <v>1</v>
      </c>
      <c r="F7">
        <f t="shared" si="0"/>
        <v>3.5335689045936394E-4</v>
      </c>
    </row>
    <row r="8" spans="1:8" x14ac:dyDescent="0.2">
      <c r="A8">
        <v>2017</v>
      </c>
      <c r="B8" s="2">
        <v>3923</v>
      </c>
      <c r="C8" t="s">
        <v>70</v>
      </c>
      <c r="D8" t="s">
        <v>86</v>
      </c>
      <c r="E8">
        <v>1</v>
      </c>
      <c r="F8">
        <f t="shared" si="0"/>
        <v>2.5490695895997962E-4</v>
      </c>
    </row>
    <row r="9" spans="1:8" x14ac:dyDescent="0.2">
      <c r="A9">
        <v>2018</v>
      </c>
      <c r="B9" s="2">
        <v>4200</v>
      </c>
      <c r="C9" t="s">
        <v>70</v>
      </c>
      <c r="D9" t="s">
        <v>86</v>
      </c>
      <c r="E9">
        <v>1</v>
      </c>
      <c r="F9">
        <f t="shared" si="0"/>
        <v>2.380952380952381E-4</v>
      </c>
    </row>
    <row r="10" spans="1:8" x14ac:dyDescent="0.2">
      <c r="A10">
        <v>2019</v>
      </c>
      <c r="B10" s="2">
        <v>3711</v>
      </c>
      <c r="C10" t="s">
        <v>70</v>
      </c>
      <c r="D10" t="s">
        <v>86</v>
      </c>
      <c r="E10">
        <v>1</v>
      </c>
      <c r="F10">
        <f t="shared" si="0"/>
        <v>2.6946914578280785E-4</v>
      </c>
    </row>
    <row r="11" spans="1:8" x14ac:dyDescent="0.2">
      <c r="A11">
        <v>2020</v>
      </c>
      <c r="B11" s="2">
        <v>6419</v>
      </c>
      <c r="C11" t="s">
        <v>70</v>
      </c>
      <c r="D11" t="s">
        <v>86</v>
      </c>
      <c r="E11">
        <v>1</v>
      </c>
      <c r="F11">
        <f t="shared" si="0"/>
        <v>1.5578750584203146E-4</v>
      </c>
    </row>
    <row r="12" spans="1:8" x14ac:dyDescent="0.2">
      <c r="A12">
        <v>2021</v>
      </c>
      <c r="B12" s="2">
        <v>7993</v>
      </c>
      <c r="C12" t="s">
        <v>70</v>
      </c>
      <c r="D12" t="s">
        <v>86</v>
      </c>
      <c r="E12">
        <v>1</v>
      </c>
      <c r="F12">
        <f t="shared" si="0"/>
        <v>1.2510947078693858E-4</v>
      </c>
    </row>
    <row r="13" spans="1:8" x14ac:dyDescent="0.2">
      <c r="A13">
        <v>2015</v>
      </c>
      <c r="B13" s="2">
        <f>13.97/100</f>
        <v>0.13970000000000002</v>
      </c>
      <c r="C13" t="s">
        <v>88</v>
      </c>
      <c r="D13" t="s">
        <v>87</v>
      </c>
      <c r="E13">
        <f t="shared" ref="E13:E16" si="1">B13*F13</f>
        <v>2919268.99</v>
      </c>
      <c r="F13">
        <v>20896700</v>
      </c>
      <c r="G13" s="2"/>
      <c r="H13" s="2"/>
    </row>
    <row r="14" spans="1:8" x14ac:dyDescent="0.2">
      <c r="A14">
        <v>2016</v>
      </c>
      <c r="B14" s="2">
        <f>13.62/100</f>
        <v>0.13619999999999999</v>
      </c>
      <c r="C14" t="s">
        <v>88</v>
      </c>
      <c r="D14" t="s">
        <v>87</v>
      </c>
      <c r="E14">
        <f t="shared" si="1"/>
        <v>2885365.6739999996</v>
      </c>
      <c r="F14">
        <v>21184770</v>
      </c>
      <c r="G14" s="2"/>
      <c r="H14" s="2"/>
    </row>
    <row r="15" spans="1:8" x14ac:dyDescent="0.2">
      <c r="A15">
        <v>2017</v>
      </c>
      <c r="B15" s="2">
        <f>13.09/100</f>
        <v>0.13089999999999999</v>
      </c>
      <c r="C15" t="s">
        <v>88</v>
      </c>
      <c r="D15" t="s">
        <v>87</v>
      </c>
      <c r="E15">
        <f t="shared" si="1"/>
        <v>2812340.1613999996</v>
      </c>
      <c r="F15">
        <v>21484646</v>
      </c>
      <c r="G15" s="2"/>
      <c r="H15" s="2"/>
    </row>
    <row r="16" spans="1:8" x14ac:dyDescent="0.2">
      <c r="A16">
        <v>2018</v>
      </c>
      <c r="B16" s="2">
        <f>12.38/100</f>
        <v>0.12380000000000001</v>
      </c>
      <c r="C16" t="s">
        <v>88</v>
      </c>
      <c r="D16" t="s">
        <v>87</v>
      </c>
      <c r="E16">
        <f t="shared" si="1"/>
        <v>2703020.1070000003</v>
      </c>
      <c r="F16">
        <v>21833765</v>
      </c>
    </row>
    <row r="17" spans="1:6" x14ac:dyDescent="0.2">
      <c r="A17">
        <v>2015</v>
      </c>
      <c r="B17">
        <v>221505</v>
      </c>
      <c r="C17" t="s">
        <v>317</v>
      </c>
      <c r="D17" t="s">
        <v>86</v>
      </c>
      <c r="E17">
        <v>1</v>
      </c>
      <c r="F17">
        <f t="shared" ref="F17" si="2">1/B17</f>
        <v>4.514570777183359E-6</v>
      </c>
    </row>
    <row r="18" spans="1:6" x14ac:dyDescent="0.2">
      <c r="A18">
        <v>2016</v>
      </c>
      <c r="B18">
        <v>227290</v>
      </c>
      <c r="C18" t="s">
        <v>317</v>
      </c>
      <c r="D18" t="s">
        <v>86</v>
      </c>
      <c r="E18">
        <v>1</v>
      </c>
      <c r="F18">
        <f t="shared" ref="F18:F20" si="3">1/B18</f>
        <v>4.3996656254124683E-6</v>
      </c>
    </row>
    <row r="19" spans="1:6" x14ac:dyDescent="0.2">
      <c r="A19">
        <v>2017</v>
      </c>
      <c r="B19">
        <v>232560</v>
      </c>
      <c r="C19" t="s">
        <v>317</v>
      </c>
      <c r="D19" t="s">
        <v>86</v>
      </c>
      <c r="E19">
        <v>1</v>
      </c>
      <c r="F19">
        <f t="shared" si="3"/>
        <v>4.2999656002751977E-6</v>
      </c>
    </row>
    <row r="20" spans="1:6" x14ac:dyDescent="0.2">
      <c r="A20">
        <v>2018</v>
      </c>
      <c r="B20">
        <v>236785</v>
      </c>
      <c r="C20" t="s">
        <v>317</v>
      </c>
      <c r="D20" t="s">
        <v>86</v>
      </c>
      <c r="E20">
        <v>1</v>
      </c>
      <c r="F20">
        <f t="shared" si="3"/>
        <v>4.2232404924298417E-6</v>
      </c>
    </row>
    <row r="21" spans="1:6" x14ac:dyDescent="0.2">
      <c r="A21">
        <v>2018</v>
      </c>
      <c r="B21">
        <v>85740.4902</v>
      </c>
      <c r="C21" t="s">
        <v>318</v>
      </c>
      <c r="D21" t="s">
        <v>86</v>
      </c>
      <c r="E21">
        <v>1</v>
      </c>
      <c r="F21">
        <f t="shared" ref="F21:F24" si="4">1/B21</f>
        <v>1.1663101035081323E-5</v>
      </c>
    </row>
    <row r="22" spans="1:6" x14ac:dyDescent="0.2">
      <c r="A22">
        <v>2019</v>
      </c>
      <c r="B22">
        <v>88494.705879999994</v>
      </c>
      <c r="C22" t="s">
        <v>318</v>
      </c>
      <c r="D22" t="s">
        <v>86</v>
      </c>
      <c r="E22">
        <v>1</v>
      </c>
      <c r="F22">
        <f t="shared" si="4"/>
        <v>1.1300111007273286E-5</v>
      </c>
    </row>
    <row r="23" spans="1:6" x14ac:dyDescent="0.2">
      <c r="A23">
        <v>2020</v>
      </c>
      <c r="B23">
        <v>91397.941179999994</v>
      </c>
      <c r="C23" t="s">
        <v>318</v>
      </c>
      <c r="D23" t="s">
        <v>86</v>
      </c>
      <c r="E23">
        <v>1</v>
      </c>
      <c r="F23">
        <f t="shared" si="4"/>
        <v>1.0941165491141538E-5</v>
      </c>
    </row>
    <row r="24" spans="1:6" x14ac:dyDescent="0.2">
      <c r="A24">
        <v>2021</v>
      </c>
      <c r="B24">
        <v>94204.313729999994</v>
      </c>
      <c r="C24" t="s">
        <v>318</v>
      </c>
      <c r="D24" t="s">
        <v>86</v>
      </c>
      <c r="E24">
        <v>1</v>
      </c>
      <c r="F24">
        <f t="shared" si="4"/>
        <v>1.061522514633577E-5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6C8E-60D8-264A-A47A-474C933C0521}">
  <dimension ref="A1:S156"/>
  <sheetViews>
    <sheetView zoomScaleNormal="100" workbookViewId="0">
      <pane ySplit="1" topLeftCell="A2" activePane="bottomLeft" state="frozen"/>
      <selection pane="bottomLeft" activeCell="C123" sqref="C123:E123"/>
    </sheetView>
  </sheetViews>
  <sheetFormatPr baseColWidth="10" defaultColWidth="10.83203125" defaultRowHeight="15.75" customHeight="1" x14ac:dyDescent="0.2"/>
  <cols>
    <col min="1" max="1" width="18.83203125" style="5" customWidth="1"/>
    <col min="2" max="2" width="18.5" style="5" customWidth="1"/>
    <col min="3" max="4" width="10.83203125" style="5"/>
    <col min="5" max="5" width="13.6640625" style="5" bestFit="1" customWidth="1"/>
    <col min="6" max="6" width="10.83203125" style="5"/>
    <col min="7" max="7" width="16" style="5" customWidth="1"/>
    <col min="8" max="16384" width="10.83203125" style="5"/>
  </cols>
  <sheetData>
    <row r="1" spans="1:5" s="4" customFormat="1" ht="15" x14ac:dyDescent="0.2">
      <c r="A1" s="48" t="s">
        <v>54</v>
      </c>
      <c r="B1" s="48" t="s">
        <v>55</v>
      </c>
      <c r="C1" s="48" t="s">
        <v>59</v>
      </c>
      <c r="D1" s="48" t="s">
        <v>60</v>
      </c>
      <c r="E1" s="48" t="s">
        <v>61</v>
      </c>
    </row>
    <row r="2" spans="1:5" s="7" customFormat="1" ht="16" x14ac:dyDescent="0.2">
      <c r="A2" s="170" t="s">
        <v>3</v>
      </c>
      <c r="B2" s="170" t="s">
        <v>3</v>
      </c>
      <c r="C2" s="171">
        <v>999</v>
      </c>
      <c r="D2" s="177"/>
      <c r="E2" s="177"/>
    </row>
    <row r="3" spans="1:5" s="4" customFormat="1" ht="16" x14ac:dyDescent="0.2">
      <c r="A3" s="170" t="s">
        <v>3</v>
      </c>
      <c r="B3" s="170" t="s">
        <v>5</v>
      </c>
      <c r="C3" s="171">
        <v>1.6525699999999999E-3</v>
      </c>
      <c r="D3" s="171">
        <v>1.37714E-3</v>
      </c>
      <c r="E3" s="171">
        <v>1.927993E-3</v>
      </c>
    </row>
    <row r="4" spans="1:5" s="4" customFormat="1" ht="16" x14ac:dyDescent="0.2">
      <c r="A4" s="170" t="s">
        <v>3</v>
      </c>
      <c r="B4" s="170" t="s">
        <v>9</v>
      </c>
      <c r="C4" s="171">
        <v>4.2924E-4</v>
      </c>
      <c r="D4" s="171">
        <v>4.0400000000000001E-4</v>
      </c>
      <c r="E4" s="171">
        <v>4.6347599999999999E-4</v>
      </c>
    </row>
    <row r="5" spans="1:5" s="4" customFormat="1" ht="16" x14ac:dyDescent="0.2">
      <c r="A5" s="170" t="s">
        <v>3</v>
      </c>
      <c r="B5" s="172" t="s">
        <v>11</v>
      </c>
      <c r="C5" s="171">
        <v>6.9143000000000004E-4</v>
      </c>
      <c r="D5" s="171">
        <v>6.3312999999999998E-4</v>
      </c>
      <c r="E5" s="171">
        <v>7.5804599999999996E-4</v>
      </c>
    </row>
    <row r="6" spans="1:5" s="4" customFormat="1" ht="16" x14ac:dyDescent="0.2">
      <c r="A6" s="170" t="s">
        <v>3</v>
      </c>
      <c r="B6" s="170" t="s">
        <v>13</v>
      </c>
      <c r="C6" s="171">
        <v>3.077E-4</v>
      </c>
      <c r="D6" s="171">
        <v>2.3000000000000001E-4</v>
      </c>
      <c r="E6" s="171">
        <v>3.8539200000000003E-4</v>
      </c>
    </row>
    <row r="7" spans="1:5" s="4" customFormat="1" ht="16" x14ac:dyDescent="0.2">
      <c r="A7" s="170" t="s">
        <v>3</v>
      </c>
      <c r="B7" s="170" t="s">
        <v>15</v>
      </c>
      <c r="C7" s="171">
        <v>1.1010600000000001E-3</v>
      </c>
      <c r="D7" s="171">
        <v>8.2594000000000005E-4</v>
      </c>
      <c r="E7" s="171">
        <v>1.3761859999999999E-3</v>
      </c>
    </row>
    <row r="8" spans="1:5" s="4" customFormat="1" ht="16" x14ac:dyDescent="0.2">
      <c r="A8" s="170" t="s">
        <v>3</v>
      </c>
      <c r="B8" s="170" t="s">
        <v>25</v>
      </c>
      <c r="C8" s="171">
        <v>3.2510999999999998E-4</v>
      </c>
      <c r="D8" s="171">
        <v>2.9260000000000001E-4</v>
      </c>
      <c r="E8" s="171">
        <v>5.0000000000000001E-3</v>
      </c>
    </row>
    <row r="9" spans="1:5" s="4" customFormat="1" ht="16" x14ac:dyDescent="0.2">
      <c r="A9" s="170" t="s">
        <v>3</v>
      </c>
      <c r="B9" s="170" t="s">
        <v>27</v>
      </c>
      <c r="C9" s="171">
        <v>2.94E-5</v>
      </c>
      <c r="D9" s="171">
        <v>1.33E-5</v>
      </c>
      <c r="E9" s="171">
        <v>6.4399999999999993E-5</v>
      </c>
    </row>
    <row r="10" spans="1:5" s="4" customFormat="1" ht="16" x14ac:dyDescent="0.2">
      <c r="A10" s="170" t="s">
        <v>3</v>
      </c>
      <c r="B10" s="170" t="s">
        <v>43</v>
      </c>
      <c r="C10" s="171">
        <v>3.2166999999999997E-4</v>
      </c>
      <c r="D10" s="171">
        <v>2.41253E-4</v>
      </c>
      <c r="E10" s="171">
        <v>4.0208799999999999E-4</v>
      </c>
    </row>
    <row r="11" spans="1:5" s="7" customFormat="1" ht="16" x14ac:dyDescent="0.2">
      <c r="A11" s="36" t="s">
        <v>5</v>
      </c>
      <c r="B11" s="36" t="s">
        <v>3</v>
      </c>
      <c r="C11" s="173">
        <v>999</v>
      </c>
      <c r="D11" s="173"/>
      <c r="E11" s="173"/>
    </row>
    <row r="12" spans="1:5" s="4" customFormat="1" ht="16" x14ac:dyDescent="0.2">
      <c r="A12" s="36" t="s">
        <v>5</v>
      </c>
      <c r="B12" s="36" t="s">
        <v>7</v>
      </c>
      <c r="C12" s="184">
        <v>0.6</v>
      </c>
      <c r="D12" s="173">
        <v>0.28000000000000003</v>
      </c>
      <c r="E12" s="184">
        <f>C12*1.25</f>
        <v>0.75</v>
      </c>
    </row>
    <row r="13" spans="1:5" s="4" customFormat="1" ht="16" x14ac:dyDescent="0.2">
      <c r="A13" s="36" t="s">
        <v>5</v>
      </c>
      <c r="B13" s="36" t="s">
        <v>25</v>
      </c>
      <c r="C13" s="173">
        <v>4.6799999999999999E-5</v>
      </c>
      <c r="D13" s="173">
        <v>3.5099999999999999E-5</v>
      </c>
      <c r="E13" s="173">
        <v>5.8499999999999999E-5</v>
      </c>
    </row>
    <row r="14" spans="1:5" s="4" customFormat="1" ht="135.75" customHeight="1" x14ac:dyDescent="0.2">
      <c r="A14" s="36" t="s">
        <v>5</v>
      </c>
      <c r="B14" s="36" t="s">
        <v>27</v>
      </c>
      <c r="C14" s="173">
        <v>1.04E-5</v>
      </c>
      <c r="D14" s="173">
        <v>5.2000000000000002E-6</v>
      </c>
      <c r="E14" s="173">
        <v>1.5603E-5</v>
      </c>
    </row>
    <row r="15" spans="1:5" s="4" customFormat="1" ht="54" customHeight="1" x14ac:dyDescent="0.2">
      <c r="A15" s="36" t="s">
        <v>5</v>
      </c>
      <c r="B15" s="36" t="s">
        <v>43</v>
      </c>
      <c r="C15" s="173">
        <v>5.3200999999999997E-4</v>
      </c>
      <c r="D15" s="173">
        <v>3.9900800000000001E-4</v>
      </c>
      <c r="E15" s="173">
        <v>6.65013E-4</v>
      </c>
    </row>
    <row r="16" spans="1:5" s="4" customFormat="1" ht="16" x14ac:dyDescent="0.2">
      <c r="A16" s="170" t="s">
        <v>7</v>
      </c>
      <c r="B16" s="170" t="s">
        <v>3</v>
      </c>
      <c r="C16" s="171">
        <v>1E-4</v>
      </c>
      <c r="D16" s="171">
        <v>7.4999999999999993E-5</v>
      </c>
      <c r="E16" s="171">
        <v>1.25E-4</v>
      </c>
    </row>
    <row r="17" spans="1:5" s="7" customFormat="1" ht="16" x14ac:dyDescent="0.2">
      <c r="A17" s="170" t="s">
        <v>7</v>
      </c>
      <c r="B17" s="170" t="s">
        <v>7</v>
      </c>
      <c r="C17" s="171">
        <v>999</v>
      </c>
      <c r="D17" s="171"/>
      <c r="E17" s="171"/>
    </row>
    <row r="18" spans="1:5" s="4" customFormat="1" ht="16" x14ac:dyDescent="0.2">
      <c r="A18" s="170" t="s">
        <v>7</v>
      </c>
      <c r="B18" s="170" t="s">
        <v>17</v>
      </c>
      <c r="C18" s="184">
        <v>0.01</v>
      </c>
      <c r="D18" s="171">
        <v>2.6926200000000002E-3</v>
      </c>
      <c r="E18" s="184">
        <f>C18*1.25</f>
        <v>1.2500000000000001E-2</v>
      </c>
    </row>
    <row r="19" spans="1:5" s="4" customFormat="1" ht="16" x14ac:dyDescent="0.2">
      <c r="A19" s="170" t="s">
        <v>7</v>
      </c>
      <c r="B19" s="170" t="s">
        <v>9</v>
      </c>
      <c r="C19" s="171">
        <v>4.2924E-4</v>
      </c>
      <c r="D19" s="171">
        <v>3.2193E-4</v>
      </c>
      <c r="E19" s="171">
        <v>5.3655E-4</v>
      </c>
    </row>
    <row r="20" spans="1:5" s="4" customFormat="1" ht="16" x14ac:dyDescent="0.2">
      <c r="A20" s="170" t="s">
        <v>7</v>
      </c>
      <c r="B20" s="170" t="s">
        <v>13</v>
      </c>
      <c r="C20" s="171">
        <v>3.077E-4</v>
      </c>
      <c r="D20" s="171">
        <v>2.3077500000000001E-4</v>
      </c>
      <c r="E20" s="171">
        <v>3.8462499999999998E-4</v>
      </c>
    </row>
    <row r="21" spans="1:5" s="4" customFormat="1" ht="16" x14ac:dyDescent="0.2">
      <c r="A21" s="170" t="s">
        <v>7</v>
      </c>
      <c r="B21" s="170" t="s">
        <v>25</v>
      </c>
      <c r="C21" s="171">
        <v>7.28E-3</v>
      </c>
      <c r="D21" s="171">
        <v>5.4599999999999996E-3</v>
      </c>
      <c r="E21" s="171">
        <v>9.1000000000000004E-3</v>
      </c>
    </row>
    <row r="22" spans="1:5" s="4" customFormat="1" ht="16" x14ac:dyDescent="0.2">
      <c r="A22" s="170" t="s">
        <v>7</v>
      </c>
      <c r="B22" s="170" t="s">
        <v>27</v>
      </c>
      <c r="C22" s="171">
        <v>1E-4</v>
      </c>
      <c r="D22" s="171">
        <v>7.4999999999999993E-5</v>
      </c>
      <c r="E22" s="171">
        <v>1.25E-4</v>
      </c>
    </row>
    <row r="23" spans="1:5" s="4" customFormat="1" ht="16" customHeight="1" x14ac:dyDescent="0.2">
      <c r="A23" s="170" t="s">
        <v>7</v>
      </c>
      <c r="B23" s="170" t="s">
        <v>43</v>
      </c>
      <c r="C23" s="179">
        <v>4.0000000000000002E-4</v>
      </c>
      <c r="D23" s="171">
        <v>2.9999999999999997E-4</v>
      </c>
      <c r="E23" s="171">
        <v>5.0000000000000001E-4</v>
      </c>
    </row>
    <row r="24" spans="1:5" s="4" customFormat="1" ht="16" x14ac:dyDescent="0.2">
      <c r="A24" s="36" t="s">
        <v>9</v>
      </c>
      <c r="B24" s="36" t="s">
        <v>3</v>
      </c>
      <c r="C24" s="173">
        <v>1E-4</v>
      </c>
      <c r="D24" s="173">
        <v>7.4999999999999993E-5</v>
      </c>
      <c r="E24" s="173">
        <v>1.25E-4</v>
      </c>
    </row>
    <row r="25" spans="1:5" s="4" customFormat="1" ht="16" x14ac:dyDescent="0.2">
      <c r="A25" s="36" t="s">
        <v>9</v>
      </c>
      <c r="B25" s="36" t="s">
        <v>7</v>
      </c>
      <c r="C25" s="173">
        <v>3.1300000000000002E-5</v>
      </c>
      <c r="D25" s="173">
        <v>2.3475000000000001E-5</v>
      </c>
      <c r="E25" s="173">
        <v>3.9125000000000002E-5</v>
      </c>
    </row>
    <row r="26" spans="1:5" s="7" customFormat="1" ht="16" x14ac:dyDescent="0.2">
      <c r="A26" s="36" t="s">
        <v>9</v>
      </c>
      <c r="B26" s="36" t="s">
        <v>9</v>
      </c>
      <c r="C26" s="173">
        <v>999</v>
      </c>
      <c r="D26" s="173"/>
      <c r="E26" s="173"/>
    </row>
    <row r="27" spans="1:5" s="4" customFormat="1" ht="16" x14ac:dyDescent="0.2">
      <c r="A27" s="36" t="s">
        <v>9</v>
      </c>
      <c r="B27" s="36" t="s">
        <v>13</v>
      </c>
      <c r="C27" s="173">
        <v>6.6949999999999996E-4</v>
      </c>
      <c r="D27" s="173">
        <v>5.0212499999999997E-4</v>
      </c>
      <c r="E27" s="173">
        <v>8.3687500000000005E-4</v>
      </c>
    </row>
    <row r="28" spans="1:5" s="4" customFormat="1" ht="16" x14ac:dyDescent="0.2">
      <c r="A28" s="36" t="s">
        <v>9</v>
      </c>
      <c r="B28" s="36" t="s">
        <v>19</v>
      </c>
      <c r="C28" s="173">
        <v>0.55000000000000004</v>
      </c>
      <c r="D28" s="173">
        <v>0.45900000000000002</v>
      </c>
      <c r="E28" s="173">
        <v>0.64200000000000002</v>
      </c>
    </row>
    <row r="29" spans="1:5" s="4" customFormat="1" ht="16" x14ac:dyDescent="0.2">
      <c r="A29" s="36" t="s">
        <v>9</v>
      </c>
      <c r="B29" s="36" t="s">
        <v>43</v>
      </c>
      <c r="C29" s="173">
        <v>6.0864000000000003E-4</v>
      </c>
      <c r="D29" s="173">
        <v>4.5647999999999999E-4</v>
      </c>
      <c r="E29" s="173">
        <v>7.6079999999999995E-4</v>
      </c>
    </row>
    <row r="30" spans="1:5" s="4" customFormat="1" ht="16" x14ac:dyDescent="0.2">
      <c r="A30" s="172" t="s">
        <v>11</v>
      </c>
      <c r="B30" s="170" t="s">
        <v>3</v>
      </c>
      <c r="C30" s="171">
        <v>5.3731000000000004E-4</v>
      </c>
      <c r="D30" s="171">
        <v>3.1657000000000001E-4</v>
      </c>
      <c r="E30" s="171">
        <v>7.5804599999999996E-4</v>
      </c>
    </row>
    <row r="31" spans="1:5" s="7" customFormat="1" ht="16" x14ac:dyDescent="0.2">
      <c r="A31" s="172" t="s">
        <v>11</v>
      </c>
      <c r="B31" s="172" t="s">
        <v>11</v>
      </c>
      <c r="C31" s="171">
        <v>999</v>
      </c>
      <c r="D31" s="171"/>
      <c r="E31" s="171"/>
    </row>
    <row r="32" spans="1:5" s="4" customFormat="1" ht="16" x14ac:dyDescent="0.2">
      <c r="A32" s="172" t="s">
        <v>11</v>
      </c>
      <c r="B32" s="170" t="s">
        <v>21</v>
      </c>
      <c r="C32" s="171">
        <v>3.4986599999999998E-3</v>
      </c>
      <c r="D32" s="171">
        <v>2.6239950000000001E-3</v>
      </c>
      <c r="E32" s="171">
        <v>4.373325E-3</v>
      </c>
    </row>
    <row r="33" spans="1:5" s="4" customFormat="1" ht="16" x14ac:dyDescent="0.2">
      <c r="A33" s="172" t="s">
        <v>11</v>
      </c>
      <c r="B33" s="170" t="s">
        <v>43</v>
      </c>
      <c r="C33" s="171">
        <v>6.0864000000000003E-4</v>
      </c>
      <c r="D33" s="171">
        <v>4.5647999999999999E-4</v>
      </c>
      <c r="E33" s="171">
        <v>7.6079999999999995E-4</v>
      </c>
    </row>
    <row r="34" spans="1:5" s="4" customFormat="1" ht="16" x14ac:dyDescent="0.2">
      <c r="A34" s="36" t="s">
        <v>13</v>
      </c>
      <c r="B34" s="36" t="s">
        <v>13</v>
      </c>
      <c r="C34" s="173">
        <v>0.185</v>
      </c>
      <c r="D34" s="173">
        <v>0.03</v>
      </c>
      <c r="E34" s="173">
        <v>0.34</v>
      </c>
    </row>
    <row r="35" spans="1:5" s="3" customFormat="1" ht="16" x14ac:dyDescent="0.2">
      <c r="A35" s="36" t="s">
        <v>13</v>
      </c>
      <c r="B35" s="36" t="s">
        <v>23</v>
      </c>
      <c r="C35" s="173">
        <v>0.44</v>
      </c>
      <c r="D35" s="173">
        <v>0.33</v>
      </c>
      <c r="E35" s="173">
        <v>0.55000000000000004</v>
      </c>
    </row>
    <row r="36" spans="1:5" s="7" customFormat="1" ht="16" x14ac:dyDescent="0.2">
      <c r="A36" s="36" t="s">
        <v>13</v>
      </c>
      <c r="B36" s="36" t="s">
        <v>43</v>
      </c>
      <c r="C36" s="173">
        <v>999</v>
      </c>
      <c r="D36" s="173"/>
      <c r="E36" s="173"/>
    </row>
    <row r="37" spans="1:5" s="7" customFormat="1" ht="16" x14ac:dyDescent="0.2">
      <c r="A37" s="170" t="s">
        <v>15</v>
      </c>
      <c r="B37" s="170" t="s">
        <v>3</v>
      </c>
      <c r="C37" s="171">
        <v>999</v>
      </c>
      <c r="D37" s="171"/>
      <c r="E37" s="171"/>
    </row>
    <row r="38" spans="1:5" s="4" customFormat="1" ht="16" x14ac:dyDescent="0.2">
      <c r="A38" s="170" t="s">
        <v>15</v>
      </c>
      <c r="B38" s="170" t="s">
        <v>7</v>
      </c>
      <c r="C38" s="184">
        <v>0.6</v>
      </c>
      <c r="D38" s="171">
        <v>0.28000000000000003</v>
      </c>
      <c r="E38" s="184">
        <f>C38*1.25</f>
        <v>0.75</v>
      </c>
    </row>
    <row r="39" spans="1:5" s="4" customFormat="1" ht="16" x14ac:dyDescent="0.2">
      <c r="A39" s="170" t="s">
        <v>15</v>
      </c>
      <c r="B39" s="170" t="s">
        <v>17</v>
      </c>
      <c r="C39" s="171">
        <v>6.2E-2</v>
      </c>
      <c r="D39" s="171">
        <v>5.8999999999999997E-2</v>
      </c>
      <c r="E39" s="171">
        <v>6.5000000000000002E-2</v>
      </c>
    </row>
    <row r="40" spans="1:5" s="4" customFormat="1" ht="16" x14ac:dyDescent="0.2">
      <c r="A40" s="170" t="s">
        <v>15</v>
      </c>
      <c r="B40" s="170" t="s">
        <v>25</v>
      </c>
      <c r="C40" s="171">
        <v>6.0000000000000001E-3</v>
      </c>
      <c r="D40" s="171">
        <v>4.4999999999999997E-3</v>
      </c>
      <c r="E40" s="171">
        <v>7.4999999999999997E-3</v>
      </c>
    </row>
    <row r="41" spans="1:5" s="4" customFormat="1" ht="16" x14ac:dyDescent="0.2">
      <c r="A41" s="170" t="s">
        <v>15</v>
      </c>
      <c r="B41" s="170" t="s">
        <v>74</v>
      </c>
      <c r="C41" s="171">
        <v>7.4302500000000002E-3</v>
      </c>
      <c r="D41" s="171">
        <v>5.5726880000000001E-3</v>
      </c>
      <c r="E41" s="171">
        <v>9.2878130000000007E-3</v>
      </c>
    </row>
    <row r="42" spans="1:5" s="4" customFormat="1" ht="16" x14ac:dyDescent="0.2">
      <c r="A42" s="170" t="s">
        <v>15</v>
      </c>
      <c r="B42" s="170" t="s">
        <v>43</v>
      </c>
      <c r="C42" s="171">
        <v>5.3200999999999997E-4</v>
      </c>
      <c r="D42" s="171">
        <v>3.9900800000000001E-4</v>
      </c>
      <c r="E42" s="171">
        <v>6.65013E-4</v>
      </c>
    </row>
    <row r="43" spans="1:5" s="4" customFormat="1" ht="16" x14ac:dyDescent="0.2">
      <c r="A43" s="36" t="s">
        <v>17</v>
      </c>
      <c r="B43" s="36" t="s">
        <v>7</v>
      </c>
      <c r="C43" s="173">
        <v>1.88334E-2</v>
      </c>
      <c r="D43" s="173">
        <v>1.412505E-2</v>
      </c>
      <c r="E43" s="173">
        <v>2.354175E-2</v>
      </c>
    </row>
    <row r="44" spans="1:5" s="7" customFormat="1" ht="16" x14ac:dyDescent="0.2">
      <c r="A44" s="36" t="s">
        <v>17</v>
      </c>
      <c r="B44" s="36" t="s">
        <v>17</v>
      </c>
      <c r="C44" s="173">
        <v>999</v>
      </c>
      <c r="D44" s="173"/>
      <c r="E44" s="173"/>
    </row>
    <row r="45" spans="1:5" s="4" customFormat="1" ht="16" x14ac:dyDescent="0.2">
      <c r="A45" s="36" t="s">
        <v>17</v>
      </c>
      <c r="B45" s="36" t="s">
        <v>25</v>
      </c>
      <c r="C45" s="173">
        <v>4.7031E-3</v>
      </c>
      <c r="D45" s="173">
        <v>3.527325E-3</v>
      </c>
      <c r="E45" s="173">
        <v>5.8788750000000004E-3</v>
      </c>
    </row>
    <row r="46" spans="1:5" s="4" customFormat="1" ht="16" x14ac:dyDescent="0.2">
      <c r="A46" s="36" t="s">
        <v>17</v>
      </c>
      <c r="B46" s="36" t="s">
        <v>74</v>
      </c>
      <c r="C46" s="173">
        <v>9.7897999999999995E-4</v>
      </c>
      <c r="D46" s="173">
        <v>2.5033999999999999E-4</v>
      </c>
      <c r="E46" s="173">
        <v>1.707613E-3</v>
      </c>
    </row>
    <row r="47" spans="1:5" s="4" customFormat="1" ht="16" x14ac:dyDescent="0.2">
      <c r="A47" s="36" t="s">
        <v>17</v>
      </c>
      <c r="B47" s="36" t="s">
        <v>43</v>
      </c>
      <c r="C47" s="173">
        <v>4.0000000000000002E-4</v>
      </c>
      <c r="D47" s="173">
        <v>2.9999999999999997E-4</v>
      </c>
      <c r="E47" s="173">
        <v>5.0000000000000001E-4</v>
      </c>
    </row>
    <row r="48" spans="1:5" s="4" customFormat="1" ht="16" x14ac:dyDescent="0.2">
      <c r="A48" s="170" t="s">
        <v>19</v>
      </c>
      <c r="B48" s="170" t="s">
        <v>9</v>
      </c>
      <c r="C48" s="171">
        <v>8.7416100000000004E-3</v>
      </c>
      <c r="D48" s="171">
        <v>6.556208E-3</v>
      </c>
      <c r="E48" s="171">
        <v>1.0927012999999999E-2</v>
      </c>
    </row>
    <row r="49" spans="1:5" s="4" customFormat="1" ht="16" x14ac:dyDescent="0.2">
      <c r="A49" s="170" t="s">
        <v>19</v>
      </c>
      <c r="B49" s="170" t="s">
        <v>17</v>
      </c>
      <c r="C49" s="171">
        <v>1.77217E-3</v>
      </c>
      <c r="D49" s="171">
        <v>1.329128E-3</v>
      </c>
      <c r="E49" s="171">
        <v>2.2152130000000002E-3</v>
      </c>
    </row>
    <row r="50" spans="1:5" s="7" customFormat="1" ht="16" x14ac:dyDescent="0.2">
      <c r="A50" s="170" t="s">
        <v>19</v>
      </c>
      <c r="B50" s="170" t="s">
        <v>19</v>
      </c>
      <c r="C50" s="171">
        <v>999</v>
      </c>
      <c r="D50" s="171"/>
      <c r="E50" s="171"/>
    </row>
    <row r="51" spans="1:5" s="4" customFormat="1" ht="16" x14ac:dyDescent="0.2">
      <c r="A51" s="170" t="s">
        <v>19</v>
      </c>
      <c r="B51" s="170" t="s">
        <v>23</v>
      </c>
      <c r="C51" s="171">
        <v>1.0042499999999999E-3</v>
      </c>
      <c r="D51" s="171">
        <v>7.5318800000000001E-4</v>
      </c>
      <c r="E51" s="171">
        <v>1.2553130000000001E-3</v>
      </c>
    </row>
    <row r="52" spans="1:5" s="4" customFormat="1" ht="16" x14ac:dyDescent="0.2">
      <c r="A52" s="170" t="s">
        <v>19</v>
      </c>
      <c r="B52" s="170" t="s">
        <v>25</v>
      </c>
      <c r="C52" s="171">
        <v>4.7031E-3</v>
      </c>
      <c r="D52" s="171">
        <v>3.527325E-3</v>
      </c>
      <c r="E52" s="171">
        <v>5.8788750000000004E-3</v>
      </c>
    </row>
    <row r="53" spans="1:5" s="4" customFormat="1" ht="16" x14ac:dyDescent="0.2">
      <c r="A53" s="170" t="s">
        <v>19</v>
      </c>
      <c r="B53" s="170" t="s">
        <v>74</v>
      </c>
      <c r="C53" s="171">
        <v>9.7897999999999995E-4</v>
      </c>
      <c r="D53" s="171">
        <v>2.5033999999999999E-4</v>
      </c>
      <c r="E53" s="171">
        <v>1.707613E-3</v>
      </c>
    </row>
    <row r="54" spans="1:5" s="4" customFormat="1" ht="16" x14ac:dyDescent="0.2">
      <c r="A54" s="170" t="s">
        <v>19</v>
      </c>
      <c r="B54" s="170" t="s">
        <v>43</v>
      </c>
      <c r="C54" s="171">
        <v>9.1295999999999999E-4</v>
      </c>
      <c r="D54" s="171">
        <v>6.8471999999999999E-4</v>
      </c>
      <c r="E54" s="171">
        <v>1.1412E-3</v>
      </c>
    </row>
    <row r="55" spans="1:5" s="4" customFormat="1" ht="16" x14ac:dyDescent="0.2">
      <c r="A55" s="36" t="s">
        <v>21</v>
      </c>
      <c r="B55" s="38" t="s">
        <v>11</v>
      </c>
      <c r="C55" s="173">
        <v>2.82501E-2</v>
      </c>
      <c r="D55" s="173">
        <v>2.1187575E-2</v>
      </c>
      <c r="E55" s="173">
        <v>3.5312625E-2</v>
      </c>
    </row>
    <row r="56" spans="1:5" s="7" customFormat="1" ht="16" x14ac:dyDescent="0.2">
      <c r="A56" s="36" t="s">
        <v>21</v>
      </c>
      <c r="B56" s="36" t="s">
        <v>21</v>
      </c>
      <c r="C56" s="173">
        <v>999</v>
      </c>
      <c r="D56" s="173"/>
      <c r="E56" s="173"/>
    </row>
    <row r="57" spans="1:5" s="4" customFormat="1" ht="16" x14ac:dyDescent="0.2">
      <c r="A57" s="36" t="s">
        <v>21</v>
      </c>
      <c r="B57" s="36" t="s">
        <v>25</v>
      </c>
      <c r="C57" s="173">
        <v>4.7031E-3</v>
      </c>
      <c r="D57" s="173">
        <v>3.527325E-3</v>
      </c>
      <c r="E57" s="173">
        <v>5.8788750000000004E-3</v>
      </c>
    </row>
    <row r="58" spans="1:5" s="4" customFormat="1" ht="16" x14ac:dyDescent="0.2">
      <c r="A58" s="36" t="s">
        <v>21</v>
      </c>
      <c r="B58" s="36" t="s">
        <v>74</v>
      </c>
      <c r="C58" s="173">
        <v>9.7897999999999995E-4</v>
      </c>
      <c r="D58" s="173">
        <v>2.5033999999999999E-4</v>
      </c>
      <c r="E58" s="173">
        <v>1.707613E-3</v>
      </c>
    </row>
    <row r="59" spans="1:5" s="4" customFormat="1" ht="16" x14ac:dyDescent="0.2">
      <c r="A59" s="36" t="s">
        <v>21</v>
      </c>
      <c r="B59" s="36" t="s">
        <v>43</v>
      </c>
      <c r="C59" s="173">
        <v>4.0000000000000002E-4</v>
      </c>
      <c r="D59" s="173">
        <v>2.9999999999999997E-4</v>
      </c>
      <c r="E59" s="173">
        <v>5.0000000000000001E-4</v>
      </c>
    </row>
    <row r="60" spans="1:5" s="7" customFormat="1" ht="16" x14ac:dyDescent="0.2">
      <c r="A60" s="170" t="s">
        <v>23</v>
      </c>
      <c r="B60" s="170" t="s">
        <v>23</v>
      </c>
      <c r="C60" s="171">
        <v>999</v>
      </c>
      <c r="D60" s="171"/>
      <c r="E60" s="171"/>
    </row>
    <row r="61" spans="1:5" s="3" customFormat="1" ht="16" x14ac:dyDescent="0.2">
      <c r="A61" s="170" t="s">
        <v>23</v>
      </c>
      <c r="B61" s="170" t="s">
        <v>43</v>
      </c>
      <c r="C61" s="171">
        <v>0.375</v>
      </c>
      <c r="D61" s="171">
        <v>0.28125</v>
      </c>
      <c r="E61" s="171">
        <v>0.46875</v>
      </c>
    </row>
    <row r="62" spans="1:5" s="4" customFormat="1" ht="16" x14ac:dyDescent="0.2">
      <c r="A62" s="36" t="s">
        <v>25</v>
      </c>
      <c r="B62" s="36" t="s">
        <v>3</v>
      </c>
      <c r="C62" s="173">
        <v>0.01</v>
      </c>
      <c r="D62" s="173">
        <v>7.4999999999999997E-3</v>
      </c>
      <c r="E62" s="173">
        <v>1.2500000000000001E-2</v>
      </c>
    </row>
    <row r="63" spans="1:5" s="7" customFormat="1" ht="16" x14ac:dyDescent="0.2">
      <c r="A63" s="36" t="s">
        <v>25</v>
      </c>
      <c r="B63" s="36" t="s">
        <v>25</v>
      </c>
      <c r="C63" s="173">
        <v>999</v>
      </c>
      <c r="D63" s="173"/>
      <c r="E63" s="173"/>
    </row>
    <row r="64" spans="1:5" s="4" customFormat="1" ht="16" x14ac:dyDescent="0.2">
      <c r="A64" s="36" t="s">
        <v>25</v>
      </c>
      <c r="B64" s="36" t="s">
        <v>27</v>
      </c>
      <c r="C64" s="173">
        <v>4.2695299999999997E-3</v>
      </c>
      <c r="D64" s="173">
        <v>3.3960499999999999E-3</v>
      </c>
      <c r="E64" s="173">
        <v>5.1430130000000001E-3</v>
      </c>
    </row>
    <row r="65" spans="1:5" s="4" customFormat="1" ht="16" x14ac:dyDescent="0.2">
      <c r="A65" s="36" t="s">
        <v>25</v>
      </c>
      <c r="B65" s="36" t="s">
        <v>29</v>
      </c>
      <c r="C65" s="173">
        <v>0.01</v>
      </c>
      <c r="D65" s="173">
        <v>7.4999999999999997E-3</v>
      </c>
      <c r="E65" s="173">
        <v>1.2500000000000001E-2</v>
      </c>
    </row>
    <row r="66" spans="1:5" s="4" customFormat="1" ht="16" x14ac:dyDescent="0.2">
      <c r="A66" s="36" t="s">
        <v>25</v>
      </c>
      <c r="B66" s="36" t="s">
        <v>31</v>
      </c>
      <c r="C66" s="173">
        <v>4.1399999999999996E-3</v>
      </c>
      <c r="D66" s="178">
        <v>4.1000000000000003E-3</v>
      </c>
      <c r="E66" s="178">
        <v>4.1999999999999997E-3</v>
      </c>
    </row>
    <row r="67" spans="1:5" s="4" customFormat="1" ht="16" x14ac:dyDescent="0.2">
      <c r="A67" s="36" t="s">
        <v>25</v>
      </c>
      <c r="B67" s="36" t="s">
        <v>74</v>
      </c>
      <c r="C67" s="173">
        <v>9.7897999999999995E-4</v>
      </c>
      <c r="D67" s="173">
        <v>2.5033999999999999E-4</v>
      </c>
      <c r="E67" s="173">
        <v>1.707613E-3</v>
      </c>
    </row>
    <row r="68" spans="1:5" s="4" customFormat="1" ht="16" x14ac:dyDescent="0.2">
      <c r="A68" s="36" t="s">
        <v>25</v>
      </c>
      <c r="B68" s="36" t="s">
        <v>43</v>
      </c>
      <c r="C68" s="173">
        <v>6.4333000000000001E-4</v>
      </c>
      <c r="D68" s="173">
        <v>4.8249799999999999E-4</v>
      </c>
      <c r="E68" s="173">
        <v>8.0416299999999999E-4</v>
      </c>
    </row>
    <row r="69" spans="1:5" s="4" customFormat="1" ht="16" x14ac:dyDescent="0.2">
      <c r="A69" s="170" t="s">
        <v>27</v>
      </c>
      <c r="B69" s="170" t="s">
        <v>3</v>
      </c>
      <c r="C69" s="171">
        <v>1.0000000000000001E-5</v>
      </c>
      <c r="D69" s="171">
        <v>7.5000000000000002E-6</v>
      </c>
      <c r="E69" s="171">
        <v>1.2500000000000001E-5</v>
      </c>
    </row>
    <row r="70" spans="1:5" s="4" customFormat="1" ht="16" x14ac:dyDescent="0.2">
      <c r="A70" s="170" t="s">
        <v>27</v>
      </c>
      <c r="B70" s="170" t="s">
        <v>9</v>
      </c>
      <c r="C70" s="171">
        <v>6.4386000000000001E-4</v>
      </c>
      <c r="D70" s="171">
        <v>4.82895E-4</v>
      </c>
      <c r="E70" s="171">
        <v>8.0482500000000001E-4</v>
      </c>
    </row>
    <row r="71" spans="1:5" s="7" customFormat="1" ht="16" x14ac:dyDescent="0.2">
      <c r="A71" s="170" t="s">
        <v>27</v>
      </c>
      <c r="B71" s="170" t="s">
        <v>27</v>
      </c>
      <c r="C71" s="171">
        <v>999</v>
      </c>
      <c r="D71" s="171"/>
      <c r="E71" s="171"/>
    </row>
    <row r="72" spans="1:5" s="4" customFormat="1" ht="16" x14ac:dyDescent="0.2">
      <c r="A72" s="170" t="s">
        <v>27</v>
      </c>
      <c r="B72" s="170" t="s">
        <v>29</v>
      </c>
      <c r="C72" s="171">
        <v>0.01</v>
      </c>
      <c r="D72" s="171">
        <v>7.4999999999999997E-3</v>
      </c>
      <c r="E72" s="171">
        <v>1.2500000000000001E-2</v>
      </c>
    </row>
    <row r="73" spans="1:5" s="4" customFormat="1" ht="16" x14ac:dyDescent="0.2">
      <c r="A73" s="170" t="s">
        <v>27</v>
      </c>
      <c r="B73" s="170" t="s">
        <v>31</v>
      </c>
      <c r="C73" s="171">
        <v>2.7125320000000001E-2</v>
      </c>
      <c r="D73" s="171">
        <v>2.4400000000000002E-2</v>
      </c>
      <c r="E73" s="171">
        <v>2.98E-2</v>
      </c>
    </row>
    <row r="74" spans="1:5" s="4" customFormat="1" ht="16" x14ac:dyDescent="0.2">
      <c r="A74" s="170" t="s">
        <v>27</v>
      </c>
      <c r="B74" s="170" t="s">
        <v>71</v>
      </c>
      <c r="C74" s="174">
        <v>1.2800000000000001E-2</v>
      </c>
      <c r="D74" s="174">
        <v>1.21E-2</v>
      </c>
      <c r="E74" s="174">
        <v>1.35E-2</v>
      </c>
    </row>
    <row r="75" spans="1:5" s="4" customFormat="1" ht="16" x14ac:dyDescent="0.2">
      <c r="A75" s="170" t="s">
        <v>27</v>
      </c>
      <c r="B75" s="170" t="s">
        <v>43</v>
      </c>
      <c r="C75" s="171">
        <v>8.0800999999999996E-4</v>
      </c>
      <c r="D75" s="171">
        <v>7.9135000000000002E-4</v>
      </c>
      <c r="E75" s="171">
        <v>8.3298599999999997E-4</v>
      </c>
    </row>
    <row r="76" spans="1:5" s="4" customFormat="1" ht="16" x14ac:dyDescent="0.2">
      <c r="A76" s="36" t="s">
        <v>29</v>
      </c>
      <c r="B76" s="36" t="s">
        <v>3</v>
      </c>
      <c r="C76" s="173">
        <v>999</v>
      </c>
      <c r="D76" s="173"/>
      <c r="E76" s="173"/>
    </row>
    <row r="77" spans="1:5" s="7" customFormat="1" ht="16" x14ac:dyDescent="0.2">
      <c r="A77" s="36" t="s">
        <v>29</v>
      </c>
      <c r="B77" s="36" t="s">
        <v>27</v>
      </c>
      <c r="C77" s="173">
        <v>0.18181117999999999</v>
      </c>
      <c r="D77" s="173">
        <v>0.17537887999999999</v>
      </c>
      <c r="E77" s="173">
        <v>0.26319369999999997</v>
      </c>
    </row>
    <row r="78" spans="1:5" s="4" customFormat="1" ht="16" x14ac:dyDescent="0.2">
      <c r="A78" s="36" t="s">
        <v>29</v>
      </c>
      <c r="B78" s="36" t="s">
        <v>31</v>
      </c>
      <c r="C78" s="173">
        <v>0.8</v>
      </c>
      <c r="D78" s="173">
        <v>0.6</v>
      </c>
      <c r="E78" s="173">
        <v>0.99</v>
      </c>
    </row>
    <row r="79" spans="1:5" s="4" customFormat="1" ht="16" x14ac:dyDescent="0.2">
      <c r="A79" s="36" t="s">
        <v>29</v>
      </c>
      <c r="B79" s="36" t="s">
        <v>71</v>
      </c>
      <c r="C79" s="173">
        <v>1.431324E-2</v>
      </c>
      <c r="D79" s="173">
        <v>4.8438099999999996E-3</v>
      </c>
      <c r="E79" s="173">
        <v>8.6956521999999994E-2</v>
      </c>
    </row>
    <row r="80" spans="1:5" s="4" customFormat="1" ht="16" x14ac:dyDescent="0.2">
      <c r="A80" s="36" t="s">
        <v>29</v>
      </c>
      <c r="B80" s="36" t="s">
        <v>43</v>
      </c>
      <c r="C80" s="173">
        <v>3.0934600000000001E-3</v>
      </c>
      <c r="D80" s="173">
        <v>3.0634999999999999E-4</v>
      </c>
      <c r="E80" s="173">
        <v>3.8668249999999999E-3</v>
      </c>
    </row>
    <row r="81" spans="1:19" s="4" customFormat="1" ht="16" x14ac:dyDescent="0.2">
      <c r="A81" s="170" t="s">
        <v>31</v>
      </c>
      <c r="B81" s="170" t="s">
        <v>27</v>
      </c>
      <c r="C81" s="171">
        <v>999</v>
      </c>
      <c r="D81" s="171"/>
      <c r="E81" s="171"/>
    </row>
    <row r="82" spans="1:19" s="7" customFormat="1" ht="16" x14ac:dyDescent="0.2">
      <c r="A82" s="170" t="s">
        <v>31</v>
      </c>
      <c r="B82" s="170" t="s">
        <v>33</v>
      </c>
      <c r="C82" s="171">
        <v>0.91700000000000004</v>
      </c>
      <c r="D82" s="171">
        <v>0.68774999999999997</v>
      </c>
      <c r="E82" s="171">
        <v>0.99</v>
      </c>
    </row>
    <row r="83" spans="1:19" s="4" customFormat="1" ht="16" x14ac:dyDescent="0.2">
      <c r="A83" s="170" t="s">
        <v>31</v>
      </c>
      <c r="B83" s="170" t="s">
        <v>35</v>
      </c>
      <c r="C83" s="171">
        <v>0</v>
      </c>
      <c r="D83" s="171">
        <v>0</v>
      </c>
      <c r="E83" s="171">
        <v>0</v>
      </c>
    </row>
    <row r="84" spans="1:19" s="4" customFormat="1" ht="16" x14ac:dyDescent="0.2">
      <c r="A84" s="170" t="s">
        <v>31</v>
      </c>
      <c r="B84" s="36" t="s">
        <v>71</v>
      </c>
      <c r="C84" s="171">
        <v>4.0500000000000001E-2</v>
      </c>
      <c r="D84" s="171">
        <v>3.7999999999999999E-2</v>
      </c>
      <c r="E84" s="171">
        <v>4.3299999999999998E-2</v>
      </c>
    </row>
    <row r="85" spans="1:19" s="4" customFormat="1" ht="16" x14ac:dyDescent="0.2">
      <c r="A85" s="170" t="s">
        <v>31</v>
      </c>
      <c r="B85" s="170" t="s">
        <v>43</v>
      </c>
      <c r="C85" s="171">
        <v>1.5E-3</v>
      </c>
      <c r="D85" s="171">
        <v>1.4E-3</v>
      </c>
      <c r="E85" s="171">
        <v>1.5200000000000001E-3</v>
      </c>
    </row>
    <row r="86" spans="1:19" s="4" customFormat="1" ht="16" x14ac:dyDescent="0.2">
      <c r="A86" s="36" t="s">
        <v>33</v>
      </c>
      <c r="B86" s="36" t="s">
        <v>3</v>
      </c>
      <c r="C86" s="173">
        <v>4.5999999999999999E-3</v>
      </c>
      <c r="D86" s="173">
        <v>2.9999999999999997E-4</v>
      </c>
      <c r="E86" s="173">
        <v>8.9999999999999993E-3</v>
      </c>
    </row>
    <row r="87" spans="1:19" s="4" customFormat="1" ht="16" x14ac:dyDescent="0.2">
      <c r="A87" s="36" t="s">
        <v>33</v>
      </c>
      <c r="B87" s="36" t="s">
        <v>27</v>
      </c>
      <c r="C87" s="173">
        <v>999</v>
      </c>
      <c r="D87" s="173"/>
      <c r="E87" s="173"/>
    </row>
    <row r="88" spans="1:19" s="7" customFormat="1" ht="16" x14ac:dyDescent="0.2">
      <c r="A88" s="36" t="s">
        <v>33</v>
      </c>
      <c r="B88" s="36" t="s">
        <v>33</v>
      </c>
      <c r="C88" s="173">
        <v>0.86699999999999999</v>
      </c>
      <c r="D88" s="173">
        <v>0.65024999999999999</v>
      </c>
      <c r="E88" s="173">
        <v>0.99</v>
      </c>
    </row>
    <row r="89" spans="1:19" s="4" customFormat="1" ht="53.25" customHeight="1" x14ac:dyDescent="0.2">
      <c r="A89" s="36" t="s">
        <v>33</v>
      </c>
      <c r="B89" s="36" t="s">
        <v>35</v>
      </c>
      <c r="C89" s="173">
        <v>0</v>
      </c>
      <c r="D89" s="173">
        <v>0</v>
      </c>
      <c r="E89" s="173">
        <v>0</v>
      </c>
    </row>
    <row r="90" spans="1:19" s="4" customFormat="1" ht="16" x14ac:dyDescent="0.2">
      <c r="A90" s="36" t="s">
        <v>33</v>
      </c>
      <c r="B90" s="36" t="s">
        <v>71</v>
      </c>
      <c r="C90" s="173">
        <v>4.1999999999999997E-3</v>
      </c>
      <c r="D90" s="173">
        <v>3.3E-3</v>
      </c>
      <c r="E90" s="173">
        <v>5.4000000000000003E-3</v>
      </c>
    </row>
    <row r="91" spans="1:19" s="4" customFormat="1" ht="16" x14ac:dyDescent="0.2">
      <c r="A91" s="36" t="s">
        <v>33</v>
      </c>
      <c r="B91" s="36" t="s">
        <v>43</v>
      </c>
      <c r="C91" s="173">
        <v>3.8326000000000001E-4</v>
      </c>
      <c r="D91" s="173">
        <v>3.6660000000000002E-4</v>
      </c>
      <c r="E91" s="173">
        <v>3.9992000000000001E-4</v>
      </c>
    </row>
    <row r="92" spans="1:19" s="4" customFormat="1" ht="16" x14ac:dyDescent="0.2">
      <c r="A92" s="170" t="s">
        <v>35</v>
      </c>
      <c r="B92" s="170" t="s">
        <v>3</v>
      </c>
      <c r="C92" s="171">
        <v>4.5999999999999999E-3</v>
      </c>
      <c r="D92" s="171">
        <v>2.9999999999999997E-4</v>
      </c>
      <c r="E92" s="171">
        <v>8.9999999999999993E-3</v>
      </c>
    </row>
    <row r="93" spans="1:19" s="4" customFormat="1" ht="16" x14ac:dyDescent="0.2">
      <c r="A93" s="170" t="s">
        <v>35</v>
      </c>
      <c r="B93" s="170" t="s">
        <v>27</v>
      </c>
      <c r="C93" s="171">
        <v>4.3799999999999999E-2</v>
      </c>
      <c r="D93" s="171">
        <v>3.2849999999999997E-2</v>
      </c>
      <c r="E93" s="171">
        <v>5.475E-2</v>
      </c>
    </row>
    <row r="94" spans="1:19" s="4" customFormat="1" ht="16" x14ac:dyDescent="0.2">
      <c r="A94" s="170" t="s">
        <v>35</v>
      </c>
      <c r="B94" s="170" t="s">
        <v>35</v>
      </c>
      <c r="C94" s="171">
        <v>999</v>
      </c>
      <c r="D94" s="171"/>
      <c r="E94" s="171"/>
    </row>
    <row r="95" spans="1:19" s="7" customFormat="1" ht="16" x14ac:dyDescent="0.2">
      <c r="A95" s="170" t="s">
        <v>35</v>
      </c>
      <c r="B95" s="36" t="s">
        <v>71</v>
      </c>
      <c r="C95" s="171">
        <v>2.0999999999999999E-3</v>
      </c>
      <c r="D95" s="171">
        <v>1.575E-3</v>
      </c>
      <c r="E95" s="171">
        <v>2.6250000000000002E-3</v>
      </c>
      <c r="Q95" s="4"/>
      <c r="R95" s="4"/>
      <c r="S95" s="4"/>
    </row>
    <row r="96" spans="1:19" s="4" customFormat="1" ht="16" x14ac:dyDescent="0.2">
      <c r="A96" s="170" t="s">
        <v>35</v>
      </c>
      <c r="B96" s="170" t="s">
        <v>43</v>
      </c>
      <c r="C96" s="171">
        <v>3.8326000000000001E-4</v>
      </c>
      <c r="D96" s="171">
        <v>2.87445E-4</v>
      </c>
      <c r="E96" s="171">
        <v>4.7907499999999998E-4</v>
      </c>
    </row>
    <row r="97" spans="1:19" s="4" customFormat="1" ht="16" x14ac:dyDescent="0.2">
      <c r="A97" s="36" t="s">
        <v>37</v>
      </c>
      <c r="B97" s="36" t="s">
        <v>3</v>
      </c>
      <c r="C97" s="173">
        <v>4.5999999999999999E-3</v>
      </c>
      <c r="D97" s="173">
        <v>2.9999999999999997E-4</v>
      </c>
      <c r="E97" s="173">
        <v>8.9999999999999993E-3</v>
      </c>
    </row>
    <row r="98" spans="1:19" s="4" customFormat="1" ht="16" x14ac:dyDescent="0.2">
      <c r="A98" s="36" t="s">
        <v>37</v>
      </c>
      <c r="B98" s="36" t="s">
        <v>27</v>
      </c>
      <c r="C98" s="171">
        <v>4.3799999999999999E-2</v>
      </c>
      <c r="D98" s="171">
        <v>3.2849999999999997E-2</v>
      </c>
      <c r="E98" s="171">
        <v>5.475E-2</v>
      </c>
    </row>
    <row r="99" spans="1:19" s="4" customFormat="1" ht="16" x14ac:dyDescent="0.2">
      <c r="A99" s="36" t="s">
        <v>37</v>
      </c>
      <c r="B99" s="36" t="s">
        <v>37</v>
      </c>
      <c r="C99" s="173">
        <v>999</v>
      </c>
      <c r="D99" s="173"/>
      <c r="E99" s="173"/>
    </row>
    <row r="100" spans="1:19" s="7" customFormat="1" ht="16" x14ac:dyDescent="0.2">
      <c r="A100" s="36" t="s">
        <v>37</v>
      </c>
      <c r="B100" s="36" t="s">
        <v>71</v>
      </c>
      <c r="C100" s="173">
        <v>2.3999999999999998E-3</v>
      </c>
      <c r="D100" s="178">
        <v>1.575E-3</v>
      </c>
      <c r="E100" s="178">
        <v>3.8999999999999998E-3</v>
      </c>
      <c r="Q100" s="4"/>
      <c r="R100" s="4"/>
      <c r="S100" s="4"/>
    </row>
    <row r="101" spans="1:19" s="4" customFormat="1" ht="16" x14ac:dyDescent="0.2">
      <c r="A101" s="36" t="s">
        <v>37</v>
      </c>
      <c r="B101" s="36" t="s">
        <v>43</v>
      </c>
      <c r="C101" s="173">
        <v>3.8326000000000001E-4</v>
      </c>
      <c r="D101" s="173">
        <v>2.87445E-4</v>
      </c>
      <c r="E101" s="173">
        <v>4.7907499999999998E-4</v>
      </c>
    </row>
    <row r="102" spans="1:19" s="4" customFormat="1" ht="16" x14ac:dyDescent="0.2">
      <c r="A102" s="170" t="s">
        <v>74</v>
      </c>
      <c r="B102" s="170" t="s">
        <v>25</v>
      </c>
      <c r="C102" s="171">
        <v>999</v>
      </c>
      <c r="D102" s="171"/>
      <c r="E102" s="171"/>
    </row>
    <row r="103" spans="1:19" s="7" customFormat="1" ht="16" x14ac:dyDescent="0.2">
      <c r="A103" s="170" t="s">
        <v>74</v>
      </c>
      <c r="B103" s="170" t="s">
        <v>29</v>
      </c>
      <c r="C103" s="171">
        <v>0.26800000000000002</v>
      </c>
      <c r="D103" s="171">
        <v>0.20100000000000001</v>
      </c>
      <c r="E103" s="171">
        <v>0.33500000000000002</v>
      </c>
      <c r="F103" s="7">
        <v>0.64235212093149241</v>
      </c>
      <c r="Q103" s="4"/>
      <c r="R103" s="4"/>
      <c r="S103" s="4"/>
    </row>
    <row r="104" spans="1:19" s="4" customFormat="1" ht="16" x14ac:dyDescent="0.2">
      <c r="A104" s="170" t="s">
        <v>74</v>
      </c>
      <c r="B104" s="170" t="s">
        <v>31</v>
      </c>
      <c r="C104" s="171">
        <v>5.8713000000000001E-2</v>
      </c>
      <c r="D104" s="171">
        <v>5.5338999999999999E-2</v>
      </c>
      <c r="E104" s="171">
        <v>6.2100000000000002E-2</v>
      </c>
      <c r="F104" s="4">
        <v>0.29480000000000006</v>
      </c>
    </row>
    <row r="105" spans="1:19" s="4" customFormat="1" ht="16" x14ac:dyDescent="0.2">
      <c r="A105" s="170" t="s">
        <v>74</v>
      </c>
      <c r="B105" s="170" t="s">
        <v>39</v>
      </c>
      <c r="C105" s="171">
        <v>0.03</v>
      </c>
      <c r="D105" s="171">
        <v>2.2499999999999999E-2</v>
      </c>
      <c r="E105" s="171">
        <v>3.7499999999999999E-2</v>
      </c>
      <c r="F105" s="4">
        <v>6.2111E-2</v>
      </c>
    </row>
    <row r="106" spans="1:19" s="4" customFormat="1" ht="16" x14ac:dyDescent="0.2">
      <c r="A106" s="170" t="s">
        <v>74</v>
      </c>
      <c r="B106" s="170" t="s">
        <v>41</v>
      </c>
      <c r="C106" s="171">
        <v>8.6171999999999996E-4</v>
      </c>
      <c r="D106" s="171">
        <v>6.4628999999999999E-4</v>
      </c>
      <c r="E106" s="171">
        <v>1.07715E-3</v>
      </c>
      <c r="F106" s="4">
        <v>0</v>
      </c>
    </row>
    <row r="107" spans="1:19" s="4" customFormat="1" ht="16" x14ac:dyDescent="0.2">
      <c r="A107" s="170" t="s">
        <v>74</v>
      </c>
      <c r="B107" s="170" t="s">
        <v>57</v>
      </c>
      <c r="C107" s="184">
        <v>1.38E-2</v>
      </c>
      <c r="D107" s="180">
        <v>1.035E-2</v>
      </c>
      <c r="E107" s="180">
        <v>0.22</v>
      </c>
      <c r="F107" s="4">
        <v>3.3000000000000002E-2</v>
      </c>
    </row>
    <row r="108" spans="1:19" s="4" customFormat="1" ht="16" x14ac:dyDescent="0.2">
      <c r="A108" s="36" t="s">
        <v>71</v>
      </c>
      <c r="B108" s="36" t="s">
        <v>27</v>
      </c>
      <c r="C108" s="173">
        <v>999</v>
      </c>
      <c r="D108" s="173"/>
      <c r="E108" s="173"/>
      <c r="F108" s="4">
        <v>9.4788923187961733E-4</v>
      </c>
    </row>
    <row r="109" spans="1:19" s="4" customFormat="1" ht="16" x14ac:dyDescent="0.2">
      <c r="A109" s="36" t="s">
        <v>71</v>
      </c>
      <c r="B109" s="36" t="s">
        <v>29</v>
      </c>
      <c r="C109" s="173">
        <v>0.26800000000000002</v>
      </c>
      <c r="D109" s="173">
        <v>0.20100000000000001</v>
      </c>
      <c r="E109" s="173">
        <v>0.33500000000000002</v>
      </c>
      <c r="F109" s="4">
        <v>0.1</v>
      </c>
    </row>
    <row r="110" spans="1:19" s="7" customFormat="1" ht="16" x14ac:dyDescent="0.2">
      <c r="A110" s="36" t="s">
        <v>71</v>
      </c>
      <c r="B110" s="36" t="s">
        <v>31</v>
      </c>
      <c r="C110" s="173">
        <v>5.8713000000000001E-2</v>
      </c>
      <c r="D110" s="173">
        <v>5.5338999999999999E-2</v>
      </c>
      <c r="E110" s="173">
        <v>6.2100000000000002E-2</v>
      </c>
      <c r="Q110" s="4"/>
      <c r="R110" s="4"/>
      <c r="S110" s="4"/>
    </row>
    <row r="111" spans="1:19" s="4" customFormat="1" ht="16" x14ac:dyDescent="0.2">
      <c r="A111" s="36" t="s">
        <v>71</v>
      </c>
      <c r="B111" s="36" t="s">
        <v>35</v>
      </c>
      <c r="C111" s="173">
        <v>0</v>
      </c>
      <c r="D111" s="173">
        <v>0</v>
      </c>
      <c r="E111" s="173">
        <v>0</v>
      </c>
    </row>
    <row r="112" spans="1:19" s="4" customFormat="1" ht="16" x14ac:dyDescent="0.2">
      <c r="A112" s="36" t="s">
        <v>71</v>
      </c>
      <c r="B112" s="36" t="s">
        <v>39</v>
      </c>
      <c r="C112" s="173">
        <v>0.03</v>
      </c>
      <c r="D112" s="173">
        <v>2.2499999999999999E-2</v>
      </c>
      <c r="E112" s="173">
        <v>3.7499999999999999E-2</v>
      </c>
    </row>
    <row r="113" spans="1:5" s="4" customFormat="1" ht="16" x14ac:dyDescent="0.2">
      <c r="A113" s="36" t="s">
        <v>71</v>
      </c>
      <c r="B113" s="36" t="s">
        <v>41</v>
      </c>
      <c r="C113" s="173">
        <v>8.6171999999999996E-4</v>
      </c>
      <c r="D113" s="173">
        <v>6.4628999999999999E-4</v>
      </c>
      <c r="E113" s="173">
        <v>1.07715E-3</v>
      </c>
    </row>
    <row r="114" spans="1:5" s="4" customFormat="1" ht="16" x14ac:dyDescent="0.2">
      <c r="A114" s="36" t="s">
        <v>71</v>
      </c>
      <c r="B114" s="36" t="s">
        <v>57</v>
      </c>
      <c r="C114" s="175">
        <v>1.9E-2</v>
      </c>
      <c r="D114" s="175">
        <v>1.4250000000000001E-2</v>
      </c>
      <c r="E114" s="175">
        <v>2.375E-2</v>
      </c>
    </row>
    <row r="115" spans="1:5" s="4" customFormat="1" ht="16" x14ac:dyDescent="0.2">
      <c r="A115" s="170" t="s">
        <v>39</v>
      </c>
      <c r="B115" s="170" t="s">
        <v>43</v>
      </c>
      <c r="C115" s="171">
        <v>8.7416100000000004E-3</v>
      </c>
      <c r="D115" s="171">
        <v>6.556208E-3</v>
      </c>
      <c r="E115" s="171">
        <v>1.0927012999999999E-2</v>
      </c>
    </row>
    <row r="116" spans="1:5" s="4" customFormat="1" ht="16" x14ac:dyDescent="0.2">
      <c r="A116" s="170" t="s">
        <v>39</v>
      </c>
      <c r="B116" s="170" t="s">
        <v>45</v>
      </c>
      <c r="C116" s="171">
        <v>999</v>
      </c>
      <c r="D116" s="171"/>
      <c r="E116" s="171"/>
    </row>
    <row r="117" spans="1:5" s="4" customFormat="1" ht="16" x14ac:dyDescent="0.2">
      <c r="A117" s="170" t="s">
        <v>39</v>
      </c>
      <c r="B117" s="170" t="s">
        <v>47</v>
      </c>
      <c r="C117" s="171">
        <v>0.151</v>
      </c>
      <c r="D117" s="171">
        <v>0.11325</v>
      </c>
      <c r="E117" s="171">
        <v>0.57599999999999996</v>
      </c>
    </row>
    <row r="118" spans="1:5" s="7" customFormat="1" ht="16" x14ac:dyDescent="0.2">
      <c r="A118" s="170" t="s">
        <v>39</v>
      </c>
      <c r="B118" s="170" t="s">
        <v>53</v>
      </c>
      <c r="C118" s="171">
        <v>0</v>
      </c>
      <c r="D118" s="171">
        <v>0</v>
      </c>
      <c r="E118" s="171">
        <v>0</v>
      </c>
    </row>
    <row r="119" spans="1:5" s="4" customFormat="1" ht="16" x14ac:dyDescent="0.2">
      <c r="A119" s="170" t="s">
        <v>39</v>
      </c>
      <c r="B119" s="170" t="s">
        <v>51</v>
      </c>
      <c r="C119" s="171">
        <v>0</v>
      </c>
      <c r="D119" s="171">
        <v>0</v>
      </c>
      <c r="E119" s="171">
        <v>0</v>
      </c>
    </row>
    <row r="120" spans="1:5" s="4" customFormat="1" ht="16" x14ac:dyDescent="0.2">
      <c r="A120" s="36" t="s">
        <v>41</v>
      </c>
      <c r="B120" s="36" t="s">
        <v>43</v>
      </c>
      <c r="C120" s="173">
        <v>0.67</v>
      </c>
      <c r="D120" s="173">
        <v>0.50249999999999995</v>
      </c>
      <c r="E120" s="173">
        <v>0.83750000000000002</v>
      </c>
    </row>
    <row r="121" spans="1:5" s="4" customFormat="1" ht="16" x14ac:dyDescent="0.2">
      <c r="A121" s="36" t="s">
        <v>41</v>
      </c>
      <c r="B121" s="36" t="s">
        <v>58</v>
      </c>
      <c r="C121" s="173">
        <v>999</v>
      </c>
      <c r="D121" s="173"/>
      <c r="E121" s="173"/>
    </row>
    <row r="122" spans="1:5" s="7" customFormat="1" ht="16" x14ac:dyDescent="0.2">
      <c r="A122" s="36" t="s">
        <v>58</v>
      </c>
      <c r="B122" s="36" t="s">
        <v>58</v>
      </c>
      <c r="C122" s="173">
        <v>999</v>
      </c>
      <c r="D122" s="173"/>
      <c r="E122" s="173"/>
    </row>
    <row r="123" spans="1:5" s="4" customFormat="1" ht="16" x14ac:dyDescent="0.2">
      <c r="A123" s="36" t="s">
        <v>58</v>
      </c>
      <c r="B123" s="36" t="s">
        <v>43</v>
      </c>
      <c r="C123" s="173">
        <v>8.9999999999999998E-4</v>
      </c>
      <c r="D123" s="173">
        <v>6.7500000000000004E-4</v>
      </c>
      <c r="E123" s="173">
        <v>1.1249999999999999E-3</v>
      </c>
    </row>
    <row r="124" spans="1:5" s="4" customFormat="1" ht="16" x14ac:dyDescent="0.2">
      <c r="A124" s="170" t="s">
        <v>45</v>
      </c>
      <c r="B124" s="176" t="s">
        <v>89</v>
      </c>
      <c r="C124" s="171">
        <v>3.6499999999999998E-2</v>
      </c>
      <c r="D124" s="171">
        <v>2.06E-2</v>
      </c>
      <c r="E124" s="171">
        <v>4.6699999999999998E-2</v>
      </c>
    </row>
    <row r="125" spans="1:5" s="4" customFormat="1" ht="16" x14ac:dyDescent="0.2">
      <c r="A125" s="170" t="s">
        <v>45</v>
      </c>
      <c r="B125" s="170" t="s">
        <v>43</v>
      </c>
      <c r="C125" s="171">
        <v>1.7399999999999999E-2</v>
      </c>
      <c r="D125" s="171">
        <v>1.3050000000000001E-2</v>
      </c>
      <c r="E125" s="171">
        <v>2.1749999999999999E-2</v>
      </c>
    </row>
    <row r="126" spans="1:5" s="7" customFormat="1" ht="16" x14ac:dyDescent="0.2">
      <c r="A126" s="170" t="s">
        <v>45</v>
      </c>
      <c r="B126" s="170" t="s">
        <v>45</v>
      </c>
      <c r="C126" s="171">
        <v>999</v>
      </c>
      <c r="D126" s="171"/>
      <c r="E126" s="171"/>
    </row>
    <row r="127" spans="1:5" s="4" customFormat="1" ht="16" x14ac:dyDescent="0.2">
      <c r="A127" s="170" t="s">
        <v>45</v>
      </c>
      <c r="B127" s="170" t="s">
        <v>47</v>
      </c>
      <c r="C127" s="171">
        <v>2.7125320000000001E-2</v>
      </c>
      <c r="D127" s="171">
        <v>2.4400000000000002E-2</v>
      </c>
      <c r="E127" s="171">
        <v>2.98E-2</v>
      </c>
    </row>
    <row r="128" spans="1:5" s="4" customFormat="1" ht="16" x14ac:dyDescent="0.2">
      <c r="A128" s="170" t="s">
        <v>45</v>
      </c>
      <c r="B128" s="170" t="s">
        <v>53</v>
      </c>
      <c r="C128" s="171">
        <v>0</v>
      </c>
      <c r="D128" s="171">
        <v>0</v>
      </c>
      <c r="E128" s="171">
        <v>0</v>
      </c>
    </row>
    <row r="129" spans="1:5" s="4" customFormat="1" ht="16" x14ac:dyDescent="0.2">
      <c r="A129" s="36" t="s">
        <v>47</v>
      </c>
      <c r="B129" s="176" t="s">
        <v>89</v>
      </c>
      <c r="C129" s="173">
        <v>1.2858680000000001E-2</v>
      </c>
      <c r="D129" s="173">
        <v>9.6440099999999997E-3</v>
      </c>
      <c r="E129" s="173">
        <v>1.607335E-2</v>
      </c>
    </row>
    <row r="130" spans="1:5" s="4" customFormat="1" ht="16" x14ac:dyDescent="0.2">
      <c r="A130" s="36" t="s">
        <v>47</v>
      </c>
      <c r="B130" s="36" t="s">
        <v>43</v>
      </c>
      <c r="C130" s="173">
        <v>1.7399999999999999E-2</v>
      </c>
      <c r="D130" s="173">
        <v>1.3050000000000001E-2</v>
      </c>
      <c r="E130" s="173">
        <v>2.1749999999999999E-2</v>
      </c>
    </row>
    <row r="131" spans="1:5" s="7" customFormat="1" ht="16" x14ac:dyDescent="0.2">
      <c r="A131" s="36" t="s">
        <v>47</v>
      </c>
      <c r="B131" s="36" t="s">
        <v>45</v>
      </c>
      <c r="C131" s="173">
        <v>999</v>
      </c>
      <c r="D131" s="173"/>
      <c r="E131" s="173"/>
    </row>
    <row r="132" spans="1:5" s="4" customFormat="1" ht="16" x14ac:dyDescent="0.2">
      <c r="A132" s="36" t="s">
        <v>47</v>
      </c>
      <c r="B132" s="36" t="s">
        <v>49</v>
      </c>
      <c r="C132" s="173">
        <v>0.84075</v>
      </c>
      <c r="D132" s="173">
        <v>0.63056250000000003</v>
      </c>
      <c r="E132" s="173">
        <v>0.99</v>
      </c>
    </row>
    <row r="133" spans="1:5" s="4" customFormat="1" ht="16" x14ac:dyDescent="0.2">
      <c r="A133" s="170" t="s">
        <v>49</v>
      </c>
      <c r="B133" s="176" t="s">
        <v>89</v>
      </c>
      <c r="C133" s="171">
        <v>1.8200000000000001E-2</v>
      </c>
      <c r="D133" s="171">
        <v>9.2017000000000002E-3</v>
      </c>
      <c r="E133" s="171">
        <v>2.7348000000000001E-2</v>
      </c>
    </row>
    <row r="134" spans="1:5" s="4" customFormat="1" ht="16" x14ac:dyDescent="0.2">
      <c r="A134" s="170" t="s">
        <v>49</v>
      </c>
      <c r="B134" s="170" t="s">
        <v>43</v>
      </c>
      <c r="C134" s="171">
        <v>1.0993999999999999E-3</v>
      </c>
      <c r="D134" s="171">
        <v>8.2454999999999996E-4</v>
      </c>
      <c r="E134" s="171">
        <v>1.37425E-3</v>
      </c>
    </row>
    <row r="135" spans="1:5" s="7" customFormat="1" ht="16" x14ac:dyDescent="0.2">
      <c r="A135" s="170" t="s">
        <v>49</v>
      </c>
      <c r="B135" s="170" t="s">
        <v>45</v>
      </c>
      <c r="C135" s="171">
        <v>999</v>
      </c>
      <c r="D135" s="171"/>
      <c r="E135" s="171"/>
    </row>
    <row r="136" spans="1:5" s="4" customFormat="1" ht="16" x14ac:dyDescent="0.2">
      <c r="A136" s="170" t="s">
        <v>49</v>
      </c>
      <c r="B136" s="170" t="s">
        <v>49</v>
      </c>
      <c r="C136" s="171">
        <v>0.84075</v>
      </c>
      <c r="D136" s="171">
        <v>0.63056250000000003</v>
      </c>
      <c r="E136" s="171">
        <v>0.99</v>
      </c>
    </row>
    <row r="137" spans="1:5" s="4" customFormat="1" ht="16" x14ac:dyDescent="0.2">
      <c r="A137" s="170" t="s">
        <v>49</v>
      </c>
      <c r="B137" s="170" t="s">
        <v>51</v>
      </c>
      <c r="C137" s="171">
        <v>0</v>
      </c>
      <c r="D137" s="171">
        <v>0</v>
      </c>
      <c r="E137" s="171">
        <v>0</v>
      </c>
    </row>
    <row r="138" spans="1:5" s="4" customFormat="1" ht="16" x14ac:dyDescent="0.2">
      <c r="A138" s="36" t="s">
        <v>51</v>
      </c>
      <c r="B138" s="176" t="s">
        <v>89</v>
      </c>
      <c r="C138" s="173">
        <v>1.8200000000000001E-2</v>
      </c>
      <c r="D138" s="173">
        <v>9.1999999999999998E-3</v>
      </c>
      <c r="E138" s="173">
        <v>2.7300000000000001E-2</v>
      </c>
    </row>
    <row r="139" spans="1:5" s="4" customFormat="1" ht="16" x14ac:dyDescent="0.2">
      <c r="A139" s="36" t="s">
        <v>51</v>
      </c>
      <c r="B139" s="36" t="s">
        <v>43</v>
      </c>
      <c r="C139" s="173">
        <v>1.1000000000000001E-3</v>
      </c>
      <c r="D139" s="173">
        <v>8.25E-4</v>
      </c>
      <c r="E139" s="173">
        <v>1.3749999999999999E-3</v>
      </c>
    </row>
    <row r="140" spans="1:5" s="4" customFormat="1" ht="16" x14ac:dyDescent="0.2">
      <c r="A140" s="36" t="s">
        <v>51</v>
      </c>
      <c r="B140" s="36" t="s">
        <v>45</v>
      </c>
      <c r="C140" s="173">
        <v>0</v>
      </c>
      <c r="D140" s="173">
        <v>0</v>
      </c>
      <c r="E140" s="173">
        <v>0</v>
      </c>
    </row>
    <row r="141" spans="1:5" s="7" customFormat="1" ht="16" x14ac:dyDescent="0.2">
      <c r="A141" s="36" t="s">
        <v>51</v>
      </c>
      <c r="B141" s="36" t="s">
        <v>51</v>
      </c>
      <c r="C141" s="173">
        <v>999</v>
      </c>
      <c r="D141" s="173"/>
      <c r="E141" s="173"/>
    </row>
    <row r="142" spans="1:5" s="4" customFormat="1" ht="16" x14ac:dyDescent="0.2">
      <c r="A142" s="170" t="s">
        <v>53</v>
      </c>
      <c r="B142" s="176" t="s">
        <v>89</v>
      </c>
      <c r="C142" s="171">
        <v>1.8200000000000001E-2</v>
      </c>
      <c r="D142" s="171">
        <v>1.3650000000000001E-2</v>
      </c>
      <c r="E142" s="171">
        <v>2.2749999999999999E-2</v>
      </c>
    </row>
    <row r="143" spans="1:5" s="4" customFormat="1" ht="16" x14ac:dyDescent="0.2">
      <c r="A143" s="170" t="s">
        <v>53</v>
      </c>
      <c r="B143" s="170" t="s">
        <v>43</v>
      </c>
      <c r="C143" s="171">
        <v>1.1000000000000001E-3</v>
      </c>
      <c r="D143" s="171">
        <v>8.25E-4</v>
      </c>
      <c r="E143" s="171">
        <v>1.3749999999999999E-3</v>
      </c>
    </row>
    <row r="144" spans="1:5" s="4" customFormat="1" ht="16" x14ac:dyDescent="0.2">
      <c r="A144" s="170" t="s">
        <v>53</v>
      </c>
      <c r="B144" s="170" t="s">
        <v>45</v>
      </c>
      <c r="C144" s="171">
        <v>0.01</v>
      </c>
      <c r="D144" s="171">
        <v>7.4999999999999997E-3</v>
      </c>
      <c r="E144" s="171">
        <v>1.2500000000000001E-2</v>
      </c>
    </row>
    <row r="145" spans="1:5" s="17" customFormat="1" ht="16" x14ac:dyDescent="0.2">
      <c r="A145" s="170" t="s">
        <v>53</v>
      </c>
      <c r="B145" s="170" t="s">
        <v>53</v>
      </c>
      <c r="C145" s="171">
        <v>999</v>
      </c>
      <c r="D145" s="171"/>
      <c r="E145" s="171"/>
    </row>
    <row r="146" spans="1:5" ht="15.75" customHeight="1" x14ac:dyDescent="0.2">
      <c r="A146" s="176" t="s">
        <v>89</v>
      </c>
      <c r="B146" s="170" t="s">
        <v>39</v>
      </c>
      <c r="C146" s="171">
        <v>999</v>
      </c>
      <c r="D146" s="171"/>
      <c r="E146" s="171"/>
    </row>
    <row r="147" spans="1:5" ht="15.75" customHeight="1" x14ac:dyDescent="0.2">
      <c r="A147" s="176" t="s">
        <v>89</v>
      </c>
      <c r="B147" s="170" t="s">
        <v>41</v>
      </c>
      <c r="C147" s="171">
        <v>0.03</v>
      </c>
      <c r="D147" s="171">
        <v>2.2499999999999999E-2</v>
      </c>
      <c r="E147" s="171">
        <v>3.7499999999999999E-2</v>
      </c>
    </row>
    <row r="148" spans="1:5" ht="15.75" customHeight="1" x14ac:dyDescent="0.2">
      <c r="A148" s="176" t="s">
        <v>89</v>
      </c>
      <c r="B148" s="170" t="s">
        <v>57</v>
      </c>
      <c r="C148" s="171">
        <v>7.6999999999999999E-2</v>
      </c>
      <c r="D148" s="171">
        <v>5.7750000000000003E-2</v>
      </c>
      <c r="E148" s="171">
        <v>9.6250000000000002E-2</v>
      </c>
    </row>
    <row r="149" spans="1:5" ht="15.75" customHeight="1" x14ac:dyDescent="0.2">
      <c r="A149" s="47" t="s">
        <v>43</v>
      </c>
      <c r="B149" s="47" t="s">
        <v>43</v>
      </c>
      <c r="C149" s="37">
        <v>1</v>
      </c>
      <c r="D149" s="37">
        <v>1</v>
      </c>
      <c r="E149" s="37">
        <v>1</v>
      </c>
    </row>
    <row r="150" spans="1:5" ht="15.75" customHeight="1" x14ac:dyDescent="0.2">
      <c r="A150" s="46" t="s">
        <v>57</v>
      </c>
      <c r="B150" s="46" t="s">
        <v>57</v>
      </c>
      <c r="C150" s="37">
        <v>1</v>
      </c>
      <c r="D150" s="37">
        <v>1</v>
      </c>
      <c r="E150" s="37">
        <v>1</v>
      </c>
    </row>
    <row r="151" spans="1:5" ht="15.75" customHeight="1" x14ac:dyDescent="0.2">
      <c r="A151" s="33"/>
      <c r="B151" s="33"/>
      <c r="C151" s="33"/>
      <c r="D151" s="33"/>
      <c r="E151" s="33"/>
    </row>
    <row r="152" spans="1:5" ht="15.75" customHeight="1" x14ac:dyDescent="0.2">
      <c r="A152" s="33"/>
      <c r="B152" s="33"/>
      <c r="C152" s="33"/>
      <c r="D152" s="33"/>
      <c r="E152" s="33"/>
    </row>
    <row r="153" spans="1:5" ht="15.75" customHeight="1" x14ac:dyDescent="0.2">
      <c r="A153" s="33"/>
      <c r="B153" s="33"/>
      <c r="C153" s="33"/>
      <c r="D153" s="33"/>
      <c r="E153" s="33"/>
    </row>
    <row r="154" spans="1:5" ht="15.75" customHeight="1" x14ac:dyDescent="0.2">
      <c r="A154" s="33"/>
      <c r="B154" s="33"/>
      <c r="C154" s="33"/>
      <c r="D154" s="33"/>
      <c r="E154" s="33"/>
    </row>
    <row r="155" spans="1:5" ht="15.75" customHeight="1" x14ac:dyDescent="0.2">
      <c r="A155" s="33"/>
      <c r="B155" s="33"/>
      <c r="C155" s="33"/>
      <c r="D155" s="33"/>
      <c r="E155" s="33"/>
    </row>
    <row r="156" spans="1:5" ht="15.75" customHeight="1" x14ac:dyDescent="0.2">
      <c r="A156" s="33"/>
      <c r="B156" s="33"/>
      <c r="C156" s="33"/>
      <c r="D156" s="33"/>
      <c r="E156" s="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5F8D-11D7-4088-BE23-4BB25120D75F}">
  <dimension ref="A1:S156"/>
  <sheetViews>
    <sheetView zoomScaleNormal="100" workbookViewId="0">
      <pane ySplit="1" topLeftCell="A121" activePane="bottomLeft" state="frozen"/>
      <selection pane="bottomLeft" activeCell="A145" sqref="A145:C145"/>
    </sheetView>
  </sheetViews>
  <sheetFormatPr baseColWidth="10" defaultColWidth="10.83203125" defaultRowHeight="15.75" customHeight="1" x14ac:dyDescent="0.2"/>
  <cols>
    <col min="1" max="1" width="18.83203125" style="5" customWidth="1"/>
    <col min="2" max="2" width="18.5" style="5" customWidth="1"/>
    <col min="3" max="4" width="10.83203125" style="5"/>
    <col min="5" max="5" width="13.6640625" style="5" bestFit="1" customWidth="1"/>
    <col min="6" max="6" width="10.83203125" style="5"/>
    <col min="7" max="7" width="16" style="5" customWidth="1"/>
    <col min="8" max="16384" width="10.83203125" style="5"/>
  </cols>
  <sheetData>
    <row r="1" spans="1:5" s="4" customFormat="1" ht="15" x14ac:dyDescent="0.2">
      <c r="A1" s="48" t="s">
        <v>54</v>
      </c>
      <c r="B1" s="48" t="s">
        <v>55</v>
      </c>
      <c r="C1" s="48" t="s">
        <v>59</v>
      </c>
      <c r="D1" s="48" t="s">
        <v>60</v>
      </c>
      <c r="E1" s="48" t="s">
        <v>61</v>
      </c>
    </row>
    <row r="2" spans="1:5" s="7" customFormat="1" ht="16" x14ac:dyDescent="0.2">
      <c r="A2" s="170" t="s">
        <v>3</v>
      </c>
      <c r="B2" s="170" t="s">
        <v>3</v>
      </c>
      <c r="C2" s="171">
        <v>999</v>
      </c>
      <c r="D2" s="177"/>
      <c r="E2" s="177"/>
    </row>
    <row r="3" spans="1:5" s="4" customFormat="1" ht="16" x14ac:dyDescent="0.2">
      <c r="A3" s="170" t="s">
        <v>3</v>
      </c>
      <c r="B3" s="170" t="s">
        <v>5</v>
      </c>
      <c r="C3" s="171">
        <v>1.6525699999999999E-3</v>
      </c>
      <c r="D3" s="171">
        <v>1.37714E-3</v>
      </c>
      <c r="E3" s="171">
        <v>1.927993E-3</v>
      </c>
    </row>
    <row r="4" spans="1:5" s="4" customFormat="1" ht="16" x14ac:dyDescent="0.2">
      <c r="A4" s="170" t="s">
        <v>3</v>
      </c>
      <c r="B4" s="170" t="s">
        <v>9</v>
      </c>
      <c r="C4" s="171">
        <v>4.2924E-4</v>
      </c>
      <c r="D4" s="171">
        <v>4.0400000000000001E-4</v>
      </c>
      <c r="E4" s="171">
        <v>4.6347599999999999E-4</v>
      </c>
    </row>
    <row r="5" spans="1:5" s="4" customFormat="1" ht="16" x14ac:dyDescent="0.2">
      <c r="A5" s="170" t="s">
        <v>3</v>
      </c>
      <c r="B5" s="172" t="s">
        <v>11</v>
      </c>
      <c r="C5" s="171">
        <v>6.9143000000000004E-4</v>
      </c>
      <c r="D5" s="171">
        <v>6.3312999999999998E-4</v>
      </c>
      <c r="E5" s="171">
        <v>7.5804599999999996E-4</v>
      </c>
    </row>
    <row r="6" spans="1:5" s="4" customFormat="1" ht="16" x14ac:dyDescent="0.2">
      <c r="A6" s="170" t="s">
        <v>3</v>
      </c>
      <c r="B6" s="170" t="s">
        <v>13</v>
      </c>
      <c r="C6" s="184">
        <v>3.524E-4</v>
      </c>
      <c r="D6" s="171">
        <v>2.3000000000000001E-4</v>
      </c>
      <c r="E6" s="184">
        <f>C6*1.25</f>
        <v>4.4050000000000003E-4</v>
      </c>
    </row>
    <row r="7" spans="1:5" s="4" customFormat="1" ht="16" x14ac:dyDescent="0.2">
      <c r="A7" s="170" t="s">
        <v>3</v>
      </c>
      <c r="B7" s="170" t="s">
        <v>15</v>
      </c>
      <c r="C7" s="171">
        <v>1.1010600000000001E-3</v>
      </c>
      <c r="D7" s="171">
        <v>8.2594000000000005E-4</v>
      </c>
      <c r="E7" s="171">
        <v>1.3761859999999999E-3</v>
      </c>
    </row>
    <row r="8" spans="1:5" s="4" customFormat="1" ht="16" x14ac:dyDescent="0.2">
      <c r="A8" s="170" t="s">
        <v>3</v>
      </c>
      <c r="B8" s="170" t="s">
        <v>25</v>
      </c>
      <c r="C8" s="171">
        <v>3.2510999999999998E-4</v>
      </c>
      <c r="D8" s="171">
        <v>2.9260000000000001E-4</v>
      </c>
      <c r="E8" s="171">
        <v>5.0000000000000001E-3</v>
      </c>
    </row>
    <row r="9" spans="1:5" s="4" customFormat="1" ht="16" x14ac:dyDescent="0.2">
      <c r="A9" s="170" t="s">
        <v>3</v>
      </c>
      <c r="B9" s="170" t="s">
        <v>27</v>
      </c>
      <c r="C9" s="171">
        <v>2.94E-5</v>
      </c>
      <c r="D9" s="171">
        <v>1.33E-5</v>
      </c>
      <c r="E9" s="171">
        <v>6.4399999999999993E-5</v>
      </c>
    </row>
    <row r="10" spans="1:5" s="4" customFormat="1" ht="16" x14ac:dyDescent="0.2">
      <c r="A10" s="170" t="s">
        <v>3</v>
      </c>
      <c r="B10" s="170" t="s">
        <v>43</v>
      </c>
      <c r="C10" s="171">
        <v>3.2166999999999997E-4</v>
      </c>
      <c r="D10" s="171">
        <v>2.41253E-4</v>
      </c>
      <c r="E10" s="171">
        <v>4.0208799999999999E-4</v>
      </c>
    </row>
    <row r="11" spans="1:5" s="7" customFormat="1" ht="16" x14ac:dyDescent="0.2">
      <c r="A11" s="36" t="s">
        <v>5</v>
      </c>
      <c r="B11" s="36" t="s">
        <v>3</v>
      </c>
      <c r="C11" s="173">
        <v>999</v>
      </c>
      <c r="D11" s="173"/>
      <c r="E11" s="173"/>
    </row>
    <row r="12" spans="1:5" s="4" customFormat="1" ht="16" x14ac:dyDescent="0.2">
      <c r="A12" s="36" t="s">
        <v>5</v>
      </c>
      <c r="B12" s="36" t="s">
        <v>7</v>
      </c>
      <c r="C12" s="184">
        <v>0.6</v>
      </c>
      <c r="D12" s="173">
        <v>0.28000000000000003</v>
      </c>
      <c r="E12" s="184">
        <f>C12*1.25</f>
        <v>0.75</v>
      </c>
    </row>
    <row r="13" spans="1:5" s="4" customFormat="1" ht="16" x14ac:dyDescent="0.2">
      <c r="A13" s="36" t="s">
        <v>5</v>
      </c>
      <c r="B13" s="36" t="s">
        <v>25</v>
      </c>
      <c r="C13" s="173">
        <v>4.6799999999999999E-5</v>
      </c>
      <c r="D13" s="173">
        <v>3.5099999999999999E-5</v>
      </c>
      <c r="E13" s="173">
        <v>5.8499999999999999E-5</v>
      </c>
    </row>
    <row r="14" spans="1:5" s="4" customFormat="1" ht="135.75" customHeight="1" x14ac:dyDescent="0.2">
      <c r="A14" s="36" t="s">
        <v>5</v>
      </c>
      <c r="B14" s="36" t="s">
        <v>27</v>
      </c>
      <c r="C14" s="173">
        <v>1.04E-5</v>
      </c>
      <c r="D14" s="173">
        <v>5.2000000000000002E-6</v>
      </c>
      <c r="E14" s="173">
        <v>1.5603E-5</v>
      </c>
    </row>
    <row r="15" spans="1:5" s="4" customFormat="1" ht="54" customHeight="1" x14ac:dyDescent="0.2">
      <c r="A15" s="36" t="s">
        <v>5</v>
      </c>
      <c r="B15" s="36" t="s">
        <v>43</v>
      </c>
      <c r="C15" s="173">
        <v>5.3200999999999997E-4</v>
      </c>
      <c r="D15" s="173">
        <v>3.9900800000000001E-4</v>
      </c>
      <c r="E15" s="173">
        <v>6.65013E-4</v>
      </c>
    </row>
    <row r="16" spans="1:5" s="4" customFormat="1" ht="16" x14ac:dyDescent="0.2">
      <c r="A16" s="170" t="s">
        <v>7</v>
      </c>
      <c r="B16" s="170" t="s">
        <v>3</v>
      </c>
      <c r="C16" s="171">
        <v>1E-4</v>
      </c>
      <c r="D16" s="171">
        <v>7.4999999999999993E-5</v>
      </c>
      <c r="E16" s="171">
        <v>1.25E-4</v>
      </c>
    </row>
    <row r="17" spans="1:5" s="7" customFormat="1" ht="16" x14ac:dyDescent="0.2">
      <c r="A17" s="170" t="s">
        <v>7</v>
      </c>
      <c r="B17" s="170" t="s">
        <v>7</v>
      </c>
      <c r="C17" s="171">
        <v>999</v>
      </c>
      <c r="D17" s="171"/>
      <c r="E17" s="171"/>
    </row>
    <row r="18" spans="1:5" s="4" customFormat="1" ht="16" x14ac:dyDescent="0.2">
      <c r="A18" s="170" t="s">
        <v>7</v>
      </c>
      <c r="B18" s="170" t="s">
        <v>17</v>
      </c>
      <c r="C18" s="184">
        <v>0.01</v>
      </c>
      <c r="D18" s="171">
        <v>2.6926200000000002E-3</v>
      </c>
      <c r="E18" s="184">
        <f>C18*1.25</f>
        <v>1.2500000000000001E-2</v>
      </c>
    </row>
    <row r="19" spans="1:5" s="4" customFormat="1" ht="16" x14ac:dyDescent="0.2">
      <c r="A19" s="170" t="s">
        <v>7</v>
      </c>
      <c r="B19" s="170" t="s">
        <v>9</v>
      </c>
      <c r="C19" s="171">
        <v>4.2924E-4</v>
      </c>
      <c r="D19" s="171">
        <v>3.2193E-4</v>
      </c>
      <c r="E19" s="171">
        <v>5.3655E-4</v>
      </c>
    </row>
    <row r="20" spans="1:5" s="4" customFormat="1" ht="16" x14ac:dyDescent="0.2">
      <c r="A20" s="170" t="s">
        <v>7</v>
      </c>
      <c r="B20" s="170" t="s">
        <v>13</v>
      </c>
      <c r="C20" s="171">
        <v>3.077E-4</v>
      </c>
      <c r="D20" s="171">
        <v>2.3077500000000001E-4</v>
      </c>
      <c r="E20" s="171">
        <v>3.8462499999999998E-4</v>
      </c>
    </row>
    <row r="21" spans="1:5" s="4" customFormat="1" ht="16" x14ac:dyDescent="0.2">
      <c r="A21" s="170" t="s">
        <v>7</v>
      </c>
      <c r="B21" s="170" t="s">
        <v>25</v>
      </c>
      <c r="C21" s="171">
        <v>7.28E-3</v>
      </c>
      <c r="D21" s="171">
        <v>5.4599999999999996E-3</v>
      </c>
      <c r="E21" s="171">
        <v>9.1000000000000004E-3</v>
      </c>
    </row>
    <row r="22" spans="1:5" s="4" customFormat="1" ht="16" x14ac:dyDescent="0.2">
      <c r="A22" s="170" t="s">
        <v>7</v>
      </c>
      <c r="B22" s="170" t="s">
        <v>27</v>
      </c>
      <c r="C22" s="171">
        <v>1E-4</v>
      </c>
      <c r="D22" s="171">
        <v>7.4999999999999993E-5</v>
      </c>
      <c r="E22" s="171">
        <v>1.25E-4</v>
      </c>
    </row>
    <row r="23" spans="1:5" s="4" customFormat="1" ht="16" customHeight="1" x14ac:dyDescent="0.2">
      <c r="A23" s="170" t="s">
        <v>7</v>
      </c>
      <c r="B23" s="170" t="s">
        <v>43</v>
      </c>
      <c r="C23" s="179">
        <v>4.0000000000000002E-4</v>
      </c>
      <c r="D23" s="171">
        <v>2.9999999999999997E-4</v>
      </c>
      <c r="E23" s="171">
        <v>5.0000000000000001E-4</v>
      </c>
    </row>
    <row r="24" spans="1:5" s="4" customFormat="1" ht="16" x14ac:dyDescent="0.2">
      <c r="A24" s="36" t="s">
        <v>9</v>
      </c>
      <c r="B24" s="36" t="s">
        <v>3</v>
      </c>
      <c r="C24" s="173">
        <v>1E-4</v>
      </c>
      <c r="D24" s="173">
        <v>7.4999999999999993E-5</v>
      </c>
      <c r="E24" s="173">
        <v>1.25E-4</v>
      </c>
    </row>
    <row r="25" spans="1:5" s="4" customFormat="1" ht="16" x14ac:dyDescent="0.2">
      <c r="A25" s="36" t="s">
        <v>9</v>
      </c>
      <c r="B25" s="36" t="s">
        <v>7</v>
      </c>
      <c r="C25" s="173">
        <v>3.1300000000000002E-5</v>
      </c>
      <c r="D25" s="173">
        <v>2.3475000000000001E-5</v>
      </c>
      <c r="E25" s="173">
        <v>3.9125000000000002E-5</v>
      </c>
    </row>
    <row r="26" spans="1:5" s="7" customFormat="1" ht="16" x14ac:dyDescent="0.2">
      <c r="A26" s="36" t="s">
        <v>9</v>
      </c>
      <c r="B26" s="36" t="s">
        <v>9</v>
      </c>
      <c r="C26" s="173">
        <v>999</v>
      </c>
      <c r="D26" s="173"/>
      <c r="E26" s="173"/>
    </row>
    <row r="27" spans="1:5" s="4" customFormat="1" ht="16" x14ac:dyDescent="0.2">
      <c r="A27" s="36" t="s">
        <v>9</v>
      </c>
      <c r="B27" s="36" t="s">
        <v>13</v>
      </c>
      <c r="C27" s="173">
        <v>6.6949999999999996E-4</v>
      </c>
      <c r="D27" s="173">
        <v>5.0212499999999997E-4</v>
      </c>
      <c r="E27" s="173">
        <v>8.3687500000000005E-4</v>
      </c>
    </row>
    <row r="28" spans="1:5" s="4" customFormat="1" ht="16" x14ac:dyDescent="0.2">
      <c r="A28" s="36" t="s">
        <v>9</v>
      </c>
      <c r="B28" s="36" t="s">
        <v>19</v>
      </c>
      <c r="C28" s="173">
        <v>0.55000000000000004</v>
      </c>
      <c r="D28" s="173">
        <v>0.45900000000000002</v>
      </c>
      <c r="E28" s="173">
        <v>0.64200000000000002</v>
      </c>
    </row>
    <row r="29" spans="1:5" s="4" customFormat="1" ht="16" x14ac:dyDescent="0.2">
      <c r="A29" s="36" t="s">
        <v>9</v>
      </c>
      <c r="B29" s="36" t="s">
        <v>43</v>
      </c>
      <c r="C29" s="173">
        <v>6.0864000000000003E-4</v>
      </c>
      <c r="D29" s="173">
        <v>4.5647999999999999E-4</v>
      </c>
      <c r="E29" s="173">
        <v>7.6079999999999995E-4</v>
      </c>
    </row>
    <row r="30" spans="1:5" s="4" customFormat="1" ht="16" x14ac:dyDescent="0.2">
      <c r="A30" s="172" t="s">
        <v>11</v>
      </c>
      <c r="B30" s="170" t="s">
        <v>3</v>
      </c>
      <c r="C30" s="171">
        <v>5.3731000000000004E-4</v>
      </c>
      <c r="D30" s="171">
        <v>3.1657000000000001E-4</v>
      </c>
      <c r="E30" s="171">
        <v>7.5804599999999996E-4</v>
      </c>
    </row>
    <row r="31" spans="1:5" s="7" customFormat="1" ht="16" x14ac:dyDescent="0.2">
      <c r="A31" s="172" t="s">
        <v>11</v>
      </c>
      <c r="B31" s="172" t="s">
        <v>11</v>
      </c>
      <c r="C31" s="171">
        <v>999</v>
      </c>
      <c r="D31" s="171"/>
      <c r="E31" s="171"/>
    </row>
    <row r="32" spans="1:5" s="4" customFormat="1" ht="16" x14ac:dyDescent="0.2">
      <c r="A32" s="172" t="s">
        <v>11</v>
      </c>
      <c r="B32" s="170" t="s">
        <v>21</v>
      </c>
      <c r="C32" s="171">
        <v>3.4986599999999998E-3</v>
      </c>
      <c r="D32" s="171">
        <v>2.6239950000000001E-3</v>
      </c>
      <c r="E32" s="171">
        <v>4.373325E-3</v>
      </c>
    </row>
    <row r="33" spans="1:5" s="4" customFormat="1" ht="16" x14ac:dyDescent="0.2">
      <c r="A33" s="172" t="s">
        <v>11</v>
      </c>
      <c r="B33" s="170" t="s">
        <v>43</v>
      </c>
      <c r="C33" s="171">
        <v>6.0864000000000003E-4</v>
      </c>
      <c r="D33" s="171">
        <v>4.5647999999999999E-4</v>
      </c>
      <c r="E33" s="171">
        <v>7.6079999999999995E-4</v>
      </c>
    </row>
    <row r="34" spans="1:5" s="4" customFormat="1" ht="16" x14ac:dyDescent="0.2">
      <c r="A34" s="36" t="s">
        <v>13</v>
      </c>
      <c r="B34" s="36" t="s">
        <v>13</v>
      </c>
      <c r="C34" s="173">
        <v>0.185</v>
      </c>
      <c r="D34" s="173">
        <v>0.03</v>
      </c>
      <c r="E34" s="173">
        <v>0.34</v>
      </c>
    </row>
    <row r="35" spans="1:5" s="3" customFormat="1" ht="16" x14ac:dyDescent="0.2">
      <c r="A35" s="36" t="s">
        <v>13</v>
      </c>
      <c r="B35" s="36" t="s">
        <v>23</v>
      </c>
      <c r="C35" s="173">
        <v>0.44</v>
      </c>
      <c r="D35" s="173">
        <v>0.33</v>
      </c>
      <c r="E35" s="173">
        <v>0.55000000000000004</v>
      </c>
    </row>
    <row r="36" spans="1:5" s="7" customFormat="1" ht="16" x14ac:dyDescent="0.2">
      <c r="A36" s="36" t="s">
        <v>13</v>
      </c>
      <c r="B36" s="36" t="s">
        <v>43</v>
      </c>
      <c r="C36" s="173">
        <v>999</v>
      </c>
      <c r="D36" s="173"/>
      <c r="E36" s="173"/>
    </row>
    <row r="37" spans="1:5" s="7" customFormat="1" ht="16" x14ac:dyDescent="0.2">
      <c r="A37" s="170" t="s">
        <v>15</v>
      </c>
      <c r="B37" s="170" t="s">
        <v>3</v>
      </c>
      <c r="C37" s="171">
        <v>999</v>
      </c>
      <c r="D37" s="171"/>
      <c r="E37" s="171"/>
    </row>
    <row r="38" spans="1:5" s="4" customFormat="1" ht="16" x14ac:dyDescent="0.2">
      <c r="A38" s="170" t="s">
        <v>15</v>
      </c>
      <c r="B38" s="170" t="s">
        <v>7</v>
      </c>
      <c r="C38" s="184">
        <v>0.6</v>
      </c>
      <c r="D38" s="171">
        <v>0.28000000000000003</v>
      </c>
      <c r="E38" s="184">
        <f>C38*1.25</f>
        <v>0.75</v>
      </c>
    </row>
    <row r="39" spans="1:5" s="4" customFormat="1" ht="16" x14ac:dyDescent="0.2">
      <c r="A39" s="170" t="s">
        <v>15</v>
      </c>
      <c r="B39" s="170" t="s">
        <v>17</v>
      </c>
      <c r="C39" s="171">
        <v>6.2E-2</v>
      </c>
      <c r="D39" s="171">
        <v>5.8999999999999997E-2</v>
      </c>
      <c r="E39" s="171">
        <v>6.5000000000000002E-2</v>
      </c>
    </row>
    <row r="40" spans="1:5" s="4" customFormat="1" ht="16" x14ac:dyDescent="0.2">
      <c r="A40" s="170" t="s">
        <v>15</v>
      </c>
      <c r="B40" s="170" t="s">
        <v>25</v>
      </c>
      <c r="C40" s="171">
        <v>6.0000000000000001E-3</v>
      </c>
      <c r="D40" s="171">
        <v>4.4999999999999997E-3</v>
      </c>
      <c r="E40" s="171">
        <v>7.4999999999999997E-3</v>
      </c>
    </row>
    <row r="41" spans="1:5" s="4" customFormat="1" ht="16" x14ac:dyDescent="0.2">
      <c r="A41" s="170" t="s">
        <v>15</v>
      </c>
      <c r="B41" s="170" t="s">
        <v>74</v>
      </c>
      <c r="C41" s="171">
        <v>7.4302500000000002E-3</v>
      </c>
      <c r="D41" s="171">
        <v>5.5726880000000001E-3</v>
      </c>
      <c r="E41" s="171">
        <v>9.2878130000000007E-3</v>
      </c>
    </row>
    <row r="42" spans="1:5" s="4" customFormat="1" ht="16" x14ac:dyDescent="0.2">
      <c r="A42" s="170" t="s">
        <v>15</v>
      </c>
      <c r="B42" s="170" t="s">
        <v>43</v>
      </c>
      <c r="C42" s="171">
        <v>5.3200999999999997E-4</v>
      </c>
      <c r="D42" s="171">
        <v>3.9900800000000001E-4</v>
      </c>
      <c r="E42" s="171">
        <v>6.65013E-4</v>
      </c>
    </row>
    <row r="43" spans="1:5" s="4" customFormat="1" ht="16" x14ac:dyDescent="0.2">
      <c r="A43" s="36" t="s">
        <v>17</v>
      </c>
      <c r="B43" s="36" t="s">
        <v>7</v>
      </c>
      <c r="C43" s="173">
        <v>1.88334E-2</v>
      </c>
      <c r="D43" s="173">
        <v>1.412505E-2</v>
      </c>
      <c r="E43" s="173">
        <v>2.354175E-2</v>
      </c>
    </row>
    <row r="44" spans="1:5" s="7" customFormat="1" ht="16" x14ac:dyDescent="0.2">
      <c r="A44" s="36" t="s">
        <v>17</v>
      </c>
      <c r="B44" s="36" t="s">
        <v>17</v>
      </c>
      <c r="C44" s="173">
        <v>999</v>
      </c>
      <c r="D44" s="173"/>
      <c r="E44" s="173"/>
    </row>
    <row r="45" spans="1:5" s="4" customFormat="1" ht="16" x14ac:dyDescent="0.2">
      <c r="A45" s="36" t="s">
        <v>17</v>
      </c>
      <c r="B45" s="36" t="s">
        <v>25</v>
      </c>
      <c r="C45" s="173">
        <v>4.7031E-3</v>
      </c>
      <c r="D45" s="173">
        <v>3.527325E-3</v>
      </c>
      <c r="E45" s="173">
        <v>5.8788750000000004E-3</v>
      </c>
    </row>
    <row r="46" spans="1:5" s="4" customFormat="1" ht="16" x14ac:dyDescent="0.2">
      <c r="A46" s="36" t="s">
        <v>17</v>
      </c>
      <c r="B46" s="36" t="s">
        <v>74</v>
      </c>
      <c r="C46" s="173">
        <v>9.7897999999999995E-4</v>
      </c>
      <c r="D46" s="173">
        <v>2.5033999999999999E-4</v>
      </c>
      <c r="E46" s="173">
        <v>1.707613E-3</v>
      </c>
    </row>
    <row r="47" spans="1:5" s="4" customFormat="1" ht="16" x14ac:dyDescent="0.2">
      <c r="A47" s="36" t="s">
        <v>17</v>
      </c>
      <c r="B47" s="36" t="s">
        <v>43</v>
      </c>
      <c r="C47" s="173">
        <v>4.0000000000000002E-4</v>
      </c>
      <c r="D47" s="173">
        <v>2.9999999999999997E-4</v>
      </c>
      <c r="E47" s="173">
        <v>5.0000000000000001E-4</v>
      </c>
    </row>
    <row r="48" spans="1:5" s="4" customFormat="1" ht="16" x14ac:dyDescent="0.2">
      <c r="A48" s="170" t="s">
        <v>19</v>
      </c>
      <c r="B48" s="170" t="s">
        <v>9</v>
      </c>
      <c r="C48" s="171">
        <v>8.7416100000000004E-3</v>
      </c>
      <c r="D48" s="171">
        <v>6.556208E-3</v>
      </c>
      <c r="E48" s="171">
        <v>1.0927012999999999E-2</v>
      </c>
    </row>
    <row r="49" spans="1:5" s="4" customFormat="1" ht="16" x14ac:dyDescent="0.2">
      <c r="A49" s="170" t="s">
        <v>19</v>
      </c>
      <c r="B49" s="170" t="s">
        <v>17</v>
      </c>
      <c r="C49" s="171">
        <v>1.77217E-3</v>
      </c>
      <c r="D49" s="171">
        <v>1.329128E-3</v>
      </c>
      <c r="E49" s="171">
        <v>2.2152130000000002E-3</v>
      </c>
    </row>
    <row r="50" spans="1:5" s="7" customFormat="1" ht="16" x14ac:dyDescent="0.2">
      <c r="A50" s="170" t="s">
        <v>19</v>
      </c>
      <c r="B50" s="170" t="s">
        <v>19</v>
      </c>
      <c r="C50" s="171">
        <v>999</v>
      </c>
      <c r="D50" s="171"/>
      <c r="E50" s="171"/>
    </row>
    <row r="51" spans="1:5" s="4" customFormat="1" ht="16" x14ac:dyDescent="0.2">
      <c r="A51" s="170" t="s">
        <v>19</v>
      </c>
      <c r="B51" s="170" t="s">
        <v>23</v>
      </c>
      <c r="C51" s="171">
        <v>1.0042499999999999E-3</v>
      </c>
      <c r="D51" s="171">
        <v>7.5318800000000001E-4</v>
      </c>
      <c r="E51" s="171">
        <v>1.2553130000000001E-3</v>
      </c>
    </row>
    <row r="52" spans="1:5" s="4" customFormat="1" ht="16" x14ac:dyDescent="0.2">
      <c r="A52" s="170" t="s">
        <v>19</v>
      </c>
      <c r="B52" s="170" t="s">
        <v>25</v>
      </c>
      <c r="C52" s="171">
        <v>4.7031E-3</v>
      </c>
      <c r="D52" s="171">
        <v>3.527325E-3</v>
      </c>
      <c r="E52" s="171">
        <v>5.8788750000000004E-3</v>
      </c>
    </row>
    <row r="53" spans="1:5" s="4" customFormat="1" ht="16" x14ac:dyDescent="0.2">
      <c r="A53" s="170" t="s">
        <v>19</v>
      </c>
      <c r="B53" s="170" t="s">
        <v>74</v>
      </c>
      <c r="C53" s="171">
        <v>9.7897999999999995E-4</v>
      </c>
      <c r="D53" s="171">
        <v>2.5033999999999999E-4</v>
      </c>
      <c r="E53" s="171">
        <v>1.707613E-3</v>
      </c>
    </row>
    <row r="54" spans="1:5" s="4" customFormat="1" ht="16" x14ac:dyDescent="0.2">
      <c r="A54" s="170" t="s">
        <v>19</v>
      </c>
      <c r="B54" s="170" t="s">
        <v>43</v>
      </c>
      <c r="C54" s="171">
        <v>9.1295999999999999E-4</v>
      </c>
      <c r="D54" s="171">
        <v>6.8471999999999999E-4</v>
      </c>
      <c r="E54" s="171">
        <v>1.1412E-3</v>
      </c>
    </row>
    <row r="55" spans="1:5" s="4" customFormat="1" ht="16" x14ac:dyDescent="0.2">
      <c r="A55" s="36" t="s">
        <v>21</v>
      </c>
      <c r="B55" s="38" t="s">
        <v>11</v>
      </c>
      <c r="C55" s="173">
        <v>2.82501E-2</v>
      </c>
      <c r="D55" s="173">
        <v>2.1187575E-2</v>
      </c>
      <c r="E55" s="173">
        <v>3.5312625E-2</v>
      </c>
    </row>
    <row r="56" spans="1:5" s="7" customFormat="1" ht="16" x14ac:dyDescent="0.2">
      <c r="A56" s="36" t="s">
        <v>21</v>
      </c>
      <c r="B56" s="36" t="s">
        <v>21</v>
      </c>
      <c r="C56" s="173">
        <v>999</v>
      </c>
      <c r="D56" s="173"/>
      <c r="E56" s="173"/>
    </row>
    <row r="57" spans="1:5" s="4" customFormat="1" ht="16" x14ac:dyDescent="0.2">
      <c r="A57" s="36" t="s">
        <v>21</v>
      </c>
      <c r="B57" s="36" t="s">
        <v>25</v>
      </c>
      <c r="C57" s="173">
        <v>4.7031E-3</v>
      </c>
      <c r="D57" s="173">
        <v>3.527325E-3</v>
      </c>
      <c r="E57" s="173">
        <v>5.8788750000000004E-3</v>
      </c>
    </row>
    <row r="58" spans="1:5" s="4" customFormat="1" ht="16" x14ac:dyDescent="0.2">
      <c r="A58" s="36" t="s">
        <v>21</v>
      </c>
      <c r="B58" s="36" t="s">
        <v>74</v>
      </c>
      <c r="C58" s="173">
        <v>9.7897999999999995E-4</v>
      </c>
      <c r="D58" s="173">
        <v>2.5033999999999999E-4</v>
      </c>
      <c r="E58" s="173">
        <v>1.707613E-3</v>
      </c>
    </row>
    <row r="59" spans="1:5" s="4" customFormat="1" ht="16" x14ac:dyDescent="0.2">
      <c r="A59" s="36" t="s">
        <v>21</v>
      </c>
      <c r="B59" s="36" t="s">
        <v>43</v>
      </c>
      <c r="C59" s="173">
        <v>4.0000000000000002E-4</v>
      </c>
      <c r="D59" s="173">
        <v>2.9999999999999997E-4</v>
      </c>
      <c r="E59" s="173">
        <v>5.0000000000000001E-4</v>
      </c>
    </row>
    <row r="60" spans="1:5" s="7" customFormat="1" ht="16" x14ac:dyDescent="0.2">
      <c r="A60" s="170" t="s">
        <v>23</v>
      </c>
      <c r="B60" s="170" t="s">
        <v>23</v>
      </c>
      <c r="C60" s="171">
        <v>999</v>
      </c>
      <c r="D60" s="171"/>
      <c r="E60" s="171"/>
    </row>
    <row r="61" spans="1:5" s="3" customFormat="1" ht="16" x14ac:dyDescent="0.2">
      <c r="A61" s="170" t="s">
        <v>23</v>
      </c>
      <c r="B61" s="170" t="s">
        <v>43</v>
      </c>
      <c r="C61" s="184">
        <v>0.46379999999999999</v>
      </c>
      <c r="D61" s="171">
        <v>0.28125</v>
      </c>
      <c r="E61" s="184">
        <f>C61*1.25</f>
        <v>0.57974999999999999</v>
      </c>
    </row>
    <row r="62" spans="1:5" s="4" customFormat="1" ht="16" x14ac:dyDescent="0.2">
      <c r="A62" s="36" t="s">
        <v>25</v>
      </c>
      <c r="B62" s="36" t="s">
        <v>3</v>
      </c>
      <c r="C62" s="173">
        <v>0.01</v>
      </c>
      <c r="D62" s="173">
        <v>7.4999999999999997E-3</v>
      </c>
      <c r="E62" s="173">
        <v>1.2500000000000001E-2</v>
      </c>
    </row>
    <row r="63" spans="1:5" s="7" customFormat="1" ht="16" x14ac:dyDescent="0.2">
      <c r="A63" s="36" t="s">
        <v>25</v>
      </c>
      <c r="B63" s="36" t="s">
        <v>25</v>
      </c>
      <c r="C63" s="173">
        <v>999</v>
      </c>
      <c r="D63" s="173"/>
      <c r="E63" s="173"/>
    </row>
    <row r="64" spans="1:5" s="4" customFormat="1" ht="16" x14ac:dyDescent="0.2">
      <c r="A64" s="36" t="s">
        <v>25</v>
      </c>
      <c r="B64" s="36" t="s">
        <v>27</v>
      </c>
      <c r="C64" s="173">
        <v>4.2695299999999997E-3</v>
      </c>
      <c r="D64" s="173">
        <v>3.3960499999999999E-3</v>
      </c>
      <c r="E64" s="173">
        <v>5.1430130000000001E-3</v>
      </c>
    </row>
    <row r="65" spans="1:5" s="4" customFormat="1" ht="16" x14ac:dyDescent="0.2">
      <c r="A65" s="36" t="s">
        <v>25</v>
      </c>
      <c r="B65" s="36" t="s">
        <v>29</v>
      </c>
      <c r="C65" s="173">
        <v>0.01</v>
      </c>
      <c r="D65" s="173">
        <v>7.4999999999999997E-3</v>
      </c>
      <c r="E65" s="173">
        <v>1.2500000000000001E-2</v>
      </c>
    </row>
    <row r="66" spans="1:5" s="4" customFormat="1" ht="16" x14ac:dyDescent="0.2">
      <c r="A66" s="36" t="s">
        <v>25</v>
      </c>
      <c r="B66" s="36" t="s">
        <v>31</v>
      </c>
      <c r="C66" s="173">
        <v>4.1399999999999996E-3</v>
      </c>
      <c r="D66" s="178">
        <v>4.1000000000000003E-3</v>
      </c>
      <c r="E66" s="178">
        <v>4.1999999999999997E-3</v>
      </c>
    </row>
    <row r="67" spans="1:5" s="4" customFormat="1" ht="16" x14ac:dyDescent="0.2">
      <c r="A67" s="36" t="s">
        <v>25</v>
      </c>
      <c r="B67" s="36" t="s">
        <v>74</v>
      </c>
      <c r="C67" s="173">
        <v>9.7897999999999995E-4</v>
      </c>
      <c r="D67" s="173">
        <v>2.5033999999999999E-4</v>
      </c>
      <c r="E67" s="173">
        <v>1.707613E-3</v>
      </c>
    </row>
    <row r="68" spans="1:5" s="4" customFormat="1" ht="16" x14ac:dyDescent="0.2">
      <c r="A68" s="36" t="s">
        <v>25</v>
      </c>
      <c r="B68" s="36" t="s">
        <v>43</v>
      </c>
      <c r="C68" s="173">
        <v>6.4333000000000001E-4</v>
      </c>
      <c r="D68" s="173">
        <v>4.8249799999999999E-4</v>
      </c>
      <c r="E68" s="173">
        <v>8.0416299999999999E-4</v>
      </c>
    </row>
    <row r="69" spans="1:5" s="4" customFormat="1" ht="16" x14ac:dyDescent="0.2">
      <c r="A69" s="170" t="s">
        <v>27</v>
      </c>
      <c r="B69" s="170" t="s">
        <v>3</v>
      </c>
      <c r="C69" s="171">
        <v>1.0000000000000001E-5</v>
      </c>
      <c r="D69" s="171">
        <v>7.5000000000000002E-6</v>
      </c>
      <c r="E69" s="171">
        <v>1.2500000000000001E-5</v>
      </c>
    </row>
    <row r="70" spans="1:5" s="4" customFormat="1" ht="16" x14ac:dyDescent="0.2">
      <c r="A70" s="170" t="s">
        <v>27</v>
      </c>
      <c r="B70" s="170" t="s">
        <v>9</v>
      </c>
      <c r="C70" s="171">
        <v>6.4386000000000001E-4</v>
      </c>
      <c r="D70" s="171">
        <v>4.82895E-4</v>
      </c>
      <c r="E70" s="171">
        <v>8.0482500000000001E-4</v>
      </c>
    </row>
    <row r="71" spans="1:5" s="7" customFormat="1" ht="16" x14ac:dyDescent="0.2">
      <c r="A71" s="170" t="s">
        <v>27</v>
      </c>
      <c r="B71" s="170" t="s">
        <v>27</v>
      </c>
      <c r="C71" s="171">
        <v>999</v>
      </c>
      <c r="D71" s="171"/>
      <c r="E71" s="171"/>
    </row>
    <row r="72" spans="1:5" s="4" customFormat="1" ht="16" x14ac:dyDescent="0.2">
      <c r="A72" s="170" t="s">
        <v>27</v>
      </c>
      <c r="B72" s="170" t="s">
        <v>29</v>
      </c>
      <c r="C72" s="171">
        <v>0.01</v>
      </c>
      <c r="D72" s="171">
        <v>7.4999999999999997E-3</v>
      </c>
      <c r="E72" s="171">
        <v>1.2500000000000001E-2</v>
      </c>
    </row>
    <row r="73" spans="1:5" s="4" customFormat="1" ht="16" x14ac:dyDescent="0.2">
      <c r="A73" s="170" t="s">
        <v>27</v>
      </c>
      <c r="B73" s="170" t="s">
        <v>31</v>
      </c>
      <c r="C73" s="171">
        <v>2.7125320000000001E-2</v>
      </c>
      <c r="D73" s="171">
        <v>2.4400000000000002E-2</v>
      </c>
      <c r="E73" s="171">
        <v>2.98E-2</v>
      </c>
    </row>
    <row r="74" spans="1:5" s="4" customFormat="1" ht="16" x14ac:dyDescent="0.2">
      <c r="A74" s="170" t="s">
        <v>27</v>
      </c>
      <c r="B74" s="170" t="s">
        <v>71</v>
      </c>
      <c r="C74" s="174">
        <v>1.2800000000000001E-2</v>
      </c>
      <c r="D74" s="174">
        <v>1.21E-2</v>
      </c>
      <c r="E74" s="174">
        <v>1.35E-2</v>
      </c>
    </row>
    <row r="75" spans="1:5" s="4" customFormat="1" ht="16" x14ac:dyDescent="0.2">
      <c r="A75" s="170" t="s">
        <v>27</v>
      </c>
      <c r="B75" s="170" t="s">
        <v>43</v>
      </c>
      <c r="C75" s="171">
        <v>8.0800999999999996E-4</v>
      </c>
      <c r="D75" s="171">
        <v>7.9135000000000002E-4</v>
      </c>
      <c r="E75" s="171">
        <v>8.3298599999999997E-4</v>
      </c>
    </row>
    <row r="76" spans="1:5" s="4" customFormat="1" ht="16" x14ac:dyDescent="0.2">
      <c r="A76" s="36" t="s">
        <v>29</v>
      </c>
      <c r="B76" s="36" t="s">
        <v>3</v>
      </c>
      <c r="C76" s="173">
        <v>999</v>
      </c>
      <c r="D76" s="173"/>
      <c r="E76" s="173"/>
    </row>
    <row r="77" spans="1:5" s="7" customFormat="1" ht="16" x14ac:dyDescent="0.2">
      <c r="A77" s="36" t="s">
        <v>29</v>
      </c>
      <c r="B77" s="36" t="s">
        <v>27</v>
      </c>
      <c r="C77" s="173">
        <v>0.18181117999999999</v>
      </c>
      <c r="D77" s="173">
        <v>0.17537887999999999</v>
      </c>
      <c r="E77" s="173">
        <v>0.26319369999999997</v>
      </c>
    </row>
    <row r="78" spans="1:5" s="4" customFormat="1" ht="16" x14ac:dyDescent="0.2">
      <c r="A78" s="36" t="s">
        <v>29</v>
      </c>
      <c r="B78" s="36" t="s">
        <v>31</v>
      </c>
      <c r="C78" s="173">
        <v>0.8</v>
      </c>
      <c r="D78" s="173">
        <v>0.6</v>
      </c>
      <c r="E78" s="173">
        <v>0.99</v>
      </c>
    </row>
    <row r="79" spans="1:5" s="4" customFormat="1" ht="16" x14ac:dyDescent="0.2">
      <c r="A79" s="36" t="s">
        <v>29</v>
      </c>
      <c r="B79" s="36" t="s">
        <v>71</v>
      </c>
      <c r="C79" s="173">
        <v>1.431324E-2</v>
      </c>
      <c r="D79" s="173">
        <v>4.8438099999999996E-3</v>
      </c>
      <c r="E79" s="173">
        <v>8.6956521999999994E-2</v>
      </c>
    </row>
    <row r="80" spans="1:5" s="4" customFormat="1" ht="16" x14ac:dyDescent="0.2">
      <c r="A80" s="36" t="s">
        <v>29</v>
      </c>
      <c r="B80" s="36" t="s">
        <v>43</v>
      </c>
      <c r="C80" s="173">
        <v>3.0934600000000001E-3</v>
      </c>
      <c r="D80" s="173">
        <v>3.0634999999999999E-4</v>
      </c>
      <c r="E80" s="173">
        <v>3.8668249999999999E-3</v>
      </c>
    </row>
    <row r="81" spans="1:19" s="4" customFormat="1" ht="16" x14ac:dyDescent="0.2">
      <c r="A81" s="170" t="s">
        <v>31</v>
      </c>
      <c r="B81" s="170" t="s">
        <v>27</v>
      </c>
      <c r="C81" s="171">
        <v>999</v>
      </c>
      <c r="D81" s="171"/>
      <c r="E81" s="171"/>
    </row>
    <row r="82" spans="1:19" s="7" customFormat="1" ht="16" x14ac:dyDescent="0.2">
      <c r="A82" s="170" t="s">
        <v>31</v>
      </c>
      <c r="B82" s="170" t="s">
        <v>33</v>
      </c>
      <c r="C82" s="171">
        <v>0.91700000000000004</v>
      </c>
      <c r="D82" s="171">
        <v>0.68774999999999997</v>
      </c>
      <c r="E82" s="171">
        <v>0.99</v>
      </c>
    </row>
    <row r="83" spans="1:19" s="4" customFormat="1" ht="16" x14ac:dyDescent="0.2">
      <c r="A83" s="170" t="s">
        <v>31</v>
      </c>
      <c r="B83" s="170" t="s">
        <v>35</v>
      </c>
      <c r="C83" s="171">
        <v>0</v>
      </c>
      <c r="D83" s="171">
        <v>0</v>
      </c>
      <c r="E83" s="171">
        <v>0</v>
      </c>
    </row>
    <row r="84" spans="1:19" s="4" customFormat="1" ht="16" x14ac:dyDescent="0.2">
      <c r="A84" s="170" t="s">
        <v>31</v>
      </c>
      <c r="B84" s="36" t="s">
        <v>71</v>
      </c>
      <c r="C84" s="171">
        <v>4.0500000000000001E-2</v>
      </c>
      <c r="D84" s="171">
        <v>3.7999999999999999E-2</v>
      </c>
      <c r="E84" s="171">
        <v>4.3299999999999998E-2</v>
      </c>
    </row>
    <row r="85" spans="1:19" s="4" customFormat="1" ht="16" x14ac:dyDescent="0.2">
      <c r="A85" s="170" t="s">
        <v>31</v>
      </c>
      <c r="B85" s="170" t="s">
        <v>43</v>
      </c>
      <c r="C85" s="171">
        <v>1.5E-3</v>
      </c>
      <c r="D85" s="171">
        <v>1.4E-3</v>
      </c>
      <c r="E85" s="171">
        <v>1.5200000000000001E-3</v>
      </c>
    </row>
    <row r="86" spans="1:19" s="4" customFormat="1" ht="16" x14ac:dyDescent="0.2">
      <c r="A86" s="36" t="s">
        <v>33</v>
      </c>
      <c r="B86" s="36" t="s">
        <v>3</v>
      </c>
      <c r="C86" s="173">
        <v>4.5999999999999999E-3</v>
      </c>
      <c r="D86" s="173">
        <v>2.9999999999999997E-4</v>
      </c>
      <c r="E86" s="173">
        <v>8.9999999999999993E-3</v>
      </c>
    </row>
    <row r="87" spans="1:19" s="4" customFormat="1" ht="16" x14ac:dyDescent="0.2">
      <c r="A87" s="36" t="s">
        <v>33</v>
      </c>
      <c r="B87" s="36" t="s">
        <v>27</v>
      </c>
      <c r="C87" s="173">
        <v>999</v>
      </c>
      <c r="D87" s="173"/>
      <c r="E87" s="173"/>
    </row>
    <row r="88" spans="1:19" s="7" customFormat="1" ht="16" x14ac:dyDescent="0.2">
      <c r="A88" s="36" t="s">
        <v>33</v>
      </c>
      <c r="B88" s="36" t="s">
        <v>33</v>
      </c>
      <c r="C88" s="184">
        <v>0.75</v>
      </c>
      <c r="D88" s="173">
        <v>0.65024999999999999</v>
      </c>
      <c r="E88" s="173">
        <v>0.99</v>
      </c>
    </row>
    <row r="89" spans="1:19" s="4" customFormat="1" ht="53.25" customHeight="1" x14ac:dyDescent="0.2">
      <c r="A89" s="36" t="s">
        <v>33</v>
      </c>
      <c r="B89" s="36" t="s">
        <v>35</v>
      </c>
      <c r="C89" s="173">
        <v>0</v>
      </c>
      <c r="D89" s="173">
        <v>0</v>
      </c>
      <c r="E89" s="173">
        <v>0</v>
      </c>
    </row>
    <row r="90" spans="1:19" s="4" customFormat="1" ht="16" x14ac:dyDescent="0.2">
      <c r="A90" s="36" t="s">
        <v>33</v>
      </c>
      <c r="B90" s="36" t="s">
        <v>71</v>
      </c>
      <c r="C90" s="173">
        <v>4.1999999999999997E-3</v>
      </c>
      <c r="D90" s="173">
        <v>3.3E-3</v>
      </c>
      <c r="E90" s="173">
        <v>5.4000000000000003E-3</v>
      </c>
    </row>
    <row r="91" spans="1:19" s="4" customFormat="1" ht="16" x14ac:dyDescent="0.2">
      <c r="A91" s="36" t="s">
        <v>33</v>
      </c>
      <c r="B91" s="36" t="s">
        <v>43</v>
      </c>
      <c r="C91" s="173">
        <v>3.8326000000000001E-4</v>
      </c>
      <c r="D91" s="173">
        <v>3.6660000000000002E-4</v>
      </c>
      <c r="E91" s="173">
        <v>3.9992000000000001E-4</v>
      </c>
    </row>
    <row r="92" spans="1:19" s="4" customFormat="1" ht="16" x14ac:dyDescent="0.2">
      <c r="A92" s="170" t="s">
        <v>35</v>
      </c>
      <c r="B92" s="170" t="s">
        <v>3</v>
      </c>
      <c r="C92" s="171">
        <v>4.5999999999999999E-3</v>
      </c>
      <c r="D92" s="171">
        <v>2.9999999999999997E-4</v>
      </c>
      <c r="E92" s="171">
        <v>8.9999999999999993E-3</v>
      </c>
    </row>
    <row r="93" spans="1:19" s="4" customFormat="1" ht="16" x14ac:dyDescent="0.2">
      <c r="A93" s="170" t="s">
        <v>35</v>
      </c>
      <c r="B93" s="170" t="s">
        <v>27</v>
      </c>
      <c r="C93" s="171">
        <v>4.3799999999999999E-2</v>
      </c>
      <c r="D93" s="171">
        <v>3.2849999999999997E-2</v>
      </c>
      <c r="E93" s="171">
        <v>5.475E-2</v>
      </c>
    </row>
    <row r="94" spans="1:19" s="4" customFormat="1" ht="16" x14ac:dyDescent="0.2">
      <c r="A94" s="170" t="s">
        <v>35</v>
      </c>
      <c r="B94" s="170" t="s">
        <v>35</v>
      </c>
      <c r="C94" s="171">
        <v>999</v>
      </c>
      <c r="D94" s="171"/>
      <c r="E94" s="171"/>
    </row>
    <row r="95" spans="1:19" s="7" customFormat="1" ht="16" x14ac:dyDescent="0.2">
      <c r="A95" s="170" t="s">
        <v>35</v>
      </c>
      <c r="B95" s="36" t="s">
        <v>71</v>
      </c>
      <c r="C95" s="171">
        <v>2.0999999999999999E-3</v>
      </c>
      <c r="D95" s="171">
        <v>1.575E-3</v>
      </c>
      <c r="E95" s="171">
        <v>2.6250000000000002E-3</v>
      </c>
      <c r="Q95" s="4"/>
      <c r="R95" s="4"/>
      <c r="S95" s="4"/>
    </row>
    <row r="96" spans="1:19" s="4" customFormat="1" ht="16" x14ac:dyDescent="0.2">
      <c r="A96" s="170" t="s">
        <v>35</v>
      </c>
      <c r="B96" s="170" t="s">
        <v>43</v>
      </c>
      <c r="C96" s="171">
        <v>3.8326000000000001E-4</v>
      </c>
      <c r="D96" s="171">
        <v>2.87445E-4</v>
      </c>
      <c r="E96" s="171">
        <v>4.7907499999999998E-4</v>
      </c>
    </row>
    <row r="97" spans="1:19" s="4" customFormat="1" ht="16" x14ac:dyDescent="0.2">
      <c r="A97" s="36" t="s">
        <v>37</v>
      </c>
      <c r="B97" s="36" t="s">
        <v>3</v>
      </c>
      <c r="C97" s="173">
        <v>4.5999999999999999E-3</v>
      </c>
      <c r="D97" s="173">
        <v>2.9999999999999997E-4</v>
      </c>
      <c r="E97" s="173">
        <v>8.9999999999999993E-3</v>
      </c>
    </row>
    <row r="98" spans="1:19" s="4" customFormat="1" ht="16" x14ac:dyDescent="0.2">
      <c r="A98" s="36" t="s">
        <v>37</v>
      </c>
      <c r="B98" s="36" t="s">
        <v>27</v>
      </c>
      <c r="C98" s="171">
        <v>4.3799999999999999E-2</v>
      </c>
      <c r="D98" s="171">
        <v>3.2849999999999997E-2</v>
      </c>
      <c r="E98" s="171">
        <v>5.475E-2</v>
      </c>
    </row>
    <row r="99" spans="1:19" s="4" customFormat="1" ht="16" x14ac:dyDescent="0.2">
      <c r="A99" s="36" t="s">
        <v>37</v>
      </c>
      <c r="B99" s="36" t="s">
        <v>37</v>
      </c>
      <c r="C99" s="173">
        <v>999</v>
      </c>
      <c r="D99" s="173"/>
      <c r="E99" s="173"/>
    </row>
    <row r="100" spans="1:19" s="7" customFormat="1" ht="16" x14ac:dyDescent="0.2">
      <c r="A100" s="36" t="s">
        <v>37</v>
      </c>
      <c r="B100" s="36" t="s">
        <v>71</v>
      </c>
      <c r="C100" s="173">
        <v>2.3999999999999998E-3</v>
      </c>
      <c r="D100" s="178">
        <v>1.575E-3</v>
      </c>
      <c r="E100" s="178">
        <v>3.8999999999999998E-3</v>
      </c>
      <c r="Q100" s="4"/>
      <c r="R100" s="4"/>
      <c r="S100" s="4"/>
    </row>
    <row r="101" spans="1:19" s="4" customFormat="1" ht="16" x14ac:dyDescent="0.2">
      <c r="A101" s="36" t="s">
        <v>37</v>
      </c>
      <c r="B101" s="36" t="s">
        <v>43</v>
      </c>
      <c r="C101" s="173">
        <v>3.8326000000000001E-4</v>
      </c>
      <c r="D101" s="173">
        <v>2.87445E-4</v>
      </c>
      <c r="E101" s="173">
        <v>4.7907499999999998E-4</v>
      </c>
    </row>
    <row r="102" spans="1:19" s="4" customFormat="1" ht="16" x14ac:dyDescent="0.2">
      <c r="A102" s="170" t="s">
        <v>74</v>
      </c>
      <c r="B102" s="170" t="s">
        <v>25</v>
      </c>
      <c r="C102" s="171">
        <v>999</v>
      </c>
      <c r="D102" s="171"/>
      <c r="E102" s="171"/>
    </row>
    <row r="103" spans="1:19" s="7" customFormat="1" ht="16" x14ac:dyDescent="0.2">
      <c r="A103" s="170" t="s">
        <v>74</v>
      </c>
      <c r="B103" s="170" t="s">
        <v>29</v>
      </c>
      <c r="C103" s="171">
        <v>0.26800000000000002</v>
      </c>
      <c r="D103" s="171">
        <v>0.20100000000000001</v>
      </c>
      <c r="E103" s="171">
        <v>0.33500000000000002</v>
      </c>
      <c r="F103" s="7">
        <v>0.64235212093149241</v>
      </c>
      <c r="Q103" s="4"/>
      <c r="R103" s="4"/>
      <c r="S103" s="4"/>
    </row>
    <row r="104" spans="1:19" s="4" customFormat="1" ht="16" x14ac:dyDescent="0.2">
      <c r="A104" s="170" t="s">
        <v>74</v>
      </c>
      <c r="B104" s="170" t="s">
        <v>31</v>
      </c>
      <c r="C104" s="171">
        <v>5.8713000000000001E-2</v>
      </c>
      <c r="D104" s="171">
        <v>5.5338999999999999E-2</v>
      </c>
      <c r="E104" s="171">
        <v>6.2100000000000002E-2</v>
      </c>
      <c r="F104" s="4">
        <v>0.29480000000000006</v>
      </c>
    </row>
    <row r="105" spans="1:19" s="4" customFormat="1" ht="16" x14ac:dyDescent="0.2">
      <c r="A105" s="170" t="s">
        <v>74</v>
      </c>
      <c r="B105" s="170" t="s">
        <v>39</v>
      </c>
      <c r="C105" s="171">
        <v>0.03</v>
      </c>
      <c r="D105" s="171">
        <v>2.2499999999999999E-2</v>
      </c>
      <c r="E105" s="171">
        <v>3.7499999999999999E-2</v>
      </c>
      <c r="F105" s="4">
        <v>6.2111E-2</v>
      </c>
    </row>
    <row r="106" spans="1:19" s="4" customFormat="1" ht="16" x14ac:dyDescent="0.2">
      <c r="A106" s="170" t="s">
        <v>74</v>
      </c>
      <c r="B106" s="170" t="s">
        <v>41</v>
      </c>
      <c r="C106" s="171">
        <v>8.6171999999999996E-4</v>
      </c>
      <c r="D106" s="171">
        <v>6.4628999999999999E-4</v>
      </c>
      <c r="E106" s="171">
        <v>1.07715E-3</v>
      </c>
      <c r="F106" s="4">
        <v>0</v>
      </c>
    </row>
    <row r="107" spans="1:19" s="4" customFormat="1" ht="16" x14ac:dyDescent="0.2">
      <c r="A107" s="170" t="s">
        <v>74</v>
      </c>
      <c r="B107" s="170" t="s">
        <v>57</v>
      </c>
      <c r="C107" s="184">
        <v>1.38E-2</v>
      </c>
      <c r="D107" s="180">
        <v>1.035E-2</v>
      </c>
      <c r="E107" s="180">
        <v>0.22</v>
      </c>
      <c r="F107" s="4">
        <v>3.3000000000000002E-2</v>
      </c>
    </row>
    <row r="108" spans="1:19" s="4" customFormat="1" ht="16" x14ac:dyDescent="0.2">
      <c r="A108" s="36" t="s">
        <v>71</v>
      </c>
      <c r="B108" s="36" t="s">
        <v>27</v>
      </c>
      <c r="C108" s="173">
        <v>999</v>
      </c>
      <c r="D108" s="173"/>
      <c r="E108" s="173"/>
      <c r="F108" s="4">
        <v>9.4788923187961733E-4</v>
      </c>
    </row>
    <row r="109" spans="1:19" s="4" customFormat="1" ht="16" x14ac:dyDescent="0.2">
      <c r="A109" s="36" t="s">
        <v>71</v>
      </c>
      <c r="B109" s="36" t="s">
        <v>29</v>
      </c>
      <c r="C109" s="173">
        <v>0.26800000000000002</v>
      </c>
      <c r="D109" s="173">
        <v>0.20100000000000001</v>
      </c>
      <c r="E109" s="173">
        <v>0.33500000000000002</v>
      </c>
      <c r="F109" s="4">
        <v>0.1</v>
      </c>
    </row>
    <row r="110" spans="1:19" s="7" customFormat="1" ht="16" x14ac:dyDescent="0.2">
      <c r="A110" s="36" t="s">
        <v>71</v>
      </c>
      <c r="B110" s="36" t="s">
        <v>31</v>
      </c>
      <c r="C110" s="173">
        <v>5.8713000000000001E-2</v>
      </c>
      <c r="D110" s="173">
        <v>5.5338999999999999E-2</v>
      </c>
      <c r="E110" s="173">
        <v>6.2100000000000002E-2</v>
      </c>
      <c r="Q110" s="4"/>
      <c r="R110" s="4"/>
      <c r="S110" s="4"/>
    </row>
    <row r="111" spans="1:19" s="4" customFormat="1" ht="16" x14ac:dyDescent="0.2">
      <c r="A111" s="36" t="s">
        <v>71</v>
      </c>
      <c r="B111" s="36" t="s">
        <v>35</v>
      </c>
      <c r="C111" s="173">
        <v>0</v>
      </c>
      <c r="D111" s="173">
        <v>0</v>
      </c>
      <c r="E111" s="173">
        <v>0</v>
      </c>
    </row>
    <row r="112" spans="1:19" s="4" customFormat="1" ht="16" x14ac:dyDescent="0.2">
      <c r="A112" s="36" t="s">
        <v>71</v>
      </c>
      <c r="B112" s="36" t="s">
        <v>39</v>
      </c>
      <c r="C112" s="173">
        <v>0.03</v>
      </c>
      <c r="D112" s="173">
        <v>2.2499999999999999E-2</v>
      </c>
      <c r="E112" s="173">
        <v>3.7499999999999999E-2</v>
      </c>
    </row>
    <row r="113" spans="1:5" s="4" customFormat="1" ht="16" x14ac:dyDescent="0.2">
      <c r="A113" s="36" t="s">
        <v>71</v>
      </c>
      <c r="B113" s="36" t="s">
        <v>41</v>
      </c>
      <c r="C113" s="173">
        <v>8.6171999999999996E-4</v>
      </c>
      <c r="D113" s="173">
        <v>6.4628999999999999E-4</v>
      </c>
      <c r="E113" s="173">
        <v>1.07715E-3</v>
      </c>
    </row>
    <row r="114" spans="1:5" s="4" customFormat="1" ht="16" x14ac:dyDescent="0.2">
      <c r="A114" s="36" t="s">
        <v>71</v>
      </c>
      <c r="B114" s="36" t="s">
        <v>57</v>
      </c>
      <c r="C114" s="175">
        <v>1.9E-2</v>
      </c>
      <c r="D114" s="175">
        <v>1.4250000000000001E-2</v>
      </c>
      <c r="E114" s="175">
        <v>2.375E-2</v>
      </c>
    </row>
    <row r="115" spans="1:5" s="4" customFormat="1" ht="16" x14ac:dyDescent="0.2">
      <c r="A115" s="170" t="s">
        <v>39</v>
      </c>
      <c r="B115" s="170" t="s">
        <v>43</v>
      </c>
      <c r="C115" s="171">
        <v>8.7416100000000004E-3</v>
      </c>
      <c r="D115" s="171">
        <v>6.556208E-3</v>
      </c>
      <c r="E115" s="171">
        <v>1.0927012999999999E-2</v>
      </c>
    </row>
    <row r="116" spans="1:5" s="4" customFormat="1" ht="16" x14ac:dyDescent="0.2">
      <c r="A116" s="170" t="s">
        <v>39</v>
      </c>
      <c r="B116" s="170" t="s">
        <v>45</v>
      </c>
      <c r="C116" s="171">
        <v>999</v>
      </c>
      <c r="D116" s="171"/>
      <c r="E116" s="171"/>
    </row>
    <row r="117" spans="1:5" s="4" customFormat="1" ht="16" x14ac:dyDescent="0.2">
      <c r="A117" s="170" t="s">
        <v>39</v>
      </c>
      <c r="B117" s="170" t="s">
        <v>47</v>
      </c>
      <c r="C117" s="171">
        <v>0.151</v>
      </c>
      <c r="D117" s="171">
        <v>0.11325</v>
      </c>
      <c r="E117" s="171">
        <v>0.57599999999999996</v>
      </c>
    </row>
    <row r="118" spans="1:5" s="7" customFormat="1" ht="16" x14ac:dyDescent="0.2">
      <c r="A118" s="170" t="s">
        <v>39</v>
      </c>
      <c r="B118" s="170" t="s">
        <v>53</v>
      </c>
      <c r="C118" s="171">
        <v>0</v>
      </c>
      <c r="D118" s="171">
        <v>0</v>
      </c>
      <c r="E118" s="171">
        <v>0</v>
      </c>
    </row>
    <row r="119" spans="1:5" s="4" customFormat="1" ht="16" x14ac:dyDescent="0.2">
      <c r="A119" s="170" t="s">
        <v>39</v>
      </c>
      <c r="B119" s="170" t="s">
        <v>51</v>
      </c>
      <c r="C119" s="171">
        <v>0</v>
      </c>
      <c r="D119" s="171">
        <v>0</v>
      </c>
      <c r="E119" s="171">
        <v>0</v>
      </c>
    </row>
    <row r="120" spans="1:5" s="4" customFormat="1" ht="16" x14ac:dyDescent="0.2">
      <c r="A120" s="36" t="s">
        <v>41</v>
      </c>
      <c r="B120" s="36" t="s">
        <v>43</v>
      </c>
      <c r="C120" s="184">
        <v>8.9999999999999998E-4</v>
      </c>
      <c r="D120" s="173">
        <v>6.7500000000000004E-4</v>
      </c>
      <c r="E120" s="173">
        <v>1.1249999999999999E-3</v>
      </c>
    </row>
    <row r="121" spans="1:5" s="4" customFormat="1" ht="16" x14ac:dyDescent="0.2">
      <c r="A121" s="36" t="s">
        <v>41</v>
      </c>
      <c r="B121" s="36" t="s">
        <v>58</v>
      </c>
      <c r="C121" s="173">
        <v>999</v>
      </c>
      <c r="D121" s="173"/>
      <c r="E121" s="173"/>
    </row>
    <row r="122" spans="1:5" s="7" customFormat="1" ht="16" x14ac:dyDescent="0.2">
      <c r="A122" s="36" t="s">
        <v>58</v>
      </c>
      <c r="B122" s="36" t="s">
        <v>58</v>
      </c>
      <c r="C122" s="173">
        <v>999</v>
      </c>
      <c r="D122" s="173"/>
      <c r="E122" s="173"/>
    </row>
    <row r="123" spans="1:5" s="4" customFormat="1" ht="16" x14ac:dyDescent="0.2">
      <c r="A123" s="36" t="s">
        <v>58</v>
      </c>
      <c r="B123" s="36" t="s">
        <v>43</v>
      </c>
      <c r="C123" s="184">
        <v>0.67</v>
      </c>
      <c r="D123" s="173">
        <v>0.50249999999999995</v>
      </c>
      <c r="E123" s="173">
        <v>0.83750000000000002</v>
      </c>
    </row>
    <row r="124" spans="1:5" s="4" customFormat="1" ht="16" x14ac:dyDescent="0.2">
      <c r="A124" s="170" t="s">
        <v>45</v>
      </c>
      <c r="B124" s="176" t="s">
        <v>89</v>
      </c>
      <c r="C124" s="171">
        <v>3.6499999999999998E-2</v>
      </c>
      <c r="D124" s="171">
        <v>2.06E-2</v>
      </c>
      <c r="E124" s="171">
        <v>4.6699999999999998E-2</v>
      </c>
    </row>
    <row r="125" spans="1:5" s="4" customFormat="1" ht="16" x14ac:dyDescent="0.2">
      <c r="A125" s="170" t="s">
        <v>45</v>
      </c>
      <c r="B125" s="170" t="s">
        <v>43</v>
      </c>
      <c r="C125" s="171">
        <v>1.7399999999999999E-2</v>
      </c>
      <c r="D125" s="171">
        <v>1.3050000000000001E-2</v>
      </c>
      <c r="E125" s="171">
        <v>2.1749999999999999E-2</v>
      </c>
    </row>
    <row r="126" spans="1:5" s="7" customFormat="1" ht="16" x14ac:dyDescent="0.2">
      <c r="A126" s="170" t="s">
        <v>45</v>
      </c>
      <c r="B126" s="170" t="s">
        <v>45</v>
      </c>
      <c r="C126" s="171">
        <v>999</v>
      </c>
      <c r="D126" s="171"/>
      <c r="E126" s="171"/>
    </row>
    <row r="127" spans="1:5" s="4" customFormat="1" ht="16" x14ac:dyDescent="0.2">
      <c r="A127" s="170" t="s">
        <v>45</v>
      </c>
      <c r="B127" s="170" t="s">
        <v>47</v>
      </c>
      <c r="C127" s="171">
        <v>2.7125320000000001E-2</v>
      </c>
      <c r="D127" s="171">
        <v>2.4400000000000002E-2</v>
      </c>
      <c r="E127" s="171">
        <v>2.98E-2</v>
      </c>
    </row>
    <row r="128" spans="1:5" s="4" customFormat="1" ht="16" x14ac:dyDescent="0.2">
      <c r="A128" s="170" t="s">
        <v>45</v>
      </c>
      <c r="B128" s="170" t="s">
        <v>53</v>
      </c>
      <c r="C128" s="171">
        <v>0</v>
      </c>
      <c r="D128" s="171">
        <v>0</v>
      </c>
      <c r="E128" s="171">
        <v>0</v>
      </c>
    </row>
    <row r="129" spans="1:5" s="4" customFormat="1" ht="16" x14ac:dyDescent="0.2">
      <c r="A129" s="36" t="s">
        <v>47</v>
      </c>
      <c r="B129" s="176" t="s">
        <v>89</v>
      </c>
      <c r="C129" s="173">
        <v>1.2858680000000001E-2</v>
      </c>
      <c r="D129" s="173">
        <v>9.6440099999999997E-3</v>
      </c>
      <c r="E129" s="173">
        <v>1.607335E-2</v>
      </c>
    </row>
    <row r="130" spans="1:5" s="4" customFormat="1" ht="16" x14ac:dyDescent="0.2">
      <c r="A130" s="36" t="s">
        <v>47</v>
      </c>
      <c r="B130" s="36" t="s">
        <v>43</v>
      </c>
      <c r="C130" s="173">
        <v>1.7399999999999999E-2</v>
      </c>
      <c r="D130" s="173">
        <v>1.3050000000000001E-2</v>
      </c>
      <c r="E130" s="173">
        <v>2.1749999999999999E-2</v>
      </c>
    </row>
    <row r="131" spans="1:5" s="7" customFormat="1" ht="16" x14ac:dyDescent="0.2">
      <c r="A131" s="36" t="s">
        <v>47</v>
      </c>
      <c r="B131" s="36" t="s">
        <v>45</v>
      </c>
      <c r="C131" s="173">
        <v>999</v>
      </c>
      <c r="D131" s="173"/>
      <c r="E131" s="173"/>
    </row>
    <row r="132" spans="1:5" s="4" customFormat="1" ht="16" x14ac:dyDescent="0.2">
      <c r="A132" s="36" t="s">
        <v>47</v>
      </c>
      <c r="B132" s="36" t="s">
        <v>49</v>
      </c>
      <c r="C132" s="173">
        <v>0.84075</v>
      </c>
      <c r="D132" s="173">
        <v>0.63056250000000003</v>
      </c>
      <c r="E132" s="173">
        <v>0.99</v>
      </c>
    </row>
    <row r="133" spans="1:5" s="4" customFormat="1" ht="16" x14ac:dyDescent="0.2">
      <c r="A133" s="170" t="s">
        <v>49</v>
      </c>
      <c r="B133" s="176" t="s">
        <v>89</v>
      </c>
      <c r="C133" s="171">
        <v>1.8200000000000001E-2</v>
      </c>
      <c r="D133" s="171">
        <v>9.2017000000000002E-3</v>
      </c>
      <c r="E133" s="171">
        <v>2.7348000000000001E-2</v>
      </c>
    </row>
    <row r="134" spans="1:5" s="4" customFormat="1" ht="16" x14ac:dyDescent="0.2">
      <c r="A134" s="170" t="s">
        <v>49</v>
      </c>
      <c r="B134" s="170" t="s">
        <v>43</v>
      </c>
      <c r="C134" s="171">
        <v>1.0993999999999999E-3</v>
      </c>
      <c r="D134" s="171">
        <v>8.2454999999999996E-4</v>
      </c>
      <c r="E134" s="171">
        <v>1.37425E-3</v>
      </c>
    </row>
    <row r="135" spans="1:5" s="7" customFormat="1" ht="16" x14ac:dyDescent="0.2">
      <c r="A135" s="170" t="s">
        <v>49</v>
      </c>
      <c r="B135" s="170" t="s">
        <v>45</v>
      </c>
      <c r="C135" s="171">
        <v>999</v>
      </c>
      <c r="D135" s="171"/>
      <c r="E135" s="171"/>
    </row>
    <row r="136" spans="1:5" s="4" customFormat="1" ht="16" x14ac:dyDescent="0.2">
      <c r="A136" s="170" t="s">
        <v>49</v>
      </c>
      <c r="B136" s="170" t="s">
        <v>49</v>
      </c>
      <c r="C136" s="171">
        <v>0.84075</v>
      </c>
      <c r="D136" s="171">
        <v>0.63056250000000003</v>
      </c>
      <c r="E136" s="171">
        <v>0.99</v>
      </c>
    </row>
    <row r="137" spans="1:5" s="4" customFormat="1" ht="16" x14ac:dyDescent="0.2">
      <c r="A137" s="170" t="s">
        <v>49</v>
      </c>
      <c r="B137" s="170" t="s">
        <v>51</v>
      </c>
      <c r="C137" s="171">
        <v>0</v>
      </c>
      <c r="D137" s="171">
        <v>0</v>
      </c>
      <c r="E137" s="171">
        <v>0</v>
      </c>
    </row>
    <row r="138" spans="1:5" s="4" customFormat="1" ht="16" x14ac:dyDescent="0.2">
      <c r="A138" s="36" t="s">
        <v>51</v>
      </c>
      <c r="B138" s="176" t="s">
        <v>89</v>
      </c>
      <c r="C138" s="173">
        <v>1.8200000000000001E-2</v>
      </c>
      <c r="D138" s="173">
        <v>9.1999999999999998E-3</v>
      </c>
      <c r="E138" s="173">
        <v>2.7300000000000001E-2</v>
      </c>
    </row>
    <row r="139" spans="1:5" s="4" customFormat="1" ht="16" x14ac:dyDescent="0.2">
      <c r="A139" s="36" t="s">
        <v>51</v>
      </c>
      <c r="B139" s="36" t="s">
        <v>43</v>
      </c>
      <c r="C139" s="173">
        <v>1.1000000000000001E-3</v>
      </c>
      <c r="D139" s="173">
        <v>8.25E-4</v>
      </c>
      <c r="E139" s="173">
        <v>1.3749999999999999E-3</v>
      </c>
    </row>
    <row r="140" spans="1:5" s="4" customFormat="1" ht="16" x14ac:dyDescent="0.2">
      <c r="A140" s="36" t="s">
        <v>51</v>
      </c>
      <c r="B140" s="36" t="s">
        <v>45</v>
      </c>
      <c r="C140" s="173">
        <v>0</v>
      </c>
      <c r="D140" s="173">
        <v>0</v>
      </c>
      <c r="E140" s="173">
        <v>0</v>
      </c>
    </row>
    <row r="141" spans="1:5" s="7" customFormat="1" ht="16" x14ac:dyDescent="0.2">
      <c r="A141" s="36" t="s">
        <v>51</v>
      </c>
      <c r="B141" s="36" t="s">
        <v>51</v>
      </c>
      <c r="C141" s="173">
        <v>999</v>
      </c>
      <c r="D141" s="173"/>
      <c r="E141" s="173"/>
    </row>
    <row r="142" spans="1:5" s="4" customFormat="1" ht="16" x14ac:dyDescent="0.2">
      <c r="A142" s="170" t="s">
        <v>53</v>
      </c>
      <c r="B142" s="176" t="s">
        <v>89</v>
      </c>
      <c r="C142" s="171">
        <v>1.8200000000000001E-2</v>
      </c>
      <c r="D142" s="171">
        <v>1.3650000000000001E-2</v>
      </c>
      <c r="E142" s="171">
        <v>2.2749999999999999E-2</v>
      </c>
    </row>
    <row r="143" spans="1:5" s="4" customFormat="1" ht="16" x14ac:dyDescent="0.2">
      <c r="A143" s="170" t="s">
        <v>53</v>
      </c>
      <c r="B143" s="170" t="s">
        <v>43</v>
      </c>
      <c r="C143" s="171">
        <v>1.1000000000000001E-3</v>
      </c>
      <c r="D143" s="171">
        <v>8.25E-4</v>
      </c>
      <c r="E143" s="171">
        <v>1.3749999999999999E-3</v>
      </c>
    </row>
    <row r="144" spans="1:5" s="4" customFormat="1" ht="16" x14ac:dyDescent="0.2">
      <c r="A144" s="170" t="s">
        <v>53</v>
      </c>
      <c r="B144" s="170" t="s">
        <v>45</v>
      </c>
      <c r="C144" s="171">
        <v>0.01</v>
      </c>
      <c r="D144" s="171">
        <v>7.4999999999999997E-3</v>
      </c>
      <c r="E144" s="171">
        <v>1.2500000000000001E-2</v>
      </c>
    </row>
    <row r="145" spans="1:5" s="17" customFormat="1" ht="16" x14ac:dyDescent="0.2">
      <c r="A145" s="170" t="s">
        <v>53</v>
      </c>
      <c r="B145" s="170" t="s">
        <v>53</v>
      </c>
      <c r="C145" s="171">
        <v>999</v>
      </c>
      <c r="D145" s="171"/>
      <c r="E145" s="171"/>
    </row>
    <row r="146" spans="1:5" ht="15.75" customHeight="1" x14ac:dyDescent="0.2">
      <c r="A146" s="176" t="s">
        <v>89</v>
      </c>
      <c r="B146" s="170" t="s">
        <v>39</v>
      </c>
      <c r="C146" s="171">
        <v>999</v>
      </c>
      <c r="D146" s="171"/>
      <c r="E146" s="171"/>
    </row>
    <row r="147" spans="1:5" ht="15.75" customHeight="1" x14ac:dyDescent="0.2">
      <c r="A147" s="176" t="s">
        <v>89</v>
      </c>
      <c r="B147" s="170" t="s">
        <v>41</v>
      </c>
      <c r="C147" s="171">
        <v>0.03</v>
      </c>
      <c r="D147" s="171">
        <v>2.2499999999999999E-2</v>
      </c>
      <c r="E147" s="171">
        <v>3.7499999999999999E-2</v>
      </c>
    </row>
    <row r="148" spans="1:5" ht="15.75" customHeight="1" x14ac:dyDescent="0.2">
      <c r="A148" s="176" t="s">
        <v>89</v>
      </c>
      <c r="B148" s="170" t="s">
        <v>57</v>
      </c>
      <c r="C148" s="171">
        <v>7.6999999999999999E-2</v>
      </c>
      <c r="D148" s="171">
        <v>5.7750000000000003E-2</v>
      </c>
      <c r="E148" s="171">
        <v>9.6250000000000002E-2</v>
      </c>
    </row>
    <row r="149" spans="1:5" ht="15.75" customHeight="1" x14ac:dyDescent="0.2">
      <c r="A149" s="47" t="s">
        <v>43</v>
      </c>
      <c r="B149" s="47" t="s">
        <v>43</v>
      </c>
      <c r="C149" s="37">
        <v>1</v>
      </c>
      <c r="D149" s="37">
        <v>1</v>
      </c>
      <c r="E149" s="37">
        <v>1</v>
      </c>
    </row>
    <row r="150" spans="1:5" ht="15.75" customHeight="1" x14ac:dyDescent="0.2">
      <c r="A150" s="46" t="s">
        <v>57</v>
      </c>
      <c r="B150" s="46" t="s">
        <v>57</v>
      </c>
      <c r="C150" s="37">
        <v>1</v>
      </c>
      <c r="D150" s="37">
        <v>1</v>
      </c>
      <c r="E150" s="37">
        <v>1</v>
      </c>
    </row>
    <row r="151" spans="1:5" ht="15.75" customHeight="1" x14ac:dyDescent="0.2">
      <c r="A151" s="33"/>
      <c r="B151" s="33"/>
      <c r="C151" s="33"/>
      <c r="D151" s="33"/>
      <c r="E151" s="33"/>
    </row>
    <row r="152" spans="1:5" ht="15.75" customHeight="1" x14ac:dyDescent="0.2">
      <c r="A152" s="33"/>
      <c r="B152" s="33"/>
      <c r="C152" s="33"/>
      <c r="D152" s="33"/>
      <c r="E152" s="33"/>
    </row>
    <row r="153" spans="1:5" ht="15.75" customHeight="1" x14ac:dyDescent="0.2">
      <c r="A153" s="33"/>
      <c r="B153" s="33"/>
      <c r="C153" s="33"/>
      <c r="D153" s="33"/>
      <c r="E153" s="33"/>
    </row>
    <row r="154" spans="1:5" ht="15.75" customHeight="1" x14ac:dyDescent="0.2">
      <c r="A154" s="33"/>
      <c r="B154" s="33"/>
      <c r="C154" s="33"/>
      <c r="D154" s="33"/>
      <c r="E154" s="33"/>
    </row>
    <row r="155" spans="1:5" ht="15.75" customHeight="1" x14ac:dyDescent="0.2">
      <c r="A155" s="33"/>
      <c r="B155" s="33"/>
      <c r="C155" s="33"/>
      <c r="D155" s="33"/>
      <c r="E155" s="33"/>
    </row>
    <row r="156" spans="1:5" ht="15.75" customHeight="1" x14ac:dyDescent="0.2">
      <c r="A156" s="33"/>
      <c r="B156" s="33"/>
      <c r="C156" s="33"/>
      <c r="D156" s="33"/>
      <c r="E156" s="3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98C14-21CD-EE4D-B56F-03838FD20139}">
  <dimension ref="A1:S135"/>
  <sheetViews>
    <sheetView tabSelected="1" zoomScale="125" zoomScaleNormal="100" workbookViewId="0">
      <pane ySplit="1" topLeftCell="A2" activePane="bottomLeft" state="frozen"/>
      <selection pane="bottomLeft" activeCell="B7" sqref="B7"/>
    </sheetView>
  </sheetViews>
  <sheetFormatPr baseColWidth="10" defaultColWidth="10.83203125" defaultRowHeight="15.75" customHeight="1" x14ac:dyDescent="0.2"/>
  <cols>
    <col min="1" max="1" width="18.83203125" style="5" customWidth="1"/>
    <col min="2" max="2" width="18.5" style="5" customWidth="1"/>
    <col min="3" max="3" width="12.5" style="204" bestFit="1" customWidth="1"/>
    <col min="4" max="4" width="11.1640625" style="204" bestFit="1" customWidth="1"/>
    <col min="5" max="5" width="14" style="204" bestFit="1" customWidth="1"/>
    <col min="6" max="6" width="10.83203125" style="5"/>
    <col min="7" max="7" width="16" style="5" customWidth="1"/>
    <col min="8" max="16384" width="10.83203125" style="5"/>
  </cols>
  <sheetData>
    <row r="1" spans="1:6" s="4" customFormat="1" ht="15" x14ac:dyDescent="0.2">
      <c r="A1" s="48" t="s">
        <v>54</v>
      </c>
      <c r="B1" s="48" t="s">
        <v>55</v>
      </c>
      <c r="C1" s="191" t="s">
        <v>59</v>
      </c>
      <c r="D1" s="191" t="s">
        <v>60</v>
      </c>
      <c r="E1" s="191" t="s">
        <v>61</v>
      </c>
      <c r="F1" s="191" t="s">
        <v>312</v>
      </c>
    </row>
    <row r="2" spans="1:6" s="7" customFormat="1" ht="16" x14ac:dyDescent="0.2">
      <c r="A2" s="170" t="s">
        <v>3</v>
      </c>
      <c r="B2" s="170" t="s">
        <v>3</v>
      </c>
      <c r="C2" s="192">
        <v>999</v>
      </c>
      <c r="D2" s="193"/>
      <c r="E2" s="193"/>
      <c r="F2" s="189"/>
    </row>
    <row r="3" spans="1:6" s="4" customFormat="1" ht="16" x14ac:dyDescent="0.2">
      <c r="A3" s="170" t="s">
        <v>3</v>
      </c>
      <c r="B3" s="170" t="s">
        <v>5</v>
      </c>
      <c r="C3" s="192">
        <v>1.6525699999999999E-3</v>
      </c>
      <c r="D3" s="192">
        <v>1.37714E-3</v>
      </c>
      <c r="E3" s="192">
        <v>1.927993E-3</v>
      </c>
      <c r="F3" s="188" t="s">
        <v>314</v>
      </c>
    </row>
    <row r="4" spans="1:6" s="4" customFormat="1" ht="16" x14ac:dyDescent="0.2">
      <c r="A4" s="170" t="s">
        <v>3</v>
      </c>
      <c r="B4" s="170" t="s">
        <v>9</v>
      </c>
      <c r="C4" s="194">
        <v>5.0000000000000001E-4</v>
      </c>
      <c r="D4" s="192">
        <f>C4*0.75</f>
        <v>3.7500000000000001E-4</v>
      </c>
      <c r="E4" s="192">
        <f>C4*1.25</f>
        <v>6.2500000000000001E-4</v>
      </c>
      <c r="F4" s="188" t="s">
        <v>313</v>
      </c>
    </row>
    <row r="5" spans="1:6" s="4" customFormat="1" ht="16" x14ac:dyDescent="0.2">
      <c r="A5" s="170" t="s">
        <v>3</v>
      </c>
      <c r="B5" s="172" t="s">
        <v>11</v>
      </c>
      <c r="C5" s="192">
        <v>6.9143000000000004E-4</v>
      </c>
      <c r="D5" s="192">
        <v>6.3312999999999998E-4</v>
      </c>
      <c r="E5" s="192">
        <v>7.5804599999999996E-4</v>
      </c>
      <c r="F5" s="188" t="s">
        <v>314</v>
      </c>
    </row>
    <row r="6" spans="1:6" s="4" customFormat="1" ht="16" x14ac:dyDescent="0.2">
      <c r="A6" s="170" t="s">
        <v>3</v>
      </c>
      <c r="B6" s="170" t="s">
        <v>13</v>
      </c>
      <c r="C6" s="192">
        <v>3.077E-4</v>
      </c>
      <c r="D6" s="192">
        <v>2.3000000000000001E-4</v>
      </c>
      <c r="E6" s="192">
        <v>3.8539200000000003E-4</v>
      </c>
      <c r="F6" s="188" t="s">
        <v>314</v>
      </c>
    </row>
    <row r="7" spans="1:6" s="4" customFormat="1" ht="16" x14ac:dyDescent="0.2">
      <c r="A7" s="170" t="s">
        <v>3</v>
      </c>
      <c r="B7" s="170" t="s">
        <v>15</v>
      </c>
      <c r="C7" s="192">
        <v>1.1010600000000001E-3</v>
      </c>
      <c r="D7" s="192">
        <v>8.2594000000000005E-4</v>
      </c>
      <c r="E7" s="192">
        <v>1.3761859999999999E-3</v>
      </c>
      <c r="F7" s="188" t="s">
        <v>314</v>
      </c>
    </row>
    <row r="8" spans="1:6" s="4" customFormat="1" ht="16" x14ac:dyDescent="0.2">
      <c r="A8" s="170" t="s">
        <v>3</v>
      </c>
      <c r="B8" s="170" t="s">
        <v>25</v>
      </c>
      <c r="C8" s="192">
        <v>3.2510999999999998E-4</v>
      </c>
      <c r="D8" s="192">
        <v>2.9260000000000001E-4</v>
      </c>
      <c r="E8" s="192">
        <v>5.0000000000000001E-3</v>
      </c>
      <c r="F8" s="188" t="s">
        <v>314</v>
      </c>
    </row>
    <row r="9" spans="1:6" s="4" customFormat="1" ht="16" x14ac:dyDescent="0.2">
      <c r="A9" s="170" t="s">
        <v>3</v>
      </c>
      <c r="B9" s="170" t="s">
        <v>27</v>
      </c>
      <c r="C9" s="192">
        <v>2.94E-5</v>
      </c>
      <c r="D9" s="192">
        <v>1.33E-5</v>
      </c>
      <c r="E9" s="192">
        <v>6.4399999999999993E-5</v>
      </c>
      <c r="F9" s="188" t="s">
        <v>314</v>
      </c>
    </row>
    <row r="10" spans="1:6" s="4" customFormat="1" ht="16" x14ac:dyDescent="0.2">
      <c r="A10" s="170" t="s">
        <v>3</v>
      </c>
      <c r="B10" s="170" t="s">
        <v>43</v>
      </c>
      <c r="C10" s="192">
        <v>3.2166999999999997E-4</v>
      </c>
      <c r="D10" s="192">
        <f>C10*0.75</f>
        <v>2.4125249999999997E-4</v>
      </c>
      <c r="E10" s="192">
        <f>C10*1.25</f>
        <v>4.0208749999999998E-4</v>
      </c>
      <c r="F10" s="188" t="s">
        <v>313</v>
      </c>
    </row>
    <row r="11" spans="1:6" s="7" customFormat="1" ht="16" x14ac:dyDescent="0.2">
      <c r="A11" s="36" t="s">
        <v>5</v>
      </c>
      <c r="B11" s="36" t="s">
        <v>3</v>
      </c>
      <c r="C11" s="195">
        <v>999</v>
      </c>
      <c r="D11" s="195"/>
      <c r="E11" s="195"/>
      <c r="F11" s="189"/>
    </row>
    <row r="12" spans="1:6" s="4" customFormat="1" ht="16" x14ac:dyDescent="0.2">
      <c r="A12" s="36" t="s">
        <v>5</v>
      </c>
      <c r="B12" s="36" t="s">
        <v>7</v>
      </c>
      <c r="C12" s="196">
        <v>0.6</v>
      </c>
      <c r="D12" s="195">
        <v>0.28000000000000003</v>
      </c>
      <c r="E12" s="196">
        <f>C12*1.25</f>
        <v>0.75</v>
      </c>
      <c r="F12" s="188" t="s">
        <v>316</v>
      </c>
    </row>
    <row r="13" spans="1:6" s="4" customFormat="1" ht="16" x14ac:dyDescent="0.2">
      <c r="A13" s="36" t="s">
        <v>5</v>
      </c>
      <c r="B13" s="36" t="s">
        <v>25</v>
      </c>
      <c r="C13" s="195">
        <v>4.6799999999999999E-5</v>
      </c>
      <c r="D13" s="195">
        <f>C13*0.75</f>
        <v>3.5099999999999999E-5</v>
      </c>
      <c r="E13" s="195">
        <f>C13*1.25</f>
        <v>5.8499999999999999E-5</v>
      </c>
      <c r="F13" s="188" t="s">
        <v>313</v>
      </c>
    </row>
    <row r="14" spans="1:6" s="4" customFormat="1" ht="135.75" customHeight="1" x14ac:dyDescent="0.2">
      <c r="A14" s="36" t="s">
        <v>5</v>
      </c>
      <c r="B14" s="36" t="s">
        <v>27</v>
      </c>
      <c r="C14" s="195">
        <v>1.04E-5</v>
      </c>
      <c r="D14" s="195">
        <v>5.2000000000000002E-6</v>
      </c>
      <c r="E14" s="195">
        <v>1.5603E-5</v>
      </c>
      <c r="F14" s="188" t="s">
        <v>314</v>
      </c>
    </row>
    <row r="15" spans="1:6" s="4" customFormat="1" ht="54" customHeight="1" x14ac:dyDescent="0.2">
      <c r="A15" s="36" t="s">
        <v>5</v>
      </c>
      <c r="B15" s="36" t="s">
        <v>43</v>
      </c>
      <c r="C15" s="195">
        <v>5.3200999999999997E-4</v>
      </c>
      <c r="D15" s="195">
        <f>C15*0.75</f>
        <v>3.990075E-4</v>
      </c>
      <c r="E15" s="195">
        <f>C15*1.25</f>
        <v>6.6501249999999994E-4</v>
      </c>
      <c r="F15" s="188" t="s">
        <v>313</v>
      </c>
    </row>
    <row r="16" spans="1:6" s="4" customFormat="1" ht="16" x14ac:dyDescent="0.2">
      <c r="A16" s="170" t="s">
        <v>7</v>
      </c>
      <c r="B16" s="170" t="s">
        <v>3</v>
      </c>
      <c r="C16" s="192">
        <v>1E-4</v>
      </c>
      <c r="D16" s="192">
        <f>C16*0.75</f>
        <v>7.5000000000000007E-5</v>
      </c>
      <c r="E16" s="192">
        <f>C16*1.25</f>
        <v>1.25E-4</v>
      </c>
      <c r="F16" s="188" t="s">
        <v>313</v>
      </c>
    </row>
    <row r="17" spans="1:6" s="7" customFormat="1" ht="16" x14ac:dyDescent="0.2">
      <c r="A17" s="170" t="s">
        <v>7</v>
      </c>
      <c r="B17" s="170" t="s">
        <v>7</v>
      </c>
      <c r="C17" s="192">
        <v>999</v>
      </c>
      <c r="D17" s="192"/>
      <c r="E17" s="192"/>
      <c r="F17" s="189"/>
    </row>
    <row r="18" spans="1:6" s="4" customFormat="1" ht="16" x14ac:dyDescent="0.2">
      <c r="A18" s="170" t="s">
        <v>7</v>
      </c>
      <c r="B18" s="170" t="s">
        <v>17</v>
      </c>
      <c r="C18" s="196">
        <v>0.01</v>
      </c>
      <c r="D18" s="192">
        <v>2.6926200000000002E-3</v>
      </c>
      <c r="E18" s="196">
        <f>C18*1.25</f>
        <v>1.2500000000000001E-2</v>
      </c>
      <c r="F18" s="188" t="s">
        <v>316</v>
      </c>
    </row>
    <row r="19" spans="1:6" s="4" customFormat="1" ht="16" x14ac:dyDescent="0.2">
      <c r="A19" s="170" t="s">
        <v>7</v>
      </c>
      <c r="B19" s="170" t="s">
        <v>9</v>
      </c>
      <c r="C19" s="192">
        <v>4.2924E-4</v>
      </c>
      <c r="D19" s="192">
        <f>C19*0.75</f>
        <v>3.2193E-4</v>
      </c>
      <c r="E19" s="192">
        <f>C19*1.25</f>
        <v>5.3655E-4</v>
      </c>
      <c r="F19" s="188" t="s">
        <v>313</v>
      </c>
    </row>
    <row r="20" spans="1:6" s="4" customFormat="1" ht="16" x14ac:dyDescent="0.2">
      <c r="A20" s="170" t="s">
        <v>7</v>
      </c>
      <c r="B20" s="170" t="s">
        <v>13</v>
      </c>
      <c r="C20" s="192">
        <v>3.077E-4</v>
      </c>
      <c r="D20" s="192">
        <f t="shared" ref="D20:D25" si="0">C20*0.75</f>
        <v>2.3077500000000001E-4</v>
      </c>
      <c r="E20" s="192">
        <f t="shared" ref="E20:E25" si="1">C20*1.25</f>
        <v>3.8462499999999998E-4</v>
      </c>
      <c r="F20" s="188" t="s">
        <v>313</v>
      </c>
    </row>
    <row r="21" spans="1:6" s="4" customFormat="1" ht="16" x14ac:dyDescent="0.2">
      <c r="A21" s="170" t="s">
        <v>7</v>
      </c>
      <c r="B21" s="170" t="s">
        <v>25</v>
      </c>
      <c r="C21" s="192">
        <v>7.28E-3</v>
      </c>
      <c r="D21" s="192">
        <f t="shared" si="0"/>
        <v>5.4599999999999996E-3</v>
      </c>
      <c r="E21" s="192">
        <f t="shared" si="1"/>
        <v>9.1000000000000004E-3</v>
      </c>
      <c r="F21" s="188" t="s">
        <v>313</v>
      </c>
    </row>
    <row r="22" spans="1:6" s="4" customFormat="1" ht="16" x14ac:dyDescent="0.2">
      <c r="A22" s="170" t="s">
        <v>7</v>
      </c>
      <c r="B22" s="170" t="s">
        <v>27</v>
      </c>
      <c r="C22" s="192">
        <v>1E-4</v>
      </c>
      <c r="D22" s="192">
        <f t="shared" si="0"/>
        <v>7.5000000000000007E-5</v>
      </c>
      <c r="E22" s="192">
        <f t="shared" si="1"/>
        <v>1.25E-4</v>
      </c>
      <c r="F22" s="188" t="s">
        <v>313</v>
      </c>
    </row>
    <row r="23" spans="1:6" s="4" customFormat="1" ht="16" customHeight="1" x14ac:dyDescent="0.2">
      <c r="A23" s="170" t="s">
        <v>7</v>
      </c>
      <c r="B23" s="170" t="s">
        <v>43</v>
      </c>
      <c r="C23" s="197">
        <v>4.0000000000000002E-4</v>
      </c>
      <c r="D23" s="192">
        <f t="shared" si="0"/>
        <v>3.0000000000000003E-4</v>
      </c>
      <c r="E23" s="192">
        <f t="shared" si="1"/>
        <v>5.0000000000000001E-4</v>
      </c>
      <c r="F23" s="188" t="s">
        <v>313</v>
      </c>
    </row>
    <row r="24" spans="1:6" s="4" customFormat="1" ht="16" x14ac:dyDescent="0.2">
      <c r="A24" s="36" t="s">
        <v>9</v>
      </c>
      <c r="B24" s="36" t="s">
        <v>3</v>
      </c>
      <c r="C24" s="195">
        <v>1E-4</v>
      </c>
      <c r="D24" s="195">
        <f t="shared" si="0"/>
        <v>7.5000000000000007E-5</v>
      </c>
      <c r="E24" s="195">
        <f t="shared" si="1"/>
        <v>1.25E-4</v>
      </c>
      <c r="F24" s="188" t="s">
        <v>313</v>
      </c>
    </row>
    <row r="25" spans="1:6" s="4" customFormat="1" ht="16" x14ac:dyDescent="0.2">
      <c r="A25" s="36" t="s">
        <v>9</v>
      </c>
      <c r="B25" s="36" t="s">
        <v>7</v>
      </c>
      <c r="C25" s="195">
        <v>3.1300000000000002E-5</v>
      </c>
      <c r="D25" s="195">
        <f t="shared" si="0"/>
        <v>2.3475000000000001E-5</v>
      </c>
      <c r="E25" s="195">
        <f t="shared" si="1"/>
        <v>3.9125000000000002E-5</v>
      </c>
      <c r="F25" s="188" t="s">
        <v>313</v>
      </c>
    </row>
    <row r="26" spans="1:6" s="7" customFormat="1" ht="16" x14ac:dyDescent="0.2">
      <c r="A26" s="36" t="s">
        <v>9</v>
      </c>
      <c r="B26" s="36" t="s">
        <v>9</v>
      </c>
      <c r="C26" s="195">
        <v>999</v>
      </c>
      <c r="D26" s="195"/>
      <c r="E26" s="195"/>
      <c r="F26" s="189"/>
    </row>
    <row r="27" spans="1:6" s="4" customFormat="1" ht="16" x14ac:dyDescent="0.2">
      <c r="A27" s="36" t="s">
        <v>9</v>
      </c>
      <c r="B27" s="36" t="s">
        <v>13</v>
      </c>
      <c r="C27" s="195">
        <v>6.6949999999999996E-4</v>
      </c>
      <c r="D27" s="195">
        <f>C27*0.75</f>
        <v>5.0212499999999997E-4</v>
      </c>
      <c r="E27" s="195">
        <f>C27*1.25</f>
        <v>8.3687499999999995E-4</v>
      </c>
      <c r="F27" s="188" t="s">
        <v>313</v>
      </c>
    </row>
    <row r="28" spans="1:6" s="4" customFormat="1" ht="16" x14ac:dyDescent="0.2">
      <c r="A28" s="36" t="s">
        <v>9</v>
      </c>
      <c r="B28" s="36" t="s">
        <v>19</v>
      </c>
      <c r="C28" s="195">
        <v>0.55000000000000004</v>
      </c>
      <c r="D28" s="195">
        <v>0.45900000000000002</v>
      </c>
      <c r="E28" s="195">
        <v>0.64200000000000002</v>
      </c>
      <c r="F28" s="188" t="s">
        <v>314</v>
      </c>
    </row>
    <row r="29" spans="1:6" s="4" customFormat="1" ht="16" x14ac:dyDescent="0.2">
      <c r="A29" s="36" t="s">
        <v>9</v>
      </c>
      <c r="B29" s="36" t="s">
        <v>43</v>
      </c>
      <c r="C29" s="194">
        <v>1.3899999999999999E-2</v>
      </c>
      <c r="D29" s="195">
        <f>C29*0.75</f>
        <v>1.0425E-2</v>
      </c>
      <c r="E29" s="195">
        <f>C29*1.25</f>
        <v>1.7374999999999998E-2</v>
      </c>
      <c r="F29" s="188" t="s">
        <v>313</v>
      </c>
    </row>
    <row r="30" spans="1:6" s="4" customFormat="1" ht="16" x14ac:dyDescent="0.2">
      <c r="A30" s="172" t="s">
        <v>11</v>
      </c>
      <c r="B30" s="170" t="s">
        <v>3</v>
      </c>
      <c r="C30" s="192">
        <v>5.3731000000000004E-4</v>
      </c>
      <c r="D30" s="192">
        <v>3.1657000000000001E-4</v>
      </c>
      <c r="E30" s="192">
        <v>7.5804599999999996E-4</v>
      </c>
      <c r="F30" s="188" t="s">
        <v>314</v>
      </c>
    </row>
    <row r="31" spans="1:6" s="7" customFormat="1" ht="16" x14ac:dyDescent="0.2">
      <c r="A31" s="172" t="s">
        <v>11</v>
      </c>
      <c r="B31" s="172" t="s">
        <v>11</v>
      </c>
      <c r="C31" s="192">
        <v>999</v>
      </c>
      <c r="D31" s="192"/>
      <c r="E31" s="192"/>
      <c r="F31" s="189"/>
    </row>
    <row r="32" spans="1:6" s="4" customFormat="1" ht="16" x14ac:dyDescent="0.2">
      <c r="A32" s="172" t="s">
        <v>11</v>
      </c>
      <c r="B32" s="170" t="s">
        <v>21</v>
      </c>
      <c r="C32" s="192">
        <v>3.4986599999999998E-3</v>
      </c>
      <c r="D32" s="192">
        <f t="shared" ref="D32:D33" si="2">C32*0.75</f>
        <v>2.6239949999999996E-3</v>
      </c>
      <c r="E32" s="192">
        <f t="shared" ref="E32:E33" si="3">C32*1.25</f>
        <v>4.373325E-3</v>
      </c>
      <c r="F32" s="188" t="s">
        <v>313</v>
      </c>
    </row>
    <row r="33" spans="1:11" s="4" customFormat="1" ht="16" x14ac:dyDescent="0.2">
      <c r="A33" s="172" t="s">
        <v>11</v>
      </c>
      <c r="B33" s="170" t="s">
        <v>43</v>
      </c>
      <c r="C33" s="192">
        <v>6.0864000000000003E-4</v>
      </c>
      <c r="D33" s="192">
        <f t="shared" si="2"/>
        <v>4.5647999999999999E-4</v>
      </c>
      <c r="E33" s="192">
        <f t="shared" si="3"/>
        <v>7.6080000000000006E-4</v>
      </c>
      <c r="F33" s="188" t="s">
        <v>313</v>
      </c>
    </row>
    <row r="34" spans="1:11" s="4" customFormat="1" ht="16" x14ac:dyDescent="0.2">
      <c r="A34" s="36" t="s">
        <v>13</v>
      </c>
      <c r="B34" s="36" t="s">
        <v>13</v>
      </c>
      <c r="C34" s="195">
        <v>0.185</v>
      </c>
      <c r="D34" s="195">
        <v>0.03</v>
      </c>
      <c r="E34" s="195">
        <v>0.34</v>
      </c>
      <c r="F34" s="188" t="s">
        <v>314</v>
      </c>
    </row>
    <row r="35" spans="1:11" s="3" customFormat="1" ht="16" x14ac:dyDescent="0.2">
      <c r="A35" s="36" t="s">
        <v>13</v>
      </c>
      <c r="B35" s="36" t="s">
        <v>23</v>
      </c>
      <c r="C35" s="195">
        <v>0.44</v>
      </c>
      <c r="D35" s="195">
        <v>0.33</v>
      </c>
      <c r="E35" s="195">
        <v>0.55000000000000004</v>
      </c>
      <c r="F35" s="188" t="s">
        <v>314</v>
      </c>
    </row>
    <row r="36" spans="1:11" s="7" customFormat="1" ht="16" x14ac:dyDescent="0.2">
      <c r="A36" s="36" t="s">
        <v>13</v>
      </c>
      <c r="B36" s="36" t="s">
        <v>43</v>
      </c>
      <c r="C36" s="195">
        <v>999</v>
      </c>
      <c r="D36" s="195"/>
      <c r="E36" s="195"/>
      <c r="F36" s="189"/>
    </row>
    <row r="37" spans="1:11" s="7" customFormat="1" ht="16" x14ac:dyDescent="0.2">
      <c r="A37" s="170" t="s">
        <v>15</v>
      </c>
      <c r="B37" s="170" t="s">
        <v>3</v>
      </c>
      <c r="C37" s="192">
        <v>999</v>
      </c>
      <c r="D37" s="192"/>
      <c r="E37" s="192"/>
      <c r="F37" s="189"/>
    </row>
    <row r="38" spans="1:11" s="4" customFormat="1" ht="16" x14ac:dyDescent="0.2">
      <c r="A38" s="170" t="s">
        <v>15</v>
      </c>
      <c r="B38" s="170" t="s">
        <v>7</v>
      </c>
      <c r="C38" s="196">
        <v>0.6</v>
      </c>
      <c r="D38" s="192">
        <v>0.28000000000000003</v>
      </c>
      <c r="E38" s="196">
        <f>C38*1.25</f>
        <v>0.75</v>
      </c>
      <c r="F38" s="188" t="s">
        <v>316</v>
      </c>
    </row>
    <row r="39" spans="1:11" s="4" customFormat="1" ht="16" x14ac:dyDescent="0.2">
      <c r="A39" s="170" t="s">
        <v>15</v>
      </c>
      <c r="B39" s="170" t="s">
        <v>17</v>
      </c>
      <c r="C39" s="192">
        <v>6.2E-2</v>
      </c>
      <c r="D39" s="192">
        <v>5.8999999999999997E-2</v>
      </c>
      <c r="E39" s="192">
        <v>6.5000000000000002E-2</v>
      </c>
      <c r="F39" s="188" t="s">
        <v>314</v>
      </c>
    </row>
    <row r="40" spans="1:11" s="4" customFormat="1" ht="16" x14ac:dyDescent="0.2">
      <c r="A40" s="170" t="s">
        <v>15</v>
      </c>
      <c r="B40" s="170" t="s">
        <v>25</v>
      </c>
      <c r="C40" s="192">
        <v>6.0000000000000001E-3</v>
      </c>
      <c r="D40" s="192">
        <f t="shared" ref="D40:D42" si="4">C40*0.75</f>
        <v>4.5000000000000005E-3</v>
      </c>
      <c r="E40" s="192">
        <f t="shared" ref="E40:E42" si="5">C40*1.25</f>
        <v>7.4999999999999997E-3</v>
      </c>
      <c r="F40" s="188" t="s">
        <v>313</v>
      </c>
    </row>
    <row r="41" spans="1:11" s="4" customFormat="1" ht="16" x14ac:dyDescent="0.2">
      <c r="A41" s="170" t="s">
        <v>15</v>
      </c>
      <c r="B41" s="170" t="s">
        <v>74</v>
      </c>
      <c r="C41" s="192">
        <v>7.4302500000000002E-3</v>
      </c>
      <c r="D41" s="192">
        <f t="shared" si="4"/>
        <v>5.5726875000000004E-3</v>
      </c>
      <c r="E41" s="192">
        <f t="shared" si="5"/>
        <v>9.2878125000000009E-3</v>
      </c>
      <c r="F41" s="188" t="s">
        <v>313</v>
      </c>
    </row>
    <row r="42" spans="1:11" s="4" customFormat="1" ht="16" x14ac:dyDescent="0.2">
      <c r="A42" s="170" t="s">
        <v>15</v>
      </c>
      <c r="B42" s="170" t="s">
        <v>43</v>
      </c>
      <c r="C42" s="192">
        <v>5.3200999999999997E-4</v>
      </c>
      <c r="D42" s="192">
        <f t="shared" si="4"/>
        <v>3.990075E-4</v>
      </c>
      <c r="E42" s="192">
        <f t="shared" si="5"/>
        <v>6.6501249999999994E-4</v>
      </c>
      <c r="F42" s="188" t="s">
        <v>313</v>
      </c>
    </row>
    <row r="43" spans="1:11" s="4" customFormat="1" ht="16" x14ac:dyDescent="0.2">
      <c r="A43" s="36" t="s">
        <v>17</v>
      </c>
      <c r="B43" s="36" t="s">
        <v>7</v>
      </c>
      <c r="C43" s="195">
        <v>1.7500000000000002E-2</v>
      </c>
      <c r="D43" s="195">
        <f>C43*0.75</f>
        <v>1.3125000000000001E-2</v>
      </c>
      <c r="E43" s="195">
        <f>C43*1.25</f>
        <v>2.1875000000000002E-2</v>
      </c>
      <c r="F43" s="188" t="s">
        <v>313</v>
      </c>
      <c r="H43" s="195">
        <v>1.88334E-2</v>
      </c>
      <c r="I43" s="195">
        <f>H43*0.75</f>
        <v>1.412505E-2</v>
      </c>
      <c r="J43" s="195">
        <f>H43*1.25</f>
        <v>2.354175E-2</v>
      </c>
      <c r="K43" s="188" t="s">
        <v>313</v>
      </c>
    </row>
    <row r="44" spans="1:11" s="7" customFormat="1" ht="16" x14ac:dyDescent="0.2">
      <c r="A44" s="36" t="s">
        <v>17</v>
      </c>
      <c r="B44" s="36" t="s">
        <v>17</v>
      </c>
      <c r="C44" s="195">
        <v>999</v>
      </c>
      <c r="D44" s="195"/>
      <c r="E44" s="195"/>
      <c r="F44" s="189"/>
    </row>
    <row r="45" spans="1:11" s="4" customFormat="1" ht="16" x14ac:dyDescent="0.2">
      <c r="A45" s="36" t="s">
        <v>17</v>
      </c>
      <c r="B45" s="36" t="s">
        <v>25</v>
      </c>
      <c r="C45" s="195">
        <v>4.7031E-3</v>
      </c>
      <c r="D45" s="195">
        <f>C45*0.75</f>
        <v>3.527325E-3</v>
      </c>
      <c r="E45" s="195">
        <f>C45*1.25</f>
        <v>5.8788750000000004E-3</v>
      </c>
      <c r="F45" s="188" t="s">
        <v>313</v>
      </c>
    </row>
    <row r="46" spans="1:11" s="4" customFormat="1" ht="16" x14ac:dyDescent="0.2">
      <c r="A46" s="36" t="s">
        <v>17</v>
      </c>
      <c r="B46" s="36" t="s">
        <v>74</v>
      </c>
      <c r="C46" s="195">
        <v>9.7897999999999995E-4</v>
      </c>
      <c r="D46" s="195">
        <v>2.5033999999999999E-4</v>
      </c>
      <c r="E46" s="195">
        <v>1.707613E-3</v>
      </c>
      <c r="F46" s="188" t="s">
        <v>314</v>
      </c>
    </row>
    <row r="47" spans="1:11" s="4" customFormat="1" ht="16" x14ac:dyDescent="0.2">
      <c r="A47" s="36" t="s">
        <v>17</v>
      </c>
      <c r="B47" s="36" t="s">
        <v>43</v>
      </c>
      <c r="C47" s="196">
        <v>4.0000000000000002E-4</v>
      </c>
      <c r="D47" s="195">
        <f t="shared" ref="D47:D49" si="6">C47*0.75</f>
        <v>3.0000000000000003E-4</v>
      </c>
      <c r="E47" s="195">
        <f t="shared" ref="E47:E49" si="7">C47*1.25</f>
        <v>5.0000000000000001E-4</v>
      </c>
      <c r="F47" s="188" t="s">
        <v>313</v>
      </c>
    </row>
    <row r="48" spans="1:11" s="4" customFormat="1" ht="16" x14ac:dyDescent="0.2">
      <c r="A48" s="170" t="s">
        <v>19</v>
      </c>
      <c r="B48" s="170" t="s">
        <v>9</v>
      </c>
      <c r="C48" s="192">
        <v>8.7416100000000004E-3</v>
      </c>
      <c r="D48" s="192">
        <f t="shared" si="6"/>
        <v>6.5562075000000003E-3</v>
      </c>
      <c r="E48" s="192">
        <f t="shared" si="7"/>
        <v>1.09270125E-2</v>
      </c>
      <c r="F48" s="188" t="s">
        <v>313</v>
      </c>
    </row>
    <row r="49" spans="1:6" s="4" customFormat="1" ht="16" x14ac:dyDescent="0.2">
      <c r="A49" s="170" t="s">
        <v>19</v>
      </c>
      <c r="B49" s="170" t="s">
        <v>17</v>
      </c>
      <c r="C49" s="192">
        <v>1.77217E-3</v>
      </c>
      <c r="D49" s="192">
        <f t="shared" si="6"/>
        <v>1.3291275E-3</v>
      </c>
      <c r="E49" s="192">
        <f t="shared" si="7"/>
        <v>2.2152125E-3</v>
      </c>
      <c r="F49" s="188" t="s">
        <v>313</v>
      </c>
    </row>
    <row r="50" spans="1:6" s="7" customFormat="1" ht="16" x14ac:dyDescent="0.2">
      <c r="A50" s="170" t="s">
        <v>19</v>
      </c>
      <c r="B50" s="170" t="s">
        <v>19</v>
      </c>
      <c r="C50" s="192">
        <v>999</v>
      </c>
      <c r="D50" s="192"/>
      <c r="E50" s="192"/>
      <c r="F50" s="189"/>
    </row>
    <row r="51" spans="1:6" s="4" customFormat="1" ht="16" x14ac:dyDescent="0.2">
      <c r="A51" s="170" t="s">
        <v>19</v>
      </c>
      <c r="B51" s="170" t="s">
        <v>23</v>
      </c>
      <c r="C51" s="192">
        <v>1.0042499999999999E-3</v>
      </c>
      <c r="D51" s="192">
        <f t="shared" ref="D51:D52" si="8">C51*0.75</f>
        <v>7.5318749999999995E-4</v>
      </c>
      <c r="E51" s="192">
        <f t="shared" ref="E51:E52" si="9">C51*1.25</f>
        <v>1.2553124999999999E-3</v>
      </c>
      <c r="F51" s="188" t="s">
        <v>313</v>
      </c>
    </row>
    <row r="52" spans="1:6" s="4" customFormat="1" ht="16" x14ac:dyDescent="0.2">
      <c r="A52" s="170" t="s">
        <v>19</v>
      </c>
      <c r="B52" s="170" t="s">
        <v>25</v>
      </c>
      <c r="C52" s="192">
        <v>4.7031E-3</v>
      </c>
      <c r="D52" s="192">
        <f t="shared" si="8"/>
        <v>3.527325E-3</v>
      </c>
      <c r="E52" s="192">
        <f t="shared" si="9"/>
        <v>5.8788750000000004E-3</v>
      </c>
      <c r="F52" s="188" t="s">
        <v>313</v>
      </c>
    </row>
    <row r="53" spans="1:6" s="4" customFormat="1" ht="16" x14ac:dyDescent="0.2">
      <c r="A53" s="170" t="s">
        <v>19</v>
      </c>
      <c r="B53" s="170" t="s">
        <v>74</v>
      </c>
      <c r="C53" s="192">
        <v>9.7897999999999995E-4</v>
      </c>
      <c r="D53" s="192">
        <v>2.5033999999999999E-4</v>
      </c>
      <c r="E53" s="192">
        <v>1.707613E-3</v>
      </c>
      <c r="F53" s="188" t="s">
        <v>314</v>
      </c>
    </row>
    <row r="54" spans="1:6" s="4" customFormat="1" ht="16" x14ac:dyDescent="0.2">
      <c r="A54" s="170" t="s">
        <v>19</v>
      </c>
      <c r="B54" s="170" t="s">
        <v>43</v>
      </c>
      <c r="C54" s="194">
        <v>1.3899999999999999E-2</v>
      </c>
      <c r="D54" s="195">
        <f>C54*0.75</f>
        <v>1.0425E-2</v>
      </c>
      <c r="E54" s="195">
        <f>C54*1.25</f>
        <v>1.7374999999999998E-2</v>
      </c>
      <c r="F54" s="188" t="s">
        <v>313</v>
      </c>
    </row>
    <row r="55" spans="1:6" s="4" customFormat="1" ht="16" x14ac:dyDescent="0.2">
      <c r="A55" s="36" t="s">
        <v>21</v>
      </c>
      <c r="B55" s="38" t="s">
        <v>11</v>
      </c>
      <c r="C55" s="195">
        <v>2.82501E-2</v>
      </c>
      <c r="D55" s="195">
        <f t="shared" ref="D55" si="10">C55*0.75</f>
        <v>2.1187575E-2</v>
      </c>
      <c r="E55" s="195">
        <f t="shared" ref="E55" si="11">C55*1.25</f>
        <v>3.5312625E-2</v>
      </c>
      <c r="F55" s="188" t="s">
        <v>313</v>
      </c>
    </row>
    <row r="56" spans="1:6" s="7" customFormat="1" ht="16" x14ac:dyDescent="0.2">
      <c r="A56" s="36" t="s">
        <v>21</v>
      </c>
      <c r="B56" s="36" t="s">
        <v>21</v>
      </c>
      <c r="C56" s="195">
        <v>999</v>
      </c>
      <c r="D56" s="195"/>
      <c r="E56" s="195"/>
      <c r="F56" s="189"/>
    </row>
    <row r="57" spans="1:6" s="4" customFormat="1" ht="16" x14ac:dyDescent="0.2">
      <c r="A57" s="36" t="s">
        <v>21</v>
      </c>
      <c r="B57" s="36" t="s">
        <v>25</v>
      </c>
      <c r="C57" s="195">
        <v>4.7031E-3</v>
      </c>
      <c r="D57" s="195">
        <f>C57*0.75</f>
        <v>3.527325E-3</v>
      </c>
      <c r="E57" s="195">
        <f>C57*1.25</f>
        <v>5.8788750000000004E-3</v>
      </c>
      <c r="F57" s="188" t="s">
        <v>313</v>
      </c>
    </row>
    <row r="58" spans="1:6" s="4" customFormat="1" ht="16" x14ac:dyDescent="0.2">
      <c r="A58" s="36" t="s">
        <v>21</v>
      </c>
      <c r="B58" s="36" t="s">
        <v>74</v>
      </c>
      <c r="C58" s="195">
        <v>9.7897999999999995E-4</v>
      </c>
      <c r="D58" s="195">
        <v>2.5033999999999999E-4</v>
      </c>
      <c r="E58" s="195">
        <v>1.707613E-3</v>
      </c>
      <c r="F58" s="188" t="s">
        <v>314</v>
      </c>
    </row>
    <row r="59" spans="1:6" s="4" customFormat="1" ht="16" x14ac:dyDescent="0.2">
      <c r="A59" s="36" t="s">
        <v>21</v>
      </c>
      <c r="B59" s="36" t="s">
        <v>43</v>
      </c>
      <c r="C59" s="196">
        <v>4.0000000000000002E-4</v>
      </c>
      <c r="D59" s="195">
        <f>C59*0.75</f>
        <v>3.0000000000000003E-4</v>
      </c>
      <c r="E59" s="195">
        <f>C59*1.25</f>
        <v>5.0000000000000001E-4</v>
      </c>
      <c r="F59" s="188" t="s">
        <v>313</v>
      </c>
    </row>
    <row r="60" spans="1:6" s="7" customFormat="1" ht="16" x14ac:dyDescent="0.2">
      <c r="A60" s="170" t="s">
        <v>23</v>
      </c>
      <c r="B60" s="170" t="s">
        <v>23</v>
      </c>
      <c r="C60" s="192">
        <v>999</v>
      </c>
      <c r="D60" s="192"/>
      <c r="E60" s="192"/>
      <c r="F60" s="189"/>
    </row>
    <row r="61" spans="1:6" s="3" customFormat="1" ht="16" x14ac:dyDescent="0.2">
      <c r="A61" s="170" t="s">
        <v>23</v>
      </c>
      <c r="B61" s="170" t="s">
        <v>43</v>
      </c>
      <c r="C61" s="192">
        <v>0.375</v>
      </c>
      <c r="D61" s="192">
        <f>C61*0.75</f>
        <v>0.28125</v>
      </c>
      <c r="E61" s="192">
        <f>C61*1.25</f>
        <v>0.46875</v>
      </c>
      <c r="F61" s="188" t="s">
        <v>313</v>
      </c>
    </row>
    <row r="62" spans="1:6" s="4" customFormat="1" ht="16" x14ac:dyDescent="0.2">
      <c r="A62" s="36" t="s">
        <v>25</v>
      </c>
      <c r="B62" s="36" t="s">
        <v>3</v>
      </c>
      <c r="C62" s="252">
        <v>0.01</v>
      </c>
      <c r="D62" s="195">
        <f>C62*0.75</f>
        <v>7.4999999999999997E-3</v>
      </c>
      <c r="E62" s="195">
        <f>C62*1.25</f>
        <v>1.2500000000000001E-2</v>
      </c>
      <c r="F62" s="188" t="s">
        <v>313</v>
      </c>
    </row>
    <row r="63" spans="1:6" s="7" customFormat="1" ht="16" x14ac:dyDescent="0.2">
      <c r="A63" s="36" t="s">
        <v>25</v>
      </c>
      <c r="B63" s="36" t="s">
        <v>25</v>
      </c>
      <c r="C63" s="195">
        <v>999</v>
      </c>
      <c r="D63" s="195"/>
      <c r="E63" s="195"/>
      <c r="F63" s="189"/>
    </row>
    <row r="64" spans="1:6" s="4" customFormat="1" ht="16" x14ac:dyDescent="0.2">
      <c r="A64" s="36" t="s">
        <v>25</v>
      </c>
      <c r="B64" s="36" t="s">
        <v>27</v>
      </c>
      <c r="C64" s="195">
        <v>4.2695299999999997E-3</v>
      </c>
      <c r="D64" s="195">
        <v>3.3960499999999999E-3</v>
      </c>
      <c r="E64" s="195">
        <v>5.1430130000000001E-3</v>
      </c>
      <c r="F64" s="188" t="s">
        <v>314</v>
      </c>
    </row>
    <row r="65" spans="1:11" s="4" customFormat="1" ht="16" x14ac:dyDescent="0.2">
      <c r="A65" s="36" t="s">
        <v>25</v>
      </c>
      <c r="B65" s="36" t="s">
        <v>29</v>
      </c>
      <c r="C65" s="195">
        <v>1E-3</v>
      </c>
      <c r="D65" s="195">
        <f>C65*0.75</f>
        <v>7.5000000000000002E-4</v>
      </c>
      <c r="E65" s="195">
        <f>C65*1.25</f>
        <v>1.25E-3</v>
      </c>
      <c r="F65" s="188" t="s">
        <v>313</v>
      </c>
    </row>
    <row r="66" spans="1:11" s="4" customFormat="1" ht="16" x14ac:dyDescent="0.2">
      <c r="A66" s="36" t="s">
        <v>25</v>
      </c>
      <c r="B66" s="36" t="s">
        <v>31</v>
      </c>
      <c r="C66" s="194">
        <v>1E-3</v>
      </c>
      <c r="D66" s="195">
        <f>C66*0.75</f>
        <v>7.5000000000000002E-4</v>
      </c>
      <c r="E66" s="195">
        <f>C66*1.25</f>
        <v>1.25E-3</v>
      </c>
      <c r="F66" s="188" t="s">
        <v>313</v>
      </c>
      <c r="H66" s="195">
        <v>4.1399999999999996E-3</v>
      </c>
      <c r="I66" s="198">
        <v>4.1000000000000003E-3</v>
      </c>
      <c r="J66" s="198">
        <v>4.1999999999999997E-3</v>
      </c>
      <c r="K66" s="32" t="s">
        <v>314</v>
      </c>
    </row>
    <row r="67" spans="1:11" s="4" customFormat="1" ht="16" x14ac:dyDescent="0.2">
      <c r="A67" s="36" t="s">
        <v>25</v>
      </c>
      <c r="B67" s="36" t="s">
        <v>74</v>
      </c>
      <c r="C67" s="195">
        <v>9.7897999999999995E-4</v>
      </c>
      <c r="D67" s="195">
        <v>2.5033999999999999E-4</v>
      </c>
      <c r="E67" s="195">
        <v>1.707613E-3</v>
      </c>
      <c r="F67" s="188" t="s">
        <v>314</v>
      </c>
    </row>
    <row r="68" spans="1:11" s="4" customFormat="1" ht="16" x14ac:dyDescent="0.2">
      <c r="A68" s="36" t="s">
        <v>25</v>
      </c>
      <c r="B68" s="36" t="s">
        <v>43</v>
      </c>
      <c r="C68" s="195">
        <v>6.4333000000000001E-4</v>
      </c>
      <c r="D68" s="195">
        <f t="shared" ref="D68:D70" si="12">C68*0.75</f>
        <v>4.8249749999999998E-4</v>
      </c>
      <c r="E68" s="195">
        <f t="shared" ref="E68:E70" si="13">C68*1.25</f>
        <v>8.0416250000000004E-4</v>
      </c>
      <c r="F68" s="188" t="s">
        <v>313</v>
      </c>
    </row>
    <row r="69" spans="1:11" s="4" customFormat="1" ht="16" x14ac:dyDescent="0.2">
      <c r="A69" s="170" t="s">
        <v>27</v>
      </c>
      <c r="B69" s="170" t="s">
        <v>3</v>
      </c>
      <c r="C69" s="192">
        <v>1.0000000000000001E-5</v>
      </c>
      <c r="D69" s="192">
        <f t="shared" si="12"/>
        <v>7.500000000000001E-6</v>
      </c>
      <c r="E69" s="192">
        <f t="shared" si="13"/>
        <v>1.2500000000000001E-5</v>
      </c>
      <c r="F69" s="188" t="s">
        <v>314</v>
      </c>
    </row>
    <row r="70" spans="1:11" s="4" customFormat="1" ht="16" x14ac:dyDescent="0.2">
      <c r="A70" s="170" t="s">
        <v>27</v>
      </c>
      <c r="B70" s="170" t="s">
        <v>9</v>
      </c>
      <c r="C70" s="192">
        <v>6.4386000000000001E-4</v>
      </c>
      <c r="D70" s="192">
        <f t="shared" si="12"/>
        <v>4.82895E-4</v>
      </c>
      <c r="E70" s="192">
        <f t="shared" si="13"/>
        <v>8.0482500000000001E-4</v>
      </c>
      <c r="F70" s="188" t="s">
        <v>313</v>
      </c>
    </row>
    <row r="71" spans="1:11" s="7" customFormat="1" ht="16" x14ac:dyDescent="0.2">
      <c r="A71" s="170" t="s">
        <v>27</v>
      </c>
      <c r="B71" s="170" t="s">
        <v>27</v>
      </c>
      <c r="C71" s="192">
        <v>999</v>
      </c>
      <c r="D71" s="192"/>
      <c r="E71" s="192"/>
      <c r="F71" s="189"/>
    </row>
    <row r="72" spans="1:11" s="4" customFormat="1" ht="16" x14ac:dyDescent="0.2">
      <c r="A72" s="170" t="s">
        <v>27</v>
      </c>
      <c r="B72" s="170" t="s">
        <v>29</v>
      </c>
      <c r="C72" s="192">
        <v>0.01</v>
      </c>
      <c r="D72" s="192">
        <f>C72*0.75</f>
        <v>7.4999999999999997E-3</v>
      </c>
      <c r="E72" s="192">
        <f>C72*1.25</f>
        <v>1.2500000000000001E-2</v>
      </c>
      <c r="F72" s="188" t="s">
        <v>313</v>
      </c>
    </row>
    <row r="73" spans="1:11" s="4" customFormat="1" ht="16" x14ac:dyDescent="0.2">
      <c r="A73" s="170" t="s">
        <v>27</v>
      </c>
      <c r="B73" s="170" t="s">
        <v>31</v>
      </c>
      <c r="C73" s="194">
        <v>7.0000000000000001E-3</v>
      </c>
      <c r="D73" s="192">
        <f>C73*0.75</f>
        <v>5.2500000000000003E-3</v>
      </c>
      <c r="E73" s="192">
        <f>C73*1.25</f>
        <v>8.7500000000000008E-3</v>
      </c>
      <c r="F73" s="188" t="s">
        <v>313</v>
      </c>
      <c r="H73" s="192">
        <v>2.7125320000000001E-2</v>
      </c>
      <c r="I73" s="192">
        <v>2.4400000000000002E-2</v>
      </c>
      <c r="J73" s="192">
        <v>2.98E-2</v>
      </c>
      <c r="K73" s="188" t="s">
        <v>314</v>
      </c>
    </row>
    <row r="74" spans="1:11" s="4" customFormat="1" ht="16" x14ac:dyDescent="0.2">
      <c r="A74" s="170" t="s">
        <v>27</v>
      </c>
      <c r="B74" s="170" t="s">
        <v>71</v>
      </c>
      <c r="C74" s="194">
        <v>1.32E-2</v>
      </c>
      <c r="D74" s="205">
        <f>C74*0.75</f>
        <v>9.8999999999999991E-3</v>
      </c>
      <c r="E74" s="205">
        <f>C74*1.25</f>
        <v>1.6500000000000001E-2</v>
      </c>
      <c r="F74" s="188" t="s">
        <v>313</v>
      </c>
      <c r="H74" s="199">
        <v>1.2800000000000001E-2</v>
      </c>
      <c r="I74" s="199">
        <v>1.21E-2</v>
      </c>
      <c r="J74" s="199">
        <v>1.35E-2</v>
      </c>
      <c r="K74" s="188" t="s">
        <v>314</v>
      </c>
    </row>
    <row r="75" spans="1:11" s="4" customFormat="1" ht="16" x14ac:dyDescent="0.2">
      <c r="A75" s="170" t="s">
        <v>27</v>
      </c>
      <c r="B75" s="170" t="s">
        <v>43</v>
      </c>
      <c r="C75" s="192">
        <v>8.0800999999999996E-4</v>
      </c>
      <c r="D75" s="192">
        <v>7.9135000000000002E-4</v>
      </c>
      <c r="E75" s="192">
        <v>8.3298599999999997E-4</v>
      </c>
      <c r="F75" s="188" t="s">
        <v>314</v>
      </c>
    </row>
    <row r="76" spans="1:11" s="4" customFormat="1" ht="16" x14ac:dyDescent="0.2">
      <c r="A76" s="36" t="s">
        <v>29</v>
      </c>
      <c r="B76" s="36" t="s">
        <v>3</v>
      </c>
      <c r="C76" s="195">
        <v>999</v>
      </c>
      <c r="D76" s="195"/>
      <c r="E76" s="195"/>
      <c r="F76" s="189"/>
    </row>
    <row r="77" spans="1:11" s="7" customFormat="1" ht="16" x14ac:dyDescent="0.2">
      <c r="A77" s="36" t="s">
        <v>29</v>
      </c>
      <c r="B77" s="36" t="s">
        <v>27</v>
      </c>
      <c r="C77" s="195">
        <v>0.18181117999999999</v>
      </c>
      <c r="D77" s="195">
        <v>0.17537887999999999</v>
      </c>
      <c r="E77" s="195">
        <v>0.26319369999999997</v>
      </c>
      <c r="F77" s="188" t="s">
        <v>314</v>
      </c>
    </row>
    <row r="78" spans="1:11" s="4" customFormat="1" ht="16" x14ac:dyDescent="0.2">
      <c r="A78" s="36" t="s">
        <v>29</v>
      </c>
      <c r="B78" s="36" t="s">
        <v>31</v>
      </c>
      <c r="C78" s="195">
        <v>0.8</v>
      </c>
      <c r="D78" s="195">
        <f>C78*0.75</f>
        <v>0.60000000000000009</v>
      </c>
      <c r="E78" s="195">
        <v>0.99</v>
      </c>
      <c r="F78" s="188" t="s">
        <v>313</v>
      </c>
    </row>
    <row r="79" spans="1:11" s="4" customFormat="1" ht="16" x14ac:dyDescent="0.2">
      <c r="A79" s="36" t="s">
        <v>29</v>
      </c>
      <c r="B79" s="36" t="s">
        <v>71</v>
      </c>
      <c r="C79" s="195">
        <v>1.431324E-2</v>
      </c>
      <c r="D79" s="195">
        <v>4.8438099999999996E-3</v>
      </c>
      <c r="E79" s="195">
        <v>8.6956521999999994E-2</v>
      </c>
      <c r="F79" s="50" t="s">
        <v>314</v>
      </c>
    </row>
    <row r="80" spans="1:11" s="4" customFormat="1" ht="16" x14ac:dyDescent="0.2">
      <c r="A80" s="36" t="s">
        <v>29</v>
      </c>
      <c r="B80" s="36" t="s">
        <v>43</v>
      </c>
      <c r="C80" s="195">
        <v>3.0934600000000001E-3</v>
      </c>
      <c r="D80" s="195">
        <f>C80*0.75</f>
        <v>2.3200950000000003E-3</v>
      </c>
      <c r="E80" s="195">
        <f>C80*1.25</f>
        <v>3.8668249999999999E-3</v>
      </c>
      <c r="F80" s="188" t="s">
        <v>313</v>
      </c>
    </row>
    <row r="81" spans="1:19" s="4" customFormat="1" ht="16" x14ac:dyDescent="0.2">
      <c r="A81" s="170" t="s">
        <v>31</v>
      </c>
      <c r="B81" s="170" t="s">
        <v>27</v>
      </c>
      <c r="C81" s="192">
        <v>999</v>
      </c>
      <c r="D81" s="192"/>
      <c r="E81" s="192"/>
      <c r="F81" s="189"/>
    </row>
    <row r="82" spans="1:19" s="7" customFormat="1" ht="16" x14ac:dyDescent="0.2">
      <c r="A82" s="170" t="s">
        <v>31</v>
      </c>
      <c r="B82" s="170" t="s">
        <v>33</v>
      </c>
      <c r="C82" s="192">
        <v>0.91700000000000004</v>
      </c>
      <c r="D82" s="192">
        <f>C82*0.75</f>
        <v>0.68775000000000008</v>
      </c>
      <c r="E82" s="200">
        <v>0.99</v>
      </c>
      <c r="F82" s="188" t="s">
        <v>313</v>
      </c>
    </row>
    <row r="83" spans="1:19" s="4" customFormat="1" ht="16" x14ac:dyDescent="0.2">
      <c r="A83" s="170" t="s">
        <v>31</v>
      </c>
      <c r="B83" s="36" t="s">
        <v>71</v>
      </c>
      <c r="C83" s="192">
        <v>4.0500000000000001E-2</v>
      </c>
      <c r="D83" s="192">
        <v>3.7999999999999999E-2</v>
      </c>
      <c r="E83" s="192">
        <v>4.3299999999999998E-2</v>
      </c>
      <c r="F83" s="188" t="s">
        <v>314</v>
      </c>
    </row>
    <row r="84" spans="1:19" s="4" customFormat="1" ht="16" x14ac:dyDescent="0.2">
      <c r="A84" s="170" t="s">
        <v>31</v>
      </c>
      <c r="B84" s="170" t="s">
        <v>43</v>
      </c>
      <c r="C84" s="192">
        <v>1.5E-3</v>
      </c>
      <c r="D84" s="192">
        <v>1.4E-3</v>
      </c>
      <c r="E84" s="192">
        <v>1.5200000000000001E-3</v>
      </c>
      <c r="F84" s="188" t="s">
        <v>314</v>
      </c>
    </row>
    <row r="85" spans="1:19" s="4" customFormat="1" ht="16" x14ac:dyDescent="0.2">
      <c r="A85" s="36" t="s">
        <v>33</v>
      </c>
      <c r="B85" s="36" t="s">
        <v>3</v>
      </c>
      <c r="C85" s="195">
        <v>4.5999999999999999E-3</v>
      </c>
      <c r="D85" s="195">
        <v>2.9999999999999997E-4</v>
      </c>
      <c r="E85" s="195">
        <v>8.9999999999999993E-3</v>
      </c>
      <c r="F85" s="188" t="s">
        <v>314</v>
      </c>
    </row>
    <row r="86" spans="1:19" s="4" customFormat="1" ht="16" x14ac:dyDescent="0.2">
      <c r="A86" s="36" t="s">
        <v>33</v>
      </c>
      <c r="B86" s="36" t="s">
        <v>27</v>
      </c>
      <c r="C86" s="195">
        <v>999</v>
      </c>
      <c r="D86" s="195"/>
      <c r="E86" s="195"/>
      <c r="F86" s="189"/>
    </row>
    <row r="87" spans="1:19" s="7" customFormat="1" ht="16" x14ac:dyDescent="0.2">
      <c r="A87" s="36" t="s">
        <v>33</v>
      </c>
      <c r="B87" s="36" t="s">
        <v>33</v>
      </c>
      <c r="C87" s="194">
        <v>0.7</v>
      </c>
      <c r="D87" s="195">
        <f>C87*0.75</f>
        <v>0.52499999999999991</v>
      </c>
      <c r="E87" s="195">
        <f>C87*1.25</f>
        <v>0.875</v>
      </c>
      <c r="F87" s="188" t="s">
        <v>313</v>
      </c>
      <c r="H87" s="194">
        <v>0.76670000000000005</v>
      </c>
      <c r="I87" s="195">
        <f>H87*0.75</f>
        <v>0.57502500000000001</v>
      </c>
      <c r="J87" s="195">
        <f>H87*1.25</f>
        <v>0.95837500000000009</v>
      </c>
      <c r="K87" s="188" t="s">
        <v>313</v>
      </c>
    </row>
    <row r="88" spans="1:19" s="4" customFormat="1" ht="16" x14ac:dyDescent="0.2">
      <c r="A88" s="36" t="s">
        <v>33</v>
      </c>
      <c r="B88" s="36" t="s">
        <v>71</v>
      </c>
      <c r="C88" s="195">
        <v>4.1999999999999997E-3</v>
      </c>
      <c r="D88" s="195">
        <v>3.3E-3</v>
      </c>
      <c r="E88" s="195">
        <v>5.4000000000000003E-3</v>
      </c>
      <c r="F88" s="188" t="s">
        <v>314</v>
      </c>
    </row>
    <row r="89" spans="1:19" s="4" customFormat="1" ht="16" x14ac:dyDescent="0.2">
      <c r="A89" s="36" t="s">
        <v>33</v>
      </c>
      <c r="B89" s="36" t="s">
        <v>43</v>
      </c>
      <c r="C89" s="195">
        <v>3.8326000000000001E-4</v>
      </c>
      <c r="D89" s="195">
        <v>3.6660000000000002E-4</v>
      </c>
      <c r="E89" s="195">
        <v>3.9992000000000001E-4</v>
      </c>
      <c r="F89" s="188" t="s">
        <v>314</v>
      </c>
    </row>
    <row r="90" spans="1:19" s="4" customFormat="1" ht="16" x14ac:dyDescent="0.2">
      <c r="A90" s="170" t="s">
        <v>35</v>
      </c>
      <c r="B90" s="170" t="s">
        <v>35</v>
      </c>
      <c r="C90" s="192">
        <v>999</v>
      </c>
      <c r="D90" s="171"/>
      <c r="E90" s="171"/>
      <c r="F90" s="188"/>
    </row>
    <row r="91" spans="1:19" s="4" customFormat="1" ht="16" x14ac:dyDescent="0.2">
      <c r="A91" s="36" t="s">
        <v>37</v>
      </c>
      <c r="B91" s="36" t="s">
        <v>37</v>
      </c>
      <c r="C91" s="195">
        <v>999</v>
      </c>
      <c r="D91" s="188"/>
      <c r="E91" s="188"/>
      <c r="F91" s="188"/>
    </row>
    <row r="92" spans="1:19" s="4" customFormat="1" ht="16" x14ac:dyDescent="0.2">
      <c r="A92" s="170" t="s">
        <v>74</v>
      </c>
      <c r="B92" s="170" t="s">
        <v>25</v>
      </c>
      <c r="C92" s="192">
        <v>999</v>
      </c>
      <c r="D92" s="192"/>
      <c r="E92" s="192"/>
      <c r="F92" s="189"/>
    </row>
    <row r="93" spans="1:19" s="7" customFormat="1" ht="16" x14ac:dyDescent="0.2">
      <c r="A93" s="170" t="s">
        <v>74</v>
      </c>
      <c r="B93" s="170" t="s">
        <v>29</v>
      </c>
      <c r="C93" s="192">
        <v>0.26800000000000002</v>
      </c>
      <c r="D93" s="192">
        <f>C93*0.75</f>
        <v>0.20100000000000001</v>
      </c>
      <c r="E93" s="192">
        <f>C93*1.25</f>
        <v>0.33500000000000002</v>
      </c>
      <c r="F93" s="188" t="s">
        <v>313</v>
      </c>
      <c r="Q93" s="4"/>
      <c r="R93" s="4"/>
      <c r="S93" s="4"/>
    </row>
    <row r="94" spans="1:19" s="4" customFormat="1" ht="16" x14ac:dyDescent="0.2">
      <c r="A94" s="170" t="s">
        <v>74</v>
      </c>
      <c r="B94" s="170" t="s">
        <v>31</v>
      </c>
      <c r="C94" s="192">
        <v>5.8713000000000001E-2</v>
      </c>
      <c r="D94" s="192">
        <v>5.5338999999999999E-2</v>
      </c>
      <c r="E94" s="192">
        <v>6.2100000000000002E-2</v>
      </c>
      <c r="F94" s="188" t="s">
        <v>314</v>
      </c>
    </row>
    <row r="95" spans="1:19" s="4" customFormat="1" ht="16" x14ac:dyDescent="0.2">
      <c r="A95" s="170" t="s">
        <v>74</v>
      </c>
      <c r="B95" s="170" t="s">
        <v>39</v>
      </c>
      <c r="C95" s="192">
        <v>0.03</v>
      </c>
      <c r="D95" s="192">
        <f t="shared" ref="D95:D96" si="14">C95*0.75</f>
        <v>2.2499999999999999E-2</v>
      </c>
      <c r="E95" s="192">
        <f t="shared" ref="E95:E96" si="15">C95*1.25</f>
        <v>3.7499999999999999E-2</v>
      </c>
      <c r="F95" s="188" t="s">
        <v>313</v>
      </c>
    </row>
    <row r="96" spans="1:19" s="4" customFormat="1" ht="16" x14ac:dyDescent="0.2">
      <c r="A96" s="170" t="s">
        <v>74</v>
      </c>
      <c r="B96" s="170" t="s">
        <v>41</v>
      </c>
      <c r="C96" s="192">
        <v>8.6171999999999996E-4</v>
      </c>
      <c r="D96" s="192">
        <f t="shared" si="14"/>
        <v>6.4628999999999999E-4</v>
      </c>
      <c r="E96" s="192">
        <f t="shared" si="15"/>
        <v>1.07715E-3</v>
      </c>
      <c r="F96" s="188" t="s">
        <v>313</v>
      </c>
    </row>
    <row r="97" spans="1:19" s="4" customFormat="1" ht="16" x14ac:dyDescent="0.2">
      <c r="A97" s="170" t="s">
        <v>74</v>
      </c>
      <c r="B97" s="170" t="s">
        <v>57</v>
      </c>
      <c r="C97" s="196">
        <v>1.38E-2</v>
      </c>
      <c r="D97" s="200">
        <v>1.035E-2</v>
      </c>
      <c r="E97" s="200">
        <v>0.22</v>
      </c>
      <c r="F97" s="188" t="s">
        <v>314</v>
      </c>
    </row>
    <row r="98" spans="1:19" s="4" customFormat="1" ht="16" x14ac:dyDescent="0.2">
      <c r="A98" s="36" t="s">
        <v>71</v>
      </c>
      <c r="B98" s="36" t="s">
        <v>27</v>
      </c>
      <c r="C98" s="195">
        <v>999</v>
      </c>
      <c r="D98" s="195"/>
      <c r="E98" s="195"/>
      <c r="F98" s="189"/>
    </row>
    <row r="99" spans="1:19" s="4" customFormat="1" ht="16" x14ac:dyDescent="0.2">
      <c r="A99" s="36" t="s">
        <v>71</v>
      </c>
      <c r="B99" s="36" t="s">
        <v>29</v>
      </c>
      <c r="C99" s="195">
        <v>0.26800000000000002</v>
      </c>
      <c r="D99" s="195">
        <f>C99*0.75</f>
        <v>0.20100000000000001</v>
      </c>
      <c r="E99" s="195">
        <f>C99*1.25</f>
        <v>0.33500000000000002</v>
      </c>
      <c r="F99" s="188" t="s">
        <v>313</v>
      </c>
    </row>
    <row r="100" spans="1:19" s="7" customFormat="1" ht="16" x14ac:dyDescent="0.2">
      <c r="A100" s="36" t="s">
        <v>71</v>
      </c>
      <c r="B100" s="36" t="s">
        <v>31</v>
      </c>
      <c r="C100" s="195">
        <v>5.8713000000000001E-2</v>
      </c>
      <c r="D100" s="195">
        <v>5.5338999999999999E-2</v>
      </c>
      <c r="E100" s="195">
        <v>6.2100000000000002E-2</v>
      </c>
      <c r="F100" s="188" t="s">
        <v>314</v>
      </c>
      <c r="Q100" s="4"/>
      <c r="R100" s="4"/>
      <c r="S100" s="4"/>
    </row>
    <row r="101" spans="1:19" s="4" customFormat="1" ht="16" x14ac:dyDescent="0.2">
      <c r="A101" s="36" t="s">
        <v>71</v>
      </c>
      <c r="B101" s="36" t="s">
        <v>39</v>
      </c>
      <c r="C101" s="195">
        <v>0.03</v>
      </c>
      <c r="D101" s="195">
        <f t="shared" ref="D101:D104" si="16">C101*0.75</f>
        <v>2.2499999999999999E-2</v>
      </c>
      <c r="E101" s="195">
        <f t="shared" ref="E101:E104" si="17">C101*1.25</f>
        <v>3.7499999999999999E-2</v>
      </c>
      <c r="F101" s="188" t="s">
        <v>313</v>
      </c>
    </row>
    <row r="102" spans="1:19" s="4" customFormat="1" ht="16" x14ac:dyDescent="0.2">
      <c r="A102" s="36" t="s">
        <v>71</v>
      </c>
      <c r="B102" s="36" t="s">
        <v>41</v>
      </c>
      <c r="C102" s="195">
        <v>8.6171999999999996E-4</v>
      </c>
      <c r="D102" s="195">
        <f t="shared" si="16"/>
        <v>6.4628999999999999E-4</v>
      </c>
      <c r="E102" s="195">
        <f t="shared" si="17"/>
        <v>1.07715E-3</v>
      </c>
      <c r="F102" s="188" t="s">
        <v>313</v>
      </c>
    </row>
    <row r="103" spans="1:19" s="4" customFormat="1" ht="16" x14ac:dyDescent="0.2">
      <c r="A103" s="36" t="s">
        <v>71</v>
      </c>
      <c r="B103" s="36" t="s">
        <v>57</v>
      </c>
      <c r="C103" s="201">
        <v>1.9E-2</v>
      </c>
      <c r="D103" s="201">
        <f t="shared" si="16"/>
        <v>1.4249999999999999E-2</v>
      </c>
      <c r="E103" s="201">
        <f t="shared" si="17"/>
        <v>2.375E-2</v>
      </c>
      <c r="F103" s="188" t="s">
        <v>313</v>
      </c>
    </row>
    <row r="104" spans="1:19" s="4" customFormat="1" ht="16" x14ac:dyDescent="0.2">
      <c r="A104" s="170" t="s">
        <v>39</v>
      </c>
      <c r="B104" s="170" t="s">
        <v>43</v>
      </c>
      <c r="C104" s="192">
        <v>8.7416100000000004E-3</v>
      </c>
      <c r="D104" s="192">
        <f t="shared" si="16"/>
        <v>6.5562075000000003E-3</v>
      </c>
      <c r="E104" s="192">
        <f t="shared" si="17"/>
        <v>1.09270125E-2</v>
      </c>
      <c r="F104" s="188" t="s">
        <v>313</v>
      </c>
    </row>
    <row r="105" spans="1:19" s="4" customFormat="1" ht="16" x14ac:dyDescent="0.2">
      <c r="A105" s="170" t="s">
        <v>39</v>
      </c>
      <c r="B105" s="170" t="s">
        <v>45</v>
      </c>
      <c r="C105" s="192">
        <v>999</v>
      </c>
      <c r="D105" s="192"/>
      <c r="E105" s="192"/>
      <c r="F105" s="189"/>
    </row>
    <row r="106" spans="1:19" s="4" customFormat="1" ht="16" x14ac:dyDescent="0.2">
      <c r="A106" s="170" t="s">
        <v>39</v>
      </c>
      <c r="B106" s="170" t="s">
        <v>47</v>
      </c>
      <c r="C106" s="192">
        <v>0.151</v>
      </c>
      <c r="D106" s="192">
        <f>C106*0.75</f>
        <v>0.11324999999999999</v>
      </c>
      <c r="E106" s="192">
        <f>C106*1.25</f>
        <v>0.18875</v>
      </c>
      <c r="F106" s="188" t="s">
        <v>313</v>
      </c>
    </row>
    <row r="107" spans="1:19" s="4" customFormat="1" ht="16" x14ac:dyDescent="0.2">
      <c r="A107" s="36" t="s">
        <v>41</v>
      </c>
      <c r="B107" s="36" t="s">
        <v>43</v>
      </c>
      <c r="C107" s="195">
        <v>0.67</v>
      </c>
      <c r="D107" s="195">
        <f>C107*0.75</f>
        <v>0.50250000000000006</v>
      </c>
      <c r="E107" s="195">
        <f>C107*1.25</f>
        <v>0.83750000000000002</v>
      </c>
      <c r="F107" s="188" t="s">
        <v>313</v>
      </c>
    </row>
    <row r="108" spans="1:19" s="4" customFormat="1" ht="16" x14ac:dyDescent="0.2">
      <c r="A108" s="36" t="s">
        <v>41</v>
      </c>
      <c r="B108" s="36" t="s">
        <v>58</v>
      </c>
      <c r="C108" s="195">
        <v>999</v>
      </c>
      <c r="D108" s="195"/>
      <c r="E108" s="195"/>
      <c r="F108" s="189"/>
    </row>
    <row r="109" spans="1:19" s="7" customFormat="1" ht="16" x14ac:dyDescent="0.2">
      <c r="A109" s="36" t="s">
        <v>58</v>
      </c>
      <c r="B109" s="36" t="s">
        <v>58</v>
      </c>
      <c r="C109" s="195">
        <v>999</v>
      </c>
      <c r="D109" s="195"/>
      <c r="E109" s="195"/>
      <c r="F109" s="188"/>
    </row>
    <row r="110" spans="1:19" s="4" customFormat="1" ht="16" x14ac:dyDescent="0.2">
      <c r="A110" s="36" t="s">
        <v>58</v>
      </c>
      <c r="B110" s="36" t="s">
        <v>43</v>
      </c>
      <c r="C110" s="195">
        <v>8.9999999999999998E-4</v>
      </c>
      <c r="D110" s="195">
        <f>C110*0.75</f>
        <v>6.7500000000000004E-4</v>
      </c>
      <c r="E110" s="195">
        <f>C110*1.25</f>
        <v>1.1249999999999999E-3</v>
      </c>
      <c r="F110" s="188" t="s">
        <v>313</v>
      </c>
    </row>
    <row r="111" spans="1:19" s="4" customFormat="1" ht="16" x14ac:dyDescent="0.2">
      <c r="A111" s="170" t="s">
        <v>45</v>
      </c>
      <c r="B111" s="176" t="s">
        <v>89</v>
      </c>
      <c r="C111" s="192">
        <v>3.6499999999999998E-2</v>
      </c>
      <c r="D111" s="192">
        <v>2.06E-2</v>
      </c>
      <c r="E111" s="192">
        <v>4.6699999999999998E-2</v>
      </c>
      <c r="F111" s="189" t="s">
        <v>314</v>
      </c>
    </row>
    <row r="112" spans="1:19" s="4" customFormat="1" ht="16" x14ac:dyDescent="0.2">
      <c r="A112" s="170" t="s">
        <v>45</v>
      </c>
      <c r="B112" s="170" t="s">
        <v>43</v>
      </c>
      <c r="C112" s="192">
        <v>1.7399999999999999E-2</v>
      </c>
      <c r="D112" s="192">
        <f>C112*0.75</f>
        <v>1.3049999999999999E-2</v>
      </c>
      <c r="E112" s="192">
        <f>C112*1.25</f>
        <v>2.1749999999999999E-2</v>
      </c>
      <c r="F112" s="188" t="s">
        <v>313</v>
      </c>
    </row>
    <row r="113" spans="1:6" s="7" customFormat="1" ht="16" x14ac:dyDescent="0.2">
      <c r="A113" s="170" t="s">
        <v>45</v>
      </c>
      <c r="B113" s="170" t="s">
        <v>45</v>
      </c>
      <c r="C113" s="192">
        <v>999</v>
      </c>
      <c r="D113" s="192"/>
      <c r="E113" s="192"/>
      <c r="F113" s="188"/>
    </row>
    <row r="114" spans="1:6" s="4" customFormat="1" ht="16" x14ac:dyDescent="0.2">
      <c r="A114" s="170" t="s">
        <v>45</v>
      </c>
      <c r="B114" s="170" t="s">
        <v>47</v>
      </c>
      <c r="C114" s="192">
        <v>2.7125320000000001E-2</v>
      </c>
      <c r="D114" s="192">
        <v>2.4400000000000002E-2</v>
      </c>
      <c r="E114" s="192">
        <v>2.98E-2</v>
      </c>
      <c r="F114" s="188" t="s">
        <v>314</v>
      </c>
    </row>
    <row r="115" spans="1:6" s="4" customFormat="1" ht="16" x14ac:dyDescent="0.2">
      <c r="A115" s="36" t="s">
        <v>47</v>
      </c>
      <c r="B115" s="176" t="s">
        <v>89</v>
      </c>
      <c r="C115" s="195">
        <v>1.2858680000000001E-2</v>
      </c>
      <c r="D115" s="195">
        <f t="shared" ref="D115:D116" si="18">C115*0.75</f>
        <v>9.6440100000000015E-3</v>
      </c>
      <c r="E115" s="195">
        <f t="shared" ref="E115:E116" si="19">C115*1.25</f>
        <v>1.607335E-2</v>
      </c>
      <c r="F115" s="188" t="s">
        <v>313</v>
      </c>
    </row>
    <row r="116" spans="1:6" s="4" customFormat="1" ht="16" x14ac:dyDescent="0.2">
      <c r="A116" s="36" t="s">
        <v>47</v>
      </c>
      <c r="B116" s="36" t="s">
        <v>43</v>
      </c>
      <c r="C116" s="195">
        <v>1.7399999999999999E-2</v>
      </c>
      <c r="D116" s="195">
        <f t="shared" si="18"/>
        <v>1.3049999999999999E-2</v>
      </c>
      <c r="E116" s="195">
        <f t="shared" si="19"/>
        <v>2.1749999999999999E-2</v>
      </c>
      <c r="F116" s="188" t="s">
        <v>313</v>
      </c>
    </row>
    <row r="117" spans="1:6" s="7" customFormat="1" ht="16" x14ac:dyDescent="0.2">
      <c r="A117" s="36" t="s">
        <v>47</v>
      </c>
      <c r="B117" s="36" t="s">
        <v>45</v>
      </c>
      <c r="C117" s="195">
        <v>999</v>
      </c>
      <c r="D117" s="195"/>
      <c r="E117" s="195"/>
      <c r="F117" s="188"/>
    </row>
    <row r="118" spans="1:6" s="4" customFormat="1" ht="16" x14ac:dyDescent="0.2">
      <c r="A118" s="36" t="s">
        <v>47</v>
      </c>
      <c r="B118" s="36" t="s">
        <v>49</v>
      </c>
      <c r="C118" s="195">
        <v>0.84075</v>
      </c>
      <c r="D118" s="195">
        <f>C118*0.75</f>
        <v>0.63056250000000003</v>
      </c>
      <c r="E118" s="195">
        <v>0.99</v>
      </c>
      <c r="F118" s="188" t="s">
        <v>313</v>
      </c>
    </row>
    <row r="119" spans="1:6" s="4" customFormat="1" ht="16" x14ac:dyDescent="0.2">
      <c r="A119" s="170" t="s">
        <v>49</v>
      </c>
      <c r="B119" s="176" t="s">
        <v>89</v>
      </c>
      <c r="C119" s="192">
        <v>1.8200000000000001E-2</v>
      </c>
      <c r="D119" s="192">
        <v>9.2017000000000002E-3</v>
      </c>
      <c r="E119" s="192">
        <v>2.7348000000000001E-2</v>
      </c>
      <c r="F119" s="189" t="s">
        <v>314</v>
      </c>
    </row>
    <row r="120" spans="1:6" s="4" customFormat="1" ht="16" x14ac:dyDescent="0.2">
      <c r="A120" s="170" t="s">
        <v>49</v>
      </c>
      <c r="B120" s="170" t="s">
        <v>43</v>
      </c>
      <c r="C120" s="192">
        <v>1.0993999999999999E-3</v>
      </c>
      <c r="D120" s="192">
        <f t="shared" ref="D120" si="20">C120*0.75</f>
        <v>8.2454999999999996E-4</v>
      </c>
      <c r="E120" s="200">
        <f t="shared" ref="E120" si="21">C120*1.25</f>
        <v>1.37425E-3</v>
      </c>
      <c r="F120" s="188" t="s">
        <v>313</v>
      </c>
    </row>
    <row r="121" spans="1:6" s="7" customFormat="1" ht="16" x14ac:dyDescent="0.2">
      <c r="A121" s="170" t="s">
        <v>49</v>
      </c>
      <c r="B121" s="170" t="s">
        <v>45</v>
      </c>
      <c r="C121" s="192">
        <v>999</v>
      </c>
      <c r="D121" s="192"/>
      <c r="E121" s="192"/>
      <c r="F121" s="188"/>
    </row>
    <row r="122" spans="1:6" s="4" customFormat="1" ht="16" x14ac:dyDescent="0.2">
      <c r="A122" s="170" t="s">
        <v>49</v>
      </c>
      <c r="B122" s="170" t="s">
        <v>49</v>
      </c>
      <c r="C122" s="192">
        <v>0.84075</v>
      </c>
      <c r="D122" s="192">
        <f t="shared" ref="D122" si="22">C122*0.75</f>
        <v>0.63056250000000003</v>
      </c>
      <c r="E122" s="192">
        <v>0.99</v>
      </c>
      <c r="F122" s="188" t="s">
        <v>313</v>
      </c>
    </row>
    <row r="123" spans="1:6" ht="16" x14ac:dyDescent="0.2">
      <c r="A123" s="36" t="s">
        <v>51</v>
      </c>
      <c r="B123" s="36" t="s">
        <v>51</v>
      </c>
      <c r="C123" s="195">
        <v>999</v>
      </c>
      <c r="D123" s="190"/>
      <c r="E123" s="190"/>
      <c r="F123" s="190"/>
    </row>
    <row r="124" spans="1:6" ht="16" x14ac:dyDescent="0.2">
      <c r="A124" s="170" t="s">
        <v>53</v>
      </c>
      <c r="B124" s="170" t="s">
        <v>53</v>
      </c>
      <c r="C124" s="192">
        <v>999</v>
      </c>
      <c r="D124" s="192"/>
      <c r="E124" s="192"/>
      <c r="F124" s="190"/>
    </row>
    <row r="125" spans="1:6" ht="15.75" customHeight="1" x14ac:dyDescent="0.2">
      <c r="A125" s="176" t="s">
        <v>89</v>
      </c>
      <c r="B125" s="170" t="s">
        <v>39</v>
      </c>
      <c r="C125" s="192">
        <v>999</v>
      </c>
      <c r="D125" s="192"/>
      <c r="E125" s="192"/>
      <c r="F125" s="190"/>
    </row>
    <row r="126" spans="1:6" ht="15.75" customHeight="1" x14ac:dyDescent="0.2">
      <c r="A126" s="176" t="s">
        <v>89</v>
      </c>
      <c r="B126" s="170" t="s">
        <v>41</v>
      </c>
      <c r="C126" s="192">
        <v>0.03</v>
      </c>
      <c r="D126" s="192">
        <f t="shared" ref="D126:D127" si="23">C126*0.75</f>
        <v>2.2499999999999999E-2</v>
      </c>
      <c r="E126" s="200">
        <f t="shared" ref="E126:E127" si="24">C126*1.25</f>
        <v>3.7499999999999999E-2</v>
      </c>
      <c r="F126" s="188" t="s">
        <v>313</v>
      </c>
    </row>
    <row r="127" spans="1:6" ht="15.75" customHeight="1" x14ac:dyDescent="0.2">
      <c r="A127" s="176" t="s">
        <v>89</v>
      </c>
      <c r="B127" s="170" t="s">
        <v>57</v>
      </c>
      <c r="C127" s="192">
        <v>7.6999999999999999E-2</v>
      </c>
      <c r="D127" s="192">
        <f t="shared" si="23"/>
        <v>5.7749999999999996E-2</v>
      </c>
      <c r="E127" s="200">
        <f t="shared" si="24"/>
        <v>9.6250000000000002E-2</v>
      </c>
      <c r="F127" s="188" t="s">
        <v>313</v>
      </c>
    </row>
    <row r="128" spans="1:6" ht="15.75" customHeight="1" x14ac:dyDescent="0.2">
      <c r="A128" s="47" t="s">
        <v>43</v>
      </c>
      <c r="B128" s="47" t="s">
        <v>43</v>
      </c>
      <c r="C128" s="202">
        <v>1</v>
      </c>
      <c r="D128" s="202">
        <v>1</v>
      </c>
      <c r="E128" s="202">
        <v>1</v>
      </c>
      <c r="F128" s="190"/>
    </row>
    <row r="129" spans="1:6" ht="15.75" customHeight="1" x14ac:dyDescent="0.2">
      <c r="A129" s="46" t="s">
        <v>57</v>
      </c>
      <c r="B129" s="46" t="s">
        <v>57</v>
      </c>
      <c r="C129" s="202">
        <v>1</v>
      </c>
      <c r="D129" s="202">
        <v>1</v>
      </c>
      <c r="E129" s="202">
        <v>1</v>
      </c>
      <c r="F129" s="190"/>
    </row>
    <row r="130" spans="1:6" ht="15.75" customHeight="1" x14ac:dyDescent="0.2">
      <c r="A130" s="33"/>
      <c r="B130" s="33"/>
      <c r="C130" s="203"/>
      <c r="D130" s="203"/>
      <c r="E130" s="203"/>
      <c r="F130" s="190"/>
    </row>
    <row r="131" spans="1:6" ht="15.75" customHeight="1" x14ac:dyDescent="0.2">
      <c r="A131" s="33"/>
      <c r="B131" s="33"/>
      <c r="C131" s="203"/>
      <c r="D131" s="203"/>
      <c r="E131" s="203"/>
    </row>
    <row r="132" spans="1:6" ht="15.75" customHeight="1" x14ac:dyDescent="0.2">
      <c r="A132" s="33"/>
      <c r="B132" s="33"/>
      <c r="C132" s="203"/>
      <c r="D132" s="203"/>
      <c r="E132" s="203"/>
    </row>
    <row r="133" spans="1:6" ht="15.75" customHeight="1" x14ac:dyDescent="0.2">
      <c r="A133" s="33"/>
      <c r="B133" s="33"/>
      <c r="C133" s="203"/>
      <c r="D133" s="203"/>
      <c r="E133" s="203"/>
    </row>
    <row r="134" spans="1:6" ht="15.75" customHeight="1" x14ac:dyDescent="0.2">
      <c r="A134" s="33"/>
      <c r="B134" s="33"/>
      <c r="C134" s="203"/>
      <c r="D134" s="203"/>
      <c r="E134" s="203"/>
    </row>
    <row r="135" spans="1:6" ht="15.75" customHeight="1" x14ac:dyDescent="0.2">
      <c r="A135" s="33"/>
      <c r="B135" s="33"/>
      <c r="C135" s="203"/>
      <c r="D135" s="203"/>
      <c r="E135" s="203"/>
    </row>
  </sheetData>
  <conditionalFormatting sqref="K74 K43 F2:F1048576">
    <cfRule type="cellIs" dxfId="6" priority="7" operator="equal">
      <formula>"no"</formula>
    </cfRule>
  </conditionalFormatting>
  <conditionalFormatting sqref="D91">
    <cfRule type="cellIs" dxfId="5" priority="6" operator="equal">
      <formula>"no"</formula>
    </cfRule>
  </conditionalFormatting>
  <conditionalFormatting sqref="E91">
    <cfRule type="cellIs" dxfId="4" priority="5" operator="equal">
      <formula>"no"</formula>
    </cfRule>
  </conditionalFormatting>
  <conditionalFormatting sqref="D123:E123">
    <cfRule type="cellIs" dxfId="3" priority="4" operator="equal">
      <formula>"no"</formula>
    </cfRule>
  </conditionalFormatting>
  <conditionalFormatting sqref="K66">
    <cfRule type="cellIs" dxfId="2" priority="3" operator="equal">
      <formula>"no"</formula>
    </cfRule>
  </conditionalFormatting>
  <conditionalFormatting sqref="K73">
    <cfRule type="cellIs" dxfId="1" priority="2" operator="equal">
      <formula>"no"</formula>
    </cfRule>
  </conditionalFormatting>
  <conditionalFormatting sqref="K87">
    <cfRule type="cellIs" dxfId="0" priority="1" operator="equal">
      <formula>"no"</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1CC71-DFCF-804A-BF58-3C584C17BB14}">
  <dimension ref="A1:J232"/>
  <sheetViews>
    <sheetView topLeftCell="A105" zoomScale="120" zoomScaleNormal="120" workbookViewId="0">
      <selection activeCell="E43" sqref="E43"/>
    </sheetView>
  </sheetViews>
  <sheetFormatPr baseColWidth="10" defaultRowHeight="16" x14ac:dyDescent="0.2"/>
  <cols>
    <col min="1" max="1" width="39.83203125" style="45" customWidth="1"/>
    <col min="2" max="2" width="22.1640625" style="45" customWidth="1"/>
    <col min="3" max="3" width="10" style="45" customWidth="1"/>
    <col min="4" max="9" width="10.83203125" style="45"/>
  </cols>
  <sheetData>
    <row r="1" spans="1:10" ht="17" thickBot="1" x14ac:dyDescent="0.25">
      <c r="A1" s="42" t="s">
        <v>75</v>
      </c>
      <c r="B1" s="42" t="s">
        <v>76</v>
      </c>
      <c r="C1" s="42" t="s">
        <v>82</v>
      </c>
      <c r="D1" s="42" t="s">
        <v>83</v>
      </c>
      <c r="E1" s="35" t="s">
        <v>59</v>
      </c>
      <c r="F1" s="52" t="s">
        <v>60</v>
      </c>
      <c r="G1" s="52" t="s">
        <v>61</v>
      </c>
      <c r="H1" s="52" t="s">
        <v>84</v>
      </c>
      <c r="I1" s="35" t="s">
        <v>77</v>
      </c>
      <c r="J1" s="35" t="s">
        <v>78</v>
      </c>
    </row>
    <row r="2" spans="1:10" ht="18" thickTop="1" x14ac:dyDescent="0.2">
      <c r="A2" s="18" t="s">
        <v>3</v>
      </c>
      <c r="B2" s="39"/>
      <c r="C2" s="39"/>
      <c r="D2" s="39"/>
      <c r="E2" s="164">
        <v>12984914</v>
      </c>
      <c r="F2" s="165">
        <v>9738685.6769999992</v>
      </c>
      <c r="G2" s="165">
        <v>16231142.789999999</v>
      </c>
      <c r="H2" s="43" t="s">
        <v>79</v>
      </c>
      <c r="I2" s="2">
        <v>1530612.2450000001</v>
      </c>
      <c r="J2" s="37"/>
    </row>
    <row r="3" spans="1:10" ht="17" x14ac:dyDescent="0.2">
      <c r="A3" s="20" t="s">
        <v>7</v>
      </c>
      <c r="B3" s="39"/>
      <c r="C3" s="39"/>
      <c r="D3" s="39"/>
      <c r="E3" s="164">
        <v>6250135</v>
      </c>
      <c r="F3" s="165">
        <v>4687601.25</v>
      </c>
      <c r="G3" s="165">
        <v>7812668.75</v>
      </c>
      <c r="H3" s="43" t="s">
        <v>79</v>
      </c>
      <c r="I3" s="2">
        <v>797211.22450000001</v>
      </c>
      <c r="J3" s="37"/>
    </row>
    <row r="4" spans="1:10" ht="17" x14ac:dyDescent="0.2">
      <c r="A4" s="19" t="s">
        <v>9</v>
      </c>
      <c r="B4" s="39"/>
      <c r="C4" s="39"/>
      <c r="D4" s="39"/>
      <c r="E4" s="166">
        <v>206835</v>
      </c>
      <c r="F4" s="167">
        <v>172300</v>
      </c>
      <c r="G4" s="168">
        <v>241370</v>
      </c>
      <c r="H4" s="43" t="s">
        <v>79</v>
      </c>
      <c r="I4" s="2">
        <v>17619.897959999998</v>
      </c>
      <c r="J4" s="37"/>
    </row>
    <row r="5" spans="1:10" ht="17" x14ac:dyDescent="0.2">
      <c r="A5" s="21" t="s">
        <v>11</v>
      </c>
      <c r="B5" s="44"/>
      <c r="C5" s="44"/>
      <c r="D5" s="44"/>
      <c r="E5" s="166">
        <v>6003590</v>
      </c>
      <c r="F5" s="165">
        <v>5929700</v>
      </c>
      <c r="G5" s="169">
        <v>6077480</v>
      </c>
      <c r="H5" s="43" t="s">
        <v>79</v>
      </c>
      <c r="I5" s="2">
        <v>3100755.102</v>
      </c>
      <c r="J5" s="37"/>
    </row>
    <row r="6" spans="1:10" ht="17" x14ac:dyDescent="0.2">
      <c r="A6" s="19" t="s">
        <v>13</v>
      </c>
      <c r="B6" s="39"/>
      <c r="C6" s="39"/>
      <c r="D6" s="39"/>
      <c r="E6" s="166">
        <v>4003</v>
      </c>
      <c r="F6" s="167">
        <v>286</v>
      </c>
      <c r="G6" s="168">
        <v>7720</v>
      </c>
      <c r="H6" s="43" t="s">
        <v>79</v>
      </c>
      <c r="I6" s="2">
        <v>3938.7755099999999</v>
      </c>
      <c r="J6" s="37"/>
    </row>
    <row r="7" spans="1:10" ht="17" x14ac:dyDescent="0.2">
      <c r="A7" s="19" t="s">
        <v>17</v>
      </c>
      <c r="B7" s="39"/>
      <c r="C7" s="39"/>
      <c r="D7" s="39"/>
      <c r="E7" s="166">
        <v>3530940</v>
      </c>
      <c r="F7" s="165">
        <v>2648205</v>
      </c>
      <c r="G7" s="165">
        <v>4413675</v>
      </c>
      <c r="H7" s="43" t="s">
        <v>79</v>
      </c>
      <c r="I7" s="2">
        <v>2251875</v>
      </c>
      <c r="J7" s="37"/>
    </row>
    <row r="8" spans="1:10" ht="17" x14ac:dyDescent="0.2">
      <c r="A8" s="20" t="s">
        <v>19</v>
      </c>
      <c r="B8" s="39"/>
      <c r="C8" s="39"/>
      <c r="D8" s="39"/>
      <c r="E8" s="164">
        <v>145000</v>
      </c>
      <c r="F8" s="165">
        <v>108750</v>
      </c>
      <c r="G8" s="165">
        <v>181250</v>
      </c>
      <c r="H8" s="43" t="s">
        <v>79</v>
      </c>
      <c r="I8" s="2">
        <v>92474.489799999996</v>
      </c>
      <c r="J8" s="37"/>
    </row>
    <row r="9" spans="1:10" ht="17" x14ac:dyDescent="0.2">
      <c r="A9" s="20" t="s">
        <v>23</v>
      </c>
      <c r="B9" s="39"/>
      <c r="C9" s="39"/>
      <c r="D9" s="39"/>
      <c r="E9" s="166">
        <v>14158</v>
      </c>
      <c r="F9" s="165">
        <v>6289.25</v>
      </c>
      <c r="G9" s="169">
        <v>22026.275000000001</v>
      </c>
      <c r="H9" s="43" t="s">
        <v>79</v>
      </c>
      <c r="I9" s="2">
        <v>11237.895409999999</v>
      </c>
      <c r="J9" s="37"/>
    </row>
    <row r="10" spans="1:10" ht="17" x14ac:dyDescent="0.2">
      <c r="A10" s="19" t="s">
        <v>25</v>
      </c>
      <c r="B10" s="39"/>
      <c r="C10" s="39"/>
      <c r="D10" s="39"/>
      <c r="E10" s="166">
        <v>274426</v>
      </c>
      <c r="F10" s="165">
        <v>205819.5</v>
      </c>
      <c r="G10" s="165">
        <v>343032.5</v>
      </c>
      <c r="H10" s="43" t="s">
        <v>79</v>
      </c>
      <c r="I10" s="2">
        <v>175016.5816</v>
      </c>
      <c r="J10" s="37"/>
    </row>
    <row r="11" spans="1:10" ht="17" x14ac:dyDescent="0.2">
      <c r="A11" s="20" t="s">
        <v>27</v>
      </c>
      <c r="B11" s="39"/>
      <c r="C11" s="39"/>
      <c r="D11" s="39"/>
      <c r="E11" s="164">
        <v>290063</v>
      </c>
      <c r="F11" s="165">
        <v>261056.7</v>
      </c>
      <c r="G11" s="169">
        <v>319069.3</v>
      </c>
      <c r="H11" s="43" t="s">
        <v>79</v>
      </c>
      <c r="I11" s="2">
        <v>162790.45920000001</v>
      </c>
      <c r="J11" s="37"/>
    </row>
    <row r="12" spans="1:10" x14ac:dyDescent="0.2">
      <c r="A12" s="170" t="s">
        <v>3</v>
      </c>
      <c r="B12" s="170" t="s">
        <v>5</v>
      </c>
      <c r="C12" s="30">
        <v>1</v>
      </c>
      <c r="D12" s="30">
        <v>180</v>
      </c>
      <c r="E12" s="171">
        <v>1.6525699999999999E-3</v>
      </c>
      <c r="F12" s="171">
        <v>1.37714E-3</v>
      </c>
      <c r="G12" s="171">
        <v>1.927993E-3</v>
      </c>
      <c r="H12" s="32" t="s">
        <v>80</v>
      </c>
      <c r="I12" s="2">
        <v>0.16661747199999999</v>
      </c>
      <c r="J12" s="2">
        <v>100.6566287</v>
      </c>
    </row>
    <row r="13" spans="1:10" x14ac:dyDescent="0.2">
      <c r="A13" s="170" t="s">
        <v>3</v>
      </c>
      <c r="B13" s="170" t="s">
        <v>9</v>
      </c>
      <c r="C13" s="30">
        <v>1</v>
      </c>
      <c r="D13" s="30">
        <v>180</v>
      </c>
      <c r="E13" s="171">
        <v>4.2924E-4</v>
      </c>
      <c r="F13" s="171">
        <v>4.0400000000000001E-4</v>
      </c>
      <c r="G13" s="171">
        <v>4.6347599999999999E-4</v>
      </c>
      <c r="H13" s="32" t="s">
        <v>80</v>
      </c>
      <c r="I13" s="2">
        <v>7.9757561000000005E-2</v>
      </c>
      <c r="J13" s="2">
        <v>185.73135300000001</v>
      </c>
    </row>
    <row r="14" spans="1:10" x14ac:dyDescent="0.2">
      <c r="A14" s="170" t="s">
        <v>3</v>
      </c>
      <c r="B14" s="172" t="s">
        <v>11</v>
      </c>
      <c r="C14" s="31">
        <v>1</v>
      </c>
      <c r="D14" s="31">
        <v>180</v>
      </c>
      <c r="E14" s="171">
        <v>6.9143000000000004E-4</v>
      </c>
      <c r="F14" s="171">
        <v>6.3312999999999998E-4</v>
      </c>
      <c r="G14" s="171">
        <v>7.5804599999999996E-4</v>
      </c>
      <c r="H14" s="32" t="s">
        <v>80</v>
      </c>
      <c r="I14" s="2">
        <v>9.6339635000000007E-2</v>
      </c>
      <c r="J14" s="2">
        <v>139.2375553</v>
      </c>
    </row>
    <row r="15" spans="1:10" x14ac:dyDescent="0.2">
      <c r="A15" s="170" t="s">
        <v>3</v>
      </c>
      <c r="B15" s="170" t="s">
        <v>13</v>
      </c>
      <c r="C15" s="30">
        <v>1</v>
      </c>
      <c r="D15" s="30">
        <v>180</v>
      </c>
      <c r="E15" s="171">
        <v>3.077E-4</v>
      </c>
      <c r="F15" s="171">
        <v>2.3000000000000001E-4</v>
      </c>
      <c r="G15" s="171">
        <v>3.8539200000000003E-4</v>
      </c>
      <c r="H15" s="32" t="s">
        <v>80</v>
      </c>
      <c r="I15" s="2">
        <v>0.25247306400000002</v>
      </c>
      <c r="J15" s="2">
        <v>820.26447359999997</v>
      </c>
    </row>
    <row r="16" spans="1:10" x14ac:dyDescent="0.2">
      <c r="A16" s="170" t="s">
        <v>3</v>
      </c>
      <c r="B16" s="170" t="s">
        <v>15</v>
      </c>
      <c r="C16" s="30">
        <v>1</v>
      </c>
      <c r="D16" s="30">
        <v>180</v>
      </c>
      <c r="E16" s="171">
        <v>1.1010600000000001E-3</v>
      </c>
      <c r="F16" s="171">
        <v>8.2594000000000005E-4</v>
      </c>
      <c r="G16" s="171">
        <v>1.3761859999999999E-3</v>
      </c>
      <c r="H16" s="32" t="s">
        <v>80</v>
      </c>
      <c r="I16" s="2">
        <v>0.24980495599999999</v>
      </c>
      <c r="J16" s="2">
        <v>226.62698280000001</v>
      </c>
    </row>
    <row r="17" spans="1:10" x14ac:dyDescent="0.2">
      <c r="A17" s="170" t="s">
        <v>3</v>
      </c>
      <c r="B17" s="170" t="s">
        <v>25</v>
      </c>
      <c r="C17" s="31">
        <v>1</v>
      </c>
      <c r="D17" s="31">
        <v>180</v>
      </c>
      <c r="E17" s="171">
        <v>3.2510999999999998E-4</v>
      </c>
      <c r="F17" s="171">
        <v>2.9260000000000001E-4</v>
      </c>
      <c r="G17" s="171">
        <v>5.0000000000000001E-3</v>
      </c>
      <c r="H17" s="32" t="s">
        <v>80</v>
      </c>
      <c r="I17" s="2">
        <v>14.37894243</v>
      </c>
      <c r="J17" s="2">
        <v>44213.551399999997</v>
      </c>
    </row>
    <row r="18" spans="1:10" x14ac:dyDescent="0.2">
      <c r="A18" s="170" t="s">
        <v>3</v>
      </c>
      <c r="B18" s="170" t="s">
        <v>27</v>
      </c>
      <c r="C18" s="30">
        <v>1</v>
      </c>
      <c r="D18" s="30">
        <v>180</v>
      </c>
      <c r="E18" s="171">
        <v>2.94E-5</v>
      </c>
      <c r="F18" s="171">
        <v>1.33E-5</v>
      </c>
      <c r="G18" s="171">
        <v>6.4399999999999993E-5</v>
      </c>
      <c r="H18" s="32" t="s">
        <v>80</v>
      </c>
      <c r="I18" s="2">
        <v>1.1904570240000001</v>
      </c>
      <c r="J18" s="2">
        <v>40490.545039999997</v>
      </c>
    </row>
    <row r="19" spans="1:10" x14ac:dyDescent="0.2">
      <c r="A19" s="170" t="s">
        <v>3</v>
      </c>
      <c r="B19" s="170" t="s">
        <v>43</v>
      </c>
      <c r="C19" s="30">
        <v>1</v>
      </c>
      <c r="D19" s="30">
        <v>180</v>
      </c>
      <c r="E19" s="171">
        <v>3.2166999999999997E-4</v>
      </c>
      <c r="F19" s="171">
        <v>2.41253E-4</v>
      </c>
      <c r="G19" s="171">
        <v>4.0208799999999999E-4</v>
      </c>
      <c r="H19" s="32" t="s">
        <v>81</v>
      </c>
      <c r="I19" s="2">
        <v>2.41253E-4</v>
      </c>
      <c r="J19" s="2">
        <v>4.0208799999999999E-4</v>
      </c>
    </row>
    <row r="20" spans="1:10" x14ac:dyDescent="0.2">
      <c r="A20" s="36" t="s">
        <v>5</v>
      </c>
      <c r="B20" s="36" t="s">
        <v>7</v>
      </c>
      <c r="C20" s="31">
        <v>1</v>
      </c>
      <c r="D20" s="31">
        <v>180</v>
      </c>
      <c r="E20" s="173">
        <v>0.5</v>
      </c>
      <c r="F20" s="173">
        <v>0.28000000000000003</v>
      </c>
      <c r="G20" s="173">
        <v>0.61</v>
      </c>
      <c r="H20" s="32" t="s">
        <v>80</v>
      </c>
      <c r="I20" s="2">
        <v>0.285814607</v>
      </c>
      <c r="J20" s="2">
        <v>0.35646540799999998</v>
      </c>
    </row>
    <row r="21" spans="1:10" x14ac:dyDescent="0.2">
      <c r="A21" s="36" t="s">
        <v>5</v>
      </c>
      <c r="B21" s="36" t="s">
        <v>25</v>
      </c>
      <c r="C21" s="30">
        <v>1</v>
      </c>
      <c r="D21" s="30">
        <v>180</v>
      </c>
      <c r="E21" s="173">
        <v>4.6799999999999999E-5</v>
      </c>
      <c r="F21" s="173">
        <v>3.5099999999999999E-5</v>
      </c>
      <c r="G21" s="173">
        <v>5.8499999999999999E-5</v>
      </c>
      <c r="H21" s="32" t="s">
        <v>81</v>
      </c>
      <c r="I21" s="2">
        <v>3.5099999999999999E-5</v>
      </c>
      <c r="J21" s="2">
        <v>5.8499999999999999E-5</v>
      </c>
    </row>
    <row r="22" spans="1:10" x14ac:dyDescent="0.2">
      <c r="A22" s="36" t="s">
        <v>5</v>
      </c>
      <c r="B22" s="36" t="s">
        <v>27</v>
      </c>
      <c r="C22" s="30">
        <v>1</v>
      </c>
      <c r="D22" s="30">
        <v>180</v>
      </c>
      <c r="E22" s="173">
        <v>1.04E-5</v>
      </c>
      <c r="F22" s="173">
        <v>5.2000000000000002E-6</v>
      </c>
      <c r="G22" s="173">
        <v>1.5603E-5</v>
      </c>
      <c r="H22" s="32" t="s">
        <v>80</v>
      </c>
      <c r="I22" s="2">
        <v>0.50028585999999997</v>
      </c>
      <c r="J22" s="2">
        <v>48103.909330000002</v>
      </c>
    </row>
    <row r="23" spans="1:10" x14ac:dyDescent="0.2">
      <c r="A23" s="36" t="s">
        <v>5</v>
      </c>
      <c r="B23" s="36" t="s">
        <v>43</v>
      </c>
      <c r="C23" s="31">
        <v>1</v>
      </c>
      <c r="D23" s="31">
        <v>180</v>
      </c>
      <c r="E23" s="173">
        <v>5.3200999999999997E-4</v>
      </c>
      <c r="F23" s="173">
        <v>3.9900800000000001E-4</v>
      </c>
      <c r="G23" s="173">
        <v>6.65013E-4</v>
      </c>
      <c r="H23" s="32" t="s">
        <v>81</v>
      </c>
      <c r="I23" s="2">
        <v>3.9900800000000001E-4</v>
      </c>
      <c r="J23" s="2">
        <v>6.65013E-4</v>
      </c>
    </row>
    <row r="24" spans="1:10" x14ac:dyDescent="0.2">
      <c r="A24" s="170" t="s">
        <v>7</v>
      </c>
      <c r="B24" s="170" t="s">
        <v>3</v>
      </c>
      <c r="C24" s="30">
        <v>1</v>
      </c>
      <c r="D24" s="30">
        <v>180</v>
      </c>
      <c r="E24" s="171">
        <v>1E-4</v>
      </c>
      <c r="F24" s="171">
        <v>7.4999999999999993E-5</v>
      </c>
      <c r="G24" s="171">
        <v>1.25E-4</v>
      </c>
      <c r="H24" s="32" t="s">
        <v>81</v>
      </c>
      <c r="I24" s="2">
        <v>7.4999999999999993E-5</v>
      </c>
      <c r="J24" s="2">
        <v>1.25E-4</v>
      </c>
    </row>
    <row r="25" spans="1:10" x14ac:dyDescent="0.2">
      <c r="A25" s="170" t="s">
        <v>7</v>
      </c>
      <c r="B25" s="170" t="s">
        <v>17</v>
      </c>
      <c r="C25" s="30">
        <v>1</v>
      </c>
      <c r="D25" s="30">
        <v>180</v>
      </c>
      <c r="E25" s="171">
        <v>5.2479899999999993E-3</v>
      </c>
      <c r="F25" s="171">
        <v>2.6926200000000002E-3</v>
      </c>
      <c r="G25" s="171">
        <f>E25*1.25</f>
        <v>6.5599874999999995E-3</v>
      </c>
      <c r="H25" s="32" t="s">
        <v>81</v>
      </c>
      <c r="I25" s="2">
        <v>2.6926200000000002E-3</v>
      </c>
      <c r="J25" s="2">
        <v>6.5599874999999995E-3</v>
      </c>
    </row>
    <row r="26" spans="1:10" x14ac:dyDescent="0.2">
      <c r="A26" s="170" t="s">
        <v>7</v>
      </c>
      <c r="B26" s="170" t="s">
        <v>9</v>
      </c>
      <c r="C26" s="31">
        <v>1</v>
      </c>
      <c r="D26" s="31">
        <v>180</v>
      </c>
      <c r="E26" s="171">
        <v>4.2924E-4</v>
      </c>
      <c r="F26" s="171">
        <v>3.2193E-4</v>
      </c>
      <c r="G26" s="171">
        <v>5.3655E-4</v>
      </c>
      <c r="H26" s="32" t="s">
        <v>81</v>
      </c>
      <c r="I26" s="2">
        <v>3.2193E-4</v>
      </c>
      <c r="J26" s="2">
        <v>5.3655E-4</v>
      </c>
    </row>
    <row r="27" spans="1:10" x14ac:dyDescent="0.2">
      <c r="A27" s="170" t="s">
        <v>7</v>
      </c>
      <c r="B27" s="170" t="s">
        <v>13</v>
      </c>
      <c r="C27" s="30">
        <v>1</v>
      </c>
      <c r="D27" s="30">
        <v>180</v>
      </c>
      <c r="E27" s="171">
        <v>3.077E-4</v>
      </c>
      <c r="F27" s="171">
        <v>2.3077500000000001E-4</v>
      </c>
      <c r="G27" s="171">
        <v>3.8462499999999998E-4</v>
      </c>
      <c r="H27" s="32" t="s">
        <v>81</v>
      </c>
      <c r="I27" s="2">
        <v>2.3077500000000001E-4</v>
      </c>
      <c r="J27" s="2">
        <v>3.8462499999999998E-4</v>
      </c>
    </row>
    <row r="28" spans="1:10" x14ac:dyDescent="0.2">
      <c r="A28" s="170" t="s">
        <v>7</v>
      </c>
      <c r="B28" s="170" t="s">
        <v>25</v>
      </c>
      <c r="C28" s="30">
        <v>1</v>
      </c>
      <c r="D28" s="30">
        <v>180</v>
      </c>
      <c r="E28" s="171">
        <v>7.28E-3</v>
      </c>
      <c r="F28" s="171">
        <v>5.4599999999999996E-3</v>
      </c>
      <c r="G28" s="171">
        <v>9.1000000000000004E-3</v>
      </c>
      <c r="H28" s="32" t="s">
        <v>81</v>
      </c>
      <c r="I28" s="2">
        <v>5.4599999999999996E-3</v>
      </c>
      <c r="J28" s="2">
        <v>9.1000000000000004E-3</v>
      </c>
    </row>
    <row r="29" spans="1:10" x14ac:dyDescent="0.2">
      <c r="A29" s="170" t="s">
        <v>7</v>
      </c>
      <c r="B29" s="170" t="s">
        <v>27</v>
      </c>
      <c r="C29" s="31">
        <v>1</v>
      </c>
      <c r="D29" s="31">
        <v>180</v>
      </c>
      <c r="E29" s="171">
        <v>1E-4</v>
      </c>
      <c r="F29" s="171">
        <v>7.4999999999999993E-5</v>
      </c>
      <c r="G29" s="171">
        <v>1.25E-4</v>
      </c>
      <c r="H29" s="32" t="s">
        <v>81</v>
      </c>
      <c r="I29" s="2">
        <v>7.4999999999999993E-5</v>
      </c>
      <c r="J29" s="2">
        <v>1.25E-4</v>
      </c>
    </row>
    <row r="30" spans="1:10" x14ac:dyDescent="0.2">
      <c r="A30" s="170" t="s">
        <v>7</v>
      </c>
      <c r="B30" s="170" t="s">
        <v>43</v>
      </c>
      <c r="C30" s="30">
        <v>1</v>
      </c>
      <c r="D30" s="30">
        <v>180</v>
      </c>
      <c r="E30" s="173">
        <v>4.0000000000000002E-4</v>
      </c>
      <c r="F30" s="173">
        <v>2.9999999999999997E-4</v>
      </c>
      <c r="G30" s="173">
        <v>5.0000000000000001E-4</v>
      </c>
      <c r="H30" s="32" t="s">
        <v>81</v>
      </c>
      <c r="I30" s="2">
        <v>2.9999999999999997E-4</v>
      </c>
      <c r="J30" s="2">
        <v>5.0000000000000001E-4</v>
      </c>
    </row>
    <row r="31" spans="1:10" x14ac:dyDescent="0.2">
      <c r="A31" s="36" t="s">
        <v>9</v>
      </c>
      <c r="B31" s="36" t="s">
        <v>3</v>
      </c>
      <c r="C31" s="30">
        <v>1</v>
      </c>
      <c r="D31" s="30">
        <v>180</v>
      </c>
      <c r="E31" s="173">
        <v>1E-4</v>
      </c>
      <c r="F31" s="173">
        <v>7.4999999999999993E-5</v>
      </c>
      <c r="G31" s="173">
        <v>1.25E-4</v>
      </c>
      <c r="H31" s="32" t="s">
        <v>81</v>
      </c>
      <c r="I31" s="2">
        <v>7.4999999999999993E-5</v>
      </c>
      <c r="J31" s="2">
        <v>1.25E-4</v>
      </c>
    </row>
    <row r="32" spans="1:10" x14ac:dyDescent="0.2">
      <c r="A32" s="36" t="s">
        <v>9</v>
      </c>
      <c r="B32" s="36" t="s">
        <v>7</v>
      </c>
      <c r="C32" s="31">
        <v>1</v>
      </c>
      <c r="D32" s="31">
        <v>180</v>
      </c>
      <c r="E32" s="173">
        <v>3.1300000000000002E-5</v>
      </c>
      <c r="F32" s="173">
        <v>2.3475000000000001E-5</v>
      </c>
      <c r="G32" s="173">
        <v>3.9125000000000002E-5</v>
      </c>
      <c r="H32" s="32" t="s">
        <v>81</v>
      </c>
      <c r="I32" s="2">
        <v>2.3475000000000001E-5</v>
      </c>
      <c r="J32" s="2">
        <v>3.9125000000000002E-5</v>
      </c>
    </row>
    <row r="33" spans="1:10" x14ac:dyDescent="0.2">
      <c r="A33" s="36" t="s">
        <v>9</v>
      </c>
      <c r="B33" s="36" t="s">
        <v>13</v>
      </c>
      <c r="C33" s="30">
        <v>1</v>
      </c>
      <c r="D33" s="30">
        <v>180</v>
      </c>
      <c r="E33" s="173">
        <v>6.6949999999999996E-4</v>
      </c>
      <c r="F33" s="173">
        <v>5.0212499999999997E-4</v>
      </c>
      <c r="G33" s="173">
        <v>8.3687500000000005E-4</v>
      </c>
      <c r="H33" s="32" t="s">
        <v>81</v>
      </c>
      <c r="I33" s="2">
        <v>5.0212499999999997E-4</v>
      </c>
      <c r="J33" s="2">
        <v>8.3687500000000005E-4</v>
      </c>
    </row>
    <row r="34" spans="1:10" x14ac:dyDescent="0.2">
      <c r="A34" s="36" t="s">
        <v>9</v>
      </c>
      <c r="B34" s="36" t="s">
        <v>19</v>
      </c>
      <c r="C34" s="30">
        <v>1</v>
      </c>
      <c r="D34" s="30">
        <v>180</v>
      </c>
      <c r="E34" s="173">
        <v>0.55000000000000004</v>
      </c>
      <c r="F34" s="173">
        <v>0.45900000000000002</v>
      </c>
      <c r="G34" s="173">
        <v>0.64200000000000002</v>
      </c>
      <c r="H34" s="32" t="s">
        <v>80</v>
      </c>
      <c r="I34" s="2">
        <v>0.13913628</v>
      </c>
      <c r="J34" s="2">
        <v>0.113838774</v>
      </c>
    </row>
    <row r="35" spans="1:10" x14ac:dyDescent="0.2">
      <c r="A35" s="36" t="s">
        <v>9</v>
      </c>
      <c r="B35" s="36" t="s">
        <v>43</v>
      </c>
      <c r="C35" s="31">
        <v>1</v>
      </c>
      <c r="D35" s="31">
        <v>180</v>
      </c>
      <c r="E35" s="173">
        <v>6.0864000000000003E-4</v>
      </c>
      <c r="F35" s="173">
        <v>4.5647999999999999E-4</v>
      </c>
      <c r="G35" s="173">
        <v>7.6079999999999995E-4</v>
      </c>
      <c r="H35" s="32" t="s">
        <v>81</v>
      </c>
      <c r="I35" s="2">
        <v>4.5647999999999999E-4</v>
      </c>
      <c r="J35" s="2">
        <v>7.6079999999999995E-4</v>
      </c>
    </row>
    <row r="36" spans="1:10" x14ac:dyDescent="0.2">
      <c r="A36" s="172" t="s">
        <v>11</v>
      </c>
      <c r="B36" s="170" t="s">
        <v>3</v>
      </c>
      <c r="C36" s="30">
        <v>1</v>
      </c>
      <c r="D36" s="30">
        <v>180</v>
      </c>
      <c r="E36" s="171">
        <v>5.3731000000000004E-4</v>
      </c>
      <c r="F36" s="171">
        <v>3.1657000000000001E-4</v>
      </c>
      <c r="G36" s="171">
        <v>7.5804599999999996E-4</v>
      </c>
      <c r="H36" s="32" t="s">
        <v>80</v>
      </c>
      <c r="I36" s="2">
        <v>0.41072613400000002</v>
      </c>
      <c r="J36" s="2">
        <v>764.00113009999995</v>
      </c>
    </row>
    <row r="37" spans="1:10" x14ac:dyDescent="0.2">
      <c r="A37" s="172" t="s">
        <v>11</v>
      </c>
      <c r="B37" s="170" t="s">
        <v>21</v>
      </c>
      <c r="C37" s="30">
        <v>1</v>
      </c>
      <c r="D37" s="30">
        <v>180</v>
      </c>
      <c r="E37" s="171">
        <v>3.4986599999999998E-3</v>
      </c>
      <c r="F37" s="171">
        <v>2.6239950000000001E-3</v>
      </c>
      <c r="G37" s="171">
        <v>4.373325E-3</v>
      </c>
      <c r="H37" s="32" t="s">
        <v>81</v>
      </c>
      <c r="I37" s="2">
        <v>2.6239950000000001E-3</v>
      </c>
      <c r="J37" s="2">
        <v>4.373325E-3</v>
      </c>
    </row>
    <row r="38" spans="1:10" x14ac:dyDescent="0.2">
      <c r="A38" s="172" t="s">
        <v>11</v>
      </c>
      <c r="B38" s="170" t="s">
        <v>43</v>
      </c>
      <c r="C38" s="31">
        <v>1</v>
      </c>
      <c r="D38" s="31">
        <v>180</v>
      </c>
      <c r="E38" s="171">
        <v>6.0864000000000003E-4</v>
      </c>
      <c r="F38" s="171">
        <v>4.5647999999999999E-4</v>
      </c>
      <c r="G38" s="171">
        <v>7.6079999999999995E-4</v>
      </c>
      <c r="H38" s="32" t="s">
        <v>81</v>
      </c>
      <c r="I38" s="2">
        <v>4.5647999999999999E-4</v>
      </c>
      <c r="J38" s="2">
        <v>7.6079999999999995E-4</v>
      </c>
    </row>
    <row r="39" spans="1:10" x14ac:dyDescent="0.2">
      <c r="A39" s="36" t="s">
        <v>13</v>
      </c>
      <c r="B39" s="36" t="s">
        <v>13</v>
      </c>
      <c r="C39" s="30">
        <v>1</v>
      </c>
      <c r="D39" s="30">
        <v>180</v>
      </c>
      <c r="E39" s="173">
        <v>0.185</v>
      </c>
      <c r="F39" s="173">
        <v>0.03</v>
      </c>
      <c r="G39" s="173">
        <v>0.34</v>
      </c>
      <c r="H39" s="32" t="s">
        <v>80</v>
      </c>
      <c r="I39" s="2">
        <v>0.70395653400000002</v>
      </c>
      <c r="J39" s="2">
        <v>3.1012139190000001</v>
      </c>
    </row>
    <row r="40" spans="1:10" x14ac:dyDescent="0.2">
      <c r="A40" s="36" t="s">
        <v>13</v>
      </c>
      <c r="B40" s="36" t="s">
        <v>23</v>
      </c>
      <c r="C40" s="30">
        <v>1</v>
      </c>
      <c r="D40" s="30">
        <v>180</v>
      </c>
      <c r="E40" s="173">
        <v>0.44</v>
      </c>
      <c r="F40" s="173">
        <v>0.33</v>
      </c>
      <c r="G40" s="173">
        <v>0.55000000000000004</v>
      </c>
      <c r="H40" s="32" t="s">
        <v>80</v>
      </c>
      <c r="I40" s="2">
        <v>0.20895522399999999</v>
      </c>
      <c r="J40" s="2">
        <v>0.26594301199999998</v>
      </c>
    </row>
    <row r="41" spans="1:10" x14ac:dyDescent="0.2">
      <c r="A41" s="170" t="s">
        <v>15</v>
      </c>
      <c r="B41" s="170" t="s">
        <v>7</v>
      </c>
      <c r="C41" s="31">
        <v>1</v>
      </c>
      <c r="D41" s="31">
        <v>180</v>
      </c>
      <c r="E41" s="171">
        <v>0.5</v>
      </c>
      <c r="F41" s="171">
        <v>0.28000000000000003</v>
      </c>
      <c r="G41" s="171">
        <v>0.61</v>
      </c>
      <c r="H41" s="32" t="s">
        <v>80</v>
      </c>
      <c r="I41" s="2">
        <v>0.285814607</v>
      </c>
      <c r="J41" s="2">
        <v>0.35646540799999998</v>
      </c>
    </row>
    <row r="42" spans="1:10" x14ac:dyDescent="0.2">
      <c r="A42" s="170" t="s">
        <v>15</v>
      </c>
      <c r="B42" s="170" t="s">
        <v>17</v>
      </c>
      <c r="C42" s="30">
        <v>1</v>
      </c>
      <c r="D42" s="30">
        <v>180</v>
      </c>
      <c r="E42" s="171">
        <v>6.2E-2</v>
      </c>
      <c r="F42" s="171">
        <v>5.8999999999999997E-2</v>
      </c>
      <c r="G42" s="171">
        <v>6.5000000000000002E-2</v>
      </c>
      <c r="H42" s="32" t="s">
        <v>80</v>
      </c>
      <c r="I42" s="2">
        <v>4.8232834000000002E-2</v>
      </c>
      <c r="J42" s="2">
        <v>0.72971610099999995</v>
      </c>
    </row>
    <row r="43" spans="1:10" x14ac:dyDescent="0.2">
      <c r="A43" s="170" t="s">
        <v>15</v>
      </c>
      <c r="B43" s="170" t="s">
        <v>25</v>
      </c>
      <c r="C43" s="30">
        <v>1</v>
      </c>
      <c r="D43" s="30">
        <v>180</v>
      </c>
      <c r="E43" s="171">
        <v>6.0000000000000001E-3</v>
      </c>
      <c r="F43" s="171">
        <v>4.4999999999999997E-3</v>
      </c>
      <c r="G43" s="171">
        <v>7.4999999999999997E-3</v>
      </c>
      <c r="H43" s="32" t="s">
        <v>81</v>
      </c>
      <c r="I43" s="2">
        <v>4.4999999999999997E-3</v>
      </c>
      <c r="J43" s="2">
        <v>7.4999999999999997E-3</v>
      </c>
    </row>
    <row r="44" spans="1:10" x14ac:dyDescent="0.2">
      <c r="A44" s="170" t="s">
        <v>15</v>
      </c>
      <c r="B44" s="170" t="s">
        <v>74</v>
      </c>
      <c r="C44" s="31">
        <v>1</v>
      </c>
      <c r="D44" s="31">
        <v>180</v>
      </c>
      <c r="E44" s="171">
        <v>7.4302500000000002E-3</v>
      </c>
      <c r="F44" s="171">
        <v>5.5726880000000001E-3</v>
      </c>
      <c r="G44" s="171">
        <v>9.2878130000000007E-3</v>
      </c>
      <c r="H44" s="32" t="s">
        <v>81</v>
      </c>
      <c r="I44" s="2">
        <v>5.5726880000000001E-3</v>
      </c>
      <c r="J44" s="2">
        <v>9.2878130000000007E-3</v>
      </c>
    </row>
    <row r="45" spans="1:10" x14ac:dyDescent="0.2">
      <c r="A45" s="170" t="s">
        <v>15</v>
      </c>
      <c r="B45" s="170" t="s">
        <v>43</v>
      </c>
      <c r="C45" s="30">
        <v>1</v>
      </c>
      <c r="D45" s="30">
        <v>180</v>
      </c>
      <c r="E45" s="171">
        <v>5.3200999999999997E-4</v>
      </c>
      <c r="F45" s="171">
        <v>3.9900800000000001E-4</v>
      </c>
      <c r="G45" s="171">
        <v>6.65013E-4</v>
      </c>
      <c r="H45" s="32" t="s">
        <v>81</v>
      </c>
      <c r="I45" s="2">
        <v>3.9900800000000001E-4</v>
      </c>
      <c r="J45" s="2">
        <v>6.65013E-4</v>
      </c>
    </row>
    <row r="46" spans="1:10" x14ac:dyDescent="0.2">
      <c r="A46" s="36" t="s">
        <v>17</v>
      </c>
      <c r="B46" s="36" t="s">
        <v>7</v>
      </c>
      <c r="C46" s="30">
        <v>1</v>
      </c>
      <c r="D46" s="30">
        <v>180</v>
      </c>
      <c r="E46" s="173">
        <v>1.88334E-2</v>
      </c>
      <c r="F46" s="173">
        <v>1.412505E-2</v>
      </c>
      <c r="G46" s="173">
        <v>2.354175E-2</v>
      </c>
      <c r="H46" s="32" t="s">
        <v>81</v>
      </c>
      <c r="I46" s="2">
        <v>1.412505E-2</v>
      </c>
      <c r="J46" s="2">
        <v>2.354175E-2</v>
      </c>
    </row>
    <row r="47" spans="1:10" x14ac:dyDescent="0.2">
      <c r="A47" s="36" t="s">
        <v>17</v>
      </c>
      <c r="B47" s="36" t="s">
        <v>25</v>
      </c>
      <c r="C47" s="31">
        <v>1</v>
      </c>
      <c r="D47" s="31">
        <v>180</v>
      </c>
      <c r="E47" s="173">
        <v>4.7031E-3</v>
      </c>
      <c r="F47" s="173">
        <v>3.527325E-3</v>
      </c>
      <c r="G47" s="173">
        <v>5.8788750000000004E-3</v>
      </c>
      <c r="H47" s="32" t="s">
        <v>81</v>
      </c>
      <c r="I47" s="2">
        <v>3.527325E-3</v>
      </c>
      <c r="J47" s="2">
        <v>5.8788750000000004E-3</v>
      </c>
    </row>
    <row r="48" spans="1:10" x14ac:dyDescent="0.2">
      <c r="A48" s="36" t="s">
        <v>17</v>
      </c>
      <c r="B48" s="36" t="s">
        <v>74</v>
      </c>
      <c r="C48" s="30">
        <v>1</v>
      </c>
      <c r="D48" s="30">
        <v>180</v>
      </c>
      <c r="E48" s="173">
        <v>9.7897999999999995E-4</v>
      </c>
      <c r="F48" s="173">
        <v>2.5033999999999999E-4</v>
      </c>
      <c r="G48" s="173">
        <v>1.707613E-3</v>
      </c>
      <c r="H48" s="32" t="s">
        <v>80</v>
      </c>
      <c r="I48" s="2">
        <v>0.74373527100000003</v>
      </c>
      <c r="J48" s="2">
        <v>758.96051950000003</v>
      </c>
    </row>
    <row r="49" spans="1:10" x14ac:dyDescent="0.2">
      <c r="A49" s="36" t="s">
        <v>17</v>
      </c>
      <c r="B49" s="36" t="s">
        <v>43</v>
      </c>
      <c r="C49" s="30">
        <v>1</v>
      </c>
      <c r="D49" s="30">
        <v>180</v>
      </c>
      <c r="E49" s="173">
        <v>4.0000000000000002E-4</v>
      </c>
      <c r="F49" s="173">
        <v>2.9999999999999997E-4</v>
      </c>
      <c r="G49" s="173">
        <v>5.0000000000000001E-4</v>
      </c>
      <c r="H49" s="32" t="s">
        <v>81</v>
      </c>
      <c r="I49" s="2">
        <v>2.9999999999999997E-4</v>
      </c>
      <c r="J49" s="2">
        <v>5.0000000000000001E-4</v>
      </c>
    </row>
    <row r="50" spans="1:10" x14ac:dyDescent="0.2">
      <c r="A50" s="170" t="s">
        <v>19</v>
      </c>
      <c r="B50" s="170" t="s">
        <v>9</v>
      </c>
      <c r="C50" s="31">
        <v>1</v>
      </c>
      <c r="D50" s="31">
        <v>180</v>
      </c>
      <c r="E50" s="171">
        <v>8.7416100000000004E-3</v>
      </c>
      <c r="F50" s="171">
        <v>6.556208E-3</v>
      </c>
      <c r="G50" s="171">
        <v>1.0927012999999999E-2</v>
      </c>
      <c r="H50" s="32" t="s">
        <v>81</v>
      </c>
      <c r="I50" s="2">
        <v>6.556208E-3</v>
      </c>
      <c r="J50" s="2">
        <v>1.0927012999999999E-2</v>
      </c>
    </row>
    <row r="51" spans="1:10" x14ac:dyDescent="0.2">
      <c r="A51" s="170" t="s">
        <v>19</v>
      </c>
      <c r="B51" s="170" t="s">
        <v>17</v>
      </c>
      <c r="C51" s="30">
        <v>1</v>
      </c>
      <c r="D51" s="30">
        <v>180</v>
      </c>
      <c r="E51" s="171">
        <v>1.77217E-3</v>
      </c>
      <c r="F51" s="171">
        <v>1.329128E-3</v>
      </c>
      <c r="G51" s="171">
        <v>2.2152130000000002E-3</v>
      </c>
      <c r="H51" s="32" t="s">
        <v>81</v>
      </c>
      <c r="I51" s="2">
        <v>1.329128E-3</v>
      </c>
      <c r="J51" s="2">
        <v>2.2152130000000002E-3</v>
      </c>
    </row>
    <row r="52" spans="1:10" x14ac:dyDescent="0.2">
      <c r="A52" s="170" t="s">
        <v>19</v>
      </c>
      <c r="B52" s="170" t="s">
        <v>23</v>
      </c>
      <c r="C52" s="30">
        <v>1</v>
      </c>
      <c r="D52" s="30">
        <v>180</v>
      </c>
      <c r="E52" s="171">
        <v>1.0042499999999999E-3</v>
      </c>
      <c r="F52" s="171">
        <v>7.5318800000000001E-4</v>
      </c>
      <c r="G52" s="171">
        <v>1.2553130000000001E-3</v>
      </c>
      <c r="H52" s="32" t="s">
        <v>81</v>
      </c>
      <c r="I52" s="2">
        <v>7.5318800000000001E-4</v>
      </c>
      <c r="J52" s="2">
        <v>1.2553130000000001E-3</v>
      </c>
    </row>
    <row r="53" spans="1:10" x14ac:dyDescent="0.2">
      <c r="A53" s="170" t="s">
        <v>19</v>
      </c>
      <c r="B53" s="170" t="s">
        <v>25</v>
      </c>
      <c r="C53" s="31">
        <v>1</v>
      </c>
      <c r="D53" s="31">
        <v>180</v>
      </c>
      <c r="E53" s="171">
        <v>4.7031E-3</v>
      </c>
      <c r="F53" s="171">
        <v>3.527325E-3</v>
      </c>
      <c r="G53" s="171">
        <v>5.8788750000000004E-3</v>
      </c>
      <c r="H53" s="32" t="s">
        <v>81</v>
      </c>
      <c r="I53" s="2">
        <v>3.527325E-3</v>
      </c>
      <c r="J53" s="2">
        <v>5.8788750000000004E-3</v>
      </c>
    </row>
    <row r="54" spans="1:10" x14ac:dyDescent="0.2">
      <c r="A54" s="170" t="s">
        <v>19</v>
      </c>
      <c r="B54" s="170" t="s">
        <v>74</v>
      </c>
      <c r="C54" s="30">
        <v>1</v>
      </c>
      <c r="D54" s="30">
        <v>180</v>
      </c>
      <c r="E54" s="171">
        <v>9.7897999999999995E-4</v>
      </c>
      <c r="F54" s="171">
        <v>2.5033999999999999E-4</v>
      </c>
      <c r="G54" s="171">
        <v>1.707613E-3</v>
      </c>
      <c r="H54" s="32" t="s">
        <v>80</v>
      </c>
      <c r="I54" s="2">
        <v>0.74373527100000003</v>
      </c>
      <c r="J54" s="2">
        <v>758.96051950000003</v>
      </c>
    </row>
    <row r="55" spans="1:10" x14ac:dyDescent="0.2">
      <c r="A55" s="170" t="s">
        <v>19</v>
      </c>
      <c r="B55" s="170" t="s">
        <v>43</v>
      </c>
      <c r="C55" s="30">
        <v>1</v>
      </c>
      <c r="D55" s="30">
        <v>180</v>
      </c>
      <c r="E55" s="171">
        <v>9.1295999999999999E-4</v>
      </c>
      <c r="F55" s="171">
        <v>6.8471999999999999E-4</v>
      </c>
      <c r="G55" s="171">
        <v>1.1412E-3</v>
      </c>
      <c r="H55" s="32" t="s">
        <v>81</v>
      </c>
      <c r="I55" s="2">
        <v>6.8471999999999999E-4</v>
      </c>
      <c r="J55" s="2">
        <v>1.1412E-3</v>
      </c>
    </row>
    <row r="56" spans="1:10" x14ac:dyDescent="0.2">
      <c r="A56" s="36" t="s">
        <v>21</v>
      </c>
      <c r="B56" s="38" t="s">
        <v>11</v>
      </c>
      <c r="C56" s="31">
        <v>1</v>
      </c>
      <c r="D56" s="31">
        <v>180</v>
      </c>
      <c r="E56" s="173">
        <v>2.82501E-2</v>
      </c>
      <c r="F56" s="173">
        <v>2.1187575E-2</v>
      </c>
      <c r="G56" s="173">
        <v>3.5312625E-2</v>
      </c>
      <c r="H56" s="32" t="s">
        <v>81</v>
      </c>
      <c r="I56" s="2">
        <v>2.1187575E-2</v>
      </c>
      <c r="J56" s="2">
        <v>3.5312625E-2</v>
      </c>
    </row>
    <row r="57" spans="1:10" x14ac:dyDescent="0.2">
      <c r="A57" s="36" t="s">
        <v>21</v>
      </c>
      <c r="B57" s="36" t="s">
        <v>25</v>
      </c>
      <c r="C57" s="30">
        <v>1</v>
      </c>
      <c r="D57" s="30">
        <v>180</v>
      </c>
      <c r="E57" s="173">
        <v>4.7031E-3</v>
      </c>
      <c r="F57" s="173">
        <v>3.527325E-3</v>
      </c>
      <c r="G57" s="173">
        <v>5.8788750000000004E-3</v>
      </c>
      <c r="H57" s="32" t="s">
        <v>81</v>
      </c>
      <c r="I57" s="2">
        <v>3.527325E-3</v>
      </c>
      <c r="J57" s="2">
        <v>5.8788750000000004E-3</v>
      </c>
    </row>
    <row r="58" spans="1:10" x14ac:dyDescent="0.2">
      <c r="A58" s="36" t="s">
        <v>21</v>
      </c>
      <c r="B58" s="36" t="s">
        <v>74</v>
      </c>
      <c r="C58" s="30">
        <v>1</v>
      </c>
      <c r="D58" s="30">
        <v>180</v>
      </c>
      <c r="E58" s="173">
        <v>9.7897999999999995E-4</v>
      </c>
      <c r="F58" s="173">
        <v>2.5033999999999999E-4</v>
      </c>
      <c r="G58" s="173">
        <v>1.707613E-3</v>
      </c>
      <c r="H58" s="32" t="s">
        <v>80</v>
      </c>
      <c r="I58" s="2">
        <v>0.74373527100000003</v>
      </c>
      <c r="J58" s="2">
        <v>758.96051950000003</v>
      </c>
    </row>
    <row r="59" spans="1:10" x14ac:dyDescent="0.2">
      <c r="A59" s="36" t="s">
        <v>21</v>
      </c>
      <c r="B59" s="36" t="s">
        <v>43</v>
      </c>
      <c r="C59" s="31">
        <v>1</v>
      </c>
      <c r="D59" s="31">
        <v>180</v>
      </c>
      <c r="E59" s="173">
        <v>4.0000000000000002E-4</v>
      </c>
      <c r="F59" s="173">
        <v>2.9999999999999997E-4</v>
      </c>
      <c r="G59" s="173">
        <v>5.0000000000000001E-4</v>
      </c>
      <c r="H59" s="32" t="s">
        <v>81</v>
      </c>
      <c r="I59" s="2">
        <v>2.9999999999999997E-4</v>
      </c>
      <c r="J59" s="2">
        <v>5.0000000000000001E-4</v>
      </c>
    </row>
    <row r="60" spans="1:10" x14ac:dyDescent="0.2">
      <c r="A60" s="170" t="s">
        <v>23</v>
      </c>
      <c r="B60" s="170" t="s">
        <v>43</v>
      </c>
      <c r="C60" s="30">
        <v>1</v>
      </c>
      <c r="D60" s="30">
        <v>180</v>
      </c>
      <c r="E60" s="171">
        <v>0.375</v>
      </c>
      <c r="F60" s="171">
        <v>0.28125</v>
      </c>
      <c r="G60" s="171">
        <v>0.46875</v>
      </c>
      <c r="H60" s="32" t="s">
        <v>81</v>
      </c>
      <c r="I60" s="2">
        <v>0.28125</v>
      </c>
      <c r="J60" s="2">
        <v>0.46875</v>
      </c>
    </row>
    <row r="61" spans="1:10" x14ac:dyDescent="0.2">
      <c r="A61" s="36" t="s">
        <v>25</v>
      </c>
      <c r="B61" s="36" t="s">
        <v>3</v>
      </c>
      <c r="C61" s="30">
        <v>1</v>
      </c>
      <c r="D61" s="30">
        <v>180</v>
      </c>
      <c r="E61" s="173">
        <v>0.01</v>
      </c>
      <c r="F61" s="173">
        <v>7.4999999999999997E-3</v>
      </c>
      <c r="G61" s="173">
        <v>1.2500000000000001E-2</v>
      </c>
      <c r="H61" s="32" t="s">
        <v>81</v>
      </c>
      <c r="I61" s="2">
        <v>7.4999999999999997E-3</v>
      </c>
      <c r="J61" s="2">
        <v>1.2500000000000001E-2</v>
      </c>
    </row>
    <row r="62" spans="1:10" x14ac:dyDescent="0.2">
      <c r="A62" s="36" t="s">
        <v>25</v>
      </c>
      <c r="B62" s="36" t="s">
        <v>27</v>
      </c>
      <c r="C62" s="31">
        <v>1</v>
      </c>
      <c r="D62" s="31">
        <v>180</v>
      </c>
      <c r="E62" s="173">
        <v>4.2695299999999997E-3</v>
      </c>
      <c r="F62" s="173">
        <v>3.3960499999999999E-3</v>
      </c>
      <c r="G62" s="173">
        <v>5.1430130000000001E-3</v>
      </c>
      <c r="H62" s="32" t="s">
        <v>80</v>
      </c>
      <c r="I62" s="2">
        <v>0.20440597199999999</v>
      </c>
      <c r="J62" s="2">
        <v>47.671114780000003</v>
      </c>
    </row>
    <row r="63" spans="1:10" x14ac:dyDescent="0.2">
      <c r="A63" s="36" t="s">
        <v>25</v>
      </c>
      <c r="B63" s="36" t="s">
        <v>29</v>
      </c>
      <c r="C63" s="30">
        <v>1</v>
      </c>
      <c r="D63" s="30">
        <v>180</v>
      </c>
      <c r="E63" s="173">
        <v>0.01</v>
      </c>
      <c r="F63" s="173">
        <v>7.4999999999999997E-3</v>
      </c>
      <c r="G63" s="173">
        <v>1.2500000000000001E-2</v>
      </c>
      <c r="H63" s="32" t="s">
        <v>81</v>
      </c>
      <c r="I63" s="2">
        <v>7.4999999999999997E-3</v>
      </c>
      <c r="J63" s="2">
        <v>1.2500000000000001E-2</v>
      </c>
    </row>
    <row r="64" spans="1:10" x14ac:dyDescent="0.2">
      <c r="A64" s="36" t="s">
        <v>25</v>
      </c>
      <c r="B64" s="36" t="s">
        <v>31</v>
      </c>
      <c r="C64" s="30">
        <v>1</v>
      </c>
      <c r="D64" s="30">
        <v>180</v>
      </c>
      <c r="E64" s="173">
        <v>4.1399999999999996E-3</v>
      </c>
      <c r="F64" s="178">
        <v>4.1000000000000003E-3</v>
      </c>
      <c r="G64" s="178">
        <v>4.1999999999999997E-3</v>
      </c>
      <c r="H64" s="32" t="s">
        <v>80</v>
      </c>
      <c r="I64" s="2">
        <v>1.4492171999999999E-2</v>
      </c>
      <c r="J64" s="2">
        <v>3.4860323520000001</v>
      </c>
    </row>
    <row r="65" spans="1:10" x14ac:dyDescent="0.2">
      <c r="A65" s="36" t="s">
        <v>25</v>
      </c>
      <c r="B65" s="36" t="s">
        <v>74</v>
      </c>
      <c r="C65" s="31">
        <v>1</v>
      </c>
      <c r="D65" s="31">
        <v>180</v>
      </c>
      <c r="E65" s="173">
        <v>9.7897999999999995E-4</v>
      </c>
      <c r="F65" s="173">
        <v>2.5033999999999999E-4</v>
      </c>
      <c r="G65" s="173">
        <v>1.707613E-3</v>
      </c>
      <c r="H65" s="32" t="s">
        <v>80</v>
      </c>
      <c r="I65" s="2">
        <v>0.74373527100000003</v>
      </c>
      <c r="J65" s="2">
        <v>758.96051950000003</v>
      </c>
    </row>
    <row r="66" spans="1:10" x14ac:dyDescent="0.2">
      <c r="A66" s="36" t="s">
        <v>25</v>
      </c>
      <c r="B66" s="36" t="s">
        <v>43</v>
      </c>
      <c r="C66" s="30">
        <v>1</v>
      </c>
      <c r="D66" s="30">
        <v>180</v>
      </c>
      <c r="E66" s="173">
        <v>6.4333000000000001E-4</v>
      </c>
      <c r="F66" s="173">
        <v>4.8249799999999999E-4</v>
      </c>
      <c r="G66" s="173">
        <v>8.0416299999999999E-4</v>
      </c>
      <c r="H66" s="32" t="s">
        <v>81</v>
      </c>
      <c r="I66" s="2">
        <v>4.8249799999999999E-4</v>
      </c>
      <c r="J66" s="2">
        <v>8.0416299999999999E-4</v>
      </c>
    </row>
    <row r="67" spans="1:10" x14ac:dyDescent="0.2">
      <c r="A67" s="170" t="s">
        <v>27</v>
      </c>
      <c r="B67" s="170" t="s">
        <v>3</v>
      </c>
      <c r="C67" s="30">
        <v>1</v>
      </c>
      <c r="D67" s="30">
        <v>180</v>
      </c>
      <c r="E67" s="171">
        <v>1.0000000000000001E-5</v>
      </c>
      <c r="F67" s="171">
        <v>7.5000000000000002E-6</v>
      </c>
      <c r="G67" s="171">
        <v>1.2500000000000001E-5</v>
      </c>
      <c r="H67" s="32" t="s">
        <v>81</v>
      </c>
      <c r="I67" s="2">
        <v>7.5000000000000002E-6</v>
      </c>
      <c r="J67" s="2">
        <v>1.2500000000000001E-5</v>
      </c>
    </row>
    <row r="68" spans="1:10" x14ac:dyDescent="0.2">
      <c r="A68" s="170" t="s">
        <v>27</v>
      </c>
      <c r="B68" s="170" t="s">
        <v>9</v>
      </c>
      <c r="C68" s="31">
        <v>1</v>
      </c>
      <c r="D68" s="31">
        <v>180</v>
      </c>
      <c r="E68" s="171">
        <v>6.4386000000000001E-4</v>
      </c>
      <c r="F68" s="171">
        <v>4.82895E-4</v>
      </c>
      <c r="G68" s="171">
        <v>8.0482500000000001E-4</v>
      </c>
      <c r="H68" s="32" t="s">
        <v>81</v>
      </c>
      <c r="I68" s="2">
        <v>4.82895E-4</v>
      </c>
      <c r="J68" s="2">
        <v>8.0482500000000001E-4</v>
      </c>
    </row>
    <row r="69" spans="1:10" x14ac:dyDescent="0.2">
      <c r="A69" s="170" t="s">
        <v>27</v>
      </c>
      <c r="B69" s="170" t="s">
        <v>29</v>
      </c>
      <c r="C69" s="30">
        <v>1</v>
      </c>
      <c r="D69" s="30">
        <v>180</v>
      </c>
      <c r="E69" s="171">
        <v>0.01</v>
      </c>
      <c r="F69" s="171">
        <v>7.4999999999999997E-3</v>
      </c>
      <c r="G69" s="171">
        <v>1.2500000000000001E-2</v>
      </c>
      <c r="H69" s="32" t="s">
        <v>81</v>
      </c>
      <c r="I69" s="2">
        <v>7.4999999999999997E-3</v>
      </c>
      <c r="J69" s="2">
        <v>1.2500000000000001E-2</v>
      </c>
    </row>
    <row r="70" spans="1:10" x14ac:dyDescent="0.2">
      <c r="A70" s="170" t="s">
        <v>27</v>
      </c>
      <c r="B70" s="170" t="s">
        <v>31</v>
      </c>
      <c r="C70" s="31">
        <v>1</v>
      </c>
      <c r="D70" s="31">
        <v>180</v>
      </c>
      <c r="E70" s="171">
        <v>2.7125320000000001E-2</v>
      </c>
      <c r="F70" s="171">
        <v>2.4400000000000002E-2</v>
      </c>
      <c r="G70" s="171">
        <v>2.98E-2</v>
      </c>
      <c r="H70" s="32" t="s">
        <v>80</v>
      </c>
      <c r="I70" s="2">
        <v>9.8329101000000002E-2</v>
      </c>
      <c r="J70" s="2">
        <v>3.5266641189999999</v>
      </c>
    </row>
    <row r="71" spans="1:10" x14ac:dyDescent="0.2">
      <c r="A71" s="170" t="s">
        <v>27</v>
      </c>
      <c r="B71" s="170" t="s">
        <v>71</v>
      </c>
      <c r="C71" s="31">
        <v>1</v>
      </c>
      <c r="D71" s="31">
        <v>36</v>
      </c>
      <c r="E71" s="174">
        <v>1.2800000000000001E-2</v>
      </c>
      <c r="F71" s="174">
        <v>1.21E-2</v>
      </c>
      <c r="G71" s="174">
        <v>1.35E-2</v>
      </c>
      <c r="H71" s="32" t="s">
        <v>80</v>
      </c>
      <c r="I71" s="2">
        <v>5.4648750000000003E-2</v>
      </c>
      <c r="J71" s="2">
        <v>4.2147848339999996</v>
      </c>
    </row>
    <row r="72" spans="1:10" x14ac:dyDescent="0.2">
      <c r="A72" s="34" t="s">
        <v>27</v>
      </c>
      <c r="B72" s="40" t="s">
        <v>71</v>
      </c>
      <c r="C72" s="29">
        <v>37</v>
      </c>
      <c r="D72" s="29">
        <v>37</v>
      </c>
      <c r="E72" s="41">
        <v>1.3048896000000001E-2</v>
      </c>
      <c r="F72" s="41">
        <v>9.7866719999999997E-3</v>
      </c>
      <c r="G72" s="41">
        <v>1.6311119999999998E-2</v>
      </c>
      <c r="H72" s="32" t="s">
        <v>81</v>
      </c>
      <c r="I72" s="2">
        <v>9.7866719999999997E-3</v>
      </c>
      <c r="J72" s="2">
        <v>1.6311119999999998E-2</v>
      </c>
    </row>
    <row r="73" spans="1:10" x14ac:dyDescent="0.2">
      <c r="A73" s="34" t="s">
        <v>27</v>
      </c>
      <c r="B73" s="40" t="s">
        <v>71</v>
      </c>
      <c r="C73" s="29">
        <v>38</v>
      </c>
      <c r="D73" s="29">
        <v>38</v>
      </c>
      <c r="E73" s="41">
        <v>1.3302632E-2</v>
      </c>
      <c r="F73" s="41">
        <v>9.9769739999999996E-3</v>
      </c>
      <c r="G73" s="41">
        <v>1.662829E-2</v>
      </c>
      <c r="H73" s="32" t="s">
        <v>81</v>
      </c>
      <c r="I73" s="2">
        <v>9.9769739999999996E-3</v>
      </c>
      <c r="J73" s="2">
        <v>1.662829E-2</v>
      </c>
    </row>
    <row r="74" spans="1:10" x14ac:dyDescent="0.2">
      <c r="A74" s="34" t="s">
        <v>27</v>
      </c>
      <c r="B74" s="40" t="s">
        <v>71</v>
      </c>
      <c r="C74" s="29">
        <v>39</v>
      </c>
      <c r="D74" s="29">
        <v>39</v>
      </c>
      <c r="E74" s="41">
        <v>1.3561301E-2</v>
      </c>
      <c r="F74" s="41">
        <v>1.0170976E-2</v>
      </c>
      <c r="G74" s="41">
        <v>1.6951627E-2</v>
      </c>
      <c r="H74" s="32" t="s">
        <v>81</v>
      </c>
      <c r="I74" s="2">
        <v>1.0170976E-2</v>
      </c>
      <c r="J74" s="2">
        <v>1.6951627E-2</v>
      </c>
    </row>
    <row r="75" spans="1:10" x14ac:dyDescent="0.2">
      <c r="A75" s="34" t="s">
        <v>27</v>
      </c>
      <c r="B75" s="40" t="s">
        <v>71</v>
      </c>
      <c r="C75" s="29">
        <v>40</v>
      </c>
      <c r="D75" s="29">
        <v>40</v>
      </c>
      <c r="E75" s="41">
        <v>1.3825001E-2</v>
      </c>
      <c r="F75" s="41">
        <v>1.0368751000000001E-2</v>
      </c>
      <c r="G75" s="41">
        <v>1.7281251000000001E-2</v>
      </c>
      <c r="H75" s="32" t="s">
        <v>81</v>
      </c>
      <c r="I75" s="2">
        <v>1.0368751000000001E-2</v>
      </c>
      <c r="J75" s="2">
        <v>1.7281251000000001E-2</v>
      </c>
    </row>
    <row r="76" spans="1:10" x14ac:dyDescent="0.2">
      <c r="A76" s="34" t="s">
        <v>27</v>
      </c>
      <c r="B76" s="40" t="s">
        <v>71</v>
      </c>
      <c r="C76" s="29">
        <v>41</v>
      </c>
      <c r="D76" s="29">
        <v>41</v>
      </c>
      <c r="E76" s="41">
        <v>1.4093827999999999E-2</v>
      </c>
      <c r="F76" s="41">
        <v>1.0570371E-2</v>
      </c>
      <c r="G76" s="41">
        <v>1.7617285E-2</v>
      </c>
      <c r="H76" s="32" t="s">
        <v>81</v>
      </c>
      <c r="I76" s="2">
        <v>1.0570371E-2</v>
      </c>
      <c r="J76" s="2">
        <v>1.7617285E-2</v>
      </c>
    </row>
    <row r="77" spans="1:10" x14ac:dyDescent="0.2">
      <c r="A77" s="34" t="s">
        <v>27</v>
      </c>
      <c r="B77" s="40" t="s">
        <v>71</v>
      </c>
      <c r="C77" s="29">
        <v>42</v>
      </c>
      <c r="D77" s="29">
        <v>42</v>
      </c>
      <c r="E77" s="41">
        <v>1.4367883E-2</v>
      </c>
      <c r="F77" s="41">
        <v>1.0775912E-2</v>
      </c>
      <c r="G77" s="41">
        <v>1.7959853000000001E-2</v>
      </c>
      <c r="H77" s="32" t="s">
        <v>81</v>
      </c>
      <c r="I77" s="2">
        <v>1.0775912E-2</v>
      </c>
      <c r="J77" s="2">
        <v>1.7959853000000001E-2</v>
      </c>
    </row>
    <row r="78" spans="1:10" x14ac:dyDescent="0.2">
      <c r="A78" s="34" t="s">
        <v>27</v>
      </c>
      <c r="B78" s="40" t="s">
        <v>71</v>
      </c>
      <c r="C78" s="29">
        <v>43</v>
      </c>
      <c r="D78" s="29">
        <v>43</v>
      </c>
      <c r="E78" s="41">
        <v>1.4647266000000001E-2</v>
      </c>
      <c r="F78" s="41">
        <v>1.0985450000000001E-2</v>
      </c>
      <c r="G78" s="41">
        <v>1.8309083E-2</v>
      </c>
      <c r="H78" s="32" t="s">
        <v>81</v>
      </c>
      <c r="I78" s="2">
        <v>1.0985450000000001E-2</v>
      </c>
      <c r="J78" s="2">
        <v>1.8309083E-2</v>
      </c>
    </row>
    <row r="79" spans="1:10" x14ac:dyDescent="0.2">
      <c r="A79" s="34" t="s">
        <v>27</v>
      </c>
      <c r="B79" s="40" t="s">
        <v>71</v>
      </c>
      <c r="C79" s="29">
        <v>44</v>
      </c>
      <c r="D79" s="29">
        <v>44</v>
      </c>
      <c r="E79" s="41">
        <v>1.4932081999999999E-2</v>
      </c>
      <c r="F79" s="41">
        <v>1.1199061999999999E-2</v>
      </c>
      <c r="G79" s="41">
        <v>1.8665102999999999E-2</v>
      </c>
      <c r="H79" s="32" t="s">
        <v>81</v>
      </c>
      <c r="I79" s="2">
        <v>1.1199061999999999E-2</v>
      </c>
      <c r="J79" s="2">
        <v>1.8665102999999999E-2</v>
      </c>
    </row>
    <row r="80" spans="1:10" x14ac:dyDescent="0.2">
      <c r="A80" s="34" t="s">
        <v>27</v>
      </c>
      <c r="B80" s="40" t="s">
        <v>71</v>
      </c>
      <c r="C80" s="29">
        <v>45</v>
      </c>
      <c r="D80" s="29">
        <v>45</v>
      </c>
      <c r="E80" s="41">
        <v>1.5222436000000001E-2</v>
      </c>
      <c r="F80" s="41">
        <v>1.1416826999999999E-2</v>
      </c>
      <c r="G80" s="41">
        <v>1.9028046E-2</v>
      </c>
      <c r="H80" s="32" t="s">
        <v>81</v>
      </c>
      <c r="I80" s="2">
        <v>1.1416826999999999E-2</v>
      </c>
      <c r="J80" s="2">
        <v>1.9028046E-2</v>
      </c>
    </row>
    <row r="81" spans="1:10" x14ac:dyDescent="0.2">
      <c r="A81" s="34" t="s">
        <v>27</v>
      </c>
      <c r="B81" s="40" t="s">
        <v>71</v>
      </c>
      <c r="C81" s="29">
        <v>46</v>
      </c>
      <c r="D81" s="29">
        <v>46</v>
      </c>
      <c r="E81" s="41">
        <v>1.5518437E-2</v>
      </c>
      <c r="F81" s="41">
        <v>1.1638828E-2</v>
      </c>
      <c r="G81" s="41">
        <v>1.9398045999999999E-2</v>
      </c>
      <c r="H81" s="32" t="s">
        <v>81</v>
      </c>
      <c r="I81" s="2">
        <v>1.1638828E-2</v>
      </c>
      <c r="J81" s="2">
        <v>1.9398045999999999E-2</v>
      </c>
    </row>
    <row r="82" spans="1:10" x14ac:dyDescent="0.2">
      <c r="A82" s="34" t="s">
        <v>27</v>
      </c>
      <c r="B82" s="40" t="s">
        <v>71</v>
      </c>
      <c r="C82" s="29">
        <v>47</v>
      </c>
      <c r="D82" s="29">
        <v>47</v>
      </c>
      <c r="E82" s="41">
        <v>1.5820193E-2</v>
      </c>
      <c r="F82" s="41">
        <v>1.1865145000000001E-2</v>
      </c>
      <c r="G82" s="41">
        <v>1.9775240999999999E-2</v>
      </c>
      <c r="H82" s="32" t="s">
        <v>81</v>
      </c>
      <c r="I82" s="2">
        <v>1.1865145000000001E-2</v>
      </c>
      <c r="J82" s="2">
        <v>1.9775240999999999E-2</v>
      </c>
    </row>
    <row r="83" spans="1:10" x14ac:dyDescent="0.2">
      <c r="A83" s="34" t="s">
        <v>27</v>
      </c>
      <c r="B83" s="40" t="s">
        <v>71</v>
      </c>
      <c r="C83" s="29">
        <v>48</v>
      </c>
      <c r="D83" s="29">
        <v>48</v>
      </c>
      <c r="E83" s="41">
        <v>1.6127816E-2</v>
      </c>
      <c r="F83" s="41">
        <v>1.2095862000000001E-2</v>
      </c>
      <c r="G83" s="41">
        <v>2.0159771E-2</v>
      </c>
      <c r="H83" s="32" t="s">
        <v>81</v>
      </c>
      <c r="I83" s="2">
        <v>1.2095862000000001E-2</v>
      </c>
      <c r="J83" s="2">
        <v>2.0159771E-2</v>
      </c>
    </row>
    <row r="84" spans="1:10" x14ac:dyDescent="0.2">
      <c r="A84" s="34" t="s">
        <v>27</v>
      </c>
      <c r="B84" s="40" t="s">
        <v>71</v>
      </c>
      <c r="C84" s="29">
        <v>49</v>
      </c>
      <c r="D84" s="29">
        <v>49</v>
      </c>
      <c r="E84" s="41">
        <v>1.6441422000000001E-2</v>
      </c>
      <c r="F84" s="41">
        <v>1.2331066E-2</v>
      </c>
      <c r="G84" s="41">
        <v>2.0551777E-2</v>
      </c>
      <c r="H84" s="32" t="s">
        <v>81</v>
      </c>
      <c r="I84" s="2">
        <v>1.2331066E-2</v>
      </c>
      <c r="J84" s="2">
        <v>2.0551777E-2</v>
      </c>
    </row>
    <row r="85" spans="1:10" x14ac:dyDescent="0.2">
      <c r="A85" s="34" t="s">
        <v>27</v>
      </c>
      <c r="B85" s="40" t="s">
        <v>71</v>
      </c>
      <c r="C85" s="29">
        <v>50</v>
      </c>
      <c r="D85" s="29">
        <v>50</v>
      </c>
      <c r="E85" s="41">
        <v>1.6761125000000002E-2</v>
      </c>
      <c r="F85" s="41">
        <v>1.2570843999999999E-2</v>
      </c>
      <c r="G85" s="41">
        <v>2.0951406999999998E-2</v>
      </c>
      <c r="H85" s="32" t="s">
        <v>81</v>
      </c>
      <c r="I85" s="2">
        <v>1.2570843999999999E-2</v>
      </c>
      <c r="J85" s="2">
        <v>2.0951406999999998E-2</v>
      </c>
    </row>
    <row r="86" spans="1:10" x14ac:dyDescent="0.2">
      <c r="A86" s="34" t="s">
        <v>27</v>
      </c>
      <c r="B86" s="40" t="s">
        <v>71</v>
      </c>
      <c r="C86" s="29">
        <v>51</v>
      </c>
      <c r="D86" s="29">
        <v>51</v>
      </c>
      <c r="E86" s="41">
        <v>1.7087044999999999E-2</v>
      </c>
      <c r="F86" s="41">
        <v>1.2815284E-2</v>
      </c>
      <c r="G86" s="41">
        <v>2.1358807E-2</v>
      </c>
      <c r="H86" s="32" t="s">
        <v>81</v>
      </c>
      <c r="I86" s="2">
        <v>1.2815284E-2</v>
      </c>
      <c r="J86" s="2">
        <v>2.1358807E-2</v>
      </c>
    </row>
    <row r="87" spans="1:10" x14ac:dyDescent="0.2">
      <c r="A87" s="34" t="s">
        <v>27</v>
      </c>
      <c r="B87" s="40" t="s">
        <v>71</v>
      </c>
      <c r="C87" s="29">
        <v>52</v>
      </c>
      <c r="D87" s="29">
        <v>52</v>
      </c>
      <c r="E87" s="41">
        <v>1.7419303000000001E-2</v>
      </c>
      <c r="F87" s="41">
        <v>1.3064477E-2</v>
      </c>
      <c r="G87" s="41">
        <v>2.1774129E-2</v>
      </c>
      <c r="H87" s="32" t="s">
        <v>81</v>
      </c>
      <c r="I87" s="2">
        <v>1.3064477E-2</v>
      </c>
      <c r="J87" s="2">
        <v>2.1774129E-2</v>
      </c>
    </row>
    <row r="88" spans="1:10" x14ac:dyDescent="0.2">
      <c r="A88" s="34" t="s">
        <v>27</v>
      </c>
      <c r="B88" s="40" t="s">
        <v>71</v>
      </c>
      <c r="C88" s="29">
        <v>53</v>
      </c>
      <c r="D88" s="29">
        <v>53</v>
      </c>
      <c r="E88" s="41">
        <v>1.7758020999999999E-2</v>
      </c>
      <c r="F88" s="41">
        <v>1.3318516000000001E-2</v>
      </c>
      <c r="G88" s="41">
        <v>2.2197527000000002E-2</v>
      </c>
      <c r="H88" s="32" t="s">
        <v>81</v>
      </c>
      <c r="I88" s="2">
        <v>1.3318516000000001E-2</v>
      </c>
      <c r="J88" s="2">
        <v>2.2197527000000002E-2</v>
      </c>
    </row>
    <row r="89" spans="1:10" x14ac:dyDescent="0.2">
      <c r="A89" s="34" t="s">
        <v>27</v>
      </c>
      <c r="B89" s="40" t="s">
        <v>71</v>
      </c>
      <c r="C89" s="29">
        <v>54</v>
      </c>
      <c r="D89" s="29">
        <v>54</v>
      </c>
      <c r="E89" s="41">
        <v>1.8103325999999999E-2</v>
      </c>
      <c r="F89" s="41">
        <v>1.3577495E-2</v>
      </c>
      <c r="G89" s="41">
        <v>2.2629158E-2</v>
      </c>
      <c r="H89" s="32" t="s">
        <v>81</v>
      </c>
      <c r="I89" s="2">
        <v>1.3577495E-2</v>
      </c>
      <c r="J89" s="2">
        <v>2.2629158E-2</v>
      </c>
    </row>
    <row r="90" spans="1:10" x14ac:dyDescent="0.2">
      <c r="A90" s="34" t="s">
        <v>27</v>
      </c>
      <c r="B90" s="40" t="s">
        <v>71</v>
      </c>
      <c r="C90" s="29">
        <v>55</v>
      </c>
      <c r="D90" s="29">
        <v>55</v>
      </c>
      <c r="E90" s="41">
        <v>1.8455345000000001E-2</v>
      </c>
      <c r="F90" s="41">
        <v>1.3841509E-2</v>
      </c>
      <c r="G90" s="41">
        <v>2.3069181000000001E-2</v>
      </c>
      <c r="H90" s="32" t="s">
        <v>81</v>
      </c>
      <c r="I90" s="2">
        <v>1.3841509E-2</v>
      </c>
      <c r="J90" s="2">
        <v>2.3069181000000001E-2</v>
      </c>
    </row>
    <row r="91" spans="1:10" x14ac:dyDescent="0.2">
      <c r="A91" s="34" t="s">
        <v>27</v>
      </c>
      <c r="B91" s="40" t="s">
        <v>71</v>
      </c>
      <c r="C91" s="29">
        <v>56</v>
      </c>
      <c r="D91" s="29">
        <v>56</v>
      </c>
      <c r="E91" s="41">
        <v>1.8814208999999998E-2</v>
      </c>
      <c r="F91" s="41">
        <v>1.4110657E-2</v>
      </c>
      <c r="G91" s="41">
        <v>2.3517762000000001E-2</v>
      </c>
      <c r="H91" s="32" t="s">
        <v>81</v>
      </c>
      <c r="I91" s="2">
        <v>1.4110657E-2</v>
      </c>
      <c r="J91" s="2">
        <v>2.3517762000000001E-2</v>
      </c>
    </row>
    <row r="92" spans="1:10" x14ac:dyDescent="0.2">
      <c r="A92" s="34" t="s">
        <v>27</v>
      </c>
      <c r="B92" s="40" t="s">
        <v>71</v>
      </c>
      <c r="C92" s="29">
        <v>57</v>
      </c>
      <c r="D92" s="29">
        <v>57</v>
      </c>
      <c r="E92" s="41">
        <v>1.9180052E-2</v>
      </c>
      <c r="F92" s="41">
        <v>1.4385039000000001E-2</v>
      </c>
      <c r="G92" s="41">
        <v>2.3975065E-2</v>
      </c>
      <c r="H92" s="32" t="s">
        <v>81</v>
      </c>
      <c r="I92" s="2">
        <v>1.4385039000000001E-2</v>
      </c>
      <c r="J92" s="2">
        <v>2.3975065E-2</v>
      </c>
    </row>
    <row r="93" spans="1:10" x14ac:dyDescent="0.2">
      <c r="A93" s="34" t="s">
        <v>27</v>
      </c>
      <c r="B93" s="40" t="s">
        <v>71</v>
      </c>
      <c r="C93" s="29">
        <v>58</v>
      </c>
      <c r="D93" s="29">
        <v>58</v>
      </c>
      <c r="E93" s="41">
        <v>1.9553008E-2</v>
      </c>
      <c r="F93" s="41">
        <v>1.4664755999999999E-2</v>
      </c>
      <c r="G93" s="41">
        <v>2.4441259999999999E-2</v>
      </c>
      <c r="H93" s="32" t="s">
        <v>81</v>
      </c>
      <c r="I93" s="2">
        <v>1.4664755999999999E-2</v>
      </c>
      <c r="J93" s="2">
        <v>2.4441259999999999E-2</v>
      </c>
    </row>
    <row r="94" spans="1:10" x14ac:dyDescent="0.2">
      <c r="A94" s="34" t="s">
        <v>27</v>
      </c>
      <c r="B94" s="40" t="s">
        <v>71</v>
      </c>
      <c r="C94" s="29">
        <v>59</v>
      </c>
      <c r="D94" s="29">
        <v>59</v>
      </c>
      <c r="E94" s="41">
        <v>1.9933216E-2</v>
      </c>
      <c r="F94" s="41">
        <v>1.4949911999999999E-2</v>
      </c>
      <c r="G94" s="41">
        <v>2.4916520000000001E-2</v>
      </c>
      <c r="H94" s="32" t="s">
        <v>81</v>
      </c>
      <c r="I94" s="2">
        <v>1.4949911999999999E-2</v>
      </c>
      <c r="J94" s="2">
        <v>2.4916520000000001E-2</v>
      </c>
    </row>
    <row r="95" spans="1:10" x14ac:dyDescent="0.2">
      <c r="A95" s="34" t="s">
        <v>27</v>
      </c>
      <c r="B95" s="40" t="s">
        <v>71</v>
      </c>
      <c r="C95" s="29">
        <v>60</v>
      </c>
      <c r="D95" s="29">
        <v>60</v>
      </c>
      <c r="E95" s="41">
        <v>2.0320817000000001E-2</v>
      </c>
      <c r="F95" s="41">
        <v>1.5240613E-2</v>
      </c>
      <c r="G95" s="41">
        <v>2.5401021999999999E-2</v>
      </c>
      <c r="H95" s="32" t="s">
        <v>81</v>
      </c>
      <c r="I95" s="2">
        <v>1.5240613E-2</v>
      </c>
      <c r="J95" s="2">
        <v>2.5401021999999999E-2</v>
      </c>
    </row>
    <row r="96" spans="1:10" x14ac:dyDescent="0.2">
      <c r="A96" s="34" t="s">
        <v>27</v>
      </c>
      <c r="B96" s="40" t="s">
        <v>71</v>
      </c>
      <c r="C96" s="29">
        <v>61</v>
      </c>
      <c r="D96" s="29">
        <v>61</v>
      </c>
      <c r="E96" s="41">
        <v>2.0715956000000001E-2</v>
      </c>
      <c r="F96" s="41">
        <v>1.5536967E-2</v>
      </c>
      <c r="G96" s="41">
        <v>2.5894944999999999E-2</v>
      </c>
      <c r="H96" s="32" t="s">
        <v>81</v>
      </c>
      <c r="I96" s="2">
        <v>1.5536967E-2</v>
      </c>
      <c r="J96" s="2">
        <v>2.5894944999999999E-2</v>
      </c>
    </row>
    <row r="97" spans="1:10" x14ac:dyDescent="0.2">
      <c r="A97" s="34" t="s">
        <v>27</v>
      </c>
      <c r="B97" s="40" t="s">
        <v>71</v>
      </c>
      <c r="C97" s="29">
        <v>62</v>
      </c>
      <c r="D97" s="29">
        <v>62</v>
      </c>
      <c r="E97" s="41">
        <v>2.1118776999999998E-2</v>
      </c>
      <c r="F97" s="41">
        <v>1.5839083E-2</v>
      </c>
      <c r="G97" s="41">
        <v>2.6398471999999999E-2</v>
      </c>
      <c r="H97" s="32" t="s">
        <v>81</v>
      </c>
      <c r="I97" s="2">
        <v>1.5839083E-2</v>
      </c>
      <c r="J97" s="2">
        <v>2.6398471999999999E-2</v>
      </c>
    </row>
    <row r="98" spans="1:10" x14ac:dyDescent="0.2">
      <c r="A98" s="34" t="s">
        <v>27</v>
      </c>
      <c r="B98" s="40" t="s">
        <v>71</v>
      </c>
      <c r="C98" s="29">
        <v>63</v>
      </c>
      <c r="D98" s="29">
        <v>63</v>
      </c>
      <c r="E98" s="41">
        <v>2.1529432000000001E-2</v>
      </c>
      <c r="F98" s="41">
        <v>1.6147074000000001E-2</v>
      </c>
      <c r="G98" s="41">
        <v>2.6911790000000001E-2</v>
      </c>
      <c r="H98" s="32" t="s">
        <v>81</v>
      </c>
      <c r="I98" s="2">
        <v>1.6147074000000001E-2</v>
      </c>
      <c r="J98" s="2">
        <v>2.6911790000000001E-2</v>
      </c>
    </row>
    <row r="99" spans="1:10" x14ac:dyDescent="0.2">
      <c r="A99" s="34" t="s">
        <v>27</v>
      </c>
      <c r="B99" s="40" t="s">
        <v>71</v>
      </c>
      <c r="C99" s="29">
        <v>64</v>
      </c>
      <c r="D99" s="29">
        <v>64</v>
      </c>
      <c r="E99" s="41">
        <v>2.1948071999999999E-2</v>
      </c>
      <c r="F99" s="41">
        <v>1.6461053999999999E-2</v>
      </c>
      <c r="G99" s="41">
        <v>2.7435089999999999E-2</v>
      </c>
      <c r="H99" s="32" t="s">
        <v>81</v>
      </c>
      <c r="I99" s="2">
        <v>1.6461053999999999E-2</v>
      </c>
      <c r="J99" s="2">
        <v>2.7435089999999999E-2</v>
      </c>
    </row>
    <row r="100" spans="1:10" x14ac:dyDescent="0.2">
      <c r="A100" s="34" t="s">
        <v>27</v>
      </c>
      <c r="B100" s="40" t="s">
        <v>71</v>
      </c>
      <c r="C100" s="29">
        <v>65</v>
      </c>
      <c r="D100" s="29">
        <v>65</v>
      </c>
      <c r="E100" s="41">
        <v>2.2374852000000001E-2</v>
      </c>
      <c r="F100" s="41">
        <v>1.6781139E-2</v>
      </c>
      <c r="G100" s="41">
        <v>2.7968565000000001E-2</v>
      </c>
      <c r="H100" s="32" t="s">
        <v>81</v>
      </c>
      <c r="I100" s="2">
        <v>1.6781139E-2</v>
      </c>
      <c r="J100" s="2">
        <v>2.7968565000000001E-2</v>
      </c>
    </row>
    <row r="101" spans="1:10" x14ac:dyDescent="0.2">
      <c r="A101" s="34" t="s">
        <v>27</v>
      </c>
      <c r="B101" s="40" t="s">
        <v>71</v>
      </c>
      <c r="C101" s="29">
        <v>66</v>
      </c>
      <c r="D101" s="29">
        <v>66</v>
      </c>
      <c r="E101" s="41">
        <v>2.2809930999999999E-2</v>
      </c>
      <c r="F101" s="41">
        <v>1.7107448000000001E-2</v>
      </c>
      <c r="G101" s="41">
        <v>2.8512414E-2</v>
      </c>
      <c r="H101" s="32" t="s">
        <v>81</v>
      </c>
      <c r="I101" s="2">
        <v>1.7107448000000001E-2</v>
      </c>
      <c r="J101" s="2">
        <v>2.8512414E-2</v>
      </c>
    </row>
    <row r="102" spans="1:10" x14ac:dyDescent="0.2">
      <c r="A102" s="34" t="s">
        <v>27</v>
      </c>
      <c r="B102" s="40" t="s">
        <v>71</v>
      </c>
      <c r="C102" s="29">
        <v>67</v>
      </c>
      <c r="D102" s="29">
        <v>67</v>
      </c>
      <c r="E102" s="41">
        <v>2.3253469999999998E-2</v>
      </c>
      <c r="F102" s="41">
        <v>1.7440102999999998E-2</v>
      </c>
      <c r="G102" s="41">
        <v>2.9066838000000001E-2</v>
      </c>
      <c r="H102" s="32" t="s">
        <v>81</v>
      </c>
      <c r="I102" s="2">
        <v>1.7440102999999998E-2</v>
      </c>
      <c r="J102" s="2">
        <v>2.9066838000000001E-2</v>
      </c>
    </row>
    <row r="103" spans="1:10" x14ac:dyDescent="0.2">
      <c r="A103" s="34" t="s">
        <v>27</v>
      </c>
      <c r="B103" s="40" t="s">
        <v>71</v>
      </c>
      <c r="C103" s="29">
        <v>68</v>
      </c>
      <c r="D103" s="29">
        <v>68</v>
      </c>
      <c r="E103" s="41">
        <v>2.3705634E-2</v>
      </c>
      <c r="F103" s="41">
        <v>1.7779224999999999E-2</v>
      </c>
      <c r="G103" s="41">
        <v>2.9632042000000001E-2</v>
      </c>
      <c r="H103" s="32" t="s">
        <v>81</v>
      </c>
      <c r="I103" s="2">
        <v>1.7779224999999999E-2</v>
      </c>
      <c r="J103" s="2">
        <v>2.9632042000000001E-2</v>
      </c>
    </row>
    <row r="104" spans="1:10" x14ac:dyDescent="0.2">
      <c r="A104" s="34" t="s">
        <v>27</v>
      </c>
      <c r="B104" s="40" t="s">
        <v>71</v>
      </c>
      <c r="C104" s="29">
        <v>69</v>
      </c>
      <c r="D104" s="29">
        <v>69</v>
      </c>
      <c r="E104" s="41">
        <v>2.4166590000000002E-2</v>
      </c>
      <c r="F104" s="41">
        <v>1.8124943000000001E-2</v>
      </c>
      <c r="G104" s="41">
        <v>3.0208237999999998E-2</v>
      </c>
      <c r="H104" s="32" t="s">
        <v>81</v>
      </c>
      <c r="I104" s="2">
        <v>1.8124943000000001E-2</v>
      </c>
      <c r="J104" s="2">
        <v>3.0208237999999998E-2</v>
      </c>
    </row>
    <row r="105" spans="1:10" x14ac:dyDescent="0.2">
      <c r="A105" s="34" t="s">
        <v>27</v>
      </c>
      <c r="B105" s="40" t="s">
        <v>71</v>
      </c>
      <c r="C105" s="29">
        <v>70</v>
      </c>
      <c r="D105" s="29">
        <v>70</v>
      </c>
      <c r="E105" s="41">
        <v>2.4636509000000001E-2</v>
      </c>
      <c r="F105" s="41">
        <v>1.8477382000000001E-2</v>
      </c>
      <c r="G105" s="41">
        <v>3.0795637000000001E-2</v>
      </c>
      <c r="H105" s="32" t="s">
        <v>81</v>
      </c>
      <c r="I105" s="2">
        <v>1.8477382000000001E-2</v>
      </c>
      <c r="J105" s="2">
        <v>3.0795637000000001E-2</v>
      </c>
    </row>
    <row r="106" spans="1:10" x14ac:dyDescent="0.2">
      <c r="A106" s="34" t="s">
        <v>27</v>
      </c>
      <c r="B106" s="40" t="s">
        <v>71</v>
      </c>
      <c r="C106" s="29">
        <v>71</v>
      </c>
      <c r="D106" s="29">
        <v>71</v>
      </c>
      <c r="E106" s="41">
        <v>2.5115565999999999E-2</v>
      </c>
      <c r="F106" s="41">
        <v>1.8836675000000001E-2</v>
      </c>
      <c r="G106" s="41">
        <v>3.1394458E-2</v>
      </c>
      <c r="H106" s="32" t="s">
        <v>81</v>
      </c>
      <c r="I106" s="2">
        <v>1.8836675000000001E-2</v>
      </c>
      <c r="J106" s="2">
        <v>3.1394458E-2</v>
      </c>
    </row>
    <row r="107" spans="1:10" x14ac:dyDescent="0.2">
      <c r="A107" s="34" t="s">
        <v>27</v>
      </c>
      <c r="B107" s="40" t="s">
        <v>71</v>
      </c>
      <c r="C107" s="29">
        <v>72</v>
      </c>
      <c r="D107" s="29">
        <v>180</v>
      </c>
      <c r="E107" s="41">
        <v>2.5603938E-2</v>
      </c>
      <c r="F107" s="41">
        <v>1.9202954000000001E-2</v>
      </c>
      <c r="G107" s="41">
        <v>3.2004922999999998E-2</v>
      </c>
      <c r="H107" s="32" t="s">
        <v>81</v>
      </c>
      <c r="I107" s="2">
        <v>1.9202954000000001E-2</v>
      </c>
      <c r="J107" s="2">
        <v>3.2004922999999998E-2</v>
      </c>
    </row>
    <row r="108" spans="1:10" x14ac:dyDescent="0.2">
      <c r="A108" s="170" t="s">
        <v>27</v>
      </c>
      <c r="B108" s="170" t="s">
        <v>43</v>
      </c>
      <c r="C108" s="31">
        <v>1</v>
      </c>
      <c r="D108" s="31">
        <v>180</v>
      </c>
      <c r="E108" s="171">
        <v>8.0800999999999996E-4</v>
      </c>
      <c r="F108" s="171">
        <v>7.9135000000000002E-4</v>
      </c>
      <c r="G108" s="171">
        <v>8.3298599999999997E-4</v>
      </c>
      <c r="H108" s="32" t="s">
        <v>80</v>
      </c>
      <c r="I108" s="2">
        <v>3.0909993E-2</v>
      </c>
      <c r="J108" s="2">
        <v>38.223558590000003</v>
      </c>
    </row>
    <row r="109" spans="1:10" x14ac:dyDescent="0.2">
      <c r="A109" s="36" t="s">
        <v>29</v>
      </c>
      <c r="B109" s="36" t="s">
        <v>27</v>
      </c>
      <c r="C109" s="30">
        <v>1</v>
      </c>
      <c r="D109" s="30">
        <v>180</v>
      </c>
      <c r="E109" s="173">
        <v>0.18181117999999999</v>
      </c>
      <c r="F109" s="173">
        <v>0.17537887999999999</v>
      </c>
      <c r="G109" s="173">
        <v>0.26319369999999997</v>
      </c>
      <c r="H109" s="32" t="s">
        <v>80</v>
      </c>
      <c r="I109" s="2">
        <v>0.44412951499999997</v>
      </c>
      <c r="J109" s="2">
        <v>1.998676889</v>
      </c>
    </row>
    <row r="110" spans="1:10" x14ac:dyDescent="0.2">
      <c r="A110" s="36" t="s">
        <v>29</v>
      </c>
      <c r="B110" s="36" t="s">
        <v>31</v>
      </c>
      <c r="C110" s="31">
        <v>1</v>
      </c>
      <c r="D110" s="31">
        <v>180</v>
      </c>
      <c r="E110" s="173">
        <v>0.8</v>
      </c>
      <c r="F110" s="173">
        <v>0.6</v>
      </c>
      <c r="G110" s="173">
        <v>0.99</v>
      </c>
      <c r="H110" s="32" t="s">
        <v>81</v>
      </c>
      <c r="I110" s="2">
        <v>0.6</v>
      </c>
      <c r="J110" s="2">
        <v>0.99</v>
      </c>
    </row>
    <row r="111" spans="1:10" x14ac:dyDescent="0.2">
      <c r="A111" s="36" t="s">
        <v>29</v>
      </c>
      <c r="B111" s="36" t="s">
        <v>71</v>
      </c>
      <c r="C111" s="31">
        <v>1</v>
      </c>
      <c r="D111" s="31">
        <v>180</v>
      </c>
      <c r="E111" s="173">
        <v>1.431324E-2</v>
      </c>
      <c r="F111" s="173">
        <v>4.8438099999999996E-3</v>
      </c>
      <c r="G111" s="173">
        <v>8.6956521999999994E-2</v>
      </c>
      <c r="H111" s="32" t="s">
        <v>80</v>
      </c>
      <c r="I111" s="2">
        <v>5.0269570899999998</v>
      </c>
      <c r="J111" s="2">
        <v>346.18332720000001</v>
      </c>
    </row>
    <row r="112" spans="1:10" x14ac:dyDescent="0.2">
      <c r="A112" s="36" t="s">
        <v>29</v>
      </c>
      <c r="B112" s="36" t="s">
        <v>43</v>
      </c>
      <c r="C112" s="30">
        <v>1</v>
      </c>
      <c r="D112" s="30">
        <v>180</v>
      </c>
      <c r="E112" s="173">
        <v>3.0934600000000001E-3</v>
      </c>
      <c r="F112" s="173">
        <v>3.0634999999999999E-4</v>
      </c>
      <c r="G112" s="173">
        <v>3.8668249999999999E-3</v>
      </c>
      <c r="H112" s="32" t="s">
        <v>80</v>
      </c>
      <c r="I112" s="2">
        <v>0.24930300899999999</v>
      </c>
      <c r="J112" s="2">
        <v>80.341042099999996</v>
      </c>
    </row>
    <row r="113" spans="1:10" x14ac:dyDescent="0.2">
      <c r="A113" s="170" t="s">
        <v>31</v>
      </c>
      <c r="B113" s="170" t="s">
        <v>33</v>
      </c>
      <c r="C113" s="31">
        <v>1</v>
      </c>
      <c r="D113" s="31">
        <v>180</v>
      </c>
      <c r="E113" s="171">
        <v>0.91700000000000004</v>
      </c>
      <c r="F113" s="171">
        <v>0.68774999999999997</v>
      </c>
      <c r="G113" s="171">
        <v>0.99</v>
      </c>
      <c r="H113" s="32" t="s">
        <v>81</v>
      </c>
      <c r="I113" s="2">
        <v>0.68774999999999997</v>
      </c>
      <c r="J113" s="2">
        <v>0.99</v>
      </c>
    </row>
    <row r="114" spans="1:10" x14ac:dyDescent="0.2">
      <c r="A114" s="170" t="s">
        <v>31</v>
      </c>
      <c r="B114" s="36" t="s">
        <v>71</v>
      </c>
      <c r="C114" s="31">
        <v>1</v>
      </c>
      <c r="D114" s="31">
        <v>180</v>
      </c>
      <c r="E114" s="171">
        <v>4.0500000000000001E-2</v>
      </c>
      <c r="F114" s="171">
        <v>3.7999999999999999E-2</v>
      </c>
      <c r="G114" s="171">
        <v>4.3299999999999998E-2</v>
      </c>
      <c r="H114" s="32" t="s">
        <v>80</v>
      </c>
      <c r="I114" s="2">
        <v>6.8956136000000001E-2</v>
      </c>
      <c r="J114" s="2">
        <v>1.633664497</v>
      </c>
    </row>
    <row r="115" spans="1:10" x14ac:dyDescent="0.2">
      <c r="A115" s="170" t="s">
        <v>31</v>
      </c>
      <c r="B115" s="170" t="s">
        <v>43</v>
      </c>
      <c r="C115" s="30">
        <v>1</v>
      </c>
      <c r="D115" s="30">
        <v>180</v>
      </c>
      <c r="E115" s="171">
        <v>1.5E-3</v>
      </c>
      <c r="F115" s="171">
        <v>1.4E-3</v>
      </c>
      <c r="G115" s="171">
        <v>1.5200000000000001E-3</v>
      </c>
      <c r="H115" s="32" t="s">
        <v>80</v>
      </c>
      <c r="I115" s="2">
        <v>1.3331997999999999E-2</v>
      </c>
      <c r="J115" s="2">
        <v>8.8746667559999999</v>
      </c>
    </row>
    <row r="116" spans="1:10" x14ac:dyDescent="0.2">
      <c r="A116" s="36" t="s">
        <v>33</v>
      </c>
      <c r="B116" s="36" t="s">
        <v>3</v>
      </c>
      <c r="C116" s="31">
        <v>1</v>
      </c>
      <c r="D116" s="31">
        <v>180</v>
      </c>
      <c r="E116" s="173">
        <v>4.5999999999999999E-3</v>
      </c>
      <c r="F116" s="173">
        <v>2.9999999999999997E-4</v>
      </c>
      <c r="G116" s="173">
        <v>8.9999999999999993E-3</v>
      </c>
      <c r="H116" s="32" t="s">
        <v>80</v>
      </c>
      <c r="I116" s="2">
        <v>0.95240746099999996</v>
      </c>
      <c r="J116" s="2">
        <v>206.09269280000001</v>
      </c>
    </row>
    <row r="117" spans="1:10" x14ac:dyDescent="0.2">
      <c r="A117" s="36" t="s">
        <v>33</v>
      </c>
      <c r="B117" s="36" t="s">
        <v>33</v>
      </c>
      <c r="C117" s="31">
        <v>1</v>
      </c>
      <c r="D117" s="31">
        <v>180</v>
      </c>
      <c r="E117" s="173">
        <v>0.86699999999999999</v>
      </c>
      <c r="F117" s="173">
        <v>0.65024999999999999</v>
      </c>
      <c r="G117" s="173">
        <v>0.99</v>
      </c>
      <c r="H117" s="32" t="s">
        <v>81</v>
      </c>
      <c r="I117" s="2">
        <v>0.65024999999999999</v>
      </c>
      <c r="J117" s="2">
        <v>0.99</v>
      </c>
    </row>
    <row r="118" spans="1:10" x14ac:dyDescent="0.2">
      <c r="A118" s="36" t="s">
        <v>33</v>
      </c>
      <c r="B118" s="36" t="s">
        <v>71</v>
      </c>
      <c r="C118" s="30">
        <v>1</v>
      </c>
      <c r="D118" s="30">
        <v>180</v>
      </c>
      <c r="E118" s="173">
        <v>4.1999999999999997E-3</v>
      </c>
      <c r="F118" s="173">
        <v>3.3E-3</v>
      </c>
      <c r="G118" s="173">
        <v>5.4000000000000003E-3</v>
      </c>
      <c r="H118" s="32" t="s">
        <v>80</v>
      </c>
      <c r="I118" s="2">
        <v>0.28545629099999997</v>
      </c>
      <c r="J118" s="2">
        <v>67.680327390000002</v>
      </c>
    </row>
    <row r="119" spans="1:10" x14ac:dyDescent="0.2">
      <c r="A119" s="36" t="s">
        <v>33</v>
      </c>
      <c r="B119" s="36" t="s">
        <v>43</v>
      </c>
      <c r="C119" s="31">
        <v>1</v>
      </c>
      <c r="D119" s="31">
        <v>180</v>
      </c>
      <c r="E119" s="173">
        <v>3.8326000000000001E-4</v>
      </c>
      <c r="F119" s="173">
        <v>3.6660000000000002E-4</v>
      </c>
      <c r="G119" s="173">
        <v>3.9992000000000001E-4</v>
      </c>
      <c r="H119" s="32" t="s">
        <v>80</v>
      </c>
      <c r="I119" s="2">
        <v>4.3468461E-2</v>
      </c>
      <c r="J119" s="2">
        <v>113.3742139</v>
      </c>
    </row>
    <row r="120" spans="1:10" x14ac:dyDescent="0.2">
      <c r="A120" s="170" t="s">
        <v>35</v>
      </c>
      <c r="B120" s="170" t="s">
        <v>3</v>
      </c>
      <c r="C120" s="31">
        <v>1</v>
      </c>
      <c r="D120" s="31">
        <v>180</v>
      </c>
      <c r="E120" s="171">
        <v>4.5999999999999999E-3</v>
      </c>
      <c r="F120" s="171">
        <v>2.9999999999999997E-4</v>
      </c>
      <c r="G120" s="171">
        <v>8.9999999999999993E-3</v>
      </c>
      <c r="H120" s="32" t="s">
        <v>80</v>
      </c>
      <c r="I120" s="2">
        <v>0.95240746099999996</v>
      </c>
      <c r="J120" s="2">
        <v>206.09269280000001</v>
      </c>
    </row>
    <row r="121" spans="1:10" x14ac:dyDescent="0.2">
      <c r="A121" s="170" t="s">
        <v>35</v>
      </c>
      <c r="B121" s="170" t="s">
        <v>27</v>
      </c>
      <c r="C121" s="30">
        <v>1</v>
      </c>
      <c r="D121" s="30">
        <v>180</v>
      </c>
      <c r="E121" s="171">
        <v>4.3799999999999999E-2</v>
      </c>
      <c r="F121" s="171">
        <v>3.2849999999999997E-2</v>
      </c>
      <c r="G121" s="171">
        <v>5.475E-2</v>
      </c>
      <c r="H121" s="32" t="s">
        <v>81</v>
      </c>
      <c r="I121" s="2">
        <v>3.2849999999999997E-2</v>
      </c>
      <c r="J121" s="2">
        <v>5.475E-2</v>
      </c>
    </row>
    <row r="122" spans="1:10" x14ac:dyDescent="0.2">
      <c r="A122" s="170" t="s">
        <v>35</v>
      </c>
      <c r="B122" s="36" t="s">
        <v>71</v>
      </c>
      <c r="C122" s="31">
        <v>1</v>
      </c>
      <c r="D122" s="31">
        <v>180</v>
      </c>
      <c r="E122" s="171">
        <v>2.0999999999999999E-3</v>
      </c>
      <c r="F122" s="171">
        <v>1.575E-3</v>
      </c>
      <c r="G122" s="171">
        <v>2.6250000000000002E-3</v>
      </c>
      <c r="H122" s="32" t="s">
        <v>81</v>
      </c>
      <c r="I122" s="2">
        <v>1.575E-3</v>
      </c>
      <c r="J122" s="2">
        <v>2.6250000000000002E-3</v>
      </c>
    </row>
    <row r="123" spans="1:10" x14ac:dyDescent="0.2">
      <c r="A123" s="170" t="s">
        <v>35</v>
      </c>
      <c r="B123" s="170" t="s">
        <v>43</v>
      </c>
      <c r="C123" s="31">
        <v>1</v>
      </c>
      <c r="D123" s="31">
        <v>180</v>
      </c>
      <c r="E123" s="171">
        <v>3.8326000000000001E-4</v>
      </c>
      <c r="F123" s="171">
        <v>2.87445E-4</v>
      </c>
      <c r="G123" s="171">
        <v>4.7907499999999998E-4</v>
      </c>
      <c r="H123" s="32" t="s">
        <v>81</v>
      </c>
      <c r="I123" s="2">
        <v>2.87445E-4</v>
      </c>
      <c r="J123" s="2">
        <v>4.7907499999999998E-4</v>
      </c>
    </row>
    <row r="124" spans="1:10" x14ac:dyDescent="0.2">
      <c r="A124" s="36" t="s">
        <v>37</v>
      </c>
      <c r="B124" s="36" t="s">
        <v>3</v>
      </c>
      <c r="C124" s="30">
        <v>1</v>
      </c>
      <c r="D124" s="30">
        <v>180</v>
      </c>
      <c r="E124" s="173">
        <v>4.5999999999999999E-3</v>
      </c>
      <c r="F124" s="173">
        <v>2.9999999999999997E-4</v>
      </c>
      <c r="G124" s="173">
        <v>8.9999999999999993E-3</v>
      </c>
      <c r="H124" s="32" t="s">
        <v>80</v>
      </c>
      <c r="I124" s="2">
        <v>0.95240746099999996</v>
      </c>
      <c r="J124" s="2">
        <v>206.09269280000001</v>
      </c>
    </row>
    <row r="125" spans="1:10" x14ac:dyDescent="0.2">
      <c r="A125" s="36" t="s">
        <v>37</v>
      </c>
      <c r="B125" s="36" t="s">
        <v>27</v>
      </c>
      <c r="C125" s="31">
        <v>1</v>
      </c>
      <c r="D125" s="31">
        <v>180</v>
      </c>
      <c r="E125" s="171">
        <v>4.3799999999999999E-2</v>
      </c>
      <c r="F125" s="171">
        <v>3.2849999999999997E-2</v>
      </c>
      <c r="G125" s="171">
        <v>5.475E-2</v>
      </c>
      <c r="H125" s="32" t="s">
        <v>81</v>
      </c>
      <c r="I125" s="2">
        <v>3.2849999999999997E-2</v>
      </c>
      <c r="J125" s="2">
        <v>5.475E-2</v>
      </c>
    </row>
    <row r="126" spans="1:10" x14ac:dyDescent="0.2">
      <c r="A126" s="36" t="s">
        <v>37</v>
      </c>
      <c r="B126" s="36" t="s">
        <v>71</v>
      </c>
      <c r="C126" s="31">
        <v>1</v>
      </c>
      <c r="D126" s="31">
        <v>180</v>
      </c>
      <c r="E126" s="173">
        <v>2.3999999999999998E-3</v>
      </c>
      <c r="F126" s="178">
        <v>1.575E-3</v>
      </c>
      <c r="G126" s="178">
        <v>3.8999999999999998E-3</v>
      </c>
      <c r="H126" s="32" t="s">
        <v>80</v>
      </c>
      <c r="I126" s="2">
        <v>0.62448356199999999</v>
      </c>
      <c r="J126" s="2">
        <v>259.57700039999997</v>
      </c>
    </row>
    <row r="127" spans="1:10" x14ac:dyDescent="0.2">
      <c r="A127" s="36" t="s">
        <v>37</v>
      </c>
      <c r="B127" s="36" t="s">
        <v>43</v>
      </c>
      <c r="C127" s="30">
        <v>1</v>
      </c>
      <c r="D127" s="30">
        <v>180</v>
      </c>
      <c r="E127" s="173">
        <v>3.8326000000000001E-4</v>
      </c>
      <c r="F127" s="173">
        <v>2.87445E-4</v>
      </c>
      <c r="G127" s="173">
        <v>4.7907499999999998E-4</v>
      </c>
      <c r="H127" s="32" t="s">
        <v>81</v>
      </c>
      <c r="I127" s="2">
        <v>2.87445E-4</v>
      </c>
      <c r="J127" s="2">
        <v>4.7907499999999998E-4</v>
      </c>
    </row>
    <row r="128" spans="1:10" x14ac:dyDescent="0.2">
      <c r="A128" s="170" t="s">
        <v>74</v>
      </c>
      <c r="B128" s="170" t="s">
        <v>29</v>
      </c>
      <c r="C128" s="31">
        <v>1</v>
      </c>
      <c r="D128" s="31">
        <v>180</v>
      </c>
      <c r="E128" s="171">
        <v>0.26800000000000002</v>
      </c>
      <c r="F128" s="171">
        <v>0.20100000000000001</v>
      </c>
      <c r="G128" s="171">
        <v>0.33500000000000002</v>
      </c>
      <c r="H128" s="32" t="s">
        <v>81</v>
      </c>
      <c r="I128" s="2">
        <v>0.20100000000000001</v>
      </c>
      <c r="J128" s="2">
        <v>0.33500000000000002</v>
      </c>
    </row>
    <row r="129" spans="1:10" x14ac:dyDescent="0.2">
      <c r="A129" s="170" t="s">
        <v>74</v>
      </c>
      <c r="B129" s="170" t="s">
        <v>31</v>
      </c>
      <c r="C129" s="31">
        <v>1</v>
      </c>
      <c r="D129" s="31">
        <v>180</v>
      </c>
      <c r="E129" s="171">
        <v>5.8713000000000001E-2</v>
      </c>
      <c r="F129" s="171">
        <v>5.5338999999999999E-2</v>
      </c>
      <c r="G129" s="171">
        <v>6.2100000000000002E-2</v>
      </c>
      <c r="H129" s="32" t="s">
        <v>80</v>
      </c>
      <c r="I129" s="2">
        <v>5.7481354999999998E-2</v>
      </c>
      <c r="J129" s="2">
        <v>0.921541269</v>
      </c>
    </row>
    <row r="130" spans="1:10" x14ac:dyDescent="0.2">
      <c r="A130" s="170" t="s">
        <v>74</v>
      </c>
      <c r="B130" s="170" t="s">
        <v>39</v>
      </c>
      <c r="C130" s="30">
        <v>1</v>
      </c>
      <c r="D130" s="30">
        <v>180</v>
      </c>
      <c r="E130" s="171">
        <v>0.03</v>
      </c>
      <c r="F130" s="171">
        <v>2.2499999999999999E-2</v>
      </c>
      <c r="G130" s="171">
        <v>3.7499999999999999E-2</v>
      </c>
      <c r="H130" s="32" t="s">
        <v>81</v>
      </c>
      <c r="I130" s="2">
        <v>2.2499999999999999E-2</v>
      </c>
      <c r="J130" s="2">
        <v>3.7499999999999999E-2</v>
      </c>
    </row>
    <row r="131" spans="1:10" x14ac:dyDescent="0.2">
      <c r="A131" s="170" t="s">
        <v>74</v>
      </c>
      <c r="B131" s="170" t="s">
        <v>41</v>
      </c>
      <c r="C131" s="31">
        <v>1</v>
      </c>
      <c r="D131" s="31">
        <v>180</v>
      </c>
      <c r="E131" s="171">
        <v>8.6171999999999996E-4</v>
      </c>
      <c r="F131" s="171">
        <v>6.4628999999999999E-4</v>
      </c>
      <c r="G131" s="171">
        <v>1.07715E-3</v>
      </c>
      <c r="H131" s="32" t="s">
        <v>81</v>
      </c>
      <c r="I131" s="2">
        <v>6.4628999999999999E-4</v>
      </c>
      <c r="J131" s="2">
        <v>1.07715E-3</v>
      </c>
    </row>
    <row r="132" spans="1:10" x14ac:dyDescent="0.2">
      <c r="A132" s="170" t="s">
        <v>74</v>
      </c>
      <c r="B132" s="170" t="s">
        <v>57</v>
      </c>
      <c r="C132" s="31">
        <v>1</v>
      </c>
      <c r="D132" s="31">
        <v>180</v>
      </c>
      <c r="E132" s="171">
        <v>1.38E-2</v>
      </c>
      <c r="F132" s="180">
        <v>1.035E-2</v>
      </c>
      <c r="G132" s="180">
        <v>0.22</v>
      </c>
      <c r="H132" s="32" t="s">
        <v>80</v>
      </c>
      <c r="I132" s="2">
        <v>14.88993986</v>
      </c>
      <c r="J132" s="2">
        <v>1064.09121</v>
      </c>
    </row>
    <row r="133" spans="1:10" x14ac:dyDescent="0.2">
      <c r="A133" s="36" t="s">
        <v>71</v>
      </c>
      <c r="B133" s="36" t="s">
        <v>29</v>
      </c>
      <c r="C133" s="30">
        <v>1</v>
      </c>
      <c r="D133" s="30">
        <v>180</v>
      </c>
      <c r="E133" s="173">
        <v>0.26800000000000002</v>
      </c>
      <c r="F133" s="173">
        <v>0.20100000000000001</v>
      </c>
      <c r="G133" s="173">
        <v>0.33500000000000002</v>
      </c>
      <c r="H133" s="32" t="s">
        <v>81</v>
      </c>
      <c r="I133" s="2">
        <v>0.20100000000000001</v>
      </c>
      <c r="J133" s="2">
        <v>0.33500000000000002</v>
      </c>
    </row>
    <row r="134" spans="1:10" x14ac:dyDescent="0.2">
      <c r="A134" s="36" t="s">
        <v>71</v>
      </c>
      <c r="B134" s="36" t="s">
        <v>31</v>
      </c>
      <c r="C134" s="31">
        <v>1</v>
      </c>
      <c r="D134" s="31">
        <v>180</v>
      </c>
      <c r="E134" s="173">
        <v>5.8713000000000001E-2</v>
      </c>
      <c r="F134" s="173">
        <v>5.5338999999999999E-2</v>
      </c>
      <c r="G134" s="173">
        <v>6.2100000000000002E-2</v>
      </c>
      <c r="H134" s="32" t="s">
        <v>80</v>
      </c>
      <c r="I134" s="2">
        <v>5.7481354999999998E-2</v>
      </c>
      <c r="J134" s="2">
        <v>0.921541269</v>
      </c>
    </row>
    <row r="135" spans="1:10" x14ac:dyDescent="0.2">
      <c r="A135" s="36" t="s">
        <v>71</v>
      </c>
      <c r="B135" s="36" t="s">
        <v>39</v>
      </c>
      <c r="C135" s="31">
        <v>1</v>
      </c>
      <c r="D135" s="31">
        <v>180</v>
      </c>
      <c r="E135" s="173">
        <v>0.03</v>
      </c>
      <c r="F135" s="173">
        <v>2.2499999999999999E-2</v>
      </c>
      <c r="G135" s="173">
        <v>3.7499999999999999E-2</v>
      </c>
      <c r="H135" s="32" t="s">
        <v>81</v>
      </c>
      <c r="I135" s="2">
        <v>2.2499999999999999E-2</v>
      </c>
      <c r="J135" s="2">
        <v>3.7499999999999999E-2</v>
      </c>
    </row>
    <row r="136" spans="1:10" x14ac:dyDescent="0.2">
      <c r="A136" s="36" t="s">
        <v>71</v>
      </c>
      <c r="B136" s="36" t="s">
        <v>41</v>
      </c>
      <c r="C136" s="31">
        <v>1</v>
      </c>
      <c r="D136" s="31">
        <v>180</v>
      </c>
      <c r="E136" s="173">
        <v>8.6171999999999996E-4</v>
      </c>
      <c r="F136" s="173">
        <v>6.4628999999999999E-4</v>
      </c>
      <c r="G136" s="173">
        <v>1.07715E-3</v>
      </c>
      <c r="H136" s="32" t="s">
        <v>81</v>
      </c>
      <c r="I136" s="2">
        <v>6.4628999999999999E-4</v>
      </c>
      <c r="J136" s="2">
        <v>1.07715E-3</v>
      </c>
    </row>
    <row r="137" spans="1:10" x14ac:dyDescent="0.2">
      <c r="A137" s="34" t="s">
        <v>71</v>
      </c>
      <c r="B137" s="40" t="s">
        <v>57</v>
      </c>
      <c r="C137" s="31">
        <v>1</v>
      </c>
      <c r="D137" s="31">
        <v>36</v>
      </c>
      <c r="E137" s="175">
        <v>1.9E-2</v>
      </c>
      <c r="F137" s="175">
        <v>1.4250000000000001E-2</v>
      </c>
      <c r="G137" s="175">
        <v>2.375E-2</v>
      </c>
      <c r="H137" s="32" t="s">
        <v>81</v>
      </c>
      <c r="I137" s="2">
        <v>1.4250000000000001E-2</v>
      </c>
      <c r="J137" s="2">
        <v>2.375E-2</v>
      </c>
    </row>
    <row r="138" spans="1:10" x14ac:dyDescent="0.2">
      <c r="A138" s="34" t="s">
        <v>71</v>
      </c>
      <c r="B138" s="40" t="s">
        <v>57</v>
      </c>
      <c r="C138" s="29">
        <v>37</v>
      </c>
      <c r="D138" s="29">
        <v>37</v>
      </c>
      <c r="E138" s="41">
        <v>1.9369455000000001E-2</v>
      </c>
      <c r="F138" s="41">
        <v>1.4527091000000001E-2</v>
      </c>
      <c r="G138" s="41">
        <v>2.4211818999999999E-2</v>
      </c>
      <c r="H138" s="32" t="s">
        <v>81</v>
      </c>
      <c r="I138" s="2">
        <v>1.4527091000000001E-2</v>
      </c>
      <c r="J138" s="2">
        <v>2.4211818999999999E-2</v>
      </c>
    </row>
    <row r="139" spans="1:10" x14ac:dyDescent="0.2">
      <c r="A139" s="34" t="s">
        <v>71</v>
      </c>
      <c r="B139" s="40" t="s">
        <v>57</v>
      </c>
      <c r="C139" s="29">
        <v>38</v>
      </c>
      <c r="D139" s="29">
        <v>38</v>
      </c>
      <c r="E139" s="41">
        <v>1.9746093999999999E-2</v>
      </c>
      <c r="F139" s="41">
        <v>1.4809571000000001E-2</v>
      </c>
      <c r="G139" s="41">
        <v>2.4682618E-2</v>
      </c>
      <c r="H139" s="32" t="s">
        <v>81</v>
      </c>
      <c r="I139" s="2">
        <v>1.4809571000000001E-2</v>
      </c>
      <c r="J139" s="2">
        <v>2.4682618E-2</v>
      </c>
    </row>
    <row r="140" spans="1:10" x14ac:dyDescent="0.2">
      <c r="A140" s="34" t="s">
        <v>71</v>
      </c>
      <c r="B140" s="40" t="s">
        <v>57</v>
      </c>
      <c r="C140" s="29">
        <v>39</v>
      </c>
      <c r="D140" s="29">
        <v>39</v>
      </c>
      <c r="E140" s="41">
        <v>2.0130057E-2</v>
      </c>
      <c r="F140" s="41">
        <v>1.5097543E-2</v>
      </c>
      <c r="G140" s="41">
        <v>2.5162571000000002E-2</v>
      </c>
      <c r="H140" s="32" t="s">
        <v>81</v>
      </c>
      <c r="I140" s="2">
        <v>1.5097543E-2</v>
      </c>
      <c r="J140" s="2">
        <v>2.5162571000000002E-2</v>
      </c>
    </row>
    <row r="141" spans="1:10" x14ac:dyDescent="0.2">
      <c r="A141" s="34" t="s">
        <v>71</v>
      </c>
      <c r="B141" s="40" t="s">
        <v>57</v>
      </c>
      <c r="C141" s="29">
        <v>40</v>
      </c>
      <c r="D141" s="29">
        <v>40</v>
      </c>
      <c r="E141" s="41">
        <v>2.0521485999999999E-2</v>
      </c>
      <c r="F141" s="41">
        <v>1.5391113999999999E-2</v>
      </c>
      <c r="G141" s="41">
        <v>2.5651857E-2</v>
      </c>
      <c r="H141" s="32" t="s">
        <v>81</v>
      </c>
      <c r="I141" s="2">
        <v>1.5391113999999999E-2</v>
      </c>
      <c r="J141" s="2">
        <v>2.5651857E-2</v>
      </c>
    </row>
    <row r="142" spans="1:10" x14ac:dyDescent="0.2">
      <c r="A142" s="34" t="s">
        <v>71</v>
      </c>
      <c r="B142" s="40" t="s">
        <v>57</v>
      </c>
      <c r="C142" s="29">
        <v>41</v>
      </c>
      <c r="D142" s="29">
        <v>41</v>
      </c>
      <c r="E142" s="41">
        <v>2.0920525999999998E-2</v>
      </c>
      <c r="F142" s="41">
        <v>1.5690394999999999E-2</v>
      </c>
      <c r="G142" s="41">
        <v>2.6150658E-2</v>
      </c>
      <c r="H142" s="32" t="s">
        <v>81</v>
      </c>
      <c r="I142" s="2">
        <v>1.5690394999999999E-2</v>
      </c>
      <c r="J142" s="2">
        <v>2.6150658E-2</v>
      </c>
    </row>
    <row r="143" spans="1:10" x14ac:dyDescent="0.2">
      <c r="A143" s="34" t="s">
        <v>71</v>
      </c>
      <c r="B143" s="40" t="s">
        <v>57</v>
      </c>
      <c r="C143" s="29">
        <v>42</v>
      </c>
      <c r="D143" s="29">
        <v>42</v>
      </c>
      <c r="E143" s="41">
        <v>2.1327326000000001E-2</v>
      </c>
      <c r="F143" s="41">
        <v>1.5995493999999999E-2</v>
      </c>
      <c r="G143" s="41">
        <v>2.6659156999999999E-2</v>
      </c>
      <c r="H143" s="32" t="s">
        <v>81</v>
      </c>
      <c r="I143" s="2">
        <v>1.5995493999999999E-2</v>
      </c>
      <c r="J143" s="2">
        <v>2.6659156999999999E-2</v>
      </c>
    </row>
    <row r="144" spans="1:10" x14ac:dyDescent="0.2">
      <c r="A144" s="34" t="s">
        <v>71</v>
      </c>
      <c r="B144" s="40" t="s">
        <v>57</v>
      </c>
      <c r="C144" s="29">
        <v>43</v>
      </c>
      <c r="D144" s="29">
        <v>43</v>
      </c>
      <c r="E144" s="41">
        <v>2.1742035999999999E-2</v>
      </c>
      <c r="F144" s="41">
        <v>1.6306527000000001E-2</v>
      </c>
      <c r="G144" s="41">
        <v>2.7177544000000001E-2</v>
      </c>
      <c r="H144" s="32" t="s">
        <v>81</v>
      </c>
      <c r="I144" s="2">
        <v>1.6306527000000001E-2</v>
      </c>
      <c r="J144" s="2">
        <v>2.7177544000000001E-2</v>
      </c>
    </row>
    <row r="145" spans="1:10" x14ac:dyDescent="0.2">
      <c r="A145" s="34" t="s">
        <v>71</v>
      </c>
      <c r="B145" s="40" t="s">
        <v>57</v>
      </c>
      <c r="C145" s="29">
        <v>44</v>
      </c>
      <c r="D145" s="29">
        <v>44</v>
      </c>
      <c r="E145" s="41">
        <v>2.2164809000000001E-2</v>
      </c>
      <c r="F145" s="41">
        <v>1.6623606999999999E-2</v>
      </c>
      <c r="G145" s="41">
        <v>2.7706011999999999E-2</v>
      </c>
      <c r="H145" s="32" t="s">
        <v>81</v>
      </c>
      <c r="I145" s="2">
        <v>1.6623606999999999E-2</v>
      </c>
      <c r="J145" s="2">
        <v>2.7706011999999999E-2</v>
      </c>
    </row>
    <row r="146" spans="1:10" x14ac:dyDescent="0.2">
      <c r="A146" s="34" t="s">
        <v>71</v>
      </c>
      <c r="B146" s="40" t="s">
        <v>57</v>
      </c>
      <c r="C146" s="29">
        <v>45</v>
      </c>
      <c r="D146" s="29">
        <v>45</v>
      </c>
      <c r="E146" s="41">
        <v>2.2595804000000001E-2</v>
      </c>
      <c r="F146" s="41">
        <v>1.6946853000000001E-2</v>
      </c>
      <c r="G146" s="41">
        <v>2.8244755E-2</v>
      </c>
      <c r="H146" s="32" t="s">
        <v>81</v>
      </c>
      <c r="I146" s="2">
        <v>1.6946853000000001E-2</v>
      </c>
      <c r="J146" s="2">
        <v>2.8244755E-2</v>
      </c>
    </row>
    <row r="147" spans="1:10" x14ac:dyDescent="0.2">
      <c r="A147" s="34" t="s">
        <v>71</v>
      </c>
      <c r="B147" s="40" t="s">
        <v>57</v>
      </c>
      <c r="C147" s="29">
        <v>46</v>
      </c>
      <c r="D147" s="29">
        <v>46</v>
      </c>
      <c r="E147" s="41">
        <v>2.3035179999999999E-2</v>
      </c>
      <c r="F147" s="41">
        <v>1.7276384999999998E-2</v>
      </c>
      <c r="G147" s="41">
        <v>2.8793974E-2</v>
      </c>
      <c r="H147" s="32" t="s">
        <v>81</v>
      </c>
      <c r="I147" s="2">
        <v>1.7276384999999998E-2</v>
      </c>
      <c r="J147" s="2">
        <v>2.8793974E-2</v>
      </c>
    </row>
    <row r="148" spans="1:10" x14ac:dyDescent="0.2">
      <c r="A148" s="34" t="s">
        <v>71</v>
      </c>
      <c r="B148" s="40" t="s">
        <v>57</v>
      </c>
      <c r="C148" s="29">
        <v>47</v>
      </c>
      <c r="D148" s="29">
        <v>47</v>
      </c>
      <c r="E148" s="41">
        <v>2.3483099E-2</v>
      </c>
      <c r="F148" s="41">
        <v>1.7612323999999999E-2</v>
      </c>
      <c r="G148" s="41">
        <v>2.9353872999999999E-2</v>
      </c>
      <c r="H148" s="32" t="s">
        <v>81</v>
      </c>
      <c r="I148" s="2">
        <v>1.7612323999999999E-2</v>
      </c>
      <c r="J148" s="2">
        <v>2.9353872999999999E-2</v>
      </c>
    </row>
    <row r="149" spans="1:10" x14ac:dyDescent="0.2">
      <c r="A149" s="34" t="s">
        <v>71</v>
      </c>
      <c r="B149" s="40" t="s">
        <v>57</v>
      </c>
      <c r="C149" s="29">
        <v>48</v>
      </c>
      <c r="D149" s="29">
        <v>48</v>
      </c>
      <c r="E149" s="41">
        <v>2.3939728E-2</v>
      </c>
      <c r="F149" s="41">
        <v>1.7954795999999999E-2</v>
      </c>
      <c r="G149" s="41">
        <v>2.9924658999999999E-2</v>
      </c>
      <c r="H149" s="32" t="s">
        <v>81</v>
      </c>
      <c r="I149" s="2">
        <v>1.7954795999999999E-2</v>
      </c>
      <c r="J149" s="2">
        <v>2.9924658999999999E-2</v>
      </c>
    </row>
    <row r="150" spans="1:10" x14ac:dyDescent="0.2">
      <c r="A150" s="34" t="s">
        <v>71</v>
      </c>
      <c r="B150" s="40" t="s">
        <v>57</v>
      </c>
      <c r="C150" s="29">
        <v>49</v>
      </c>
      <c r="D150" s="29">
        <v>49</v>
      </c>
      <c r="E150" s="41">
        <v>2.4405236E-2</v>
      </c>
      <c r="F150" s="41">
        <v>1.8303927000000001E-2</v>
      </c>
      <c r="G150" s="41">
        <v>3.0506544E-2</v>
      </c>
      <c r="H150" s="32" t="s">
        <v>81</v>
      </c>
      <c r="I150" s="2">
        <v>1.8303927000000001E-2</v>
      </c>
      <c r="J150" s="2">
        <v>3.0506544E-2</v>
      </c>
    </row>
    <row r="151" spans="1:10" x14ac:dyDescent="0.2">
      <c r="A151" s="34" t="s">
        <v>71</v>
      </c>
      <c r="B151" s="40" t="s">
        <v>57</v>
      </c>
      <c r="C151" s="29">
        <v>50</v>
      </c>
      <c r="D151" s="29">
        <v>50</v>
      </c>
      <c r="E151" s="41">
        <v>2.4879795E-2</v>
      </c>
      <c r="F151" s="41">
        <v>1.8659846000000001E-2</v>
      </c>
      <c r="G151" s="41">
        <v>3.1099743999999999E-2</v>
      </c>
      <c r="H151" s="32" t="s">
        <v>81</v>
      </c>
      <c r="I151" s="2">
        <v>1.8659846000000001E-2</v>
      </c>
      <c r="J151" s="2">
        <v>3.1099743999999999E-2</v>
      </c>
    </row>
    <row r="152" spans="1:10" x14ac:dyDescent="0.2">
      <c r="A152" s="34" t="s">
        <v>71</v>
      </c>
      <c r="B152" s="40" t="s">
        <v>57</v>
      </c>
      <c r="C152" s="29">
        <v>51</v>
      </c>
      <c r="D152" s="29">
        <v>51</v>
      </c>
      <c r="E152" s="41">
        <v>2.5363582999999999E-2</v>
      </c>
      <c r="F152" s="41">
        <v>1.9022687E-2</v>
      </c>
      <c r="G152" s="41">
        <v>3.1704479000000001E-2</v>
      </c>
      <c r="H152" s="32" t="s">
        <v>81</v>
      </c>
      <c r="I152" s="2">
        <v>1.9022687E-2</v>
      </c>
      <c r="J152" s="2">
        <v>3.1704479000000001E-2</v>
      </c>
    </row>
    <row r="153" spans="1:10" x14ac:dyDescent="0.2">
      <c r="A153" s="34" t="s">
        <v>71</v>
      </c>
      <c r="B153" s="40" t="s">
        <v>57</v>
      </c>
      <c r="C153" s="29">
        <v>52</v>
      </c>
      <c r="D153" s="29">
        <v>52</v>
      </c>
      <c r="E153" s="41">
        <v>2.5856778E-2</v>
      </c>
      <c r="F153" s="41">
        <v>1.9392583000000001E-2</v>
      </c>
      <c r="G153" s="41">
        <v>3.2320972000000003E-2</v>
      </c>
      <c r="H153" s="32" t="s">
        <v>81</v>
      </c>
      <c r="I153" s="2">
        <v>1.9392583000000001E-2</v>
      </c>
      <c r="J153" s="2">
        <v>3.2320972000000003E-2</v>
      </c>
    </row>
    <row r="154" spans="1:10" x14ac:dyDescent="0.2">
      <c r="A154" s="34" t="s">
        <v>71</v>
      </c>
      <c r="B154" s="40" t="s">
        <v>57</v>
      </c>
      <c r="C154" s="29">
        <v>53</v>
      </c>
      <c r="D154" s="29">
        <v>53</v>
      </c>
      <c r="E154" s="41">
        <v>2.6359562999999999E-2</v>
      </c>
      <c r="F154" s="41">
        <v>1.9769671999999999E-2</v>
      </c>
      <c r="G154" s="41">
        <v>3.2949454000000003E-2</v>
      </c>
      <c r="H154" s="32" t="s">
        <v>81</v>
      </c>
      <c r="I154" s="2">
        <v>1.9769671999999999E-2</v>
      </c>
      <c r="J154" s="2">
        <v>3.2949454000000003E-2</v>
      </c>
    </row>
    <row r="155" spans="1:10" x14ac:dyDescent="0.2">
      <c r="A155" s="34" t="s">
        <v>71</v>
      </c>
      <c r="B155" s="40" t="s">
        <v>57</v>
      </c>
      <c r="C155" s="29">
        <v>54</v>
      </c>
      <c r="D155" s="29">
        <v>54</v>
      </c>
      <c r="E155" s="41">
        <v>2.6872125E-2</v>
      </c>
      <c r="F155" s="41">
        <v>2.0154093000000001E-2</v>
      </c>
      <c r="G155" s="41">
        <v>3.3590156000000003E-2</v>
      </c>
      <c r="H155" s="32" t="s">
        <v>81</v>
      </c>
      <c r="I155" s="2">
        <v>2.0154093000000001E-2</v>
      </c>
      <c r="J155" s="2">
        <v>3.3590156000000003E-2</v>
      </c>
    </row>
    <row r="156" spans="1:10" x14ac:dyDescent="0.2">
      <c r="A156" s="34" t="s">
        <v>71</v>
      </c>
      <c r="B156" s="40" t="s">
        <v>57</v>
      </c>
      <c r="C156" s="29">
        <v>55</v>
      </c>
      <c r="D156" s="29">
        <v>55</v>
      </c>
      <c r="E156" s="41">
        <v>2.7394653000000001E-2</v>
      </c>
      <c r="F156" s="41">
        <v>2.054599E-2</v>
      </c>
      <c r="G156" s="41">
        <v>3.4243316000000003E-2</v>
      </c>
      <c r="H156" s="32" t="s">
        <v>81</v>
      </c>
      <c r="I156" s="2">
        <v>2.054599E-2</v>
      </c>
      <c r="J156" s="2">
        <v>3.4243316000000003E-2</v>
      </c>
    </row>
    <row r="157" spans="1:10" x14ac:dyDescent="0.2">
      <c r="A157" s="34" t="s">
        <v>71</v>
      </c>
      <c r="B157" s="40" t="s">
        <v>57</v>
      </c>
      <c r="C157" s="29">
        <v>56</v>
      </c>
      <c r="D157" s="29">
        <v>56</v>
      </c>
      <c r="E157" s="41">
        <v>2.7927342000000001E-2</v>
      </c>
      <c r="F157" s="41">
        <v>2.0945506999999999E-2</v>
      </c>
      <c r="G157" s="41">
        <v>3.4909177999999999E-2</v>
      </c>
      <c r="H157" s="32" t="s">
        <v>81</v>
      </c>
      <c r="I157" s="2">
        <v>2.0945506999999999E-2</v>
      </c>
      <c r="J157" s="2">
        <v>3.4909177999999999E-2</v>
      </c>
    </row>
    <row r="158" spans="1:10" x14ac:dyDescent="0.2">
      <c r="A158" s="34" t="s">
        <v>71</v>
      </c>
      <c r="B158" s="40" t="s">
        <v>57</v>
      </c>
      <c r="C158" s="29">
        <v>57</v>
      </c>
      <c r="D158" s="29">
        <v>57</v>
      </c>
      <c r="E158" s="41">
        <v>2.8470388999999999E-2</v>
      </c>
      <c r="F158" s="41">
        <v>2.1352791999999999E-2</v>
      </c>
      <c r="G158" s="41">
        <v>3.5587987000000001E-2</v>
      </c>
      <c r="H158" s="32" t="s">
        <v>81</v>
      </c>
      <c r="I158" s="2">
        <v>2.1352791999999999E-2</v>
      </c>
      <c r="J158" s="2">
        <v>3.5587987000000001E-2</v>
      </c>
    </row>
    <row r="159" spans="1:10" x14ac:dyDescent="0.2">
      <c r="A159" s="34" t="s">
        <v>71</v>
      </c>
      <c r="B159" s="40" t="s">
        <v>57</v>
      </c>
      <c r="C159" s="29">
        <v>58</v>
      </c>
      <c r="D159" s="29">
        <v>58</v>
      </c>
      <c r="E159" s="41">
        <v>2.9023996E-2</v>
      </c>
      <c r="F159" s="41">
        <v>2.1767997000000001E-2</v>
      </c>
      <c r="G159" s="41">
        <v>3.6279995000000002E-2</v>
      </c>
      <c r="H159" s="32" t="s">
        <v>81</v>
      </c>
      <c r="I159" s="2">
        <v>2.1767997000000001E-2</v>
      </c>
      <c r="J159" s="2">
        <v>3.6279995000000002E-2</v>
      </c>
    </row>
    <row r="160" spans="1:10" x14ac:dyDescent="0.2">
      <c r="A160" s="34" t="s">
        <v>71</v>
      </c>
      <c r="B160" s="40" t="s">
        <v>57</v>
      </c>
      <c r="C160" s="29">
        <v>59</v>
      </c>
      <c r="D160" s="29">
        <v>59</v>
      </c>
      <c r="E160" s="41">
        <v>2.9588368E-2</v>
      </c>
      <c r="F160" s="41">
        <v>2.2191275999999999E-2</v>
      </c>
      <c r="G160" s="41">
        <v>3.6985458999999998E-2</v>
      </c>
      <c r="H160" s="32" t="s">
        <v>81</v>
      </c>
      <c r="I160" s="2">
        <v>2.2191275999999999E-2</v>
      </c>
      <c r="J160" s="2">
        <v>3.6985458999999998E-2</v>
      </c>
    </row>
    <row r="161" spans="1:10" x14ac:dyDescent="0.2">
      <c r="A161" s="34" t="s">
        <v>71</v>
      </c>
      <c r="B161" s="40" t="s">
        <v>57</v>
      </c>
      <c r="C161" s="29">
        <v>60</v>
      </c>
      <c r="D161" s="29">
        <v>60</v>
      </c>
      <c r="E161" s="41">
        <v>3.0163713000000002E-2</v>
      </c>
      <c r="F161" s="41">
        <v>2.2622784999999999E-2</v>
      </c>
      <c r="G161" s="41">
        <v>3.7704641999999997E-2</v>
      </c>
      <c r="H161" s="32" t="s">
        <v>81</v>
      </c>
      <c r="I161" s="2">
        <v>2.2622784999999999E-2</v>
      </c>
      <c r="J161" s="2">
        <v>3.7704641999999997E-2</v>
      </c>
    </row>
    <row r="162" spans="1:10" x14ac:dyDescent="0.2">
      <c r="A162" s="34" t="s">
        <v>71</v>
      </c>
      <c r="B162" s="40" t="s">
        <v>57</v>
      </c>
      <c r="C162" s="29">
        <v>61</v>
      </c>
      <c r="D162" s="29">
        <v>61</v>
      </c>
      <c r="E162" s="41">
        <v>3.0750247000000001E-2</v>
      </c>
      <c r="F162" s="41">
        <v>2.3062684999999999E-2</v>
      </c>
      <c r="G162" s="41">
        <v>3.8437807999999997E-2</v>
      </c>
      <c r="H162" s="32" t="s">
        <v>81</v>
      </c>
      <c r="I162" s="2">
        <v>2.3062684999999999E-2</v>
      </c>
      <c r="J162" s="2">
        <v>3.8437807999999997E-2</v>
      </c>
    </row>
    <row r="163" spans="1:10" x14ac:dyDescent="0.2">
      <c r="A163" s="34" t="s">
        <v>71</v>
      </c>
      <c r="B163" s="40" t="s">
        <v>57</v>
      </c>
      <c r="C163" s="29">
        <v>62</v>
      </c>
      <c r="D163" s="29">
        <v>62</v>
      </c>
      <c r="E163" s="41">
        <v>3.1348185000000001E-2</v>
      </c>
      <c r="F163" s="41">
        <v>2.3511139E-2</v>
      </c>
      <c r="G163" s="41">
        <v>3.9185232E-2</v>
      </c>
      <c r="H163" s="32" t="s">
        <v>81</v>
      </c>
      <c r="I163" s="2">
        <v>2.3511139E-2</v>
      </c>
      <c r="J163" s="2">
        <v>3.9185232E-2</v>
      </c>
    </row>
    <row r="164" spans="1:10" x14ac:dyDescent="0.2">
      <c r="A164" s="34" t="s">
        <v>71</v>
      </c>
      <c r="B164" s="40" t="s">
        <v>57</v>
      </c>
      <c r="C164" s="29">
        <v>63</v>
      </c>
      <c r="D164" s="29">
        <v>63</v>
      </c>
      <c r="E164" s="41">
        <v>3.1957751E-2</v>
      </c>
      <c r="F164" s="41">
        <v>2.3968313000000002E-2</v>
      </c>
      <c r="G164" s="41">
        <v>3.9947188000000002E-2</v>
      </c>
      <c r="H164" s="32" t="s">
        <v>81</v>
      </c>
      <c r="I164" s="2">
        <v>2.3968313000000002E-2</v>
      </c>
      <c r="J164" s="2">
        <v>3.9947188000000002E-2</v>
      </c>
    </row>
    <row r="165" spans="1:10" x14ac:dyDescent="0.2">
      <c r="A165" s="34" t="s">
        <v>71</v>
      </c>
      <c r="B165" s="40" t="s">
        <v>57</v>
      </c>
      <c r="C165" s="29">
        <v>64</v>
      </c>
      <c r="D165" s="29">
        <v>64</v>
      </c>
      <c r="E165" s="41">
        <v>3.2579168999999998E-2</v>
      </c>
      <c r="F165" s="41">
        <v>2.4434377E-2</v>
      </c>
      <c r="G165" s="41">
        <v>4.0723962000000002E-2</v>
      </c>
      <c r="H165" s="32" t="s">
        <v>81</v>
      </c>
      <c r="I165" s="2">
        <v>2.4434377E-2</v>
      </c>
      <c r="J165" s="2">
        <v>4.0723962000000002E-2</v>
      </c>
    </row>
    <row r="166" spans="1:10" x14ac:dyDescent="0.2">
      <c r="A166" s="34" t="s">
        <v>71</v>
      </c>
      <c r="B166" s="40" t="s">
        <v>57</v>
      </c>
      <c r="C166" s="29">
        <v>65</v>
      </c>
      <c r="D166" s="29">
        <v>65</v>
      </c>
      <c r="E166" s="41">
        <v>3.3212670999999999E-2</v>
      </c>
      <c r="F166" s="41">
        <v>2.4909503E-2</v>
      </c>
      <c r="G166" s="41">
        <v>4.1515838999999999E-2</v>
      </c>
      <c r="H166" s="32" t="s">
        <v>81</v>
      </c>
      <c r="I166" s="2">
        <v>2.4909503E-2</v>
      </c>
      <c r="J166" s="2">
        <v>4.1515838999999999E-2</v>
      </c>
    </row>
    <row r="167" spans="1:10" x14ac:dyDescent="0.2">
      <c r="A167" s="34" t="s">
        <v>71</v>
      </c>
      <c r="B167" s="40" t="s">
        <v>57</v>
      </c>
      <c r="C167" s="29">
        <v>66</v>
      </c>
      <c r="D167" s="29">
        <v>66</v>
      </c>
      <c r="E167" s="41">
        <v>3.3858491999999997E-2</v>
      </c>
      <c r="F167" s="41">
        <v>2.5393868999999999E-2</v>
      </c>
      <c r="G167" s="41">
        <v>4.2323114000000002E-2</v>
      </c>
      <c r="H167" s="32" t="s">
        <v>81</v>
      </c>
      <c r="I167" s="2">
        <v>2.5393868999999999E-2</v>
      </c>
      <c r="J167" s="2">
        <v>4.2323114000000002E-2</v>
      </c>
    </row>
    <row r="168" spans="1:10" x14ac:dyDescent="0.2">
      <c r="A168" s="34" t="s">
        <v>71</v>
      </c>
      <c r="B168" s="40" t="s">
        <v>57</v>
      </c>
      <c r="C168" s="29">
        <v>67</v>
      </c>
      <c r="D168" s="29">
        <v>67</v>
      </c>
      <c r="E168" s="41">
        <v>3.4516869999999998E-2</v>
      </c>
      <c r="F168" s="41">
        <v>2.5887652000000001E-2</v>
      </c>
      <c r="G168" s="41">
        <v>4.3146087E-2</v>
      </c>
      <c r="H168" s="32" t="s">
        <v>81</v>
      </c>
      <c r="I168" s="2">
        <v>2.5887652000000001E-2</v>
      </c>
      <c r="J168" s="2">
        <v>4.3146087E-2</v>
      </c>
    </row>
    <row r="169" spans="1:10" x14ac:dyDescent="0.2">
      <c r="A169" s="34" t="s">
        <v>71</v>
      </c>
      <c r="B169" s="40" t="s">
        <v>57</v>
      </c>
      <c r="C169" s="29">
        <v>68</v>
      </c>
      <c r="D169" s="29">
        <v>68</v>
      </c>
      <c r="E169" s="41">
        <v>3.5188049999999998E-2</v>
      </c>
      <c r="F169" s="41">
        <v>2.6391037999999999E-2</v>
      </c>
      <c r="G169" s="41">
        <v>4.3985062999999998E-2</v>
      </c>
      <c r="H169" s="32" t="s">
        <v>81</v>
      </c>
      <c r="I169" s="2">
        <v>2.6391037999999999E-2</v>
      </c>
      <c r="J169" s="2">
        <v>4.3985062999999998E-2</v>
      </c>
    </row>
    <row r="170" spans="1:10" x14ac:dyDescent="0.2">
      <c r="A170" s="34" t="s">
        <v>71</v>
      </c>
      <c r="B170" s="40" t="s">
        <v>57</v>
      </c>
      <c r="C170" s="29">
        <v>69</v>
      </c>
      <c r="D170" s="29">
        <v>69</v>
      </c>
      <c r="E170" s="41">
        <v>3.5872281999999998E-2</v>
      </c>
      <c r="F170" s="41">
        <v>2.6904212E-2</v>
      </c>
      <c r="G170" s="41">
        <v>4.4840352999999999E-2</v>
      </c>
      <c r="H170" s="32" t="s">
        <v>81</v>
      </c>
      <c r="I170" s="2">
        <v>2.6904212E-2</v>
      </c>
      <c r="J170" s="2">
        <v>4.4840352999999999E-2</v>
      </c>
    </row>
    <row r="171" spans="1:10" x14ac:dyDescent="0.2">
      <c r="A171" s="34" t="s">
        <v>71</v>
      </c>
      <c r="B171" s="40" t="s">
        <v>57</v>
      </c>
      <c r="C171" s="29">
        <v>70</v>
      </c>
      <c r="D171" s="29">
        <v>70</v>
      </c>
      <c r="E171" s="41">
        <v>3.6569819000000003E-2</v>
      </c>
      <c r="F171" s="41">
        <v>2.7427363999999999E-2</v>
      </c>
      <c r="G171" s="41">
        <v>4.5712272999999998E-2</v>
      </c>
      <c r="H171" s="32" t="s">
        <v>81</v>
      </c>
      <c r="I171" s="2">
        <v>2.7427363999999999E-2</v>
      </c>
      <c r="J171" s="2">
        <v>4.5712272999999998E-2</v>
      </c>
    </row>
    <row r="172" spans="1:10" x14ac:dyDescent="0.2">
      <c r="A172" s="34" t="s">
        <v>71</v>
      </c>
      <c r="B172" s="40" t="s">
        <v>57</v>
      </c>
      <c r="C172" s="29">
        <v>71</v>
      </c>
      <c r="D172" s="29">
        <v>71</v>
      </c>
      <c r="E172" s="41">
        <v>3.7280919000000003E-2</v>
      </c>
      <c r="F172" s="41">
        <v>2.7960689E-2</v>
      </c>
      <c r="G172" s="41">
        <v>4.6601148000000002E-2</v>
      </c>
      <c r="H172" s="32" t="s">
        <v>81</v>
      </c>
      <c r="I172" s="2">
        <v>2.7960689E-2</v>
      </c>
      <c r="J172" s="2">
        <v>4.6601148000000002E-2</v>
      </c>
    </row>
    <row r="173" spans="1:10" x14ac:dyDescent="0.2">
      <c r="A173" s="34" t="s">
        <v>71</v>
      </c>
      <c r="B173" s="40" t="s">
        <v>57</v>
      </c>
      <c r="C173" s="29">
        <v>72</v>
      </c>
      <c r="D173" s="29">
        <v>180</v>
      </c>
      <c r="E173" s="41">
        <v>3.8005846000000003E-2</v>
      </c>
      <c r="F173" s="41">
        <v>2.8504385E-2</v>
      </c>
      <c r="G173" s="41">
        <v>4.7507307999999998E-2</v>
      </c>
      <c r="H173" s="32" t="s">
        <v>81</v>
      </c>
      <c r="I173" s="2">
        <v>2.8504385E-2</v>
      </c>
      <c r="J173" s="2">
        <v>4.7507307999999998E-2</v>
      </c>
    </row>
    <row r="174" spans="1:10" x14ac:dyDescent="0.2">
      <c r="A174" s="170" t="s">
        <v>39</v>
      </c>
      <c r="B174" s="170" t="s">
        <v>43</v>
      </c>
      <c r="C174" s="31">
        <v>1</v>
      </c>
      <c r="D174" s="31">
        <v>180</v>
      </c>
      <c r="E174" s="171">
        <v>8.7416100000000004E-3</v>
      </c>
      <c r="F174" s="171">
        <v>6.556208E-3</v>
      </c>
      <c r="G174" s="171">
        <v>1.0927012999999999E-2</v>
      </c>
      <c r="H174" s="32" t="s">
        <v>81</v>
      </c>
      <c r="I174" s="2">
        <v>6.556208E-3</v>
      </c>
      <c r="J174" s="2">
        <v>1.0927012999999999E-2</v>
      </c>
    </row>
    <row r="175" spans="1:10" x14ac:dyDescent="0.2">
      <c r="A175" s="170" t="s">
        <v>39</v>
      </c>
      <c r="B175" s="170" t="s">
        <v>47</v>
      </c>
      <c r="C175" s="31">
        <v>1</v>
      </c>
      <c r="D175" s="31">
        <v>180</v>
      </c>
      <c r="E175" s="171">
        <v>0.151</v>
      </c>
      <c r="F175" s="171">
        <v>0.11325</v>
      </c>
      <c r="G175" s="171">
        <v>0.57599999999999996</v>
      </c>
      <c r="H175" s="32" t="s">
        <v>80</v>
      </c>
      <c r="I175" s="2">
        <v>2.6947499709999998</v>
      </c>
      <c r="J175" s="2">
        <v>15.151276319999999</v>
      </c>
    </row>
    <row r="176" spans="1:10" x14ac:dyDescent="0.2">
      <c r="A176" s="36" t="s">
        <v>41</v>
      </c>
      <c r="B176" s="36" t="s">
        <v>43</v>
      </c>
      <c r="C176" s="31">
        <v>1</v>
      </c>
      <c r="D176" s="31">
        <v>180</v>
      </c>
      <c r="E176" s="173">
        <v>0.67</v>
      </c>
      <c r="F176" s="173">
        <v>0.50249999999999995</v>
      </c>
      <c r="G176" s="173">
        <v>0.83750000000000002</v>
      </c>
      <c r="H176" s="32" t="s">
        <v>81</v>
      </c>
      <c r="I176" s="2">
        <v>0.50249999999999995</v>
      </c>
      <c r="J176" s="2">
        <v>0.83750000000000002</v>
      </c>
    </row>
    <row r="177" spans="1:10" x14ac:dyDescent="0.2">
      <c r="A177" s="36" t="s">
        <v>58</v>
      </c>
      <c r="B177" s="36" t="s">
        <v>43</v>
      </c>
      <c r="C177" s="31">
        <v>1</v>
      </c>
      <c r="D177" s="31">
        <v>180</v>
      </c>
      <c r="E177" s="173">
        <v>8.9999999999999998E-4</v>
      </c>
      <c r="F177" s="173">
        <v>6.7500000000000004E-4</v>
      </c>
      <c r="G177" s="173">
        <v>1.1249999999999999E-3</v>
      </c>
      <c r="H177" s="32" t="s">
        <v>81</v>
      </c>
      <c r="I177" s="2">
        <v>6.7500000000000004E-4</v>
      </c>
      <c r="J177" s="2">
        <v>1.1249999999999999E-3</v>
      </c>
    </row>
    <row r="178" spans="1:10" x14ac:dyDescent="0.2">
      <c r="A178" s="170" t="s">
        <v>45</v>
      </c>
      <c r="B178" s="176" t="s">
        <v>89</v>
      </c>
      <c r="C178" s="31">
        <v>1</v>
      </c>
      <c r="D178" s="31">
        <v>180</v>
      </c>
      <c r="E178" s="171">
        <v>3.6499999999999998E-2</v>
      </c>
      <c r="F178" s="171">
        <v>2.06E-2</v>
      </c>
      <c r="G178" s="171">
        <v>4.6699999999999998E-2</v>
      </c>
      <c r="H178" s="32" t="s">
        <v>80</v>
      </c>
      <c r="I178" s="2">
        <v>0.27491531000000002</v>
      </c>
      <c r="J178" s="2">
        <v>7.257010996</v>
      </c>
    </row>
    <row r="179" spans="1:10" x14ac:dyDescent="0.2">
      <c r="A179" s="170" t="s">
        <v>45</v>
      </c>
      <c r="B179" s="170" t="s">
        <v>43</v>
      </c>
      <c r="C179" s="31">
        <v>1</v>
      </c>
      <c r="D179" s="31">
        <v>180</v>
      </c>
      <c r="E179" s="171">
        <v>1.7399999999999999E-2</v>
      </c>
      <c r="F179" s="171">
        <v>1.3050000000000001E-2</v>
      </c>
      <c r="G179" s="171">
        <v>2.1749999999999999E-2</v>
      </c>
      <c r="H179" s="32" t="s">
        <v>81</v>
      </c>
      <c r="I179" s="2">
        <v>1.3050000000000001E-2</v>
      </c>
      <c r="J179" s="2">
        <v>2.1749999999999999E-2</v>
      </c>
    </row>
    <row r="180" spans="1:10" x14ac:dyDescent="0.2">
      <c r="A180" s="170" t="s">
        <v>45</v>
      </c>
      <c r="B180" s="170" t="s">
        <v>47</v>
      </c>
      <c r="C180" s="31">
        <v>1</v>
      </c>
      <c r="D180" s="31">
        <v>180</v>
      </c>
      <c r="E180" s="171">
        <v>2.7125320000000001E-2</v>
      </c>
      <c r="F180" s="171">
        <v>2.4400000000000002E-2</v>
      </c>
      <c r="G180" s="171">
        <v>2.98E-2</v>
      </c>
      <c r="H180" s="32" t="s">
        <v>80</v>
      </c>
      <c r="I180" s="2">
        <v>9.8329101000000002E-2</v>
      </c>
      <c r="J180" s="2">
        <v>3.5266641189999999</v>
      </c>
    </row>
    <row r="181" spans="1:10" x14ac:dyDescent="0.2">
      <c r="A181" s="36" t="s">
        <v>47</v>
      </c>
      <c r="B181" s="176" t="s">
        <v>89</v>
      </c>
      <c r="C181" s="31">
        <v>1</v>
      </c>
      <c r="D181" s="31">
        <v>180</v>
      </c>
      <c r="E181" s="173">
        <v>1.2858680000000001E-2</v>
      </c>
      <c r="F181" s="173">
        <v>9.6440099999999997E-3</v>
      </c>
      <c r="G181" s="173">
        <v>1.607335E-2</v>
      </c>
      <c r="H181" s="32" t="s">
        <v>81</v>
      </c>
      <c r="I181" s="2">
        <v>9.6440099999999997E-3</v>
      </c>
      <c r="J181" s="2">
        <v>1.607335E-2</v>
      </c>
    </row>
    <row r="182" spans="1:10" x14ac:dyDescent="0.2">
      <c r="A182" s="36" t="s">
        <v>47</v>
      </c>
      <c r="B182" s="36" t="s">
        <v>43</v>
      </c>
      <c r="C182" s="31">
        <v>1</v>
      </c>
      <c r="D182" s="31">
        <v>180</v>
      </c>
      <c r="E182" s="173">
        <v>1.7399999999999999E-2</v>
      </c>
      <c r="F182" s="173">
        <v>1.3050000000000001E-2</v>
      </c>
      <c r="G182" s="173">
        <v>2.1749999999999999E-2</v>
      </c>
      <c r="H182" s="32" t="s">
        <v>81</v>
      </c>
      <c r="I182" s="2">
        <v>1.3050000000000001E-2</v>
      </c>
      <c r="J182" s="2">
        <v>2.1749999999999999E-2</v>
      </c>
    </row>
    <row r="183" spans="1:10" x14ac:dyDescent="0.2">
      <c r="A183" s="36" t="s">
        <v>47</v>
      </c>
      <c r="B183" s="36" t="s">
        <v>49</v>
      </c>
      <c r="C183" s="31">
        <v>1</v>
      </c>
      <c r="D183" s="31">
        <v>180</v>
      </c>
      <c r="E183" s="173">
        <v>0.84075</v>
      </c>
      <c r="F183" s="173">
        <v>0.63056250000000003</v>
      </c>
      <c r="G183" s="173">
        <v>0.99</v>
      </c>
      <c r="H183" s="32" t="s">
        <v>81</v>
      </c>
      <c r="I183" s="2">
        <v>0.63056250000000003</v>
      </c>
      <c r="J183" s="2">
        <v>0.99</v>
      </c>
    </row>
    <row r="184" spans="1:10" x14ac:dyDescent="0.2">
      <c r="A184" s="170" t="s">
        <v>49</v>
      </c>
      <c r="B184" s="176" t="s">
        <v>89</v>
      </c>
      <c r="C184" s="31">
        <v>1</v>
      </c>
      <c r="D184" s="31">
        <v>180</v>
      </c>
      <c r="E184" s="171">
        <v>1.8200000000000001E-2</v>
      </c>
      <c r="F184" s="171">
        <v>9.2017000000000002E-3</v>
      </c>
      <c r="G184" s="171">
        <v>2.7348000000000001E-2</v>
      </c>
      <c r="H184" s="32" t="s">
        <v>80</v>
      </c>
      <c r="I184" s="2">
        <v>0.49807247599999999</v>
      </c>
      <c r="J184" s="2">
        <v>26.86854709</v>
      </c>
    </row>
    <row r="185" spans="1:10" x14ac:dyDescent="0.2">
      <c r="A185" s="170" t="s">
        <v>49</v>
      </c>
      <c r="B185" s="170" t="s">
        <v>43</v>
      </c>
      <c r="C185" s="31">
        <v>1</v>
      </c>
      <c r="D185" s="31">
        <v>180</v>
      </c>
      <c r="E185" s="171">
        <v>1.0993999999999999E-3</v>
      </c>
      <c r="F185" s="171">
        <v>8.2454999999999996E-4</v>
      </c>
      <c r="G185" s="171">
        <v>1.37425E-3</v>
      </c>
      <c r="H185" s="32" t="s">
        <v>81</v>
      </c>
      <c r="I185" s="2">
        <v>8.2454999999999996E-4</v>
      </c>
      <c r="J185" s="2">
        <v>1.37425E-3</v>
      </c>
    </row>
    <row r="186" spans="1:10" x14ac:dyDescent="0.2">
      <c r="A186" s="170" t="s">
        <v>49</v>
      </c>
      <c r="B186" s="170" t="s">
        <v>49</v>
      </c>
      <c r="C186" s="31">
        <v>1</v>
      </c>
      <c r="D186" s="31">
        <v>180</v>
      </c>
      <c r="E186" s="171">
        <v>0.84075</v>
      </c>
      <c r="F186" s="171">
        <v>0.63056250000000003</v>
      </c>
      <c r="G186" s="171">
        <v>0.99</v>
      </c>
      <c r="H186" s="32" t="s">
        <v>81</v>
      </c>
      <c r="I186" s="2">
        <v>0.63056250000000003</v>
      </c>
      <c r="J186" s="2">
        <v>0.99</v>
      </c>
    </row>
    <row r="187" spans="1:10" x14ac:dyDescent="0.2">
      <c r="A187" s="36" t="s">
        <v>51</v>
      </c>
      <c r="B187" s="176" t="s">
        <v>89</v>
      </c>
      <c r="C187" s="31">
        <v>1</v>
      </c>
      <c r="D187" s="31">
        <v>180</v>
      </c>
      <c r="E187" s="173">
        <v>1.8200000000000001E-2</v>
      </c>
      <c r="F187" s="173">
        <v>9.1999999999999998E-3</v>
      </c>
      <c r="G187" s="173">
        <v>2.7300000000000001E-2</v>
      </c>
      <c r="H187" s="32" t="s">
        <v>80</v>
      </c>
      <c r="I187" s="2">
        <v>0.49545821600000001</v>
      </c>
      <c r="J187" s="2">
        <v>26.72752066</v>
      </c>
    </row>
    <row r="188" spans="1:10" x14ac:dyDescent="0.2">
      <c r="A188" s="36" t="s">
        <v>51</v>
      </c>
      <c r="B188" s="36" t="s">
        <v>43</v>
      </c>
      <c r="C188" s="31">
        <v>1</v>
      </c>
      <c r="D188" s="31">
        <v>180</v>
      </c>
      <c r="E188" s="173">
        <v>1.1000000000000001E-3</v>
      </c>
      <c r="F188" s="173">
        <v>8.25E-4</v>
      </c>
      <c r="G188" s="173">
        <v>1.3749999999999999E-3</v>
      </c>
      <c r="H188" s="32" t="s">
        <v>81</v>
      </c>
      <c r="I188" s="2">
        <v>8.25E-4</v>
      </c>
      <c r="J188" s="2">
        <v>1.3749999999999999E-3</v>
      </c>
    </row>
    <row r="189" spans="1:10" x14ac:dyDescent="0.2">
      <c r="A189" s="170" t="s">
        <v>53</v>
      </c>
      <c r="B189" s="176" t="s">
        <v>89</v>
      </c>
      <c r="C189" s="31">
        <v>1</v>
      </c>
      <c r="D189" s="31">
        <v>180</v>
      </c>
      <c r="E189" s="171">
        <v>1.8200000000000001E-2</v>
      </c>
      <c r="F189" s="171">
        <v>1.3650000000000001E-2</v>
      </c>
      <c r="G189" s="171">
        <v>2.2749999999999999E-2</v>
      </c>
      <c r="H189" s="32" t="s">
        <v>81</v>
      </c>
      <c r="I189" s="2">
        <v>1.3650000000000001E-2</v>
      </c>
      <c r="J189" s="2">
        <v>2.2749999999999999E-2</v>
      </c>
    </row>
    <row r="190" spans="1:10" x14ac:dyDescent="0.2">
      <c r="A190" s="170" t="s">
        <v>53</v>
      </c>
      <c r="B190" s="170" t="s">
        <v>43</v>
      </c>
      <c r="C190" s="31">
        <v>1</v>
      </c>
      <c r="D190" s="31">
        <v>180</v>
      </c>
      <c r="E190" s="171">
        <v>1.1000000000000001E-3</v>
      </c>
      <c r="F190" s="171">
        <v>8.25E-4</v>
      </c>
      <c r="G190" s="171">
        <v>1.3749999999999999E-3</v>
      </c>
      <c r="H190" s="32" t="s">
        <v>81</v>
      </c>
      <c r="I190" s="2">
        <v>8.25E-4</v>
      </c>
      <c r="J190" s="2">
        <v>1.3749999999999999E-3</v>
      </c>
    </row>
    <row r="191" spans="1:10" x14ac:dyDescent="0.2">
      <c r="A191" s="170" t="s">
        <v>53</v>
      </c>
      <c r="B191" s="170" t="s">
        <v>45</v>
      </c>
      <c r="C191" s="31">
        <v>1</v>
      </c>
      <c r="D191" s="31">
        <v>180</v>
      </c>
      <c r="E191" s="171">
        <v>0.01</v>
      </c>
      <c r="F191" s="171">
        <v>7.4999999999999997E-3</v>
      </c>
      <c r="G191" s="171">
        <v>1.2500000000000001E-2</v>
      </c>
      <c r="H191" s="32" t="s">
        <v>81</v>
      </c>
      <c r="I191" s="2">
        <v>7.4999999999999997E-3</v>
      </c>
      <c r="J191" s="2">
        <v>1.2500000000000001E-2</v>
      </c>
    </row>
    <row r="192" spans="1:10" x14ac:dyDescent="0.2">
      <c r="A192" s="176" t="s">
        <v>89</v>
      </c>
      <c r="B192" s="170" t="s">
        <v>41</v>
      </c>
      <c r="C192" s="31">
        <v>1</v>
      </c>
      <c r="D192" s="31">
        <v>180</v>
      </c>
      <c r="E192" s="171">
        <v>0.03</v>
      </c>
      <c r="F192" s="171">
        <v>2.2499999999999999E-2</v>
      </c>
      <c r="G192" s="171">
        <v>3.7499999999999999E-2</v>
      </c>
      <c r="H192" s="32" t="s">
        <v>81</v>
      </c>
      <c r="I192" s="2">
        <v>2.2499999999999999E-2</v>
      </c>
      <c r="J192" s="2">
        <v>3.7499999999999999E-2</v>
      </c>
    </row>
    <row r="193" spans="1:10" x14ac:dyDescent="0.2">
      <c r="A193" s="176" t="s">
        <v>89</v>
      </c>
      <c r="B193" s="170" t="s">
        <v>57</v>
      </c>
      <c r="C193" s="31">
        <v>1</v>
      </c>
      <c r="D193" s="31">
        <v>180</v>
      </c>
      <c r="E193" s="171">
        <v>7.6999999999999999E-2</v>
      </c>
      <c r="F193" s="171">
        <v>5.7750000000000003E-2</v>
      </c>
      <c r="G193" s="171">
        <v>9.6250000000000002E-2</v>
      </c>
      <c r="H193" s="32" t="s">
        <v>81</v>
      </c>
      <c r="I193" s="2">
        <v>5.7750000000000003E-2</v>
      </c>
      <c r="J193" s="2">
        <v>9.6250000000000002E-2</v>
      </c>
    </row>
    <row r="194" spans="1:10" x14ac:dyDescent="0.2">
      <c r="A194" s="181"/>
      <c r="B194" s="182"/>
      <c r="C194" s="183"/>
      <c r="D194" s="183"/>
      <c r="E194" s="22"/>
      <c r="F194" s="2"/>
      <c r="G194" s="2"/>
      <c r="H194" s="32"/>
      <c r="I194" s="2"/>
      <c r="J194" s="2"/>
    </row>
    <row r="195" spans="1:10" x14ac:dyDescent="0.2">
      <c r="A195" s="49"/>
      <c r="B195" s="50"/>
      <c r="C195" s="51"/>
      <c r="D195" s="51"/>
      <c r="E195" s="22"/>
      <c r="F195" s="2"/>
      <c r="G195" s="2"/>
      <c r="H195" s="32"/>
      <c r="I195" s="2"/>
      <c r="J195" s="2"/>
    </row>
    <row r="196" spans="1:10" x14ac:dyDescent="0.2">
      <c r="A196" s="49"/>
      <c r="B196" s="50"/>
      <c r="C196" s="51"/>
      <c r="D196" s="51"/>
      <c r="E196" s="22"/>
      <c r="F196" s="2"/>
      <c r="G196" s="2"/>
      <c r="H196" s="32"/>
      <c r="I196" s="2"/>
      <c r="J196" s="2"/>
    </row>
    <row r="197" spans="1:10" x14ac:dyDescent="0.2">
      <c r="A197" s="49"/>
      <c r="B197" s="50"/>
      <c r="C197" s="51"/>
      <c r="D197" s="51"/>
      <c r="E197" s="22"/>
      <c r="F197" s="2"/>
      <c r="G197" s="2"/>
      <c r="H197" s="32"/>
      <c r="I197" s="2"/>
      <c r="J197" s="2"/>
    </row>
    <row r="198" spans="1:10" x14ac:dyDescent="0.2">
      <c r="A198" s="49"/>
      <c r="B198" s="50"/>
      <c r="C198" s="51"/>
      <c r="D198" s="51"/>
      <c r="E198" s="22"/>
      <c r="F198" s="2"/>
      <c r="G198" s="2"/>
      <c r="H198" s="32"/>
      <c r="I198" s="2"/>
      <c r="J198" s="2"/>
    </row>
    <row r="199" spans="1:10" x14ac:dyDescent="0.2">
      <c r="A199" s="49"/>
      <c r="B199" s="50"/>
      <c r="C199" s="51"/>
      <c r="D199" s="51"/>
      <c r="E199" s="22"/>
      <c r="F199" s="2"/>
      <c r="G199" s="2"/>
      <c r="H199" s="32"/>
      <c r="I199" s="2"/>
      <c r="J199" s="2"/>
    </row>
    <row r="200" spans="1:10" x14ac:dyDescent="0.2">
      <c r="A200" s="49"/>
      <c r="B200" s="50"/>
      <c r="C200" s="51"/>
      <c r="D200" s="51"/>
      <c r="E200" s="22"/>
      <c r="F200" s="2"/>
      <c r="G200" s="2"/>
      <c r="H200" s="32"/>
      <c r="I200" s="2"/>
      <c r="J200" s="2"/>
    </row>
    <row r="201" spans="1:10" x14ac:dyDescent="0.2">
      <c r="J201" s="2"/>
    </row>
    <row r="202" spans="1:10" x14ac:dyDescent="0.2">
      <c r="J202" s="2"/>
    </row>
    <row r="203" spans="1:10" x14ac:dyDescent="0.2">
      <c r="J203" s="2"/>
    </row>
    <row r="204" spans="1:10" x14ac:dyDescent="0.2">
      <c r="J204" s="2"/>
    </row>
    <row r="205" spans="1:10" x14ac:dyDescent="0.2">
      <c r="J205" s="2"/>
    </row>
    <row r="206" spans="1:10" x14ac:dyDescent="0.2">
      <c r="J206" s="2"/>
    </row>
    <row r="207" spans="1:10" x14ac:dyDescent="0.2">
      <c r="J207" s="2"/>
    </row>
    <row r="208" spans="1:10" x14ac:dyDescent="0.2">
      <c r="J208" s="2"/>
    </row>
    <row r="209" spans="10:10" x14ac:dyDescent="0.2">
      <c r="J209" s="2"/>
    </row>
    <row r="210" spans="10:10" x14ac:dyDescent="0.2">
      <c r="J210" s="2"/>
    </row>
    <row r="211" spans="10:10" x14ac:dyDescent="0.2">
      <c r="J211" s="2"/>
    </row>
    <row r="212" spans="10:10" x14ac:dyDescent="0.2">
      <c r="J212" s="2"/>
    </row>
    <row r="213" spans="10:10" x14ac:dyDescent="0.2">
      <c r="J213" s="2"/>
    </row>
    <row r="214" spans="10:10" x14ac:dyDescent="0.2">
      <c r="J214" s="2"/>
    </row>
    <row r="215" spans="10:10" x14ac:dyDescent="0.2">
      <c r="J215" s="2"/>
    </row>
    <row r="216" spans="10:10" x14ac:dyDescent="0.2">
      <c r="J216" s="2"/>
    </row>
    <row r="217" spans="10:10" x14ac:dyDescent="0.2">
      <c r="J217" s="2"/>
    </row>
    <row r="218" spans="10:10" x14ac:dyDescent="0.2">
      <c r="J218" s="2"/>
    </row>
    <row r="219" spans="10:10" x14ac:dyDescent="0.2">
      <c r="J219" s="2"/>
    </row>
    <row r="220" spans="10:10" x14ac:dyDescent="0.2">
      <c r="J220" s="2"/>
    </row>
    <row r="221" spans="10:10" x14ac:dyDescent="0.2">
      <c r="J221" s="2"/>
    </row>
    <row r="222" spans="10:10" x14ac:dyDescent="0.2">
      <c r="J222" s="2"/>
    </row>
    <row r="223" spans="10:10" x14ac:dyDescent="0.2">
      <c r="J223" s="2"/>
    </row>
    <row r="224" spans="10:10" x14ac:dyDescent="0.2">
      <c r="J224" s="2"/>
    </row>
    <row r="225" spans="10:10" x14ac:dyDescent="0.2">
      <c r="J225" s="2"/>
    </row>
    <row r="226" spans="10:10" x14ac:dyDescent="0.2">
      <c r="J226" s="2"/>
    </row>
    <row r="227" spans="10:10" x14ac:dyDescent="0.2">
      <c r="J227" s="2"/>
    </row>
    <row r="228" spans="10:10" x14ac:dyDescent="0.2">
      <c r="J228" s="2"/>
    </row>
    <row r="229" spans="10:10" x14ac:dyDescent="0.2">
      <c r="J229" s="2"/>
    </row>
    <row r="230" spans="10:10" x14ac:dyDescent="0.2">
      <c r="J230" s="2"/>
    </row>
    <row r="231" spans="10:10" x14ac:dyDescent="0.2">
      <c r="J231" s="2"/>
    </row>
    <row r="232" spans="10:10" x14ac:dyDescent="0.2">
      <c r="J232"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68FC9-5530-D041-8FAC-4655665ED1D0}">
  <dimension ref="A1:J160"/>
  <sheetViews>
    <sheetView zoomScale="120" zoomScaleNormal="120" workbookViewId="0">
      <selection activeCell="E110" sqref="E110"/>
    </sheetView>
  </sheetViews>
  <sheetFormatPr baseColWidth="10" defaultRowHeight="16" x14ac:dyDescent="0.2"/>
  <cols>
    <col min="1" max="1" width="39.83203125" style="45" customWidth="1"/>
    <col min="2" max="2" width="22.1640625" style="45" customWidth="1"/>
    <col min="3" max="3" width="10" style="45" customWidth="1"/>
    <col min="4" max="9" width="10.83203125" style="45"/>
  </cols>
  <sheetData>
    <row r="1" spans="1:10" ht="17" thickBot="1" x14ac:dyDescent="0.25">
      <c r="A1" s="42" t="s">
        <v>75</v>
      </c>
      <c r="B1" s="42" t="s">
        <v>76</v>
      </c>
      <c r="C1" s="42" t="s">
        <v>82</v>
      </c>
      <c r="D1" s="42" t="s">
        <v>83</v>
      </c>
      <c r="E1" s="35" t="s">
        <v>59</v>
      </c>
      <c r="F1" s="52" t="s">
        <v>60</v>
      </c>
      <c r="G1" s="52" t="s">
        <v>61</v>
      </c>
      <c r="H1" s="52" t="s">
        <v>84</v>
      </c>
      <c r="I1" s="35" t="s">
        <v>77</v>
      </c>
      <c r="J1" s="35" t="s">
        <v>78</v>
      </c>
    </row>
    <row r="2" spans="1:10" ht="18" thickTop="1" x14ac:dyDescent="0.2">
      <c r="A2" s="18" t="s">
        <v>3</v>
      </c>
      <c r="B2" s="39"/>
      <c r="C2" s="39"/>
      <c r="D2" s="39"/>
      <c r="E2" s="164">
        <v>12984914</v>
      </c>
      <c r="F2" s="165">
        <v>9738685.6769999992</v>
      </c>
      <c r="G2" s="165">
        <v>16231142.789999999</v>
      </c>
      <c r="H2" s="43" t="s">
        <v>79</v>
      </c>
      <c r="I2" s="2">
        <v>1530612.2450000001</v>
      </c>
      <c r="J2" s="37"/>
    </row>
    <row r="3" spans="1:10" ht="17" x14ac:dyDescent="0.2">
      <c r="A3" s="20" t="s">
        <v>7</v>
      </c>
      <c r="B3" s="39"/>
      <c r="C3" s="39"/>
      <c r="D3" s="39"/>
      <c r="E3" s="164">
        <v>6250135</v>
      </c>
      <c r="F3" s="165">
        <v>4687601.25</v>
      </c>
      <c r="G3" s="165">
        <v>7812668.75</v>
      </c>
      <c r="H3" s="43" t="s">
        <v>79</v>
      </c>
      <c r="I3" s="2">
        <v>797211.22450000001</v>
      </c>
      <c r="J3" s="37"/>
    </row>
    <row r="4" spans="1:10" ht="17" x14ac:dyDescent="0.2">
      <c r="A4" s="19" t="s">
        <v>9</v>
      </c>
      <c r="B4" s="39"/>
      <c r="C4" s="39"/>
      <c r="D4" s="39"/>
      <c r="E4" s="166">
        <v>206835</v>
      </c>
      <c r="F4" s="167">
        <v>172300</v>
      </c>
      <c r="G4" s="168">
        <v>241370</v>
      </c>
      <c r="H4" s="43" t="s">
        <v>79</v>
      </c>
      <c r="I4" s="2">
        <v>17619.897959999998</v>
      </c>
      <c r="J4" s="37"/>
    </row>
    <row r="5" spans="1:10" ht="17" x14ac:dyDescent="0.2">
      <c r="A5" s="21" t="s">
        <v>11</v>
      </c>
      <c r="B5" s="44"/>
      <c r="C5" s="44"/>
      <c r="D5" s="44"/>
      <c r="E5" s="166">
        <v>6003590</v>
      </c>
      <c r="F5" s="165">
        <v>5929700</v>
      </c>
      <c r="G5" s="169">
        <v>6077480</v>
      </c>
      <c r="H5" s="43" t="s">
        <v>79</v>
      </c>
      <c r="I5" s="2">
        <v>3100755.102</v>
      </c>
      <c r="J5" s="37"/>
    </row>
    <row r="6" spans="1:10" ht="17" x14ac:dyDescent="0.2">
      <c r="A6" s="19" t="s">
        <v>13</v>
      </c>
      <c r="B6" s="39"/>
      <c r="C6" s="39"/>
      <c r="D6" s="39"/>
      <c r="E6" s="166">
        <v>4003</v>
      </c>
      <c r="F6" s="167">
        <v>286</v>
      </c>
      <c r="G6" s="168">
        <v>7720</v>
      </c>
      <c r="H6" s="43" t="s">
        <v>79</v>
      </c>
      <c r="I6" s="2">
        <v>3938.7755099999999</v>
      </c>
      <c r="J6" s="37"/>
    </row>
    <row r="7" spans="1:10" ht="17" x14ac:dyDescent="0.2">
      <c r="A7" s="19" t="s">
        <v>17</v>
      </c>
      <c r="B7" s="39"/>
      <c r="C7" s="39"/>
      <c r="D7" s="39"/>
      <c r="E7" s="166">
        <v>3530940</v>
      </c>
      <c r="F7" s="165">
        <v>2648205</v>
      </c>
      <c r="G7" s="165">
        <v>4413675</v>
      </c>
      <c r="H7" s="43" t="s">
        <v>79</v>
      </c>
      <c r="I7" s="2">
        <v>2251875</v>
      </c>
      <c r="J7" s="37"/>
    </row>
    <row r="8" spans="1:10" ht="17" x14ac:dyDescent="0.2">
      <c r="A8" s="20" t="s">
        <v>19</v>
      </c>
      <c r="B8" s="39"/>
      <c r="C8" s="39"/>
      <c r="D8" s="39"/>
      <c r="E8" s="164">
        <v>145000</v>
      </c>
      <c r="F8" s="165">
        <v>108750</v>
      </c>
      <c r="G8" s="165">
        <v>181250</v>
      </c>
      <c r="H8" s="43" t="s">
        <v>79</v>
      </c>
      <c r="I8" s="2">
        <v>92474.489799999996</v>
      </c>
      <c r="J8" s="37"/>
    </row>
    <row r="9" spans="1:10" ht="17" x14ac:dyDescent="0.2">
      <c r="A9" s="20" t="s">
        <v>23</v>
      </c>
      <c r="B9" s="39"/>
      <c r="C9" s="39"/>
      <c r="D9" s="39"/>
      <c r="E9" s="166">
        <v>14158</v>
      </c>
      <c r="F9" s="165">
        <v>6289.25</v>
      </c>
      <c r="G9" s="169">
        <v>22026.275000000001</v>
      </c>
      <c r="H9" s="43" t="s">
        <v>79</v>
      </c>
      <c r="I9" s="2">
        <v>11237.895409999999</v>
      </c>
      <c r="J9" s="37"/>
    </row>
    <row r="10" spans="1:10" ht="17" x14ac:dyDescent="0.2">
      <c r="A10" s="19" t="s">
        <v>25</v>
      </c>
      <c r="B10" s="39"/>
      <c r="C10" s="39"/>
      <c r="D10" s="39"/>
      <c r="E10" s="166">
        <v>274426</v>
      </c>
      <c r="F10" s="165">
        <v>205819.5</v>
      </c>
      <c r="G10" s="165">
        <v>343032.5</v>
      </c>
      <c r="H10" s="43" t="s">
        <v>79</v>
      </c>
      <c r="I10" s="2">
        <v>175016.5816</v>
      </c>
      <c r="J10" s="37"/>
    </row>
    <row r="11" spans="1:10" ht="17" x14ac:dyDescent="0.2">
      <c r="A11" s="20" t="s">
        <v>27</v>
      </c>
      <c r="B11" s="39"/>
      <c r="C11" s="39"/>
      <c r="D11" s="39"/>
      <c r="E11" s="164">
        <v>290063</v>
      </c>
      <c r="F11" s="165">
        <v>261056.7</v>
      </c>
      <c r="G11" s="169">
        <v>319069.3</v>
      </c>
      <c r="H11" s="43" t="s">
        <v>79</v>
      </c>
      <c r="I11" s="2">
        <v>162790.45920000001</v>
      </c>
      <c r="J11" s="37"/>
    </row>
    <row r="12" spans="1:10" x14ac:dyDescent="0.2">
      <c r="A12" s="170" t="s">
        <v>3</v>
      </c>
      <c r="B12" s="170" t="s">
        <v>5</v>
      </c>
      <c r="C12" s="30">
        <v>1</v>
      </c>
      <c r="D12" s="30">
        <v>180</v>
      </c>
      <c r="E12" s="171">
        <v>1.6525699999999999E-3</v>
      </c>
      <c r="F12" s="171">
        <v>1.37714E-3</v>
      </c>
      <c r="G12" s="171">
        <v>1.927993E-3</v>
      </c>
      <c r="H12" s="32" t="s">
        <v>80</v>
      </c>
      <c r="I12" s="2">
        <v>0.16661747199999999</v>
      </c>
      <c r="J12" s="2">
        <v>100.6566287</v>
      </c>
    </row>
    <row r="13" spans="1:10" x14ac:dyDescent="0.2">
      <c r="A13" s="170" t="s">
        <v>3</v>
      </c>
      <c r="B13" s="170" t="s">
        <v>9</v>
      </c>
      <c r="C13" s="30">
        <v>1</v>
      </c>
      <c r="D13" s="30">
        <v>180</v>
      </c>
      <c r="E13" s="171">
        <v>4.2924E-4</v>
      </c>
      <c r="F13" s="171">
        <v>4.0400000000000001E-4</v>
      </c>
      <c r="G13" s="171">
        <v>4.6347599999999999E-4</v>
      </c>
      <c r="H13" s="32" t="s">
        <v>80</v>
      </c>
      <c r="I13" s="2">
        <v>7.9757561000000005E-2</v>
      </c>
      <c r="J13" s="2">
        <v>185.73135300000001</v>
      </c>
    </row>
    <row r="14" spans="1:10" x14ac:dyDescent="0.2">
      <c r="A14" s="170" t="s">
        <v>3</v>
      </c>
      <c r="B14" s="172" t="s">
        <v>11</v>
      </c>
      <c r="C14" s="31">
        <v>1</v>
      </c>
      <c r="D14" s="31">
        <v>180</v>
      </c>
      <c r="E14" s="171">
        <v>6.9143000000000004E-4</v>
      </c>
      <c r="F14" s="171">
        <v>6.3312999999999998E-4</v>
      </c>
      <c r="G14" s="171">
        <v>7.5804599999999996E-4</v>
      </c>
      <c r="H14" s="32" t="s">
        <v>80</v>
      </c>
      <c r="I14" s="2">
        <v>9.6339635000000007E-2</v>
      </c>
      <c r="J14" s="2">
        <v>139.2375553</v>
      </c>
    </row>
    <row r="15" spans="1:10" x14ac:dyDescent="0.2">
      <c r="A15" s="170" t="s">
        <v>3</v>
      </c>
      <c r="B15" s="170" t="s">
        <v>13</v>
      </c>
      <c r="C15" s="30">
        <v>1</v>
      </c>
      <c r="D15" s="30">
        <v>180</v>
      </c>
      <c r="E15" s="171">
        <v>3.077E-4</v>
      </c>
      <c r="F15" s="171">
        <v>2.3000000000000001E-4</v>
      </c>
      <c r="G15" s="171">
        <v>3.8539200000000003E-4</v>
      </c>
      <c r="H15" s="32" t="s">
        <v>80</v>
      </c>
      <c r="I15" s="2">
        <v>0.25247306400000002</v>
      </c>
      <c r="J15" s="2">
        <v>820.26447359999997</v>
      </c>
    </row>
    <row r="16" spans="1:10" x14ac:dyDescent="0.2">
      <c r="A16" s="170" t="s">
        <v>3</v>
      </c>
      <c r="B16" s="170" t="s">
        <v>15</v>
      </c>
      <c r="C16" s="30">
        <v>1</v>
      </c>
      <c r="D16" s="30">
        <v>180</v>
      </c>
      <c r="E16" s="171">
        <v>1.1010600000000001E-3</v>
      </c>
      <c r="F16" s="171">
        <v>8.2594000000000005E-4</v>
      </c>
      <c r="G16" s="171">
        <v>1.3761859999999999E-3</v>
      </c>
      <c r="H16" s="32" t="s">
        <v>80</v>
      </c>
      <c r="I16" s="2">
        <v>0.24980495599999999</v>
      </c>
      <c r="J16" s="2">
        <v>226.62698280000001</v>
      </c>
    </row>
    <row r="17" spans="1:10" x14ac:dyDescent="0.2">
      <c r="A17" s="170" t="s">
        <v>3</v>
      </c>
      <c r="B17" s="170" t="s">
        <v>25</v>
      </c>
      <c r="C17" s="31">
        <v>1</v>
      </c>
      <c r="D17" s="31">
        <v>180</v>
      </c>
      <c r="E17" s="171">
        <v>3.2510999999999998E-4</v>
      </c>
      <c r="F17" s="171">
        <v>2.9260000000000001E-4</v>
      </c>
      <c r="G17" s="171">
        <v>5.0000000000000001E-3</v>
      </c>
      <c r="H17" s="32" t="s">
        <v>80</v>
      </c>
      <c r="I17" s="2">
        <v>14.37894243</v>
      </c>
      <c r="J17" s="2">
        <v>44213.551399999997</v>
      </c>
    </row>
    <row r="18" spans="1:10" x14ac:dyDescent="0.2">
      <c r="A18" s="170" t="s">
        <v>3</v>
      </c>
      <c r="B18" s="170" t="s">
        <v>27</v>
      </c>
      <c r="C18" s="30">
        <v>1</v>
      </c>
      <c r="D18" s="30">
        <v>180</v>
      </c>
      <c r="E18" s="171">
        <v>2.94E-5</v>
      </c>
      <c r="F18" s="171">
        <v>1.33E-5</v>
      </c>
      <c r="G18" s="171">
        <v>6.4399999999999993E-5</v>
      </c>
      <c r="H18" s="32" t="s">
        <v>80</v>
      </c>
      <c r="I18" s="2">
        <v>1.1904570240000001</v>
      </c>
      <c r="J18" s="2">
        <v>40490.545039999997</v>
      </c>
    </row>
    <row r="19" spans="1:10" x14ac:dyDescent="0.2">
      <c r="A19" s="170" t="s">
        <v>3</v>
      </c>
      <c r="B19" s="170" t="s">
        <v>43</v>
      </c>
      <c r="C19" s="30">
        <v>1</v>
      </c>
      <c r="D19" s="30">
        <v>180</v>
      </c>
      <c r="E19" s="171">
        <v>3.2166999999999997E-4</v>
      </c>
      <c r="F19" s="171">
        <v>2.41253E-4</v>
      </c>
      <c r="G19" s="171">
        <v>4.0208799999999999E-4</v>
      </c>
      <c r="H19" s="32" t="s">
        <v>81</v>
      </c>
      <c r="I19" s="2">
        <v>2.41253E-4</v>
      </c>
      <c r="J19" s="2">
        <v>4.0208799999999999E-4</v>
      </c>
    </row>
    <row r="20" spans="1:10" x14ac:dyDescent="0.2">
      <c r="A20" s="36" t="s">
        <v>5</v>
      </c>
      <c r="B20" s="36" t="s">
        <v>7</v>
      </c>
      <c r="C20" s="31">
        <v>1</v>
      </c>
      <c r="D20" s="31">
        <v>180</v>
      </c>
      <c r="E20" s="184">
        <v>0.6</v>
      </c>
      <c r="F20" s="173">
        <v>0.28000000000000003</v>
      </c>
      <c r="G20" s="184">
        <f>E20*1.25</f>
        <v>0.75</v>
      </c>
      <c r="H20" s="32" t="s">
        <v>80</v>
      </c>
      <c r="I20" s="2">
        <v>0.285814607</v>
      </c>
      <c r="J20" s="2">
        <v>0.35646540799999998</v>
      </c>
    </row>
    <row r="21" spans="1:10" x14ac:dyDescent="0.2">
      <c r="A21" s="36" t="s">
        <v>5</v>
      </c>
      <c r="B21" s="36" t="s">
        <v>25</v>
      </c>
      <c r="C21" s="30">
        <v>1</v>
      </c>
      <c r="D21" s="30">
        <v>180</v>
      </c>
      <c r="E21" s="173">
        <v>4.6799999999999999E-5</v>
      </c>
      <c r="F21" s="173">
        <v>3.5099999999999999E-5</v>
      </c>
      <c r="G21" s="173">
        <v>5.8499999999999999E-5</v>
      </c>
      <c r="H21" s="32" t="s">
        <v>81</v>
      </c>
      <c r="I21" s="2">
        <v>3.5099999999999999E-5</v>
      </c>
      <c r="J21" s="2">
        <v>5.8499999999999999E-5</v>
      </c>
    </row>
    <row r="22" spans="1:10" x14ac:dyDescent="0.2">
      <c r="A22" s="36" t="s">
        <v>5</v>
      </c>
      <c r="B22" s="36" t="s">
        <v>27</v>
      </c>
      <c r="C22" s="30">
        <v>1</v>
      </c>
      <c r="D22" s="30">
        <v>180</v>
      </c>
      <c r="E22" s="173">
        <v>1.04E-5</v>
      </c>
      <c r="F22" s="173">
        <v>5.2000000000000002E-6</v>
      </c>
      <c r="G22" s="173">
        <v>1.5603E-5</v>
      </c>
      <c r="H22" s="32" t="s">
        <v>80</v>
      </c>
      <c r="I22" s="2">
        <v>0.50028585999999997</v>
      </c>
      <c r="J22" s="2">
        <v>48103.909330000002</v>
      </c>
    </row>
    <row r="23" spans="1:10" x14ac:dyDescent="0.2">
      <c r="A23" s="36" t="s">
        <v>5</v>
      </c>
      <c r="B23" s="36" t="s">
        <v>43</v>
      </c>
      <c r="C23" s="31">
        <v>1</v>
      </c>
      <c r="D23" s="31">
        <v>180</v>
      </c>
      <c r="E23" s="173">
        <v>5.3200999999999997E-4</v>
      </c>
      <c r="F23" s="173">
        <v>3.9900800000000001E-4</v>
      </c>
      <c r="G23" s="173">
        <v>6.65013E-4</v>
      </c>
      <c r="H23" s="32" t="s">
        <v>81</v>
      </c>
      <c r="I23" s="2">
        <v>3.9900800000000001E-4</v>
      </c>
      <c r="J23" s="2">
        <v>6.65013E-4</v>
      </c>
    </row>
    <row r="24" spans="1:10" x14ac:dyDescent="0.2">
      <c r="A24" s="170" t="s">
        <v>7</v>
      </c>
      <c r="B24" s="170" t="s">
        <v>3</v>
      </c>
      <c r="C24" s="30">
        <v>1</v>
      </c>
      <c r="D24" s="30">
        <v>180</v>
      </c>
      <c r="E24" s="171">
        <v>1E-4</v>
      </c>
      <c r="F24" s="171">
        <v>7.4999999999999993E-5</v>
      </c>
      <c r="G24" s="171">
        <v>1.25E-4</v>
      </c>
      <c r="H24" s="32" t="s">
        <v>81</v>
      </c>
      <c r="I24" s="2">
        <v>7.4999999999999993E-5</v>
      </c>
      <c r="J24" s="2">
        <v>1.25E-4</v>
      </c>
    </row>
    <row r="25" spans="1:10" x14ac:dyDescent="0.2">
      <c r="A25" s="170" t="s">
        <v>7</v>
      </c>
      <c r="B25" s="170" t="s">
        <v>17</v>
      </c>
      <c r="C25" s="30">
        <v>1</v>
      </c>
      <c r="D25" s="30">
        <v>180</v>
      </c>
      <c r="E25" s="184">
        <v>0.01</v>
      </c>
      <c r="F25" s="171">
        <v>2.6926200000000002E-3</v>
      </c>
      <c r="G25" s="184">
        <f>E25*1.25</f>
        <v>1.2500000000000001E-2</v>
      </c>
      <c r="H25" s="32" t="s">
        <v>80</v>
      </c>
      <c r="I25" s="2">
        <v>0.23020143100000001</v>
      </c>
      <c r="J25" s="2">
        <v>65.566826890000002</v>
      </c>
    </row>
    <row r="26" spans="1:10" x14ac:dyDescent="0.2">
      <c r="A26" s="170" t="s">
        <v>7</v>
      </c>
      <c r="B26" s="170" t="s">
        <v>9</v>
      </c>
      <c r="C26" s="31">
        <v>1</v>
      </c>
      <c r="D26" s="31">
        <v>180</v>
      </c>
      <c r="E26" s="171">
        <v>4.2924E-4</v>
      </c>
      <c r="F26" s="171">
        <v>3.2193E-4</v>
      </c>
      <c r="G26" s="171">
        <v>5.3655E-4</v>
      </c>
      <c r="H26" s="32" t="s">
        <v>81</v>
      </c>
      <c r="I26" s="2">
        <v>3.2193E-4</v>
      </c>
      <c r="J26" s="2">
        <v>5.3655E-4</v>
      </c>
    </row>
    <row r="27" spans="1:10" x14ac:dyDescent="0.2">
      <c r="A27" s="170" t="s">
        <v>7</v>
      </c>
      <c r="B27" s="170" t="s">
        <v>13</v>
      </c>
      <c r="C27" s="30">
        <v>1</v>
      </c>
      <c r="D27" s="30">
        <v>180</v>
      </c>
      <c r="E27" s="171">
        <v>3.077E-4</v>
      </c>
      <c r="F27" s="171">
        <v>2.3077500000000001E-4</v>
      </c>
      <c r="G27" s="171">
        <v>3.8462499999999998E-4</v>
      </c>
      <c r="H27" s="32" t="s">
        <v>81</v>
      </c>
      <c r="I27" s="2">
        <v>2.3077500000000001E-4</v>
      </c>
      <c r="J27" s="2">
        <v>3.8462499999999998E-4</v>
      </c>
    </row>
    <row r="28" spans="1:10" x14ac:dyDescent="0.2">
      <c r="A28" s="170" t="s">
        <v>7</v>
      </c>
      <c r="B28" s="170" t="s">
        <v>25</v>
      </c>
      <c r="C28" s="30">
        <v>1</v>
      </c>
      <c r="D28" s="30">
        <v>180</v>
      </c>
      <c r="E28" s="171">
        <v>7.28E-3</v>
      </c>
      <c r="F28" s="171">
        <v>5.4599999999999996E-3</v>
      </c>
      <c r="G28" s="171">
        <v>9.1000000000000004E-3</v>
      </c>
      <c r="H28" s="32" t="s">
        <v>81</v>
      </c>
      <c r="I28" s="2">
        <v>5.4599999999999996E-3</v>
      </c>
      <c r="J28" s="2">
        <v>9.1000000000000004E-3</v>
      </c>
    </row>
    <row r="29" spans="1:10" x14ac:dyDescent="0.2">
      <c r="A29" s="170" t="s">
        <v>7</v>
      </c>
      <c r="B29" s="170" t="s">
        <v>27</v>
      </c>
      <c r="C29" s="31">
        <v>1</v>
      </c>
      <c r="D29" s="31">
        <v>180</v>
      </c>
      <c r="E29" s="171">
        <v>1E-4</v>
      </c>
      <c r="F29" s="171">
        <v>7.4999999999999993E-5</v>
      </c>
      <c r="G29" s="171">
        <v>1.25E-4</v>
      </c>
      <c r="H29" s="32" t="s">
        <v>81</v>
      </c>
      <c r="I29" s="2">
        <v>7.4999999999999993E-5</v>
      </c>
      <c r="J29" s="2">
        <v>1.25E-4</v>
      </c>
    </row>
    <row r="30" spans="1:10" x14ac:dyDescent="0.2">
      <c r="A30" s="170" t="s">
        <v>7</v>
      </c>
      <c r="B30" s="170" t="s">
        <v>43</v>
      </c>
      <c r="C30" s="30">
        <v>1</v>
      </c>
      <c r="D30" s="30">
        <v>180</v>
      </c>
      <c r="E30" s="179">
        <v>4.0000000000000002E-4</v>
      </c>
      <c r="F30" s="171">
        <v>2.9999999999999997E-4</v>
      </c>
      <c r="G30" s="171">
        <v>5.0000000000000001E-4</v>
      </c>
      <c r="H30" s="32" t="s">
        <v>81</v>
      </c>
      <c r="I30" s="171">
        <v>2.9999999999999997E-4</v>
      </c>
      <c r="J30" s="171">
        <v>5.0000000000000001E-4</v>
      </c>
    </row>
    <row r="31" spans="1:10" x14ac:dyDescent="0.2">
      <c r="A31" s="36" t="s">
        <v>9</v>
      </c>
      <c r="B31" s="36" t="s">
        <v>3</v>
      </c>
      <c r="C31" s="30">
        <v>1</v>
      </c>
      <c r="D31" s="30">
        <v>180</v>
      </c>
      <c r="E31" s="173">
        <v>1E-4</v>
      </c>
      <c r="F31" s="173">
        <v>7.4999999999999993E-5</v>
      </c>
      <c r="G31" s="173">
        <v>1.25E-4</v>
      </c>
      <c r="H31" s="32" t="s">
        <v>81</v>
      </c>
      <c r="I31" s="2">
        <v>7.4999999999999993E-5</v>
      </c>
      <c r="J31" s="2">
        <v>1.25E-4</v>
      </c>
    </row>
    <row r="32" spans="1:10" x14ac:dyDescent="0.2">
      <c r="A32" s="36" t="s">
        <v>9</v>
      </c>
      <c r="B32" s="36" t="s">
        <v>7</v>
      </c>
      <c r="C32" s="31">
        <v>1</v>
      </c>
      <c r="D32" s="31">
        <v>180</v>
      </c>
      <c r="E32" s="173">
        <v>3.1300000000000002E-5</v>
      </c>
      <c r="F32" s="173">
        <v>2.3475000000000001E-5</v>
      </c>
      <c r="G32" s="173">
        <v>3.9125000000000002E-5</v>
      </c>
      <c r="H32" s="32" t="s">
        <v>81</v>
      </c>
      <c r="I32" s="2">
        <v>2.3475000000000001E-5</v>
      </c>
      <c r="J32" s="2">
        <v>3.9125000000000002E-5</v>
      </c>
    </row>
    <row r="33" spans="1:10" x14ac:dyDescent="0.2">
      <c r="A33" s="36" t="s">
        <v>9</v>
      </c>
      <c r="B33" s="36" t="s">
        <v>13</v>
      </c>
      <c r="C33" s="30">
        <v>1</v>
      </c>
      <c r="D33" s="30">
        <v>180</v>
      </c>
      <c r="E33" s="173">
        <v>6.6949999999999996E-4</v>
      </c>
      <c r="F33" s="173">
        <v>5.0212499999999997E-4</v>
      </c>
      <c r="G33" s="173">
        <v>8.3687500000000005E-4</v>
      </c>
      <c r="H33" s="32" t="s">
        <v>81</v>
      </c>
      <c r="I33" s="2">
        <v>5.0212499999999997E-4</v>
      </c>
      <c r="J33" s="2">
        <v>8.3687500000000005E-4</v>
      </c>
    </row>
    <row r="34" spans="1:10" x14ac:dyDescent="0.2">
      <c r="A34" s="36" t="s">
        <v>9</v>
      </c>
      <c r="B34" s="36" t="s">
        <v>19</v>
      </c>
      <c r="C34" s="30">
        <v>1</v>
      </c>
      <c r="D34" s="30">
        <v>180</v>
      </c>
      <c r="E34" s="173">
        <v>0.55000000000000004</v>
      </c>
      <c r="F34" s="173">
        <v>0.45900000000000002</v>
      </c>
      <c r="G34" s="173">
        <v>0.64200000000000002</v>
      </c>
      <c r="H34" s="32" t="s">
        <v>80</v>
      </c>
      <c r="I34" s="2">
        <v>0.13913628</v>
      </c>
      <c r="J34" s="2">
        <v>0.113838774</v>
      </c>
    </row>
    <row r="35" spans="1:10" x14ac:dyDescent="0.2">
      <c r="A35" s="36" t="s">
        <v>9</v>
      </c>
      <c r="B35" s="36" t="s">
        <v>43</v>
      </c>
      <c r="C35" s="31">
        <v>1</v>
      </c>
      <c r="D35" s="31">
        <v>180</v>
      </c>
      <c r="E35" s="173">
        <v>6.0864000000000003E-4</v>
      </c>
      <c r="F35" s="173">
        <v>4.5647999999999999E-4</v>
      </c>
      <c r="G35" s="173">
        <v>7.6079999999999995E-4</v>
      </c>
      <c r="H35" s="32" t="s">
        <v>81</v>
      </c>
      <c r="I35" s="2">
        <v>4.5647999999999999E-4</v>
      </c>
      <c r="J35" s="2">
        <v>7.6079999999999995E-4</v>
      </c>
    </row>
    <row r="36" spans="1:10" x14ac:dyDescent="0.2">
      <c r="A36" s="172" t="s">
        <v>11</v>
      </c>
      <c r="B36" s="170" t="s">
        <v>3</v>
      </c>
      <c r="C36" s="30">
        <v>1</v>
      </c>
      <c r="D36" s="30">
        <v>180</v>
      </c>
      <c r="E36" s="171">
        <v>5.3731000000000004E-4</v>
      </c>
      <c r="F36" s="171">
        <v>3.1657000000000001E-4</v>
      </c>
      <c r="G36" s="171">
        <v>7.5804599999999996E-4</v>
      </c>
      <c r="H36" s="32" t="s">
        <v>80</v>
      </c>
      <c r="I36" s="2">
        <v>0.41072613400000002</v>
      </c>
      <c r="J36" s="2">
        <v>764.00113009999995</v>
      </c>
    </row>
    <row r="37" spans="1:10" x14ac:dyDescent="0.2">
      <c r="A37" s="172" t="s">
        <v>11</v>
      </c>
      <c r="B37" s="170" t="s">
        <v>21</v>
      </c>
      <c r="C37" s="30">
        <v>1</v>
      </c>
      <c r="D37" s="30">
        <v>180</v>
      </c>
      <c r="E37" s="171">
        <v>3.4986599999999998E-3</v>
      </c>
      <c r="F37" s="171">
        <v>2.6239950000000001E-3</v>
      </c>
      <c r="G37" s="171">
        <v>4.373325E-3</v>
      </c>
      <c r="H37" s="32" t="s">
        <v>81</v>
      </c>
      <c r="I37" s="2">
        <v>2.6239950000000001E-3</v>
      </c>
      <c r="J37" s="2">
        <v>4.373325E-3</v>
      </c>
    </row>
    <row r="38" spans="1:10" x14ac:dyDescent="0.2">
      <c r="A38" s="172" t="s">
        <v>11</v>
      </c>
      <c r="B38" s="170" t="s">
        <v>43</v>
      </c>
      <c r="C38" s="31">
        <v>1</v>
      </c>
      <c r="D38" s="31">
        <v>180</v>
      </c>
      <c r="E38" s="171">
        <v>6.0864000000000003E-4</v>
      </c>
      <c r="F38" s="171">
        <v>4.5647999999999999E-4</v>
      </c>
      <c r="G38" s="171">
        <v>7.6079999999999995E-4</v>
      </c>
      <c r="H38" s="32" t="s">
        <v>81</v>
      </c>
      <c r="I38" s="2">
        <v>4.5647999999999999E-4</v>
      </c>
      <c r="J38" s="2">
        <v>7.6079999999999995E-4</v>
      </c>
    </row>
    <row r="39" spans="1:10" x14ac:dyDescent="0.2">
      <c r="A39" s="36" t="s">
        <v>13</v>
      </c>
      <c r="B39" s="36" t="s">
        <v>13</v>
      </c>
      <c r="C39" s="30">
        <v>1</v>
      </c>
      <c r="D39" s="30">
        <v>180</v>
      </c>
      <c r="E39" s="173">
        <v>0.185</v>
      </c>
      <c r="F39" s="173">
        <v>0.03</v>
      </c>
      <c r="G39" s="173">
        <v>0.34</v>
      </c>
      <c r="H39" s="32" t="s">
        <v>80</v>
      </c>
      <c r="I39" s="2">
        <v>0.70395653400000002</v>
      </c>
      <c r="J39" s="2">
        <v>3.1012139190000001</v>
      </c>
    </row>
    <row r="40" spans="1:10" x14ac:dyDescent="0.2">
      <c r="A40" s="36" t="s">
        <v>13</v>
      </c>
      <c r="B40" s="36" t="s">
        <v>23</v>
      </c>
      <c r="C40" s="30">
        <v>1</v>
      </c>
      <c r="D40" s="30">
        <v>180</v>
      </c>
      <c r="E40" s="173">
        <v>0.44</v>
      </c>
      <c r="F40" s="173">
        <v>0.33</v>
      </c>
      <c r="G40" s="173">
        <v>0.55000000000000004</v>
      </c>
      <c r="H40" s="32" t="s">
        <v>80</v>
      </c>
      <c r="I40" s="2">
        <v>0.20895522399999999</v>
      </c>
      <c r="J40" s="2">
        <v>0.26594301199999998</v>
      </c>
    </row>
    <row r="41" spans="1:10" x14ac:dyDescent="0.2">
      <c r="A41" s="170" t="s">
        <v>15</v>
      </c>
      <c r="B41" s="170" t="s">
        <v>7</v>
      </c>
      <c r="C41" s="31">
        <v>1</v>
      </c>
      <c r="D41" s="31">
        <v>180</v>
      </c>
      <c r="E41" s="184">
        <v>0.6</v>
      </c>
      <c r="F41" s="171">
        <v>0.28000000000000003</v>
      </c>
      <c r="G41" s="184">
        <f>E41*1.25</f>
        <v>0.75</v>
      </c>
      <c r="H41" s="32" t="s">
        <v>80</v>
      </c>
      <c r="I41" s="2">
        <v>0.285814607</v>
      </c>
      <c r="J41" s="2">
        <v>0.35646540799999998</v>
      </c>
    </row>
    <row r="42" spans="1:10" x14ac:dyDescent="0.2">
      <c r="A42" s="170" t="s">
        <v>15</v>
      </c>
      <c r="B42" s="170" t="s">
        <v>17</v>
      </c>
      <c r="C42" s="30">
        <v>1</v>
      </c>
      <c r="D42" s="30">
        <v>180</v>
      </c>
      <c r="E42" s="171">
        <v>6.2E-2</v>
      </c>
      <c r="F42" s="171">
        <v>5.8999999999999997E-2</v>
      </c>
      <c r="G42" s="171">
        <v>6.5000000000000002E-2</v>
      </c>
      <c r="H42" s="32" t="s">
        <v>80</v>
      </c>
      <c r="I42" s="2">
        <v>4.8232834000000002E-2</v>
      </c>
      <c r="J42" s="2">
        <v>0.72971610099999995</v>
      </c>
    </row>
    <row r="43" spans="1:10" x14ac:dyDescent="0.2">
      <c r="A43" s="170" t="s">
        <v>15</v>
      </c>
      <c r="B43" s="170" t="s">
        <v>25</v>
      </c>
      <c r="C43" s="30">
        <v>1</v>
      </c>
      <c r="D43" s="30">
        <v>180</v>
      </c>
      <c r="E43" s="171">
        <v>6.0000000000000001E-3</v>
      </c>
      <c r="F43" s="171">
        <v>4.4999999999999997E-3</v>
      </c>
      <c r="G43" s="171">
        <v>7.4999999999999997E-3</v>
      </c>
      <c r="H43" s="32" t="s">
        <v>81</v>
      </c>
      <c r="I43" s="2">
        <v>4.4999999999999997E-3</v>
      </c>
      <c r="J43" s="2">
        <v>7.4999999999999997E-3</v>
      </c>
    </row>
    <row r="44" spans="1:10" x14ac:dyDescent="0.2">
      <c r="A44" s="170" t="s">
        <v>15</v>
      </c>
      <c r="B44" s="170" t="s">
        <v>74</v>
      </c>
      <c r="C44" s="31">
        <v>1</v>
      </c>
      <c r="D44" s="31">
        <v>180</v>
      </c>
      <c r="E44" s="171">
        <v>7.4302500000000002E-3</v>
      </c>
      <c r="F44" s="171">
        <v>5.5726880000000001E-3</v>
      </c>
      <c r="G44" s="171">
        <v>9.2878130000000007E-3</v>
      </c>
      <c r="H44" s="32" t="s">
        <v>81</v>
      </c>
      <c r="I44" s="2">
        <v>5.5726880000000001E-3</v>
      </c>
      <c r="J44" s="2">
        <v>9.2878130000000007E-3</v>
      </c>
    </row>
    <row r="45" spans="1:10" x14ac:dyDescent="0.2">
      <c r="A45" s="170" t="s">
        <v>15</v>
      </c>
      <c r="B45" s="170" t="s">
        <v>43</v>
      </c>
      <c r="C45" s="30">
        <v>1</v>
      </c>
      <c r="D45" s="30">
        <v>180</v>
      </c>
      <c r="E45" s="171">
        <v>5.3200999999999997E-4</v>
      </c>
      <c r="F45" s="171">
        <v>3.9900800000000001E-4</v>
      </c>
      <c r="G45" s="171">
        <v>6.65013E-4</v>
      </c>
      <c r="H45" s="32" t="s">
        <v>81</v>
      </c>
      <c r="I45" s="2">
        <v>3.9900800000000001E-4</v>
      </c>
      <c r="J45" s="2">
        <v>6.65013E-4</v>
      </c>
    </row>
    <row r="46" spans="1:10" x14ac:dyDescent="0.2">
      <c r="A46" s="36" t="s">
        <v>17</v>
      </c>
      <c r="B46" s="36" t="s">
        <v>7</v>
      </c>
      <c r="C46" s="30">
        <v>1</v>
      </c>
      <c r="D46" s="30">
        <v>180</v>
      </c>
      <c r="E46" s="173">
        <v>1.88334E-2</v>
      </c>
      <c r="F46" s="173">
        <v>1.412505E-2</v>
      </c>
      <c r="G46" s="173">
        <v>2.354175E-2</v>
      </c>
      <c r="H46" s="32" t="s">
        <v>81</v>
      </c>
      <c r="I46" s="2">
        <v>1.412505E-2</v>
      </c>
      <c r="J46" s="2">
        <v>2.354175E-2</v>
      </c>
    </row>
    <row r="47" spans="1:10" x14ac:dyDescent="0.2">
      <c r="A47" s="36" t="s">
        <v>17</v>
      </c>
      <c r="B47" s="36" t="s">
        <v>25</v>
      </c>
      <c r="C47" s="31">
        <v>1</v>
      </c>
      <c r="D47" s="31">
        <v>180</v>
      </c>
      <c r="E47" s="173">
        <v>4.7031E-3</v>
      </c>
      <c r="F47" s="173">
        <v>3.527325E-3</v>
      </c>
      <c r="G47" s="173">
        <v>5.8788750000000004E-3</v>
      </c>
      <c r="H47" s="32" t="s">
        <v>81</v>
      </c>
      <c r="I47" s="2">
        <v>3.527325E-3</v>
      </c>
      <c r="J47" s="2">
        <v>5.8788750000000004E-3</v>
      </c>
    </row>
    <row r="48" spans="1:10" x14ac:dyDescent="0.2">
      <c r="A48" s="36" t="s">
        <v>17</v>
      </c>
      <c r="B48" s="36" t="s">
        <v>74</v>
      </c>
      <c r="C48" s="30">
        <v>1</v>
      </c>
      <c r="D48" s="30">
        <v>180</v>
      </c>
      <c r="E48" s="173">
        <v>9.7897999999999995E-4</v>
      </c>
      <c r="F48" s="173">
        <v>2.5033999999999999E-4</v>
      </c>
      <c r="G48" s="173">
        <v>1.707613E-3</v>
      </c>
      <c r="H48" s="32" t="s">
        <v>80</v>
      </c>
      <c r="I48" s="2">
        <v>0.74373527100000003</v>
      </c>
      <c r="J48" s="2">
        <v>758.96051950000003</v>
      </c>
    </row>
    <row r="49" spans="1:10" x14ac:dyDescent="0.2">
      <c r="A49" s="36" t="s">
        <v>17</v>
      </c>
      <c r="B49" s="36" t="s">
        <v>43</v>
      </c>
      <c r="C49" s="30">
        <v>1</v>
      </c>
      <c r="D49" s="30">
        <v>180</v>
      </c>
      <c r="E49" s="179">
        <v>4.0000000000000002E-4</v>
      </c>
      <c r="F49" s="171">
        <v>2.9999999999999997E-4</v>
      </c>
      <c r="G49" s="171">
        <v>5.0000000000000001E-4</v>
      </c>
      <c r="H49" s="32" t="s">
        <v>81</v>
      </c>
      <c r="I49" s="171">
        <v>2.9999999999999997E-4</v>
      </c>
      <c r="J49" s="171">
        <v>5.0000000000000001E-4</v>
      </c>
    </row>
    <row r="50" spans="1:10" x14ac:dyDescent="0.2">
      <c r="A50" s="170" t="s">
        <v>19</v>
      </c>
      <c r="B50" s="170" t="s">
        <v>9</v>
      </c>
      <c r="C50" s="31">
        <v>1</v>
      </c>
      <c r="D50" s="31">
        <v>180</v>
      </c>
      <c r="E50" s="171">
        <v>8.7416100000000004E-3</v>
      </c>
      <c r="F50" s="171">
        <v>6.556208E-3</v>
      </c>
      <c r="G50" s="171">
        <v>1.0927012999999999E-2</v>
      </c>
      <c r="H50" s="32" t="s">
        <v>81</v>
      </c>
      <c r="I50" s="2">
        <v>6.556208E-3</v>
      </c>
      <c r="J50" s="2">
        <v>1.0927012999999999E-2</v>
      </c>
    </row>
    <row r="51" spans="1:10" x14ac:dyDescent="0.2">
      <c r="A51" s="170" t="s">
        <v>19</v>
      </c>
      <c r="B51" s="170" t="s">
        <v>17</v>
      </c>
      <c r="C51" s="30">
        <v>1</v>
      </c>
      <c r="D51" s="30">
        <v>180</v>
      </c>
      <c r="E51" s="171">
        <v>1.77217E-3</v>
      </c>
      <c r="F51" s="171">
        <v>1.329128E-3</v>
      </c>
      <c r="G51" s="171">
        <v>2.2152130000000002E-3</v>
      </c>
      <c r="H51" s="32" t="s">
        <v>81</v>
      </c>
      <c r="I51" s="2">
        <v>1.329128E-3</v>
      </c>
      <c r="J51" s="2">
        <v>2.2152130000000002E-3</v>
      </c>
    </row>
    <row r="52" spans="1:10" x14ac:dyDescent="0.2">
      <c r="A52" s="170" t="s">
        <v>19</v>
      </c>
      <c r="B52" s="170" t="s">
        <v>23</v>
      </c>
      <c r="C52" s="30">
        <v>1</v>
      </c>
      <c r="D52" s="30">
        <v>180</v>
      </c>
      <c r="E52" s="171">
        <v>1.0042499999999999E-3</v>
      </c>
      <c r="F52" s="171">
        <v>7.5318800000000001E-4</v>
      </c>
      <c r="G52" s="171">
        <v>1.2553130000000001E-3</v>
      </c>
      <c r="H52" s="32" t="s">
        <v>81</v>
      </c>
      <c r="I52" s="2">
        <v>7.5318800000000001E-4</v>
      </c>
      <c r="J52" s="2">
        <v>1.2553130000000001E-3</v>
      </c>
    </row>
    <row r="53" spans="1:10" x14ac:dyDescent="0.2">
      <c r="A53" s="170" t="s">
        <v>19</v>
      </c>
      <c r="B53" s="170" t="s">
        <v>25</v>
      </c>
      <c r="C53" s="31">
        <v>1</v>
      </c>
      <c r="D53" s="31">
        <v>180</v>
      </c>
      <c r="E53" s="171">
        <v>4.7031E-3</v>
      </c>
      <c r="F53" s="171">
        <v>3.527325E-3</v>
      </c>
      <c r="G53" s="171">
        <v>5.8788750000000004E-3</v>
      </c>
      <c r="H53" s="32" t="s">
        <v>81</v>
      </c>
      <c r="I53" s="2">
        <v>3.527325E-3</v>
      </c>
      <c r="J53" s="2">
        <v>5.8788750000000004E-3</v>
      </c>
    </row>
    <row r="54" spans="1:10" x14ac:dyDescent="0.2">
      <c r="A54" s="170" t="s">
        <v>19</v>
      </c>
      <c r="B54" s="170" t="s">
        <v>74</v>
      </c>
      <c r="C54" s="30">
        <v>1</v>
      </c>
      <c r="D54" s="30">
        <v>180</v>
      </c>
      <c r="E54" s="171">
        <v>9.7897999999999995E-4</v>
      </c>
      <c r="F54" s="171">
        <v>2.5033999999999999E-4</v>
      </c>
      <c r="G54" s="171">
        <v>1.707613E-3</v>
      </c>
      <c r="H54" s="32" t="s">
        <v>80</v>
      </c>
      <c r="I54" s="2">
        <v>0.74373527100000003</v>
      </c>
      <c r="J54" s="2">
        <v>758.96051950000003</v>
      </c>
    </row>
    <row r="55" spans="1:10" x14ac:dyDescent="0.2">
      <c r="A55" s="170" t="s">
        <v>19</v>
      </c>
      <c r="B55" s="170" t="s">
        <v>43</v>
      </c>
      <c r="C55" s="30">
        <v>1</v>
      </c>
      <c r="D55" s="30">
        <v>180</v>
      </c>
      <c r="E55" s="171">
        <v>9.1295999999999999E-4</v>
      </c>
      <c r="F55" s="171">
        <v>6.8471999999999999E-4</v>
      </c>
      <c r="G55" s="171">
        <v>1.1412E-3</v>
      </c>
      <c r="H55" s="32" t="s">
        <v>81</v>
      </c>
      <c r="I55" s="2">
        <v>6.8471999999999999E-4</v>
      </c>
      <c r="J55" s="2">
        <v>1.1412E-3</v>
      </c>
    </row>
    <row r="56" spans="1:10" x14ac:dyDescent="0.2">
      <c r="A56" s="36" t="s">
        <v>21</v>
      </c>
      <c r="B56" s="38" t="s">
        <v>11</v>
      </c>
      <c r="C56" s="31">
        <v>1</v>
      </c>
      <c r="D56" s="31">
        <v>180</v>
      </c>
      <c r="E56" s="173">
        <v>2.82501E-2</v>
      </c>
      <c r="F56" s="173">
        <v>2.1187575E-2</v>
      </c>
      <c r="G56" s="173">
        <v>3.5312625E-2</v>
      </c>
      <c r="H56" s="32" t="s">
        <v>81</v>
      </c>
      <c r="I56" s="2">
        <v>2.1187575E-2</v>
      </c>
      <c r="J56" s="2">
        <v>3.5312625E-2</v>
      </c>
    </row>
    <row r="57" spans="1:10" x14ac:dyDescent="0.2">
      <c r="A57" s="36" t="s">
        <v>21</v>
      </c>
      <c r="B57" s="36" t="s">
        <v>25</v>
      </c>
      <c r="C57" s="30">
        <v>1</v>
      </c>
      <c r="D57" s="30">
        <v>180</v>
      </c>
      <c r="E57" s="173">
        <v>4.7031E-3</v>
      </c>
      <c r="F57" s="173">
        <v>3.527325E-3</v>
      </c>
      <c r="G57" s="173">
        <v>5.8788750000000004E-3</v>
      </c>
      <c r="H57" s="32" t="s">
        <v>81</v>
      </c>
      <c r="I57" s="2">
        <v>3.527325E-3</v>
      </c>
      <c r="J57" s="2">
        <v>5.8788750000000004E-3</v>
      </c>
    </row>
    <row r="58" spans="1:10" x14ac:dyDescent="0.2">
      <c r="A58" s="36" t="s">
        <v>21</v>
      </c>
      <c r="B58" s="36" t="s">
        <v>74</v>
      </c>
      <c r="C58" s="30">
        <v>1</v>
      </c>
      <c r="D58" s="30">
        <v>180</v>
      </c>
      <c r="E58" s="173">
        <v>9.7897999999999995E-4</v>
      </c>
      <c r="F58" s="173">
        <v>2.5033999999999999E-4</v>
      </c>
      <c r="G58" s="173">
        <v>1.707613E-3</v>
      </c>
      <c r="H58" s="32" t="s">
        <v>80</v>
      </c>
      <c r="I58" s="2">
        <v>0.74373527100000003</v>
      </c>
      <c r="J58" s="2">
        <v>758.96051950000003</v>
      </c>
    </row>
    <row r="59" spans="1:10" x14ac:dyDescent="0.2">
      <c r="A59" s="36" t="s">
        <v>21</v>
      </c>
      <c r="B59" s="36" t="s">
        <v>43</v>
      </c>
      <c r="C59" s="31">
        <v>1</v>
      </c>
      <c r="D59" s="31">
        <v>180</v>
      </c>
      <c r="E59" s="179">
        <v>4.0000000000000002E-4</v>
      </c>
      <c r="F59" s="171">
        <v>2.9999999999999997E-4</v>
      </c>
      <c r="G59" s="171">
        <v>5.0000000000000001E-4</v>
      </c>
      <c r="H59" s="32" t="s">
        <v>81</v>
      </c>
      <c r="I59" s="171">
        <v>2.9999999999999997E-4</v>
      </c>
      <c r="J59" s="171">
        <v>5.0000000000000001E-4</v>
      </c>
    </row>
    <row r="60" spans="1:10" x14ac:dyDescent="0.2">
      <c r="A60" s="170" t="s">
        <v>23</v>
      </c>
      <c r="B60" s="170" t="s">
        <v>43</v>
      </c>
      <c r="C60" s="30">
        <v>1</v>
      </c>
      <c r="D60" s="30">
        <v>180</v>
      </c>
      <c r="E60" s="184">
        <v>0.46379999999999999</v>
      </c>
      <c r="F60" s="171">
        <v>0.28125</v>
      </c>
      <c r="G60" s="184">
        <f>E60*1.25</f>
        <v>0.57974999999999999</v>
      </c>
      <c r="H60" s="32" t="s">
        <v>81</v>
      </c>
      <c r="I60" s="2">
        <v>0.28125</v>
      </c>
      <c r="J60" s="2">
        <v>0.46875</v>
      </c>
    </row>
    <row r="61" spans="1:10" x14ac:dyDescent="0.2">
      <c r="A61" s="36" t="s">
        <v>25</v>
      </c>
      <c r="B61" s="36" t="s">
        <v>3</v>
      </c>
      <c r="C61" s="30">
        <v>1</v>
      </c>
      <c r="D61" s="30">
        <v>180</v>
      </c>
      <c r="E61" s="173">
        <v>0.01</v>
      </c>
      <c r="F61" s="173">
        <v>7.4999999999999997E-3</v>
      </c>
      <c r="G61" s="173">
        <v>1.2500000000000001E-2</v>
      </c>
      <c r="H61" s="32" t="s">
        <v>81</v>
      </c>
      <c r="I61" s="2">
        <v>7.4999999999999997E-3</v>
      </c>
      <c r="J61" s="2">
        <v>1.2500000000000001E-2</v>
      </c>
    </row>
    <row r="62" spans="1:10" x14ac:dyDescent="0.2">
      <c r="A62" s="36" t="s">
        <v>25</v>
      </c>
      <c r="B62" s="36" t="s">
        <v>27</v>
      </c>
      <c r="C62" s="31">
        <v>1</v>
      </c>
      <c r="D62" s="31">
        <v>180</v>
      </c>
      <c r="E62" s="173">
        <v>4.2695299999999997E-3</v>
      </c>
      <c r="F62" s="173">
        <v>3.3960499999999999E-3</v>
      </c>
      <c r="G62" s="173">
        <v>5.1430130000000001E-3</v>
      </c>
      <c r="H62" s="32" t="s">
        <v>80</v>
      </c>
      <c r="I62" s="2">
        <v>0.20440597199999999</v>
      </c>
      <c r="J62" s="2">
        <v>47.671114780000003</v>
      </c>
    </row>
    <row r="63" spans="1:10" x14ac:dyDescent="0.2">
      <c r="A63" s="36" t="s">
        <v>25</v>
      </c>
      <c r="B63" s="36" t="s">
        <v>29</v>
      </c>
      <c r="C63" s="30">
        <v>1</v>
      </c>
      <c r="D63" s="30">
        <v>180</v>
      </c>
      <c r="E63" s="173">
        <v>0.01</v>
      </c>
      <c r="F63" s="173">
        <v>7.4999999999999997E-3</v>
      </c>
      <c r="G63" s="173">
        <v>1.2500000000000001E-2</v>
      </c>
      <c r="H63" s="32" t="s">
        <v>81</v>
      </c>
      <c r="I63" s="2">
        <v>7.4999999999999997E-3</v>
      </c>
      <c r="J63" s="2">
        <v>1.2500000000000001E-2</v>
      </c>
    </row>
    <row r="64" spans="1:10" x14ac:dyDescent="0.2">
      <c r="A64" s="36" t="s">
        <v>25</v>
      </c>
      <c r="B64" s="36" t="s">
        <v>31</v>
      </c>
      <c r="C64" s="30">
        <v>1</v>
      </c>
      <c r="D64" s="30">
        <v>180</v>
      </c>
      <c r="E64" s="173">
        <v>4.1399999999999996E-3</v>
      </c>
      <c r="F64" s="173">
        <v>4.1000000000000003E-3</v>
      </c>
      <c r="G64" s="173">
        <v>4.1999999999999997E-3</v>
      </c>
      <c r="H64" s="32" t="s">
        <v>80</v>
      </c>
      <c r="I64" s="2">
        <v>2.4462293999999999E-2</v>
      </c>
      <c r="J64" s="2">
        <v>5.8843044390000001</v>
      </c>
    </row>
    <row r="65" spans="1:10" x14ac:dyDescent="0.2">
      <c r="A65" s="36" t="s">
        <v>25</v>
      </c>
      <c r="B65" s="36" t="s">
        <v>74</v>
      </c>
      <c r="C65" s="31">
        <v>1</v>
      </c>
      <c r="D65" s="31">
        <v>180</v>
      </c>
      <c r="E65" s="173">
        <v>9.7897999999999995E-4</v>
      </c>
      <c r="F65" s="173">
        <v>2.5033999999999999E-4</v>
      </c>
      <c r="G65" s="173">
        <v>1.707613E-3</v>
      </c>
      <c r="H65" s="32" t="s">
        <v>80</v>
      </c>
      <c r="I65" s="2">
        <v>0.74373527100000003</v>
      </c>
      <c r="J65" s="2">
        <v>758.96051950000003</v>
      </c>
    </row>
    <row r="66" spans="1:10" x14ac:dyDescent="0.2">
      <c r="A66" s="36" t="s">
        <v>25</v>
      </c>
      <c r="B66" s="36" t="s">
        <v>43</v>
      </c>
      <c r="C66" s="30">
        <v>1</v>
      </c>
      <c r="D66" s="30">
        <v>180</v>
      </c>
      <c r="E66" s="173">
        <v>6.4333000000000001E-4</v>
      </c>
      <c r="F66" s="173">
        <v>4.8249799999999999E-4</v>
      </c>
      <c r="G66" s="173">
        <v>8.0416299999999999E-4</v>
      </c>
      <c r="H66" s="32" t="s">
        <v>81</v>
      </c>
      <c r="I66" s="2">
        <v>4.8249799999999999E-4</v>
      </c>
      <c r="J66" s="2">
        <v>8.0416299999999999E-4</v>
      </c>
    </row>
    <row r="67" spans="1:10" x14ac:dyDescent="0.2">
      <c r="A67" s="170" t="s">
        <v>27</v>
      </c>
      <c r="B67" s="170" t="s">
        <v>3</v>
      </c>
      <c r="C67" s="30">
        <v>1</v>
      </c>
      <c r="D67" s="30">
        <v>180</v>
      </c>
      <c r="E67" s="171">
        <v>1.0000000000000001E-5</v>
      </c>
      <c r="F67" s="171">
        <v>7.5000000000000002E-6</v>
      </c>
      <c r="G67" s="171">
        <v>1.2500000000000001E-5</v>
      </c>
      <c r="H67" s="32" t="s">
        <v>81</v>
      </c>
      <c r="I67" s="2">
        <v>7.5000000000000002E-6</v>
      </c>
      <c r="J67" s="2">
        <v>1.2500000000000001E-5</v>
      </c>
    </row>
    <row r="68" spans="1:10" x14ac:dyDescent="0.2">
      <c r="A68" s="170" t="s">
        <v>27</v>
      </c>
      <c r="B68" s="170" t="s">
        <v>9</v>
      </c>
      <c r="C68" s="31">
        <v>1</v>
      </c>
      <c r="D68" s="31">
        <v>180</v>
      </c>
      <c r="E68" s="171">
        <v>6.4386000000000001E-4</v>
      </c>
      <c r="F68" s="171">
        <v>4.82895E-4</v>
      </c>
      <c r="G68" s="171">
        <v>8.0482500000000001E-4</v>
      </c>
      <c r="H68" s="32" t="s">
        <v>81</v>
      </c>
      <c r="I68" s="2">
        <v>4.82895E-4</v>
      </c>
      <c r="J68" s="2">
        <v>8.0482500000000001E-4</v>
      </c>
    </row>
    <row r="69" spans="1:10" x14ac:dyDescent="0.2">
      <c r="A69" s="170" t="s">
        <v>27</v>
      </c>
      <c r="B69" s="170" t="s">
        <v>29</v>
      </c>
      <c r="C69" s="30">
        <v>1</v>
      </c>
      <c r="D69" s="30">
        <v>180</v>
      </c>
      <c r="E69" s="171">
        <v>0.01</v>
      </c>
      <c r="F69" s="171">
        <v>7.4999999999999997E-3</v>
      </c>
      <c r="G69" s="171">
        <v>1.2500000000000001E-2</v>
      </c>
      <c r="H69" s="32" t="s">
        <v>81</v>
      </c>
      <c r="I69" s="2">
        <v>7.4999999999999997E-3</v>
      </c>
      <c r="J69" s="2">
        <v>1.2500000000000001E-2</v>
      </c>
    </row>
    <row r="70" spans="1:10" x14ac:dyDescent="0.2">
      <c r="A70" s="170" t="s">
        <v>27</v>
      </c>
      <c r="B70" s="170" t="s">
        <v>31</v>
      </c>
      <c r="C70" s="31">
        <v>1</v>
      </c>
      <c r="D70" s="31">
        <v>180</v>
      </c>
      <c r="E70" s="171">
        <v>2.7125320000000001E-2</v>
      </c>
      <c r="F70" s="171">
        <v>2.4400000000000002E-2</v>
      </c>
      <c r="G70" s="171">
        <v>2.98E-2</v>
      </c>
      <c r="H70" s="32" t="s">
        <v>80</v>
      </c>
      <c r="I70" s="2">
        <v>9.8329101000000002E-2</v>
      </c>
      <c r="J70" s="2">
        <v>3.5266641189999999</v>
      </c>
    </row>
    <row r="71" spans="1:10" x14ac:dyDescent="0.2">
      <c r="A71" s="170" t="s">
        <v>27</v>
      </c>
      <c r="B71" s="170" t="s">
        <v>71</v>
      </c>
      <c r="C71" s="31">
        <v>1</v>
      </c>
      <c r="D71" s="31">
        <v>180</v>
      </c>
      <c r="E71" s="174">
        <v>1.2800000000000001E-2</v>
      </c>
      <c r="F71" s="174">
        <v>1.21E-2</v>
      </c>
      <c r="G71" s="174">
        <v>1.35E-2</v>
      </c>
      <c r="H71" s="32" t="s">
        <v>80</v>
      </c>
      <c r="I71" s="2">
        <v>5.4648750000000003E-2</v>
      </c>
      <c r="J71" s="2">
        <v>4.2147848339999996</v>
      </c>
    </row>
    <row r="72" spans="1:10" x14ac:dyDescent="0.2">
      <c r="A72" s="170" t="s">
        <v>27</v>
      </c>
      <c r="B72" s="170" t="s">
        <v>43</v>
      </c>
      <c r="C72" s="31">
        <v>1</v>
      </c>
      <c r="D72" s="31">
        <v>180</v>
      </c>
      <c r="E72" s="171">
        <v>8.0800999999999996E-4</v>
      </c>
      <c r="F72" s="171">
        <v>7.9135000000000002E-4</v>
      </c>
      <c r="G72" s="171">
        <v>8.3298599999999997E-4</v>
      </c>
      <c r="H72" s="32" t="s">
        <v>80</v>
      </c>
      <c r="I72" s="2">
        <v>3.0909993E-2</v>
      </c>
      <c r="J72" s="2">
        <v>38.223558590000003</v>
      </c>
    </row>
    <row r="73" spans="1:10" x14ac:dyDescent="0.2">
      <c r="A73" s="36" t="s">
        <v>29</v>
      </c>
      <c r="B73" s="36" t="s">
        <v>27</v>
      </c>
      <c r="C73" s="30">
        <v>1</v>
      </c>
      <c r="D73" s="30">
        <v>180</v>
      </c>
      <c r="E73" s="173">
        <v>0.18181117999999999</v>
      </c>
      <c r="F73" s="173">
        <v>0.17537887999999999</v>
      </c>
      <c r="G73" s="173">
        <v>0.26319369999999997</v>
      </c>
      <c r="H73" s="32" t="s">
        <v>80</v>
      </c>
      <c r="I73" s="2">
        <v>0.44412951499999997</v>
      </c>
      <c r="J73" s="2">
        <v>1.998676889</v>
      </c>
    </row>
    <row r="74" spans="1:10" x14ac:dyDescent="0.2">
      <c r="A74" s="36" t="s">
        <v>29</v>
      </c>
      <c r="B74" s="36" t="s">
        <v>31</v>
      </c>
      <c r="C74" s="31">
        <v>1</v>
      </c>
      <c r="D74" s="31">
        <v>180</v>
      </c>
      <c r="E74" s="173">
        <v>0.8</v>
      </c>
      <c r="F74" s="173">
        <v>0.6</v>
      </c>
      <c r="G74" s="173">
        <v>0.99</v>
      </c>
      <c r="H74" s="32" t="s">
        <v>81</v>
      </c>
      <c r="I74" s="2">
        <v>0.6</v>
      </c>
      <c r="J74" s="2">
        <v>0.99</v>
      </c>
    </row>
    <row r="75" spans="1:10" x14ac:dyDescent="0.2">
      <c r="A75" s="36" t="s">
        <v>29</v>
      </c>
      <c r="B75" s="36" t="s">
        <v>71</v>
      </c>
      <c r="C75" s="31">
        <v>1</v>
      </c>
      <c r="D75" s="31">
        <v>180</v>
      </c>
      <c r="E75" s="173">
        <v>1.431324E-2</v>
      </c>
      <c r="F75" s="173">
        <v>4.8438099999999996E-3</v>
      </c>
      <c r="G75" s="173">
        <v>8.6956521999999994E-2</v>
      </c>
      <c r="H75" s="32" t="s">
        <v>80</v>
      </c>
      <c r="I75" s="2">
        <v>5.0269570899999998</v>
      </c>
      <c r="J75" s="2">
        <v>346.18332720000001</v>
      </c>
    </row>
    <row r="76" spans="1:10" x14ac:dyDescent="0.2">
      <c r="A76" s="36" t="s">
        <v>29</v>
      </c>
      <c r="B76" s="36" t="s">
        <v>43</v>
      </c>
      <c r="C76" s="30">
        <v>1</v>
      </c>
      <c r="D76" s="30">
        <v>180</v>
      </c>
      <c r="E76" s="173">
        <v>3.0934600000000001E-3</v>
      </c>
      <c r="F76" s="173">
        <v>3.0634999999999999E-4</v>
      </c>
      <c r="G76" s="173">
        <v>3.8668249999999999E-3</v>
      </c>
      <c r="H76" s="32" t="s">
        <v>80</v>
      </c>
      <c r="I76" s="2">
        <v>0.24930300899999999</v>
      </c>
      <c r="J76" s="2">
        <v>80.341042099999996</v>
      </c>
    </row>
    <row r="77" spans="1:10" x14ac:dyDescent="0.2">
      <c r="A77" s="170" t="s">
        <v>31</v>
      </c>
      <c r="B77" s="170" t="s">
        <v>33</v>
      </c>
      <c r="C77" s="31">
        <v>1</v>
      </c>
      <c r="D77" s="31">
        <v>180</v>
      </c>
      <c r="E77" s="171">
        <v>0.91700000000000004</v>
      </c>
      <c r="F77" s="171">
        <v>0.68774999999999997</v>
      </c>
      <c r="G77" s="171">
        <v>0.99</v>
      </c>
      <c r="H77" s="32" t="s">
        <v>81</v>
      </c>
      <c r="I77" s="2">
        <v>0.68774999999999997</v>
      </c>
      <c r="J77" s="2">
        <v>0.99</v>
      </c>
    </row>
    <row r="78" spans="1:10" x14ac:dyDescent="0.2">
      <c r="A78" s="170" t="s">
        <v>31</v>
      </c>
      <c r="B78" s="36" t="s">
        <v>71</v>
      </c>
      <c r="C78" s="31">
        <v>1</v>
      </c>
      <c r="D78" s="31">
        <v>180</v>
      </c>
      <c r="E78" s="171">
        <v>4.0500000000000001E-2</v>
      </c>
      <c r="F78" s="171">
        <v>3.7999999999999999E-2</v>
      </c>
      <c r="G78" s="171">
        <v>4.3299999999999998E-2</v>
      </c>
      <c r="H78" s="32" t="s">
        <v>80</v>
      </c>
      <c r="I78" s="2">
        <v>6.8956136000000001E-2</v>
      </c>
      <c r="J78" s="2">
        <v>1.633664497</v>
      </c>
    </row>
    <row r="79" spans="1:10" x14ac:dyDescent="0.2">
      <c r="A79" s="170" t="s">
        <v>31</v>
      </c>
      <c r="B79" s="170" t="s">
        <v>43</v>
      </c>
      <c r="C79" s="30">
        <v>1</v>
      </c>
      <c r="D79" s="30">
        <v>180</v>
      </c>
      <c r="E79" s="171">
        <v>1.5E-3</v>
      </c>
      <c r="F79" s="171">
        <v>1.4E-3</v>
      </c>
      <c r="G79" s="171">
        <v>1.5200000000000001E-3</v>
      </c>
      <c r="H79" s="32" t="s">
        <v>80</v>
      </c>
      <c r="I79" s="2">
        <v>1.3331997999999999E-2</v>
      </c>
      <c r="J79" s="2">
        <v>8.8746667559999999</v>
      </c>
    </row>
    <row r="80" spans="1:10" x14ac:dyDescent="0.2">
      <c r="A80" s="36" t="s">
        <v>33</v>
      </c>
      <c r="B80" s="36" t="s">
        <v>3</v>
      </c>
      <c r="C80" s="31">
        <v>1</v>
      </c>
      <c r="D80" s="31">
        <v>180</v>
      </c>
      <c r="E80" s="173">
        <v>4.5999999999999999E-3</v>
      </c>
      <c r="F80" s="173">
        <v>2.9999999999999997E-4</v>
      </c>
      <c r="G80" s="173">
        <v>8.9999999999999993E-3</v>
      </c>
      <c r="H80" s="32" t="s">
        <v>80</v>
      </c>
      <c r="I80" s="2">
        <v>0.95240746099999996</v>
      </c>
      <c r="J80" s="2">
        <v>206.09269280000001</v>
      </c>
    </row>
    <row r="81" spans="1:10" x14ac:dyDescent="0.2">
      <c r="A81" s="36" t="s">
        <v>33</v>
      </c>
      <c r="B81" s="36" t="s">
        <v>33</v>
      </c>
      <c r="C81" s="31">
        <v>1</v>
      </c>
      <c r="D81" s="31">
        <v>180</v>
      </c>
      <c r="E81" s="184">
        <v>0.75</v>
      </c>
      <c r="F81" s="173">
        <v>0.65024999999999999</v>
      </c>
      <c r="G81" s="173">
        <v>0.99</v>
      </c>
      <c r="H81" s="32" t="s">
        <v>81</v>
      </c>
      <c r="I81" s="2">
        <v>0.65024999999999999</v>
      </c>
      <c r="J81" s="2">
        <v>0.99</v>
      </c>
    </row>
    <row r="82" spans="1:10" x14ac:dyDescent="0.2">
      <c r="A82" s="36" t="s">
        <v>33</v>
      </c>
      <c r="B82" s="36" t="s">
        <v>71</v>
      </c>
      <c r="C82" s="30">
        <v>1</v>
      </c>
      <c r="D82" s="30">
        <v>180</v>
      </c>
      <c r="E82" s="173">
        <v>4.1999999999999997E-3</v>
      </c>
      <c r="F82" s="173">
        <v>3.3E-3</v>
      </c>
      <c r="G82" s="173">
        <v>5.4000000000000003E-3</v>
      </c>
      <c r="H82" s="32" t="s">
        <v>80</v>
      </c>
      <c r="I82" s="2">
        <v>0.28545629099999997</v>
      </c>
      <c r="J82" s="2">
        <v>67.680327390000002</v>
      </c>
    </row>
    <row r="83" spans="1:10" x14ac:dyDescent="0.2">
      <c r="A83" s="36" t="s">
        <v>33</v>
      </c>
      <c r="B83" s="36" t="s">
        <v>43</v>
      </c>
      <c r="C83" s="31">
        <v>1</v>
      </c>
      <c r="D83" s="31">
        <v>180</v>
      </c>
      <c r="E83" s="173">
        <v>3.8326000000000001E-4</v>
      </c>
      <c r="F83" s="173">
        <v>3.6660000000000002E-4</v>
      </c>
      <c r="G83" s="173">
        <v>3.9992000000000001E-4</v>
      </c>
      <c r="H83" s="32" t="s">
        <v>80</v>
      </c>
      <c r="I83" s="2">
        <v>4.3468461E-2</v>
      </c>
      <c r="J83" s="2">
        <v>113.3742139</v>
      </c>
    </row>
    <row r="84" spans="1:10" x14ac:dyDescent="0.2">
      <c r="A84" s="170" t="s">
        <v>35</v>
      </c>
      <c r="B84" s="170" t="s">
        <v>3</v>
      </c>
      <c r="C84" s="31">
        <v>1</v>
      </c>
      <c r="D84" s="31">
        <v>180</v>
      </c>
      <c r="E84" s="171">
        <v>4.5999999999999999E-3</v>
      </c>
      <c r="F84" s="171">
        <v>2.9999999999999997E-4</v>
      </c>
      <c r="G84" s="171">
        <v>8.9999999999999993E-3</v>
      </c>
      <c r="H84" s="32" t="s">
        <v>80</v>
      </c>
      <c r="I84" s="2">
        <v>0.95240746099999996</v>
      </c>
      <c r="J84" s="2">
        <v>206.09269280000001</v>
      </c>
    </row>
    <row r="85" spans="1:10" x14ac:dyDescent="0.2">
      <c r="A85" s="170" t="s">
        <v>35</v>
      </c>
      <c r="B85" s="170" t="s">
        <v>27</v>
      </c>
      <c r="C85" s="30">
        <v>1</v>
      </c>
      <c r="D85" s="30">
        <v>180</v>
      </c>
      <c r="E85" s="171">
        <v>4.3799999999999999E-2</v>
      </c>
      <c r="F85" s="171">
        <v>3.2849999999999997E-2</v>
      </c>
      <c r="G85" s="171">
        <v>5.475E-2</v>
      </c>
      <c r="H85" s="32" t="s">
        <v>81</v>
      </c>
      <c r="I85" s="2">
        <v>3.2849999999999997E-2</v>
      </c>
      <c r="J85" s="2">
        <v>5.475E-2</v>
      </c>
    </row>
    <row r="86" spans="1:10" x14ac:dyDescent="0.2">
      <c r="A86" s="170" t="s">
        <v>35</v>
      </c>
      <c r="B86" s="36" t="s">
        <v>71</v>
      </c>
      <c r="C86" s="31">
        <v>1</v>
      </c>
      <c r="D86" s="31">
        <v>180</v>
      </c>
      <c r="E86" s="171">
        <v>2.0999999999999999E-3</v>
      </c>
      <c r="F86" s="171">
        <v>1.575E-3</v>
      </c>
      <c r="G86" s="171">
        <v>2.6250000000000002E-3</v>
      </c>
      <c r="H86" s="32" t="s">
        <v>81</v>
      </c>
      <c r="I86" s="2">
        <v>1.575E-3</v>
      </c>
      <c r="J86" s="2">
        <v>2.6250000000000002E-3</v>
      </c>
    </row>
    <row r="87" spans="1:10" x14ac:dyDescent="0.2">
      <c r="A87" s="170" t="s">
        <v>35</v>
      </c>
      <c r="B87" s="170" t="s">
        <v>43</v>
      </c>
      <c r="C87" s="31">
        <v>1</v>
      </c>
      <c r="D87" s="31">
        <v>180</v>
      </c>
      <c r="E87" s="171">
        <v>3.8326000000000001E-4</v>
      </c>
      <c r="F87" s="171">
        <v>2.87445E-4</v>
      </c>
      <c r="G87" s="171">
        <v>4.7907499999999998E-4</v>
      </c>
      <c r="H87" s="32" t="s">
        <v>81</v>
      </c>
      <c r="I87" s="2">
        <v>2.87445E-4</v>
      </c>
      <c r="J87" s="2">
        <v>4.7907499999999998E-4</v>
      </c>
    </row>
    <row r="88" spans="1:10" x14ac:dyDescent="0.2">
      <c r="A88" s="36" t="s">
        <v>37</v>
      </c>
      <c r="B88" s="36" t="s">
        <v>3</v>
      </c>
      <c r="C88" s="30">
        <v>1</v>
      </c>
      <c r="D88" s="30">
        <v>180</v>
      </c>
      <c r="E88" s="173">
        <v>4.5999999999999999E-3</v>
      </c>
      <c r="F88" s="173">
        <v>2.9999999999999997E-4</v>
      </c>
      <c r="G88" s="173">
        <v>8.9999999999999993E-3</v>
      </c>
      <c r="H88" s="32" t="s">
        <v>80</v>
      </c>
      <c r="I88" s="2">
        <v>0.95240746099999996</v>
      </c>
      <c r="J88" s="2">
        <v>206.09269280000001</v>
      </c>
    </row>
    <row r="89" spans="1:10" x14ac:dyDescent="0.2">
      <c r="A89" s="36" t="s">
        <v>37</v>
      </c>
      <c r="B89" s="36" t="s">
        <v>27</v>
      </c>
      <c r="C89" s="31">
        <v>1</v>
      </c>
      <c r="D89" s="31">
        <v>180</v>
      </c>
      <c r="E89" s="171">
        <v>4.3799999999999999E-2</v>
      </c>
      <c r="F89" s="171">
        <v>3.2849999999999997E-2</v>
      </c>
      <c r="G89" s="171">
        <v>5.475E-2</v>
      </c>
      <c r="H89" s="32" t="s">
        <v>81</v>
      </c>
      <c r="I89" s="2">
        <v>3.2849999999999997E-2</v>
      </c>
      <c r="J89" s="2">
        <v>5.475E-2</v>
      </c>
    </row>
    <row r="90" spans="1:10" x14ac:dyDescent="0.2">
      <c r="A90" s="36" t="s">
        <v>37</v>
      </c>
      <c r="B90" s="36" t="s">
        <v>71</v>
      </c>
      <c r="C90" s="31">
        <v>1</v>
      </c>
      <c r="D90" s="31">
        <v>180</v>
      </c>
      <c r="E90" s="173">
        <v>2.3999999999999998E-3</v>
      </c>
      <c r="F90" s="178">
        <v>1.575E-3</v>
      </c>
      <c r="G90" s="178">
        <v>3.8999999999999998E-3</v>
      </c>
      <c r="H90" s="32" t="s">
        <v>80</v>
      </c>
      <c r="I90" s="2">
        <v>0.62448356199999999</v>
      </c>
      <c r="J90" s="2">
        <v>259.57700039999997</v>
      </c>
    </row>
    <row r="91" spans="1:10" x14ac:dyDescent="0.2">
      <c r="A91" s="36" t="s">
        <v>37</v>
      </c>
      <c r="B91" s="36" t="s">
        <v>43</v>
      </c>
      <c r="C91" s="30">
        <v>1</v>
      </c>
      <c r="D91" s="30">
        <v>180</v>
      </c>
      <c r="E91" s="173">
        <v>3.8326000000000001E-4</v>
      </c>
      <c r="F91" s="173">
        <v>2.87445E-4</v>
      </c>
      <c r="G91" s="173">
        <v>4.7907499999999998E-4</v>
      </c>
      <c r="H91" s="32" t="s">
        <v>81</v>
      </c>
      <c r="I91" s="2">
        <v>2.87445E-4</v>
      </c>
      <c r="J91" s="2">
        <v>4.7907499999999998E-4</v>
      </c>
    </row>
    <row r="92" spans="1:10" x14ac:dyDescent="0.2">
      <c r="A92" s="170" t="s">
        <v>74</v>
      </c>
      <c r="B92" s="170" t="s">
        <v>29</v>
      </c>
      <c r="C92" s="31">
        <v>1</v>
      </c>
      <c r="D92" s="31">
        <v>180</v>
      </c>
      <c r="E92" s="171">
        <v>0.26800000000000002</v>
      </c>
      <c r="F92" s="171">
        <v>0.20100000000000001</v>
      </c>
      <c r="G92" s="171">
        <v>0.33500000000000002</v>
      </c>
      <c r="H92" s="32" t="s">
        <v>81</v>
      </c>
      <c r="I92" s="2">
        <v>0.20100000000000001</v>
      </c>
      <c r="J92" s="2">
        <v>0.33500000000000002</v>
      </c>
    </row>
    <row r="93" spans="1:10" x14ac:dyDescent="0.2">
      <c r="A93" s="170" t="s">
        <v>74</v>
      </c>
      <c r="B93" s="170" t="s">
        <v>31</v>
      </c>
      <c r="C93" s="31">
        <v>1</v>
      </c>
      <c r="D93" s="31">
        <v>180</v>
      </c>
      <c r="E93" s="171">
        <v>5.8713000000000001E-2</v>
      </c>
      <c r="F93" s="171">
        <v>5.5338999999999999E-2</v>
      </c>
      <c r="G93" s="171">
        <v>6.2100000000000002E-2</v>
      </c>
      <c r="H93" s="32" t="s">
        <v>80</v>
      </c>
      <c r="I93" s="2">
        <v>5.7481354999999998E-2</v>
      </c>
      <c r="J93" s="2">
        <v>0.921541269</v>
      </c>
    </row>
    <row r="94" spans="1:10" x14ac:dyDescent="0.2">
      <c r="A94" s="170" t="s">
        <v>74</v>
      </c>
      <c r="B94" s="170" t="s">
        <v>39</v>
      </c>
      <c r="C94" s="30">
        <v>1</v>
      </c>
      <c r="D94" s="30">
        <v>180</v>
      </c>
      <c r="E94" s="171">
        <v>0.03</v>
      </c>
      <c r="F94" s="171">
        <v>2.2499999999999999E-2</v>
      </c>
      <c r="G94" s="171">
        <v>3.7499999999999999E-2</v>
      </c>
      <c r="H94" s="32" t="s">
        <v>81</v>
      </c>
      <c r="I94" s="2">
        <v>2.2499999999999999E-2</v>
      </c>
      <c r="J94" s="2">
        <v>3.7499999999999999E-2</v>
      </c>
    </row>
    <row r="95" spans="1:10" x14ac:dyDescent="0.2">
      <c r="A95" s="170" t="s">
        <v>74</v>
      </c>
      <c r="B95" s="170" t="s">
        <v>41</v>
      </c>
      <c r="C95" s="31">
        <v>1</v>
      </c>
      <c r="D95" s="31">
        <v>180</v>
      </c>
      <c r="E95" s="171">
        <v>8.6171999999999996E-4</v>
      </c>
      <c r="F95" s="171">
        <v>6.4628999999999999E-4</v>
      </c>
      <c r="G95" s="171">
        <v>1.07715E-3</v>
      </c>
      <c r="H95" s="32" t="s">
        <v>81</v>
      </c>
      <c r="I95" s="2">
        <v>6.4628999999999999E-4</v>
      </c>
      <c r="J95" s="2">
        <v>1.07715E-3</v>
      </c>
    </row>
    <row r="96" spans="1:10" x14ac:dyDescent="0.2">
      <c r="A96" s="170" t="s">
        <v>74</v>
      </c>
      <c r="B96" s="170" t="s">
        <v>57</v>
      </c>
      <c r="C96" s="31">
        <v>1</v>
      </c>
      <c r="D96" s="31">
        <v>180</v>
      </c>
      <c r="E96" s="171">
        <f>1.38/100</f>
        <v>1.38E-2</v>
      </c>
      <c r="F96" s="171">
        <f>E96*0.75</f>
        <v>1.035E-2</v>
      </c>
      <c r="G96" s="171">
        <v>0.22</v>
      </c>
      <c r="H96" s="32" t="s">
        <v>80</v>
      </c>
      <c r="I96" s="2">
        <v>14.88993986</v>
      </c>
      <c r="J96" s="2">
        <v>1064.09121</v>
      </c>
    </row>
    <row r="97" spans="1:10" x14ac:dyDescent="0.2">
      <c r="A97" s="36" t="s">
        <v>71</v>
      </c>
      <c r="B97" s="36" t="s">
        <v>29</v>
      </c>
      <c r="C97" s="30">
        <v>1</v>
      </c>
      <c r="D97" s="30">
        <v>180</v>
      </c>
      <c r="E97" s="173">
        <v>0.26800000000000002</v>
      </c>
      <c r="F97" s="173">
        <v>0.20100000000000001</v>
      </c>
      <c r="G97" s="173">
        <v>0.33500000000000002</v>
      </c>
      <c r="H97" s="32" t="s">
        <v>81</v>
      </c>
      <c r="I97" s="2">
        <v>0.20100000000000001</v>
      </c>
      <c r="J97" s="2">
        <v>0.33500000000000002</v>
      </c>
    </row>
    <row r="98" spans="1:10" x14ac:dyDescent="0.2">
      <c r="A98" s="36" t="s">
        <v>71</v>
      </c>
      <c r="B98" s="36" t="s">
        <v>31</v>
      </c>
      <c r="C98" s="31">
        <v>1</v>
      </c>
      <c r="D98" s="31">
        <v>180</v>
      </c>
      <c r="E98" s="173">
        <v>5.8713000000000001E-2</v>
      </c>
      <c r="F98" s="173">
        <v>5.5338999999999999E-2</v>
      </c>
      <c r="G98" s="173">
        <v>6.2100000000000002E-2</v>
      </c>
      <c r="H98" s="32" t="s">
        <v>80</v>
      </c>
      <c r="I98" s="2">
        <v>5.7481354999999998E-2</v>
      </c>
      <c r="J98" s="2">
        <v>0.921541269</v>
      </c>
    </row>
    <row r="99" spans="1:10" x14ac:dyDescent="0.2">
      <c r="A99" s="36" t="s">
        <v>71</v>
      </c>
      <c r="B99" s="36" t="s">
        <v>39</v>
      </c>
      <c r="C99" s="31">
        <v>1</v>
      </c>
      <c r="D99" s="31">
        <v>180</v>
      </c>
      <c r="E99" s="173">
        <v>0.03</v>
      </c>
      <c r="F99" s="173">
        <v>2.2499999999999999E-2</v>
      </c>
      <c r="G99" s="173">
        <v>3.7499999999999999E-2</v>
      </c>
      <c r="H99" s="32" t="s">
        <v>81</v>
      </c>
      <c r="I99" s="2">
        <v>2.2499999999999999E-2</v>
      </c>
      <c r="J99" s="2">
        <v>3.7499999999999999E-2</v>
      </c>
    </row>
    <row r="100" spans="1:10" x14ac:dyDescent="0.2">
      <c r="A100" s="36" t="s">
        <v>71</v>
      </c>
      <c r="B100" s="36" t="s">
        <v>41</v>
      </c>
      <c r="C100" s="31">
        <v>1</v>
      </c>
      <c r="D100" s="31">
        <v>180</v>
      </c>
      <c r="E100" s="173">
        <v>8.6171999999999996E-4</v>
      </c>
      <c r="F100" s="173">
        <v>6.4628999999999999E-4</v>
      </c>
      <c r="G100" s="173">
        <v>1.07715E-3</v>
      </c>
      <c r="H100" s="32" t="s">
        <v>81</v>
      </c>
      <c r="I100" s="2">
        <v>6.4628999999999999E-4</v>
      </c>
      <c r="J100" s="2">
        <v>1.07715E-3</v>
      </c>
    </row>
    <row r="101" spans="1:10" x14ac:dyDescent="0.2">
      <c r="A101" s="34" t="s">
        <v>71</v>
      </c>
      <c r="B101" s="40" t="s">
        <v>57</v>
      </c>
      <c r="C101" s="31">
        <v>1</v>
      </c>
      <c r="D101" s="31">
        <v>180</v>
      </c>
      <c r="E101" s="175">
        <v>1.9E-2</v>
      </c>
      <c r="F101" s="175">
        <v>1.4250000000000001E-2</v>
      </c>
      <c r="G101" s="175">
        <v>2.375E-2</v>
      </c>
      <c r="H101" s="32" t="s">
        <v>81</v>
      </c>
      <c r="I101" s="2">
        <v>1.4250000000000001E-2</v>
      </c>
      <c r="J101" s="2">
        <v>2.375E-2</v>
      </c>
    </row>
    <row r="102" spans="1:10" x14ac:dyDescent="0.2">
      <c r="A102" s="170" t="s">
        <v>39</v>
      </c>
      <c r="B102" s="170" t="s">
        <v>43</v>
      </c>
      <c r="C102" s="31">
        <v>1</v>
      </c>
      <c r="D102" s="31">
        <v>180</v>
      </c>
      <c r="E102" s="171">
        <v>8.7416100000000004E-3</v>
      </c>
      <c r="F102" s="171">
        <v>6.556208E-3</v>
      </c>
      <c r="G102" s="171">
        <v>1.0927012999999999E-2</v>
      </c>
      <c r="H102" s="32" t="s">
        <v>81</v>
      </c>
      <c r="I102" s="2">
        <v>6.556208E-3</v>
      </c>
      <c r="J102" s="2">
        <v>1.0927012999999999E-2</v>
      </c>
    </row>
    <row r="103" spans="1:10" x14ac:dyDescent="0.2">
      <c r="A103" s="170" t="s">
        <v>39</v>
      </c>
      <c r="B103" s="170" t="s">
        <v>47</v>
      </c>
      <c r="C103" s="31">
        <v>1</v>
      </c>
      <c r="D103" s="31">
        <v>180</v>
      </c>
      <c r="E103" s="171">
        <v>0.151</v>
      </c>
      <c r="F103" s="171">
        <v>0.11325</v>
      </c>
      <c r="G103" s="171">
        <v>0.57599999999999996</v>
      </c>
      <c r="H103" s="32" t="s">
        <v>80</v>
      </c>
      <c r="I103" s="2">
        <v>2.6947499709999998</v>
      </c>
      <c r="J103" s="2">
        <v>15.151276319999999</v>
      </c>
    </row>
    <row r="104" spans="1:10" x14ac:dyDescent="0.2">
      <c r="A104" s="36" t="s">
        <v>41</v>
      </c>
      <c r="B104" s="36" t="s">
        <v>43</v>
      </c>
      <c r="C104" s="31">
        <v>1</v>
      </c>
      <c r="D104" s="31">
        <v>180</v>
      </c>
      <c r="E104" s="184">
        <v>8.9999999999999998E-4</v>
      </c>
      <c r="F104" s="173">
        <v>6.7500000000000004E-4</v>
      </c>
      <c r="G104" s="173">
        <v>1.1249999999999999E-3</v>
      </c>
      <c r="H104" s="32" t="s">
        <v>81</v>
      </c>
      <c r="I104" s="2">
        <v>0.50249999999999995</v>
      </c>
      <c r="J104" s="2">
        <v>0.83750000000000002</v>
      </c>
    </row>
    <row r="105" spans="1:10" x14ac:dyDescent="0.2">
      <c r="A105" s="36" t="s">
        <v>58</v>
      </c>
      <c r="B105" s="36" t="s">
        <v>43</v>
      </c>
      <c r="C105" s="31">
        <v>1</v>
      </c>
      <c r="D105" s="31">
        <v>180</v>
      </c>
      <c r="E105" s="184">
        <v>0.67</v>
      </c>
      <c r="F105" s="173">
        <v>0.50249999999999995</v>
      </c>
      <c r="G105" s="173">
        <v>0.83750000000000002</v>
      </c>
      <c r="H105" s="32" t="s">
        <v>81</v>
      </c>
      <c r="I105" s="2">
        <v>6.7500000000000004E-4</v>
      </c>
      <c r="J105" s="2">
        <v>1.1249999999999999E-3</v>
      </c>
    </row>
    <row r="106" spans="1:10" x14ac:dyDescent="0.2">
      <c r="A106" s="170" t="s">
        <v>45</v>
      </c>
      <c r="B106" s="176" t="s">
        <v>89</v>
      </c>
      <c r="C106" s="31">
        <v>1</v>
      </c>
      <c r="D106" s="31">
        <v>180</v>
      </c>
      <c r="E106" s="171">
        <v>3.6499999999999998E-2</v>
      </c>
      <c r="F106" s="171">
        <v>2.06E-2</v>
      </c>
      <c r="G106" s="171">
        <v>4.6699999999999998E-2</v>
      </c>
      <c r="H106" s="32" t="s">
        <v>80</v>
      </c>
      <c r="I106" s="2">
        <v>0.27491531000000002</v>
      </c>
      <c r="J106" s="2">
        <v>7.257010996</v>
      </c>
    </row>
    <row r="107" spans="1:10" x14ac:dyDescent="0.2">
      <c r="A107" s="170" t="s">
        <v>45</v>
      </c>
      <c r="B107" s="170" t="s">
        <v>43</v>
      </c>
      <c r="C107" s="31">
        <v>1</v>
      </c>
      <c r="D107" s="31">
        <v>180</v>
      </c>
      <c r="E107" s="171">
        <v>1.7399999999999999E-2</v>
      </c>
      <c r="F107" s="171">
        <v>1.3050000000000001E-2</v>
      </c>
      <c r="G107" s="171">
        <v>2.1749999999999999E-2</v>
      </c>
      <c r="H107" s="32" t="s">
        <v>81</v>
      </c>
      <c r="I107" s="2">
        <v>1.3050000000000001E-2</v>
      </c>
      <c r="J107" s="2">
        <v>2.1749999999999999E-2</v>
      </c>
    </row>
    <row r="108" spans="1:10" x14ac:dyDescent="0.2">
      <c r="A108" s="170" t="s">
        <v>45</v>
      </c>
      <c r="B108" s="170" t="s">
        <v>47</v>
      </c>
      <c r="C108" s="31">
        <v>1</v>
      </c>
      <c r="D108" s="31">
        <v>180</v>
      </c>
      <c r="E108" s="171">
        <v>2.7125320000000001E-2</v>
      </c>
      <c r="F108" s="171">
        <v>2.4400000000000002E-2</v>
      </c>
      <c r="G108" s="171">
        <v>2.98E-2</v>
      </c>
      <c r="H108" s="32" t="s">
        <v>80</v>
      </c>
      <c r="I108" s="2">
        <v>9.8329101000000002E-2</v>
      </c>
      <c r="J108" s="2">
        <v>3.5266641189999999</v>
      </c>
    </row>
    <row r="109" spans="1:10" x14ac:dyDescent="0.2">
      <c r="A109" s="36" t="s">
        <v>47</v>
      </c>
      <c r="B109" s="176" t="s">
        <v>89</v>
      </c>
      <c r="C109" s="31">
        <v>1</v>
      </c>
      <c r="D109" s="31">
        <v>180</v>
      </c>
      <c r="E109" s="173">
        <v>1.2858680000000001E-2</v>
      </c>
      <c r="F109" s="173">
        <v>9.6440099999999997E-3</v>
      </c>
      <c r="G109" s="173">
        <v>1.607335E-2</v>
      </c>
      <c r="H109" s="32" t="s">
        <v>81</v>
      </c>
      <c r="I109" s="2">
        <v>9.6440099999999997E-3</v>
      </c>
      <c r="J109" s="2">
        <v>1.607335E-2</v>
      </c>
    </row>
    <row r="110" spans="1:10" x14ac:dyDescent="0.2">
      <c r="A110" s="36" t="s">
        <v>47</v>
      </c>
      <c r="B110" s="36" t="s">
        <v>43</v>
      </c>
      <c r="C110" s="31">
        <v>1</v>
      </c>
      <c r="D110" s="31">
        <v>180</v>
      </c>
      <c r="E110" s="173">
        <v>1.7399999999999999E-2</v>
      </c>
      <c r="F110" s="173">
        <v>1.3050000000000001E-2</v>
      </c>
      <c r="G110" s="173">
        <v>2.1749999999999999E-2</v>
      </c>
      <c r="H110" s="32" t="s">
        <v>81</v>
      </c>
      <c r="I110" s="2">
        <v>1.3050000000000001E-2</v>
      </c>
      <c r="J110" s="2">
        <v>2.1749999999999999E-2</v>
      </c>
    </row>
    <row r="111" spans="1:10" x14ac:dyDescent="0.2">
      <c r="A111" s="36" t="s">
        <v>47</v>
      </c>
      <c r="B111" s="36" t="s">
        <v>49</v>
      </c>
      <c r="C111" s="31">
        <v>1</v>
      </c>
      <c r="D111" s="31">
        <v>180</v>
      </c>
      <c r="E111" s="173">
        <v>0.84075</v>
      </c>
      <c r="F111" s="173">
        <v>0.63056250000000003</v>
      </c>
      <c r="G111" s="173">
        <v>0.99</v>
      </c>
      <c r="H111" s="32" t="s">
        <v>81</v>
      </c>
      <c r="I111" s="2">
        <v>0.63056250000000003</v>
      </c>
      <c r="J111" s="2">
        <v>0.99</v>
      </c>
    </row>
    <row r="112" spans="1:10" x14ac:dyDescent="0.2">
      <c r="A112" s="170" t="s">
        <v>49</v>
      </c>
      <c r="B112" s="176" t="s">
        <v>89</v>
      </c>
      <c r="C112" s="31">
        <v>1</v>
      </c>
      <c r="D112" s="31">
        <v>180</v>
      </c>
      <c r="E112" s="171">
        <v>1.8200000000000001E-2</v>
      </c>
      <c r="F112" s="171">
        <v>9.2017000000000002E-3</v>
      </c>
      <c r="G112" s="171">
        <v>2.7348000000000001E-2</v>
      </c>
      <c r="H112" s="32" t="s">
        <v>80</v>
      </c>
      <c r="I112" s="2">
        <v>0.49807247599999999</v>
      </c>
      <c r="J112" s="2">
        <v>26.86854709</v>
      </c>
    </row>
    <row r="113" spans="1:10" x14ac:dyDescent="0.2">
      <c r="A113" s="170" t="s">
        <v>49</v>
      </c>
      <c r="B113" s="170" t="s">
        <v>43</v>
      </c>
      <c r="C113" s="31">
        <v>1</v>
      </c>
      <c r="D113" s="31">
        <v>180</v>
      </c>
      <c r="E113" s="171">
        <v>1.0993999999999999E-3</v>
      </c>
      <c r="F113" s="171">
        <v>8.2454999999999996E-4</v>
      </c>
      <c r="G113" s="171">
        <v>1.37425E-3</v>
      </c>
      <c r="H113" s="32" t="s">
        <v>81</v>
      </c>
      <c r="I113" s="2">
        <v>8.2454999999999996E-4</v>
      </c>
      <c r="J113" s="2">
        <v>1.37425E-3</v>
      </c>
    </row>
    <row r="114" spans="1:10" x14ac:dyDescent="0.2">
      <c r="A114" s="170" t="s">
        <v>49</v>
      </c>
      <c r="B114" s="170" t="s">
        <v>49</v>
      </c>
      <c r="C114" s="31">
        <v>1</v>
      </c>
      <c r="D114" s="31">
        <v>180</v>
      </c>
      <c r="E114" s="171">
        <v>0.84075</v>
      </c>
      <c r="F114" s="171">
        <v>0.63056250000000003</v>
      </c>
      <c r="G114" s="171">
        <v>0.99</v>
      </c>
      <c r="H114" s="32" t="s">
        <v>81</v>
      </c>
      <c r="I114" s="2">
        <v>0.63056250000000003</v>
      </c>
      <c r="J114" s="2">
        <v>0.99</v>
      </c>
    </row>
    <row r="115" spans="1:10" x14ac:dyDescent="0.2">
      <c r="A115" s="36" t="s">
        <v>51</v>
      </c>
      <c r="B115" s="176" t="s">
        <v>89</v>
      </c>
      <c r="C115" s="31">
        <v>1</v>
      </c>
      <c r="D115" s="31">
        <v>180</v>
      </c>
      <c r="E115" s="173">
        <v>1.8200000000000001E-2</v>
      </c>
      <c r="F115" s="173">
        <v>9.1999999999999998E-3</v>
      </c>
      <c r="G115" s="173">
        <v>2.7300000000000001E-2</v>
      </c>
      <c r="H115" s="32" t="s">
        <v>80</v>
      </c>
      <c r="I115" s="2">
        <v>0.49545821600000001</v>
      </c>
      <c r="J115" s="2">
        <v>26.72752066</v>
      </c>
    </row>
    <row r="116" spans="1:10" x14ac:dyDescent="0.2">
      <c r="A116" s="36" t="s">
        <v>51</v>
      </c>
      <c r="B116" s="36" t="s">
        <v>43</v>
      </c>
      <c r="C116" s="31">
        <v>1</v>
      </c>
      <c r="D116" s="31">
        <v>180</v>
      </c>
      <c r="E116" s="173">
        <v>1.1000000000000001E-3</v>
      </c>
      <c r="F116" s="173">
        <v>8.25E-4</v>
      </c>
      <c r="G116" s="173">
        <v>1.3749999999999999E-3</v>
      </c>
      <c r="H116" s="32" t="s">
        <v>81</v>
      </c>
      <c r="I116" s="2">
        <v>8.25E-4</v>
      </c>
      <c r="J116" s="2">
        <v>1.3749999999999999E-3</v>
      </c>
    </row>
    <row r="117" spans="1:10" x14ac:dyDescent="0.2">
      <c r="A117" s="170" t="s">
        <v>53</v>
      </c>
      <c r="B117" s="176" t="s">
        <v>89</v>
      </c>
      <c r="C117" s="31">
        <v>1</v>
      </c>
      <c r="D117" s="31">
        <v>180</v>
      </c>
      <c r="E117" s="171">
        <v>1.8200000000000001E-2</v>
      </c>
      <c r="F117" s="171">
        <v>1.3650000000000001E-2</v>
      </c>
      <c r="G117" s="171">
        <v>2.2749999999999999E-2</v>
      </c>
      <c r="H117" s="32" t="s">
        <v>81</v>
      </c>
      <c r="I117" s="2">
        <v>1.3650000000000001E-2</v>
      </c>
      <c r="J117" s="2">
        <v>2.2749999999999999E-2</v>
      </c>
    </row>
    <row r="118" spans="1:10" x14ac:dyDescent="0.2">
      <c r="A118" s="170" t="s">
        <v>53</v>
      </c>
      <c r="B118" s="170" t="s">
        <v>43</v>
      </c>
      <c r="C118" s="31">
        <v>1</v>
      </c>
      <c r="D118" s="31">
        <v>180</v>
      </c>
      <c r="E118" s="171">
        <v>1.1000000000000001E-3</v>
      </c>
      <c r="F118" s="171">
        <v>8.25E-4</v>
      </c>
      <c r="G118" s="171">
        <v>1.3749999999999999E-3</v>
      </c>
      <c r="H118" s="32" t="s">
        <v>81</v>
      </c>
      <c r="I118" s="2">
        <v>8.25E-4</v>
      </c>
      <c r="J118" s="2">
        <v>1.3749999999999999E-3</v>
      </c>
    </row>
    <row r="119" spans="1:10" x14ac:dyDescent="0.2">
      <c r="A119" s="170" t="s">
        <v>53</v>
      </c>
      <c r="B119" s="170" t="s">
        <v>45</v>
      </c>
      <c r="C119" s="31">
        <v>1</v>
      </c>
      <c r="D119" s="31">
        <v>180</v>
      </c>
      <c r="E119" s="171">
        <v>0.01</v>
      </c>
      <c r="F119" s="171">
        <v>7.4999999999999997E-3</v>
      </c>
      <c r="G119" s="171">
        <v>1.2500000000000001E-2</v>
      </c>
      <c r="H119" s="32" t="s">
        <v>81</v>
      </c>
      <c r="I119" s="2">
        <v>7.4999999999999997E-3</v>
      </c>
      <c r="J119" s="2">
        <v>1.2500000000000001E-2</v>
      </c>
    </row>
    <row r="120" spans="1:10" x14ac:dyDescent="0.2">
      <c r="A120" s="176" t="s">
        <v>89</v>
      </c>
      <c r="B120" s="170" t="s">
        <v>41</v>
      </c>
      <c r="C120" s="31">
        <v>1</v>
      </c>
      <c r="D120" s="31">
        <v>180</v>
      </c>
      <c r="E120" s="171">
        <v>0.03</v>
      </c>
      <c r="F120" s="171">
        <v>2.2499999999999999E-2</v>
      </c>
      <c r="G120" s="171">
        <v>3.7499999999999999E-2</v>
      </c>
      <c r="H120" s="32" t="s">
        <v>81</v>
      </c>
      <c r="I120" s="2">
        <v>2.2499999999999999E-2</v>
      </c>
      <c r="J120" s="2">
        <v>3.7499999999999999E-2</v>
      </c>
    </row>
    <row r="121" spans="1:10" x14ac:dyDescent="0.2">
      <c r="A121" s="176" t="s">
        <v>89</v>
      </c>
      <c r="B121" s="170" t="s">
        <v>57</v>
      </c>
      <c r="C121" s="31">
        <v>1</v>
      </c>
      <c r="D121" s="31">
        <v>180</v>
      </c>
      <c r="E121" s="171">
        <v>7.6999999999999999E-2</v>
      </c>
      <c r="F121" s="171">
        <v>5.7750000000000003E-2</v>
      </c>
      <c r="G121" s="171">
        <v>9.6250000000000002E-2</v>
      </c>
      <c r="H121" s="32" t="s">
        <v>81</v>
      </c>
      <c r="I121" s="2">
        <v>5.7750000000000003E-2</v>
      </c>
      <c r="J121" s="2">
        <v>9.6250000000000002E-2</v>
      </c>
    </row>
    <row r="122" spans="1:10" x14ac:dyDescent="0.2">
      <c r="A122" s="49"/>
      <c r="B122" s="50"/>
      <c r="C122" s="51"/>
      <c r="D122" s="51"/>
      <c r="E122" s="22"/>
      <c r="F122" s="2"/>
      <c r="G122" s="2"/>
      <c r="H122" s="32"/>
      <c r="I122" s="2"/>
      <c r="J122" s="2"/>
    </row>
    <row r="123" spans="1:10" x14ac:dyDescent="0.2">
      <c r="A123" s="49"/>
      <c r="B123" s="50"/>
      <c r="C123" s="51"/>
      <c r="D123" s="51"/>
      <c r="E123" s="22"/>
      <c r="F123" s="2"/>
      <c r="G123" s="2"/>
      <c r="H123" s="32"/>
      <c r="I123" s="2"/>
      <c r="J123" s="2"/>
    </row>
    <row r="124" spans="1:10" x14ac:dyDescent="0.2">
      <c r="A124" s="49"/>
      <c r="B124" s="50"/>
      <c r="C124" s="51"/>
      <c r="D124" s="51"/>
      <c r="E124" s="22"/>
      <c r="F124" s="2"/>
      <c r="G124" s="2"/>
      <c r="H124" s="32"/>
      <c r="I124" s="2"/>
      <c r="J124" s="2"/>
    </row>
    <row r="125" spans="1:10" x14ac:dyDescent="0.2">
      <c r="A125" s="49"/>
      <c r="B125" s="50"/>
      <c r="C125" s="51"/>
      <c r="D125" s="51"/>
      <c r="E125" s="22"/>
      <c r="F125" s="2"/>
      <c r="G125" s="2"/>
      <c r="H125" s="32"/>
      <c r="I125" s="2"/>
      <c r="J125" s="2"/>
    </row>
    <row r="126" spans="1:10" x14ac:dyDescent="0.2">
      <c r="A126" s="49"/>
      <c r="B126" s="50"/>
      <c r="C126" s="51"/>
      <c r="D126" s="51"/>
      <c r="E126" s="22"/>
      <c r="F126" s="2"/>
      <c r="G126" s="2"/>
      <c r="H126" s="32"/>
      <c r="I126" s="2"/>
      <c r="J126" s="2"/>
    </row>
    <row r="127" spans="1:10" x14ac:dyDescent="0.2">
      <c r="A127" s="49"/>
      <c r="B127" s="50"/>
      <c r="C127" s="51"/>
      <c r="D127" s="51"/>
      <c r="E127" s="22"/>
      <c r="F127" s="2"/>
      <c r="G127" s="2"/>
      <c r="H127" s="32"/>
      <c r="I127" s="2"/>
      <c r="J127" s="2"/>
    </row>
    <row r="128" spans="1:10" x14ac:dyDescent="0.2">
      <c r="A128" s="49"/>
      <c r="B128" s="50"/>
      <c r="C128" s="51"/>
      <c r="D128" s="51"/>
      <c r="E128" s="22"/>
      <c r="F128" s="2"/>
      <c r="G128" s="2"/>
      <c r="H128" s="32"/>
      <c r="I128" s="2"/>
      <c r="J128" s="2"/>
    </row>
    <row r="129" spans="10:10" x14ac:dyDescent="0.2">
      <c r="J129" s="2"/>
    </row>
    <row r="130" spans="10:10" x14ac:dyDescent="0.2">
      <c r="J130" s="2"/>
    </row>
    <row r="131" spans="10:10" x14ac:dyDescent="0.2">
      <c r="J131" s="2"/>
    </row>
    <row r="132" spans="10:10" x14ac:dyDescent="0.2">
      <c r="J132" s="2"/>
    </row>
    <row r="133" spans="10:10" x14ac:dyDescent="0.2">
      <c r="J133" s="2"/>
    </row>
    <row r="134" spans="10:10" x14ac:dyDescent="0.2">
      <c r="J134" s="2"/>
    </row>
    <row r="135" spans="10:10" x14ac:dyDescent="0.2">
      <c r="J135" s="2"/>
    </row>
    <row r="136" spans="10:10" x14ac:dyDescent="0.2">
      <c r="J136" s="2"/>
    </row>
    <row r="137" spans="10:10" x14ac:dyDescent="0.2">
      <c r="J137" s="2"/>
    </row>
    <row r="138" spans="10:10" x14ac:dyDescent="0.2">
      <c r="J138" s="2"/>
    </row>
    <row r="139" spans="10:10" x14ac:dyDescent="0.2">
      <c r="J139" s="2"/>
    </row>
    <row r="140" spans="10:10" x14ac:dyDescent="0.2">
      <c r="J140" s="2"/>
    </row>
    <row r="141" spans="10:10" x14ac:dyDescent="0.2">
      <c r="J141" s="2"/>
    </row>
    <row r="142" spans="10:10" x14ac:dyDescent="0.2">
      <c r="J142" s="2"/>
    </row>
    <row r="143" spans="10:10" x14ac:dyDescent="0.2">
      <c r="J143" s="2"/>
    </row>
    <row r="144" spans="10:10" x14ac:dyDescent="0.2">
      <c r="J144" s="2"/>
    </row>
    <row r="145" spans="10:10" x14ac:dyDescent="0.2">
      <c r="J145" s="2"/>
    </row>
    <row r="146" spans="10:10" x14ac:dyDescent="0.2">
      <c r="J146" s="2"/>
    </row>
    <row r="147" spans="10:10" x14ac:dyDescent="0.2">
      <c r="J147" s="2"/>
    </row>
    <row r="148" spans="10:10" x14ac:dyDescent="0.2">
      <c r="J148" s="2"/>
    </row>
    <row r="149" spans="10:10" x14ac:dyDescent="0.2">
      <c r="J149" s="2"/>
    </row>
    <row r="150" spans="10:10" x14ac:dyDescent="0.2">
      <c r="J150" s="2"/>
    </row>
    <row r="151" spans="10:10" x14ac:dyDescent="0.2">
      <c r="J151" s="2"/>
    </row>
    <row r="152" spans="10:10" x14ac:dyDescent="0.2">
      <c r="J152" s="2"/>
    </row>
    <row r="153" spans="10:10" x14ac:dyDescent="0.2">
      <c r="J153" s="2"/>
    </row>
    <row r="154" spans="10:10" x14ac:dyDescent="0.2">
      <c r="J154" s="2"/>
    </row>
    <row r="155" spans="10:10" x14ac:dyDescent="0.2">
      <c r="J155" s="2"/>
    </row>
    <row r="156" spans="10:10" x14ac:dyDescent="0.2">
      <c r="J156" s="2"/>
    </row>
    <row r="157" spans="10:10" x14ac:dyDescent="0.2">
      <c r="J157" s="2"/>
    </row>
    <row r="158" spans="10:10" x14ac:dyDescent="0.2">
      <c r="J158" s="2"/>
    </row>
    <row r="159" spans="10:10" x14ac:dyDescent="0.2">
      <c r="J159" s="2"/>
    </row>
    <row r="160" spans="10:10" x14ac:dyDescent="0.2">
      <c r="J160"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33313-130A-C54E-B42B-2C6036E315DD}">
  <dimension ref="A1:C290"/>
  <sheetViews>
    <sheetView workbookViewId="0">
      <selection activeCell="C218" sqref="C218"/>
    </sheetView>
  </sheetViews>
  <sheetFormatPr baseColWidth="10" defaultRowHeight="16" x14ac:dyDescent="0.2"/>
  <cols>
    <col min="1" max="1" width="57" customWidth="1"/>
    <col min="2" max="2" width="36.6640625" customWidth="1"/>
  </cols>
  <sheetData>
    <row r="1" spans="1:2" ht="19" thickBot="1" x14ac:dyDescent="0.25">
      <c r="A1" s="60" t="s">
        <v>90</v>
      </c>
      <c r="B1" s="61" t="s">
        <v>91</v>
      </c>
    </row>
    <row r="2" spans="1:2" ht="17" thickBot="1" x14ac:dyDescent="0.25">
      <c r="A2" s="62" t="s">
        <v>92</v>
      </c>
      <c r="B2" s="63" t="s">
        <v>93</v>
      </c>
    </row>
    <row r="3" spans="1:2" x14ac:dyDescent="0.2">
      <c r="A3" s="64" t="s">
        <v>94</v>
      </c>
      <c r="B3" s="66">
        <v>1.6999999999999999E-3</v>
      </c>
    </row>
    <row r="4" spans="1:2" ht="17" thickBot="1" x14ac:dyDescent="0.25">
      <c r="A4" s="65" t="s">
        <v>95</v>
      </c>
      <c r="B4" s="67" t="s">
        <v>96</v>
      </c>
    </row>
    <row r="5" spans="1:2" x14ac:dyDescent="0.2">
      <c r="A5" s="68" t="s">
        <v>97</v>
      </c>
      <c r="B5" s="70">
        <v>4.0000000000000002E-4</v>
      </c>
    </row>
    <row r="6" spans="1:2" ht="17" thickBot="1" x14ac:dyDescent="0.25">
      <c r="A6" s="69" t="s">
        <v>98</v>
      </c>
      <c r="B6" s="63" t="s">
        <v>99</v>
      </c>
    </row>
    <row r="7" spans="1:2" x14ac:dyDescent="0.2">
      <c r="A7" s="64" t="s">
        <v>100</v>
      </c>
      <c r="B7" s="66">
        <v>6.9999999999999999E-4</v>
      </c>
    </row>
    <row r="8" spans="1:2" ht="17" thickBot="1" x14ac:dyDescent="0.25">
      <c r="A8" s="65" t="s">
        <v>101</v>
      </c>
      <c r="B8" s="67" t="s">
        <v>102</v>
      </c>
    </row>
    <row r="9" spans="1:2" x14ac:dyDescent="0.2">
      <c r="A9" s="68" t="s">
        <v>97</v>
      </c>
      <c r="B9" s="70">
        <v>2.9999999999999997E-4</v>
      </c>
    </row>
    <row r="10" spans="1:2" ht="17" thickBot="1" x14ac:dyDescent="0.25">
      <c r="A10" s="62" t="s">
        <v>103</v>
      </c>
      <c r="B10" s="63" t="s">
        <v>104</v>
      </c>
    </row>
    <row r="11" spans="1:2" x14ac:dyDescent="0.2">
      <c r="A11" s="64" t="s">
        <v>100</v>
      </c>
      <c r="B11" s="66">
        <v>1.1000000000000001E-3</v>
      </c>
    </row>
    <row r="12" spans="1:2" ht="17" thickBot="1" x14ac:dyDescent="0.25">
      <c r="A12" s="71" t="s">
        <v>105</v>
      </c>
      <c r="B12" s="67" t="s">
        <v>106</v>
      </c>
    </row>
    <row r="13" spans="1:2" x14ac:dyDescent="0.2">
      <c r="A13" s="68" t="s">
        <v>97</v>
      </c>
      <c r="B13" s="70">
        <v>4.0000000000000002E-4</v>
      </c>
    </row>
    <row r="14" spans="1:2" ht="17" thickBot="1" x14ac:dyDescent="0.25">
      <c r="A14" s="62" t="s">
        <v>107</v>
      </c>
      <c r="B14" s="63" t="s">
        <v>108</v>
      </c>
    </row>
    <row r="15" spans="1:2" x14ac:dyDescent="0.2">
      <c r="A15" s="64" t="s">
        <v>109</v>
      </c>
      <c r="B15" s="66">
        <v>0</v>
      </c>
    </row>
    <row r="16" spans="1:2" ht="17" thickBot="1" x14ac:dyDescent="0.25">
      <c r="A16" s="65" t="s">
        <v>110</v>
      </c>
      <c r="B16" s="67" t="s">
        <v>111</v>
      </c>
    </row>
    <row r="17" spans="1:2" x14ac:dyDescent="0.2">
      <c r="A17" s="68" t="s">
        <v>112</v>
      </c>
      <c r="B17" s="212">
        <v>2.9999999999999997E-4</v>
      </c>
    </row>
    <row r="18" spans="1:2" ht="17" thickBot="1" x14ac:dyDescent="0.25">
      <c r="A18" s="62" t="s">
        <v>113</v>
      </c>
      <c r="B18" s="213"/>
    </row>
    <row r="19" spans="1:2" x14ac:dyDescent="0.2">
      <c r="A19" s="77" t="s">
        <v>114</v>
      </c>
      <c r="B19" s="214" t="s">
        <v>93</v>
      </c>
    </row>
    <row r="20" spans="1:2" ht="17" thickBot="1" x14ac:dyDescent="0.25">
      <c r="A20" s="83" t="s">
        <v>115</v>
      </c>
      <c r="B20" s="215"/>
    </row>
    <row r="21" spans="1:2" x14ac:dyDescent="0.2">
      <c r="A21" s="81" t="s">
        <v>116</v>
      </c>
      <c r="B21" s="84">
        <v>0.44500000000000001</v>
      </c>
    </row>
    <row r="22" spans="1:2" ht="17" thickBot="1" x14ac:dyDescent="0.25">
      <c r="A22" s="82" t="s">
        <v>117</v>
      </c>
      <c r="B22" s="85" t="s">
        <v>118</v>
      </c>
    </row>
    <row r="23" spans="1:2" x14ac:dyDescent="0.2">
      <c r="A23" s="77" t="s">
        <v>114</v>
      </c>
      <c r="B23" s="210">
        <v>4.6799999999999999E-5</v>
      </c>
    </row>
    <row r="24" spans="1:2" ht="17" thickBot="1" x14ac:dyDescent="0.25">
      <c r="A24" s="152" t="s">
        <v>119</v>
      </c>
      <c r="B24" s="211"/>
    </row>
    <row r="25" spans="1:2" x14ac:dyDescent="0.2">
      <c r="A25" s="81" t="s">
        <v>120</v>
      </c>
      <c r="B25" s="84">
        <v>1.0000000000000001E-5</v>
      </c>
    </row>
    <row r="26" spans="1:2" ht="17" thickBot="1" x14ac:dyDescent="0.25">
      <c r="A26" s="151" t="s">
        <v>110</v>
      </c>
      <c r="B26" s="85" t="s">
        <v>121</v>
      </c>
    </row>
    <row r="27" spans="1:2" x14ac:dyDescent="0.2">
      <c r="A27" s="77" t="s">
        <v>114</v>
      </c>
      <c r="B27" s="210">
        <v>5.0000000000000001E-4</v>
      </c>
    </row>
    <row r="28" spans="1:2" ht="17" thickBot="1" x14ac:dyDescent="0.25">
      <c r="A28" s="83" t="s">
        <v>113</v>
      </c>
      <c r="B28" s="211"/>
    </row>
    <row r="29" spans="1:2" x14ac:dyDescent="0.2">
      <c r="A29" s="107" t="s">
        <v>122</v>
      </c>
      <c r="B29" s="206">
        <v>1E-4</v>
      </c>
    </row>
    <row r="30" spans="1:2" ht="17" thickBot="1" x14ac:dyDescent="0.25">
      <c r="A30" s="128" t="s">
        <v>123</v>
      </c>
      <c r="B30" s="207"/>
    </row>
    <row r="31" spans="1:2" x14ac:dyDescent="0.2">
      <c r="A31" s="110" t="s">
        <v>124</v>
      </c>
      <c r="B31" s="208" t="s">
        <v>93</v>
      </c>
    </row>
    <row r="32" spans="1:2" ht="17" thickBot="1" x14ac:dyDescent="0.25">
      <c r="A32" s="113" t="s">
        <v>125</v>
      </c>
      <c r="B32" s="209"/>
    </row>
    <row r="33" spans="1:2" x14ac:dyDescent="0.2">
      <c r="A33" s="107" t="s">
        <v>122</v>
      </c>
      <c r="B33" s="112">
        <v>3.5000000000000001E-3</v>
      </c>
    </row>
    <row r="34" spans="1:2" ht="17" thickBot="1" x14ac:dyDescent="0.25">
      <c r="A34" s="128" t="s">
        <v>126</v>
      </c>
      <c r="B34" s="109" t="s">
        <v>127</v>
      </c>
    </row>
    <row r="35" spans="1:2" x14ac:dyDescent="0.2">
      <c r="A35" s="110" t="s">
        <v>128</v>
      </c>
      <c r="B35" s="216">
        <v>4.0000000000000002E-4</v>
      </c>
    </row>
    <row r="36" spans="1:2" ht="17" thickBot="1" x14ac:dyDescent="0.25">
      <c r="A36" s="113" t="s">
        <v>129</v>
      </c>
      <c r="B36" s="217"/>
    </row>
    <row r="37" spans="1:2" x14ac:dyDescent="0.2">
      <c r="A37" s="107" t="s">
        <v>130</v>
      </c>
      <c r="B37" s="206">
        <v>2.9999999999999997E-4</v>
      </c>
    </row>
    <row r="38" spans="1:2" ht="17" thickBot="1" x14ac:dyDescent="0.25">
      <c r="A38" s="108" t="s">
        <v>103</v>
      </c>
      <c r="B38" s="207"/>
    </row>
    <row r="39" spans="1:2" x14ac:dyDescent="0.2">
      <c r="A39" s="110" t="s">
        <v>128</v>
      </c>
      <c r="B39" s="216">
        <v>7.3000000000000001E-3</v>
      </c>
    </row>
    <row r="40" spans="1:2" ht="17" thickBot="1" x14ac:dyDescent="0.25">
      <c r="A40" s="111" t="s">
        <v>107</v>
      </c>
      <c r="B40" s="217"/>
    </row>
    <row r="41" spans="1:2" x14ac:dyDescent="0.2">
      <c r="A41" s="107" t="s">
        <v>130</v>
      </c>
      <c r="B41" s="206">
        <v>1E-4</v>
      </c>
    </row>
    <row r="42" spans="1:2" ht="17" thickBot="1" x14ac:dyDescent="0.25">
      <c r="A42" s="108" t="s">
        <v>110</v>
      </c>
      <c r="B42" s="207"/>
    </row>
    <row r="43" spans="1:2" x14ac:dyDescent="0.2">
      <c r="A43" s="110" t="s">
        <v>128</v>
      </c>
      <c r="B43" s="216">
        <v>2.9999999999999997E-4</v>
      </c>
    </row>
    <row r="44" spans="1:2" ht="17" thickBot="1" x14ac:dyDescent="0.25">
      <c r="A44" s="113" t="s">
        <v>131</v>
      </c>
      <c r="B44" s="217"/>
    </row>
    <row r="45" spans="1:2" x14ac:dyDescent="0.2">
      <c r="A45" s="89" t="s">
        <v>132</v>
      </c>
      <c r="B45" s="220">
        <v>1E-4</v>
      </c>
    </row>
    <row r="46" spans="1:2" ht="17" thickBot="1" x14ac:dyDescent="0.25">
      <c r="A46" s="103" t="s">
        <v>133</v>
      </c>
      <c r="B46" s="221"/>
    </row>
    <row r="47" spans="1:2" x14ac:dyDescent="0.2">
      <c r="A47" s="87" t="s">
        <v>134</v>
      </c>
      <c r="B47" s="218">
        <v>3.1000000000000001E-5</v>
      </c>
    </row>
    <row r="48" spans="1:2" ht="17" thickBot="1" x14ac:dyDescent="0.25">
      <c r="A48" s="118" t="s">
        <v>135</v>
      </c>
      <c r="B48" s="219"/>
    </row>
    <row r="49" spans="1:2" ht="17" thickBot="1" x14ac:dyDescent="0.25">
      <c r="A49" s="90" t="s">
        <v>136</v>
      </c>
      <c r="B49" s="91" t="s">
        <v>93</v>
      </c>
    </row>
    <row r="50" spans="1:2" x14ac:dyDescent="0.2">
      <c r="A50" s="87" t="s">
        <v>134</v>
      </c>
      <c r="B50" s="218">
        <v>6.9999999999999999E-4</v>
      </c>
    </row>
    <row r="51" spans="1:2" ht="17" thickBot="1" x14ac:dyDescent="0.25">
      <c r="A51" s="118" t="s">
        <v>103</v>
      </c>
      <c r="B51" s="219"/>
    </row>
    <row r="52" spans="1:2" x14ac:dyDescent="0.2">
      <c r="A52" s="89" t="s">
        <v>137</v>
      </c>
      <c r="B52" s="105">
        <v>0.55000000000000004</v>
      </c>
    </row>
    <row r="53" spans="1:2" ht="17" thickBot="1" x14ac:dyDescent="0.25">
      <c r="A53" s="90" t="s">
        <v>138</v>
      </c>
      <c r="B53" s="91" t="s">
        <v>139</v>
      </c>
    </row>
    <row r="54" spans="1:2" x14ac:dyDescent="0.2">
      <c r="A54" s="87" t="s">
        <v>140</v>
      </c>
      <c r="B54" s="218">
        <v>5.9999999999999995E-4</v>
      </c>
    </row>
    <row r="55" spans="1:2" ht="17" thickBot="1" x14ac:dyDescent="0.25">
      <c r="A55" s="118" t="s">
        <v>113</v>
      </c>
      <c r="B55" s="219"/>
    </row>
    <row r="56" spans="1:2" x14ac:dyDescent="0.2">
      <c r="A56" s="107" t="s">
        <v>141</v>
      </c>
      <c r="B56" s="112">
        <v>5.0000000000000001E-4</v>
      </c>
    </row>
    <row r="57" spans="1:2" ht="17" thickBot="1" x14ac:dyDescent="0.25">
      <c r="A57" s="128" t="s">
        <v>133</v>
      </c>
      <c r="B57" s="109" t="s">
        <v>142</v>
      </c>
    </row>
    <row r="58" spans="1:2" ht="17" thickBot="1" x14ac:dyDescent="0.25">
      <c r="A58" s="111" t="s">
        <v>143</v>
      </c>
      <c r="B58" s="115" t="s">
        <v>93</v>
      </c>
    </row>
    <row r="59" spans="1:2" x14ac:dyDescent="0.2">
      <c r="A59" s="107" t="s">
        <v>141</v>
      </c>
      <c r="B59" s="206">
        <v>3.5000000000000001E-3</v>
      </c>
    </row>
    <row r="60" spans="1:2" ht="17" thickBot="1" x14ac:dyDescent="0.25">
      <c r="A60" s="108" t="s">
        <v>144</v>
      </c>
      <c r="B60" s="207"/>
    </row>
    <row r="61" spans="1:2" x14ac:dyDescent="0.2">
      <c r="A61" s="110" t="s">
        <v>145</v>
      </c>
      <c r="B61" s="216">
        <v>5.9999999999999995E-4</v>
      </c>
    </row>
    <row r="62" spans="1:2" ht="17" thickBot="1" x14ac:dyDescent="0.25">
      <c r="A62" s="111" t="s">
        <v>113</v>
      </c>
      <c r="B62" s="217"/>
    </row>
    <row r="63" spans="1:2" x14ac:dyDescent="0.2">
      <c r="A63" s="226" t="s">
        <v>146</v>
      </c>
      <c r="B63" s="84">
        <v>0.185</v>
      </c>
    </row>
    <row r="64" spans="1:2" ht="17" thickBot="1" x14ac:dyDescent="0.25">
      <c r="A64" s="227"/>
      <c r="B64" s="85" t="s">
        <v>147</v>
      </c>
    </row>
    <row r="65" spans="1:2" x14ac:dyDescent="0.2">
      <c r="A65" s="77" t="s">
        <v>148</v>
      </c>
      <c r="B65" s="78">
        <v>0.44</v>
      </c>
    </row>
    <row r="66" spans="1:2" ht="17" thickBot="1" x14ac:dyDescent="0.25">
      <c r="A66" s="83" t="s">
        <v>149</v>
      </c>
      <c r="B66" s="80" t="s">
        <v>150</v>
      </c>
    </row>
    <row r="67" spans="1:2" x14ac:dyDescent="0.2">
      <c r="A67" s="81" t="s">
        <v>151</v>
      </c>
      <c r="B67" s="222" t="s">
        <v>93</v>
      </c>
    </row>
    <row r="68" spans="1:2" ht="17" thickBot="1" x14ac:dyDescent="0.25">
      <c r="A68" s="82" t="s">
        <v>152</v>
      </c>
      <c r="B68" s="223"/>
    </row>
    <row r="69" spans="1:2" x14ac:dyDescent="0.2">
      <c r="A69" s="87" t="s">
        <v>153</v>
      </c>
      <c r="B69" s="224" t="s">
        <v>93</v>
      </c>
    </row>
    <row r="70" spans="1:2" ht="17" thickBot="1" x14ac:dyDescent="0.25">
      <c r="A70" s="118" t="s">
        <v>115</v>
      </c>
      <c r="B70" s="225"/>
    </row>
    <row r="71" spans="1:2" x14ac:dyDescent="0.2">
      <c r="A71" s="89" t="s">
        <v>154</v>
      </c>
      <c r="B71" s="105">
        <v>0.44500000000000001</v>
      </c>
    </row>
    <row r="72" spans="1:2" ht="17" thickBot="1" x14ac:dyDescent="0.25">
      <c r="A72" s="103" t="s">
        <v>117</v>
      </c>
      <c r="B72" s="91" t="s">
        <v>118</v>
      </c>
    </row>
    <row r="73" spans="1:2" x14ac:dyDescent="0.2">
      <c r="A73" s="87" t="s">
        <v>153</v>
      </c>
      <c r="B73" s="116">
        <v>6.2E-2</v>
      </c>
    </row>
    <row r="74" spans="1:2" ht="17" thickBot="1" x14ac:dyDescent="0.25">
      <c r="A74" s="145" t="s">
        <v>155</v>
      </c>
      <c r="B74" s="94" t="s">
        <v>156</v>
      </c>
    </row>
    <row r="75" spans="1:2" x14ac:dyDescent="0.2">
      <c r="A75" s="89" t="s">
        <v>157</v>
      </c>
      <c r="B75" s="220">
        <v>6.0000000000000001E-3</v>
      </c>
    </row>
    <row r="76" spans="1:2" ht="17" thickBot="1" x14ac:dyDescent="0.25">
      <c r="A76" s="103" t="s">
        <v>158</v>
      </c>
      <c r="B76" s="221"/>
    </row>
    <row r="77" spans="1:2" x14ac:dyDescent="0.2">
      <c r="A77" s="87" t="s">
        <v>153</v>
      </c>
      <c r="B77" s="218">
        <v>7.4000000000000003E-3</v>
      </c>
    </row>
    <row r="78" spans="1:2" ht="17" thickBot="1" x14ac:dyDescent="0.25">
      <c r="A78" s="150" t="s">
        <v>159</v>
      </c>
      <c r="B78" s="219"/>
    </row>
    <row r="79" spans="1:2" x14ac:dyDescent="0.2">
      <c r="A79" s="89" t="s">
        <v>157</v>
      </c>
      <c r="B79" s="220">
        <v>5.0000000000000001E-4</v>
      </c>
    </row>
    <row r="80" spans="1:2" ht="17" thickBot="1" x14ac:dyDescent="0.25">
      <c r="A80" s="90" t="s">
        <v>113</v>
      </c>
      <c r="B80" s="221"/>
    </row>
    <row r="81" spans="1:2" x14ac:dyDescent="0.2">
      <c r="A81" s="124" t="s">
        <v>160</v>
      </c>
      <c r="B81" s="228">
        <v>1.8800000000000001E-2</v>
      </c>
    </row>
    <row r="82" spans="1:2" ht="17" thickBot="1" x14ac:dyDescent="0.25">
      <c r="A82" s="148" t="s">
        <v>161</v>
      </c>
      <c r="B82" s="229"/>
    </row>
    <row r="83" spans="1:2" ht="17" thickBot="1" x14ac:dyDescent="0.25">
      <c r="A83" s="122" t="s">
        <v>162</v>
      </c>
      <c r="B83" s="123" t="s">
        <v>93</v>
      </c>
    </row>
    <row r="84" spans="1:2" x14ac:dyDescent="0.2">
      <c r="A84" s="124" t="s">
        <v>160</v>
      </c>
      <c r="B84" s="228">
        <v>4.7000000000000002E-3</v>
      </c>
    </row>
    <row r="85" spans="1:2" ht="17" thickBot="1" x14ac:dyDescent="0.25">
      <c r="A85" s="149" t="s">
        <v>107</v>
      </c>
      <c r="B85" s="229"/>
    </row>
    <row r="86" spans="1:2" x14ac:dyDescent="0.2">
      <c r="A86" s="120" t="s">
        <v>163</v>
      </c>
      <c r="B86" s="121">
        <v>1E-3</v>
      </c>
    </row>
    <row r="87" spans="1:2" ht="17" thickBot="1" x14ac:dyDescent="0.25">
      <c r="A87" s="138" t="s">
        <v>164</v>
      </c>
      <c r="B87" s="123" t="s">
        <v>165</v>
      </c>
    </row>
    <row r="88" spans="1:2" x14ac:dyDescent="0.2">
      <c r="A88" s="124" t="s">
        <v>160</v>
      </c>
      <c r="B88" s="228">
        <v>2.9999999999999997E-4</v>
      </c>
    </row>
    <row r="89" spans="1:2" ht="17" thickBot="1" x14ac:dyDescent="0.25">
      <c r="A89" s="148" t="s">
        <v>131</v>
      </c>
      <c r="B89" s="229"/>
    </row>
    <row r="90" spans="1:2" x14ac:dyDescent="0.2">
      <c r="A90" s="89" t="s">
        <v>166</v>
      </c>
      <c r="B90" s="220">
        <v>8.6999999999999994E-3</v>
      </c>
    </row>
    <row r="91" spans="1:2" ht="17" thickBot="1" x14ac:dyDescent="0.25">
      <c r="A91" s="103" t="s">
        <v>98</v>
      </c>
      <c r="B91" s="221"/>
    </row>
    <row r="92" spans="1:2" x14ac:dyDescent="0.2">
      <c r="A92" s="87" t="s">
        <v>167</v>
      </c>
      <c r="B92" s="218">
        <v>1.8E-3</v>
      </c>
    </row>
    <row r="93" spans="1:2" ht="17" thickBot="1" x14ac:dyDescent="0.25">
      <c r="A93" s="145" t="s">
        <v>168</v>
      </c>
      <c r="B93" s="219"/>
    </row>
    <row r="94" spans="1:2" ht="17" thickBot="1" x14ac:dyDescent="0.25">
      <c r="A94" s="90" t="s">
        <v>169</v>
      </c>
      <c r="B94" s="91" t="s">
        <v>93</v>
      </c>
    </row>
    <row r="95" spans="1:2" x14ac:dyDescent="0.2">
      <c r="A95" s="87" t="s">
        <v>167</v>
      </c>
      <c r="B95" s="218">
        <v>1E-3</v>
      </c>
    </row>
    <row r="96" spans="1:2" ht="17" thickBot="1" x14ac:dyDescent="0.25">
      <c r="A96" s="145" t="s">
        <v>170</v>
      </c>
      <c r="B96" s="219"/>
    </row>
    <row r="97" spans="1:2" x14ac:dyDescent="0.2">
      <c r="A97" s="89" t="s">
        <v>166</v>
      </c>
      <c r="B97" s="220">
        <v>4.7000000000000002E-3</v>
      </c>
    </row>
    <row r="98" spans="1:2" ht="17" thickBot="1" x14ac:dyDescent="0.25">
      <c r="A98" s="103" t="s">
        <v>158</v>
      </c>
      <c r="B98" s="221"/>
    </row>
    <row r="99" spans="1:2" x14ac:dyDescent="0.2">
      <c r="A99" s="87" t="s">
        <v>167</v>
      </c>
      <c r="B99" s="116">
        <v>1E-3</v>
      </c>
    </row>
    <row r="100" spans="1:2" ht="17" thickBot="1" x14ac:dyDescent="0.25">
      <c r="A100" s="145" t="s">
        <v>171</v>
      </c>
      <c r="B100" s="94" t="s">
        <v>165</v>
      </c>
    </row>
    <row r="101" spans="1:2" x14ac:dyDescent="0.2">
      <c r="A101" s="89" t="s">
        <v>166</v>
      </c>
      <c r="B101" s="220">
        <v>8.9999999999999998E-4</v>
      </c>
    </row>
    <row r="102" spans="1:2" ht="17" thickBot="1" x14ac:dyDescent="0.25">
      <c r="A102" s="103" t="s">
        <v>152</v>
      </c>
      <c r="B102" s="221"/>
    </row>
    <row r="103" spans="1:2" x14ac:dyDescent="0.2">
      <c r="A103" s="98" t="s">
        <v>172</v>
      </c>
      <c r="B103" s="230">
        <v>2.8299999999999999E-2</v>
      </c>
    </row>
    <row r="104" spans="1:2" ht="17" thickBot="1" x14ac:dyDescent="0.25">
      <c r="A104" s="146" t="s">
        <v>101</v>
      </c>
      <c r="B104" s="231"/>
    </row>
    <row r="105" spans="1:2" ht="17" thickBot="1" x14ac:dyDescent="0.25">
      <c r="A105" s="129" t="s">
        <v>173</v>
      </c>
      <c r="B105" s="132" t="s">
        <v>93</v>
      </c>
    </row>
    <row r="106" spans="1:2" x14ac:dyDescent="0.2">
      <c r="A106" s="98" t="s">
        <v>174</v>
      </c>
      <c r="B106" s="230">
        <v>4.7000000000000002E-3</v>
      </c>
    </row>
    <row r="107" spans="1:2" ht="17" thickBot="1" x14ac:dyDescent="0.25">
      <c r="A107" s="146" t="s">
        <v>107</v>
      </c>
      <c r="B107" s="231"/>
    </row>
    <row r="108" spans="1:2" x14ac:dyDescent="0.2">
      <c r="A108" s="96" t="s">
        <v>175</v>
      </c>
      <c r="B108" s="131">
        <v>1E-3</v>
      </c>
    </row>
    <row r="109" spans="1:2" ht="17" thickBot="1" x14ac:dyDescent="0.25">
      <c r="A109" s="97" t="s">
        <v>176</v>
      </c>
      <c r="B109" s="132" t="s">
        <v>165</v>
      </c>
    </row>
    <row r="110" spans="1:2" x14ac:dyDescent="0.2">
      <c r="A110" s="98" t="s">
        <v>172</v>
      </c>
      <c r="B110" s="230">
        <v>2.9999999999999997E-4</v>
      </c>
    </row>
    <row r="111" spans="1:2" ht="17" thickBot="1" x14ac:dyDescent="0.25">
      <c r="A111" s="147" t="s">
        <v>131</v>
      </c>
      <c r="B111" s="231"/>
    </row>
    <row r="112" spans="1:2" ht="17" thickBot="1" x14ac:dyDescent="0.25">
      <c r="A112" s="90" t="s">
        <v>177</v>
      </c>
      <c r="B112" s="91" t="s">
        <v>93</v>
      </c>
    </row>
    <row r="113" spans="1:2" x14ac:dyDescent="0.2">
      <c r="A113" s="87" t="s">
        <v>178</v>
      </c>
      <c r="B113" s="218">
        <v>0.375</v>
      </c>
    </row>
    <row r="114" spans="1:2" ht="17" thickBot="1" x14ac:dyDescent="0.25">
      <c r="A114" s="145" t="s">
        <v>131</v>
      </c>
      <c r="B114" s="219"/>
    </row>
    <row r="115" spans="1:2" x14ac:dyDescent="0.2">
      <c r="A115" s="107" t="s">
        <v>179</v>
      </c>
      <c r="B115" s="206">
        <v>0.01</v>
      </c>
    </row>
    <row r="116" spans="1:2" ht="17" thickBot="1" x14ac:dyDescent="0.25">
      <c r="A116" s="128" t="s">
        <v>133</v>
      </c>
      <c r="B116" s="207"/>
    </row>
    <row r="117" spans="1:2" ht="17" thickBot="1" x14ac:dyDescent="0.25">
      <c r="A117" s="111" t="s">
        <v>180</v>
      </c>
      <c r="B117" s="115" t="s">
        <v>93</v>
      </c>
    </row>
    <row r="118" spans="1:2" x14ac:dyDescent="0.2">
      <c r="A118" s="107" t="s">
        <v>179</v>
      </c>
      <c r="B118" s="112">
        <v>4.3E-3</v>
      </c>
    </row>
    <row r="119" spans="1:2" ht="17" thickBot="1" x14ac:dyDescent="0.25">
      <c r="A119" s="128" t="s">
        <v>181</v>
      </c>
      <c r="B119" s="109" t="s">
        <v>182</v>
      </c>
    </row>
    <row r="120" spans="1:2" x14ac:dyDescent="0.2">
      <c r="A120" s="110" t="s">
        <v>183</v>
      </c>
      <c r="B120" s="216">
        <v>0.01</v>
      </c>
    </row>
    <row r="121" spans="1:2" ht="17" thickBot="1" x14ac:dyDescent="0.25">
      <c r="A121" s="111" t="s">
        <v>184</v>
      </c>
      <c r="B121" s="217"/>
    </row>
    <row r="122" spans="1:2" x14ac:dyDescent="0.2">
      <c r="A122" s="107" t="s">
        <v>179</v>
      </c>
      <c r="B122" s="112">
        <v>4.1000000000000003E-3</v>
      </c>
    </row>
    <row r="123" spans="1:2" ht="17" thickBot="1" x14ac:dyDescent="0.25">
      <c r="A123" s="128" t="s">
        <v>185</v>
      </c>
      <c r="B123" s="109" t="s">
        <v>186</v>
      </c>
    </row>
    <row r="124" spans="1:2" x14ac:dyDescent="0.2">
      <c r="A124" s="110" t="s">
        <v>187</v>
      </c>
      <c r="B124" s="114">
        <v>1E-3</v>
      </c>
    </row>
    <row r="125" spans="1:2" ht="17" thickBot="1" x14ac:dyDescent="0.25">
      <c r="A125" s="144" t="s">
        <v>159</v>
      </c>
      <c r="B125" s="115" t="s">
        <v>165</v>
      </c>
    </row>
    <row r="126" spans="1:2" x14ac:dyDescent="0.2">
      <c r="A126" s="107" t="s">
        <v>179</v>
      </c>
      <c r="B126" s="206">
        <v>5.9999999999999995E-4</v>
      </c>
    </row>
    <row r="127" spans="1:2" ht="17" thickBot="1" x14ac:dyDescent="0.25">
      <c r="A127" s="128" t="s">
        <v>152</v>
      </c>
      <c r="B127" s="207"/>
    </row>
    <row r="128" spans="1:2" x14ac:dyDescent="0.2">
      <c r="A128" s="87" t="s">
        <v>188</v>
      </c>
      <c r="B128" s="116">
        <v>1.0000000000000001E-5</v>
      </c>
    </row>
    <row r="129" spans="1:2" ht="17" thickBot="1" x14ac:dyDescent="0.25">
      <c r="A129" s="118" t="s">
        <v>115</v>
      </c>
      <c r="B129" s="94" t="s">
        <v>189</v>
      </c>
    </row>
    <row r="130" spans="1:2" x14ac:dyDescent="0.2">
      <c r="A130" s="89" t="s">
        <v>190</v>
      </c>
      <c r="B130" s="220">
        <v>5.9999999999999995E-4</v>
      </c>
    </row>
    <row r="131" spans="1:2" ht="17" thickBot="1" x14ac:dyDescent="0.25">
      <c r="A131" s="90" t="s">
        <v>191</v>
      </c>
      <c r="B131" s="221"/>
    </row>
    <row r="132" spans="1:2" ht="17" thickBot="1" x14ac:dyDescent="0.25">
      <c r="A132" s="118" t="s">
        <v>192</v>
      </c>
      <c r="B132" s="94" t="s">
        <v>93</v>
      </c>
    </row>
    <row r="133" spans="1:2" x14ac:dyDescent="0.2">
      <c r="A133" s="89" t="s">
        <v>193</v>
      </c>
      <c r="B133" s="220">
        <v>0.01</v>
      </c>
    </row>
    <row r="134" spans="1:2" ht="17" thickBot="1" x14ac:dyDescent="0.25">
      <c r="A134" s="140" t="s">
        <v>194</v>
      </c>
      <c r="B134" s="221"/>
    </row>
    <row r="135" spans="1:2" x14ac:dyDescent="0.2">
      <c r="A135" s="87" t="s">
        <v>195</v>
      </c>
      <c r="B135" s="116">
        <v>2.7099999999999999E-2</v>
      </c>
    </row>
    <row r="136" spans="1:2" ht="17" thickBot="1" x14ac:dyDescent="0.25">
      <c r="A136" s="104" t="s">
        <v>196</v>
      </c>
      <c r="B136" s="94" t="s">
        <v>197</v>
      </c>
    </row>
    <row r="137" spans="1:2" x14ac:dyDescent="0.2">
      <c r="A137" s="141" t="s">
        <v>198</v>
      </c>
      <c r="B137" s="142">
        <v>1.2800000000000001E-2</v>
      </c>
    </row>
    <row r="138" spans="1:2" ht="17" thickBot="1" x14ac:dyDescent="0.25">
      <c r="A138" s="74" t="s">
        <v>199</v>
      </c>
      <c r="B138" s="143" t="s">
        <v>200</v>
      </c>
    </row>
    <row r="139" spans="1:2" x14ac:dyDescent="0.2">
      <c r="A139" s="87" t="s">
        <v>201</v>
      </c>
      <c r="B139" s="116">
        <v>8.0000000000000004E-4</v>
      </c>
    </row>
    <row r="140" spans="1:2" ht="17" thickBot="1" x14ac:dyDescent="0.25">
      <c r="A140" s="88" t="s">
        <v>202</v>
      </c>
      <c r="B140" s="94" t="s">
        <v>203</v>
      </c>
    </row>
    <row r="141" spans="1:2" x14ac:dyDescent="0.2">
      <c r="A141" s="120" t="s">
        <v>204</v>
      </c>
      <c r="B141" s="236" t="s">
        <v>93</v>
      </c>
    </row>
    <row r="142" spans="1:2" ht="17" thickBot="1" x14ac:dyDescent="0.25">
      <c r="A142" s="134" t="s">
        <v>205</v>
      </c>
      <c r="B142" s="237"/>
    </row>
    <row r="143" spans="1:2" x14ac:dyDescent="0.2">
      <c r="A143" s="124" t="s">
        <v>206</v>
      </c>
      <c r="B143" s="135">
        <v>0.18179999999999999</v>
      </c>
    </row>
    <row r="144" spans="1:2" ht="17" thickBot="1" x14ac:dyDescent="0.25">
      <c r="A144" s="136" t="s">
        <v>207</v>
      </c>
      <c r="B144" s="137" t="s">
        <v>208</v>
      </c>
    </row>
    <row r="145" spans="1:3" x14ac:dyDescent="0.2">
      <c r="A145" s="120" t="s">
        <v>204</v>
      </c>
      <c r="B145" s="232">
        <v>0.8</v>
      </c>
    </row>
    <row r="146" spans="1:3" ht="17" thickBot="1" x14ac:dyDescent="0.25">
      <c r="A146" s="138" t="s">
        <v>209</v>
      </c>
      <c r="B146" s="233"/>
    </row>
    <row r="147" spans="1:3" x14ac:dyDescent="0.2">
      <c r="A147" s="124" t="s">
        <v>210</v>
      </c>
      <c r="B147" s="135">
        <v>1.43E-2</v>
      </c>
    </row>
    <row r="148" spans="1:3" ht="17" thickBot="1" x14ac:dyDescent="0.25">
      <c r="A148" s="76" t="s">
        <v>211</v>
      </c>
      <c r="B148" s="137" t="s">
        <v>212</v>
      </c>
      <c r="C148" t="s">
        <v>306</v>
      </c>
    </row>
    <row r="149" spans="1:3" x14ac:dyDescent="0.2">
      <c r="A149" s="120" t="s">
        <v>204</v>
      </c>
      <c r="B149" s="232">
        <v>3.0999999999999999E-3</v>
      </c>
    </row>
    <row r="150" spans="1:3" ht="17" thickBot="1" x14ac:dyDescent="0.25">
      <c r="A150" s="138" t="s">
        <v>213</v>
      </c>
      <c r="B150" s="233"/>
    </row>
    <row r="151" spans="1:3" x14ac:dyDescent="0.2">
      <c r="A151" s="98" t="s">
        <v>214</v>
      </c>
      <c r="B151" s="234" t="s">
        <v>93</v>
      </c>
    </row>
    <row r="152" spans="1:3" ht="17" thickBot="1" x14ac:dyDescent="0.25">
      <c r="A152" s="102" t="s">
        <v>207</v>
      </c>
      <c r="B152" s="235"/>
    </row>
    <row r="153" spans="1:3" x14ac:dyDescent="0.2">
      <c r="A153" s="96" t="s">
        <v>215</v>
      </c>
      <c r="B153" s="238">
        <v>0.91700000000000004</v>
      </c>
    </row>
    <row r="154" spans="1:3" ht="17" thickBot="1" x14ac:dyDescent="0.25">
      <c r="A154" s="129" t="s">
        <v>216</v>
      </c>
      <c r="B154" s="239"/>
    </row>
    <row r="155" spans="1:3" x14ac:dyDescent="0.2">
      <c r="A155" s="98" t="s">
        <v>217</v>
      </c>
      <c r="B155" s="230">
        <v>0</v>
      </c>
    </row>
    <row r="156" spans="1:3" ht="17" thickBot="1" x14ac:dyDescent="0.25">
      <c r="A156" s="130" t="s">
        <v>218</v>
      </c>
      <c r="B156" s="231"/>
    </row>
    <row r="157" spans="1:3" x14ac:dyDescent="0.2">
      <c r="A157" s="96" t="s">
        <v>215</v>
      </c>
      <c r="B157" s="131">
        <v>4.0500000000000001E-2</v>
      </c>
    </row>
    <row r="158" spans="1:3" ht="17" thickBot="1" x14ac:dyDescent="0.25">
      <c r="A158" s="74" t="s">
        <v>211</v>
      </c>
      <c r="B158" s="132" t="s">
        <v>219</v>
      </c>
    </row>
    <row r="159" spans="1:3" x14ac:dyDescent="0.2">
      <c r="A159" s="98" t="s">
        <v>217</v>
      </c>
      <c r="B159" s="133">
        <v>1.5E-3</v>
      </c>
    </row>
    <row r="160" spans="1:3" ht="17" thickBot="1" x14ac:dyDescent="0.25">
      <c r="A160" s="130" t="s">
        <v>220</v>
      </c>
      <c r="B160" s="100" t="s">
        <v>221</v>
      </c>
    </row>
    <row r="161" spans="1:2" x14ac:dyDescent="0.2">
      <c r="A161" s="89" t="s">
        <v>222</v>
      </c>
      <c r="B161" s="105">
        <v>4.5999999999999999E-3</v>
      </c>
    </row>
    <row r="162" spans="1:2" ht="17" thickBot="1" x14ac:dyDescent="0.25">
      <c r="A162" s="90" t="s">
        <v>223</v>
      </c>
      <c r="B162" s="91" t="s">
        <v>224</v>
      </c>
    </row>
    <row r="163" spans="1:2" x14ac:dyDescent="0.2">
      <c r="A163" s="87" t="s">
        <v>225</v>
      </c>
      <c r="B163" s="224" t="s">
        <v>93</v>
      </c>
    </row>
    <row r="164" spans="1:2" ht="17" thickBot="1" x14ac:dyDescent="0.25">
      <c r="A164" s="93" t="s">
        <v>226</v>
      </c>
      <c r="B164" s="225"/>
    </row>
    <row r="165" spans="1:2" ht="17" thickBot="1" x14ac:dyDescent="0.25">
      <c r="A165" s="90" t="s">
        <v>227</v>
      </c>
      <c r="B165" s="95">
        <v>0.86699999999999999</v>
      </c>
    </row>
    <row r="166" spans="1:2" x14ac:dyDescent="0.2">
      <c r="A166" s="87" t="s">
        <v>228</v>
      </c>
      <c r="B166" s="218">
        <v>0</v>
      </c>
    </row>
    <row r="167" spans="1:2" ht="17" thickBot="1" x14ac:dyDescent="0.25">
      <c r="A167" s="88" t="s">
        <v>229</v>
      </c>
      <c r="B167" s="219"/>
    </row>
    <row r="168" spans="1:2" x14ac:dyDescent="0.2">
      <c r="A168" s="89" t="s">
        <v>230</v>
      </c>
      <c r="B168" s="105">
        <v>4.1999999999999997E-3</v>
      </c>
    </row>
    <row r="169" spans="1:2" ht="17" thickBot="1" x14ac:dyDescent="0.25">
      <c r="A169" s="139" t="s">
        <v>305</v>
      </c>
      <c r="B169" s="91" t="s">
        <v>231</v>
      </c>
    </row>
    <row r="170" spans="1:2" x14ac:dyDescent="0.2">
      <c r="A170" s="87" t="s">
        <v>225</v>
      </c>
      <c r="B170" s="116">
        <v>4.0000000000000002E-4</v>
      </c>
    </row>
    <row r="171" spans="1:2" ht="17" thickBot="1" x14ac:dyDescent="0.25">
      <c r="A171" s="93" t="s">
        <v>220</v>
      </c>
      <c r="B171" s="94" t="s">
        <v>232</v>
      </c>
    </row>
    <row r="172" spans="1:2" x14ac:dyDescent="0.2">
      <c r="A172" s="120" t="s">
        <v>233</v>
      </c>
      <c r="B172" s="121">
        <v>4.5999999999999999E-3</v>
      </c>
    </row>
    <row r="173" spans="1:2" ht="17" thickBot="1" x14ac:dyDescent="0.25">
      <c r="A173" s="122" t="s">
        <v>223</v>
      </c>
      <c r="B173" s="123" t="s">
        <v>224</v>
      </c>
    </row>
    <row r="174" spans="1:2" x14ac:dyDescent="0.2">
      <c r="A174" s="124" t="s">
        <v>234</v>
      </c>
      <c r="B174" s="228">
        <v>6.6500000000000004E-2</v>
      </c>
    </row>
    <row r="175" spans="1:2" ht="17" thickBot="1" x14ac:dyDescent="0.25">
      <c r="A175" s="125" t="s">
        <v>207</v>
      </c>
      <c r="B175" s="229"/>
    </row>
    <row r="176" spans="1:2" ht="17" thickBot="1" x14ac:dyDescent="0.25">
      <c r="A176" s="122" t="s">
        <v>235</v>
      </c>
      <c r="B176" s="123" t="s">
        <v>93</v>
      </c>
    </row>
    <row r="177" spans="1:2" x14ac:dyDescent="0.2">
      <c r="A177" s="126" t="s">
        <v>236</v>
      </c>
      <c r="B177" s="228">
        <v>2.0999999999999999E-3</v>
      </c>
    </row>
    <row r="178" spans="1:2" ht="17" thickBot="1" x14ac:dyDescent="0.25">
      <c r="A178" s="75" t="s">
        <v>304</v>
      </c>
      <c r="B178" s="229"/>
    </row>
    <row r="179" spans="1:2" x14ac:dyDescent="0.2">
      <c r="A179" s="120" t="s">
        <v>233</v>
      </c>
      <c r="B179" s="232">
        <v>2.9999999999999997E-4</v>
      </c>
    </row>
    <row r="180" spans="1:2" ht="17" thickBot="1" x14ac:dyDescent="0.25">
      <c r="A180" s="122" t="s">
        <v>220</v>
      </c>
      <c r="B180" s="233"/>
    </row>
    <row r="181" spans="1:2" x14ac:dyDescent="0.2">
      <c r="A181" s="87" t="s">
        <v>237</v>
      </c>
      <c r="B181" s="116">
        <v>4.5999999999999999E-3</v>
      </c>
    </row>
    <row r="182" spans="1:2" ht="17" thickBot="1" x14ac:dyDescent="0.25">
      <c r="A182" s="104" t="s">
        <v>238</v>
      </c>
      <c r="B182" s="94" t="s">
        <v>224</v>
      </c>
    </row>
    <row r="183" spans="1:2" x14ac:dyDescent="0.2">
      <c r="A183" s="89" t="s">
        <v>239</v>
      </c>
      <c r="B183" s="220">
        <v>6.6500000000000004E-2</v>
      </c>
    </row>
    <row r="184" spans="1:2" ht="17" thickBot="1" x14ac:dyDescent="0.25">
      <c r="A184" s="117" t="s">
        <v>240</v>
      </c>
      <c r="B184" s="221"/>
    </row>
    <row r="185" spans="1:2" ht="17" thickBot="1" x14ac:dyDescent="0.25">
      <c r="A185" s="118" t="s">
        <v>241</v>
      </c>
      <c r="B185" s="94" t="s">
        <v>93</v>
      </c>
    </row>
    <row r="186" spans="1:2" x14ac:dyDescent="0.2">
      <c r="A186" s="89" t="s">
        <v>239</v>
      </c>
      <c r="B186" s="220">
        <v>2.0999999999999999E-3</v>
      </c>
    </row>
    <row r="187" spans="1:2" ht="17" thickBot="1" x14ac:dyDescent="0.25">
      <c r="A187" s="119" t="s">
        <v>303</v>
      </c>
      <c r="B187" s="221"/>
    </row>
    <row r="188" spans="1:2" x14ac:dyDescent="0.2">
      <c r="A188" s="87" t="s">
        <v>242</v>
      </c>
      <c r="B188" s="218">
        <v>2.9999999999999997E-4</v>
      </c>
    </row>
    <row r="189" spans="1:2" ht="17" thickBot="1" x14ac:dyDescent="0.25">
      <c r="A189" s="93" t="s">
        <v>220</v>
      </c>
      <c r="B189" s="219"/>
    </row>
    <row r="190" spans="1:2" x14ac:dyDescent="0.2">
      <c r="A190" s="107" t="s">
        <v>243</v>
      </c>
      <c r="B190" s="240" t="s">
        <v>93</v>
      </c>
    </row>
    <row r="191" spans="1:2" ht="17" thickBot="1" x14ac:dyDescent="0.25">
      <c r="A191" s="108" t="s">
        <v>107</v>
      </c>
      <c r="B191" s="241"/>
    </row>
    <row r="192" spans="1:2" x14ac:dyDescent="0.2">
      <c r="A192" s="110" t="s">
        <v>244</v>
      </c>
      <c r="B192" s="216">
        <v>0.26800000000000002</v>
      </c>
    </row>
    <row r="193" spans="1:2" ht="17" thickBot="1" x14ac:dyDescent="0.25">
      <c r="A193" s="111" t="s">
        <v>245</v>
      </c>
      <c r="B193" s="217"/>
    </row>
    <row r="194" spans="1:2" x14ac:dyDescent="0.2">
      <c r="A194" s="107" t="s">
        <v>246</v>
      </c>
      <c r="B194" s="112">
        <v>5.8700000000000002E-2</v>
      </c>
    </row>
    <row r="195" spans="1:2" ht="17" thickBot="1" x14ac:dyDescent="0.25">
      <c r="A195" s="108" t="s">
        <v>247</v>
      </c>
      <c r="B195" s="109" t="s">
        <v>248</v>
      </c>
    </row>
    <row r="196" spans="1:2" x14ac:dyDescent="0.2">
      <c r="A196" s="110" t="s">
        <v>249</v>
      </c>
      <c r="B196" s="216">
        <v>0.03</v>
      </c>
    </row>
    <row r="197" spans="1:2" ht="17" thickBot="1" x14ac:dyDescent="0.25">
      <c r="A197" s="113" t="s">
        <v>250</v>
      </c>
      <c r="B197" s="217"/>
    </row>
    <row r="198" spans="1:2" x14ac:dyDescent="0.2">
      <c r="A198" s="107" t="s">
        <v>243</v>
      </c>
      <c r="B198" s="206">
        <v>8.9999999999999998E-4</v>
      </c>
    </row>
    <row r="199" spans="1:2" ht="17" thickBot="1" x14ac:dyDescent="0.25">
      <c r="A199" s="108" t="s">
        <v>251</v>
      </c>
      <c r="B199" s="207"/>
    </row>
    <row r="200" spans="1:2" x14ac:dyDescent="0.2">
      <c r="A200" s="110" t="s">
        <v>244</v>
      </c>
      <c r="B200" s="114">
        <v>0.2233</v>
      </c>
    </row>
    <row r="201" spans="1:2" ht="17" thickBot="1" x14ac:dyDescent="0.25">
      <c r="A201" s="111" t="s">
        <v>113</v>
      </c>
      <c r="B201" s="115" t="s">
        <v>252</v>
      </c>
    </row>
    <row r="202" spans="1:2" x14ac:dyDescent="0.2">
      <c r="A202" s="89" t="s">
        <v>253</v>
      </c>
      <c r="B202" s="242" t="s">
        <v>93</v>
      </c>
    </row>
    <row r="203" spans="1:2" ht="17" thickBot="1" x14ac:dyDescent="0.25">
      <c r="A203" s="103" t="s">
        <v>240</v>
      </c>
      <c r="B203" s="243"/>
    </row>
    <row r="204" spans="1:2" x14ac:dyDescent="0.2">
      <c r="A204" s="87" t="s">
        <v>254</v>
      </c>
      <c r="B204" s="218">
        <v>0.26800000000000002</v>
      </c>
    </row>
    <row r="205" spans="1:2" ht="17" thickBot="1" x14ac:dyDescent="0.25">
      <c r="A205" s="104" t="s">
        <v>255</v>
      </c>
      <c r="B205" s="219"/>
    </row>
    <row r="206" spans="1:2" x14ac:dyDescent="0.2">
      <c r="A206" s="89" t="s">
        <v>256</v>
      </c>
      <c r="B206" s="105">
        <v>5.8700000000000002E-2</v>
      </c>
    </row>
    <row r="207" spans="1:2" ht="17" thickBot="1" x14ac:dyDescent="0.25">
      <c r="A207" s="90" t="s">
        <v>257</v>
      </c>
      <c r="B207" s="91" t="s">
        <v>248</v>
      </c>
    </row>
    <row r="208" spans="1:2" x14ac:dyDescent="0.2">
      <c r="A208" s="106" t="s">
        <v>258</v>
      </c>
      <c r="B208" s="218">
        <v>5.0000000000000001E-3</v>
      </c>
    </row>
    <row r="209" spans="1:3" ht="17" thickBot="1" x14ac:dyDescent="0.25">
      <c r="A209" s="93" t="s">
        <v>259</v>
      </c>
      <c r="B209" s="219"/>
    </row>
    <row r="210" spans="1:3" x14ac:dyDescent="0.2">
      <c r="A210" s="158" t="s">
        <v>309</v>
      </c>
      <c r="B210" s="244">
        <v>5.0000000000000001E-3</v>
      </c>
    </row>
    <row r="211" spans="1:3" ht="17" thickBot="1" x14ac:dyDescent="0.25">
      <c r="A211" s="159" t="s">
        <v>260</v>
      </c>
      <c r="B211" s="245"/>
    </row>
    <row r="212" spans="1:3" x14ac:dyDescent="0.2">
      <c r="A212" s="87" t="s">
        <v>254</v>
      </c>
      <c r="B212" s="218">
        <v>0.03</v>
      </c>
    </row>
    <row r="213" spans="1:3" ht="17" thickBot="1" x14ac:dyDescent="0.25">
      <c r="A213" s="104" t="s">
        <v>261</v>
      </c>
      <c r="B213" s="219"/>
    </row>
    <row r="214" spans="1:3" x14ac:dyDescent="0.2">
      <c r="A214" s="89" t="s">
        <v>253</v>
      </c>
      <c r="B214" s="220">
        <v>8.9999999999999998E-4</v>
      </c>
    </row>
    <row r="215" spans="1:3" ht="17" thickBot="1" x14ac:dyDescent="0.25">
      <c r="A215" s="103" t="s">
        <v>262</v>
      </c>
      <c r="B215" s="221"/>
    </row>
    <row r="216" spans="1:3" x14ac:dyDescent="0.2">
      <c r="A216" s="92" t="s">
        <v>254</v>
      </c>
      <c r="B216" s="218">
        <v>1.9E-2</v>
      </c>
    </row>
    <row r="217" spans="1:3" ht="17" thickBot="1" x14ac:dyDescent="0.25">
      <c r="A217" s="104" t="s">
        <v>202</v>
      </c>
      <c r="B217" s="219"/>
      <c r="C217" t="s">
        <v>310</v>
      </c>
    </row>
    <row r="218" spans="1:3" x14ac:dyDescent="0.2">
      <c r="A218" s="96" t="s">
        <v>263</v>
      </c>
      <c r="B218" s="238">
        <v>8.6999999999999994E-3</v>
      </c>
    </row>
    <row r="219" spans="1:3" ht="17" thickBot="1" x14ac:dyDescent="0.25">
      <c r="A219" s="97" t="s">
        <v>213</v>
      </c>
      <c r="B219" s="239"/>
    </row>
    <row r="220" spans="1:3" x14ac:dyDescent="0.2">
      <c r="A220" s="98" t="s">
        <v>264</v>
      </c>
      <c r="B220" s="234" t="s">
        <v>93</v>
      </c>
    </row>
    <row r="221" spans="1:3" x14ac:dyDescent="0.2">
      <c r="A221" s="99" t="s">
        <v>265</v>
      </c>
      <c r="B221" s="235"/>
    </row>
    <row r="222" spans="1:3" x14ac:dyDescent="0.2">
      <c r="A222" s="96" t="s">
        <v>263</v>
      </c>
      <c r="B222" s="238">
        <v>0.151</v>
      </c>
    </row>
    <row r="223" spans="1:3" ht="17" thickBot="1" x14ac:dyDescent="0.25">
      <c r="A223" s="97" t="s">
        <v>266</v>
      </c>
      <c r="B223" s="239"/>
    </row>
    <row r="224" spans="1:3" x14ac:dyDescent="0.2">
      <c r="A224" s="101" t="s">
        <v>267</v>
      </c>
      <c r="B224" s="230">
        <v>0</v>
      </c>
    </row>
    <row r="225" spans="1:2" ht="17" thickBot="1" x14ac:dyDescent="0.25">
      <c r="A225" s="102" t="s">
        <v>268</v>
      </c>
      <c r="B225" s="231"/>
    </row>
    <row r="226" spans="1:2" x14ac:dyDescent="0.2">
      <c r="A226" s="96" t="s">
        <v>263</v>
      </c>
      <c r="B226" s="238">
        <v>0</v>
      </c>
    </row>
    <row r="227" spans="1:2" ht="17" thickBot="1" x14ac:dyDescent="0.25">
      <c r="A227" s="97" t="s">
        <v>269</v>
      </c>
      <c r="B227" s="239"/>
    </row>
    <row r="228" spans="1:2" x14ac:dyDescent="0.2">
      <c r="A228" s="87" t="s">
        <v>270</v>
      </c>
      <c r="B228" s="218">
        <v>0.67</v>
      </c>
    </row>
    <row r="229" spans="1:2" ht="17" thickBot="1" x14ac:dyDescent="0.25">
      <c r="A229" s="88" t="s">
        <v>202</v>
      </c>
      <c r="B229" s="219"/>
    </row>
    <row r="230" spans="1:2" x14ac:dyDescent="0.2">
      <c r="A230" s="89" t="s">
        <v>271</v>
      </c>
      <c r="B230" s="242" t="s">
        <v>93</v>
      </c>
    </row>
    <row r="231" spans="1:2" ht="17" thickBot="1" x14ac:dyDescent="0.25">
      <c r="A231" s="90" t="s">
        <v>272</v>
      </c>
      <c r="B231" s="243"/>
    </row>
    <row r="232" spans="1:2" x14ac:dyDescent="0.2">
      <c r="A232" s="92" t="s">
        <v>273</v>
      </c>
      <c r="B232" s="224" t="s">
        <v>93</v>
      </c>
    </row>
    <row r="233" spans="1:2" ht="17" thickBot="1" x14ac:dyDescent="0.25">
      <c r="A233" s="93" t="s">
        <v>272</v>
      </c>
      <c r="B233" s="225"/>
    </row>
    <row r="234" spans="1:2" x14ac:dyDescent="0.2">
      <c r="A234" s="89" t="s">
        <v>274</v>
      </c>
      <c r="B234" s="220">
        <v>8.9999999999999998E-4</v>
      </c>
    </row>
    <row r="235" spans="1:2" ht="17" thickBot="1" x14ac:dyDescent="0.25">
      <c r="A235" s="90" t="s">
        <v>113</v>
      </c>
      <c r="B235" s="221"/>
    </row>
    <row r="236" spans="1:2" x14ac:dyDescent="0.2">
      <c r="A236" s="77" t="s">
        <v>275</v>
      </c>
      <c r="B236" s="78">
        <v>3.6499999999999998E-2</v>
      </c>
    </row>
    <row r="237" spans="1:2" ht="17" thickBot="1" x14ac:dyDescent="0.25">
      <c r="A237" s="79" t="s">
        <v>276</v>
      </c>
      <c r="B237" s="80" t="s">
        <v>277</v>
      </c>
    </row>
    <row r="238" spans="1:2" x14ac:dyDescent="0.2">
      <c r="A238" s="81" t="s">
        <v>278</v>
      </c>
      <c r="B238" s="246">
        <v>1.7399999999999999E-2</v>
      </c>
    </row>
    <row r="239" spans="1:2" ht="17" thickBot="1" x14ac:dyDescent="0.25">
      <c r="A239" s="82" t="s">
        <v>213</v>
      </c>
      <c r="B239" s="247"/>
    </row>
    <row r="240" spans="1:2" ht="17" thickBot="1" x14ac:dyDescent="0.25">
      <c r="A240" s="83" t="s">
        <v>279</v>
      </c>
      <c r="B240" s="80" t="s">
        <v>93</v>
      </c>
    </row>
    <row r="241" spans="1:2" x14ac:dyDescent="0.2">
      <c r="A241" s="81" t="s">
        <v>278</v>
      </c>
      <c r="B241" s="84">
        <v>2.7099999999999999E-2</v>
      </c>
    </row>
    <row r="242" spans="1:2" ht="17" thickBot="1" x14ac:dyDescent="0.25">
      <c r="A242" s="82" t="s">
        <v>266</v>
      </c>
      <c r="B242" s="85" t="s">
        <v>197</v>
      </c>
    </row>
    <row r="243" spans="1:2" x14ac:dyDescent="0.2">
      <c r="A243" s="77" t="s">
        <v>275</v>
      </c>
      <c r="B243" s="210">
        <v>0</v>
      </c>
    </row>
    <row r="244" spans="1:2" ht="17" thickBot="1" x14ac:dyDescent="0.25">
      <c r="A244" s="86" t="s">
        <v>280</v>
      </c>
      <c r="B244" s="211"/>
    </row>
    <row r="245" spans="1:2" x14ac:dyDescent="0.2">
      <c r="A245" s="107" t="s">
        <v>281</v>
      </c>
      <c r="B245" s="206">
        <v>1.29E-2</v>
      </c>
    </row>
    <row r="246" spans="1:2" ht="17" thickBot="1" x14ac:dyDescent="0.25">
      <c r="A246" s="75" t="s">
        <v>302</v>
      </c>
      <c r="B246" s="207"/>
    </row>
    <row r="247" spans="1:2" x14ac:dyDescent="0.2">
      <c r="A247" s="110" t="s">
        <v>282</v>
      </c>
      <c r="B247" s="216">
        <v>1.7399999999999999E-2</v>
      </c>
    </row>
    <row r="248" spans="1:2" ht="17" thickBot="1" x14ac:dyDescent="0.25">
      <c r="A248" s="156" t="s">
        <v>202</v>
      </c>
      <c r="B248" s="217"/>
    </row>
    <row r="249" spans="1:2" x14ac:dyDescent="0.2">
      <c r="A249" s="107" t="s">
        <v>283</v>
      </c>
      <c r="B249" s="240" t="s">
        <v>93</v>
      </c>
    </row>
    <row r="250" spans="1:2" ht="17" thickBot="1" x14ac:dyDescent="0.25">
      <c r="A250" s="157" t="s">
        <v>240</v>
      </c>
      <c r="B250" s="241"/>
    </row>
    <row r="251" spans="1:2" x14ac:dyDescent="0.2">
      <c r="A251" s="110" t="s">
        <v>282</v>
      </c>
      <c r="B251" s="216">
        <v>0.84079999999999999</v>
      </c>
    </row>
    <row r="252" spans="1:2" ht="17" thickBot="1" x14ac:dyDescent="0.25">
      <c r="A252" s="156" t="s">
        <v>284</v>
      </c>
      <c r="B252" s="217"/>
    </row>
    <row r="253" spans="1:2" x14ac:dyDescent="0.2">
      <c r="A253" s="81" t="s">
        <v>285</v>
      </c>
      <c r="B253" s="84">
        <v>1.8200000000000001E-2</v>
      </c>
    </row>
    <row r="254" spans="1:2" ht="17" thickBot="1" x14ac:dyDescent="0.25">
      <c r="A254" s="75" t="s">
        <v>302</v>
      </c>
      <c r="B254" s="85" t="s">
        <v>286</v>
      </c>
    </row>
    <row r="255" spans="1:2" x14ac:dyDescent="0.2">
      <c r="A255" s="77" t="s">
        <v>287</v>
      </c>
      <c r="B255" s="210">
        <v>1.1000000000000001E-3</v>
      </c>
    </row>
    <row r="256" spans="1:2" ht="17" thickBot="1" x14ac:dyDescent="0.25">
      <c r="A256" s="86" t="s">
        <v>202</v>
      </c>
      <c r="B256" s="211"/>
    </row>
    <row r="257" spans="1:2" x14ac:dyDescent="0.2">
      <c r="A257" s="81" t="s">
        <v>288</v>
      </c>
      <c r="B257" s="222" t="s">
        <v>93</v>
      </c>
    </row>
    <row r="258" spans="1:2" ht="17" thickBot="1" x14ac:dyDescent="0.25">
      <c r="A258" s="151" t="s">
        <v>110</v>
      </c>
      <c r="B258" s="223"/>
    </row>
    <row r="259" spans="1:2" x14ac:dyDescent="0.2">
      <c r="A259" s="248" t="s">
        <v>289</v>
      </c>
      <c r="B259" s="210">
        <v>0.84079999999999999</v>
      </c>
    </row>
    <row r="260" spans="1:2" ht="17" thickBot="1" x14ac:dyDescent="0.25">
      <c r="A260" s="249"/>
      <c r="B260" s="211"/>
    </row>
    <row r="261" spans="1:2" x14ac:dyDescent="0.2">
      <c r="A261" s="81" t="s">
        <v>288</v>
      </c>
      <c r="B261" s="246">
        <v>0</v>
      </c>
    </row>
    <row r="262" spans="1:2" ht="17" thickBot="1" x14ac:dyDescent="0.25">
      <c r="A262" s="151" t="s">
        <v>290</v>
      </c>
      <c r="B262" s="247"/>
    </row>
    <row r="263" spans="1:2" x14ac:dyDescent="0.2">
      <c r="A263" s="110" t="s">
        <v>291</v>
      </c>
      <c r="B263" s="216">
        <v>1.8200000000000001E-2</v>
      </c>
    </row>
    <row r="264" spans="1:2" ht="17" thickBot="1" x14ac:dyDescent="0.25">
      <c r="A264" s="75" t="s">
        <v>302</v>
      </c>
      <c r="B264" s="217"/>
    </row>
    <row r="265" spans="1:2" x14ac:dyDescent="0.2">
      <c r="A265" s="107" t="s">
        <v>292</v>
      </c>
      <c r="B265" s="206">
        <v>1.1000000000000001E-3</v>
      </c>
    </row>
    <row r="266" spans="1:2" ht="17" thickBot="1" x14ac:dyDescent="0.25">
      <c r="A266" s="108" t="s">
        <v>220</v>
      </c>
      <c r="B266" s="207"/>
    </row>
    <row r="267" spans="1:2" x14ac:dyDescent="0.2">
      <c r="A267" s="110" t="s">
        <v>291</v>
      </c>
      <c r="B267" s="216">
        <v>0</v>
      </c>
    </row>
    <row r="268" spans="1:2" ht="17" thickBot="1" x14ac:dyDescent="0.25">
      <c r="A268" s="127" t="s">
        <v>293</v>
      </c>
      <c r="B268" s="217"/>
    </row>
    <row r="269" spans="1:2" ht="17" thickBot="1" x14ac:dyDescent="0.25">
      <c r="A269" s="108" t="s">
        <v>294</v>
      </c>
      <c r="B269" s="109" t="s">
        <v>93</v>
      </c>
    </row>
    <row r="270" spans="1:2" x14ac:dyDescent="0.2">
      <c r="A270" s="87" t="s">
        <v>295</v>
      </c>
      <c r="B270" s="218">
        <v>1.8200000000000001E-2</v>
      </c>
    </row>
    <row r="271" spans="1:2" ht="17" thickBot="1" x14ac:dyDescent="0.25">
      <c r="A271" s="75" t="s">
        <v>302</v>
      </c>
      <c r="B271" s="219"/>
    </row>
    <row r="272" spans="1:2" x14ac:dyDescent="0.2">
      <c r="A272" s="89" t="s">
        <v>296</v>
      </c>
      <c r="B272" s="220">
        <v>1.1000000000000001E-3</v>
      </c>
    </row>
    <row r="273" spans="1:2" ht="17" thickBot="1" x14ac:dyDescent="0.25">
      <c r="A273" s="103" t="s">
        <v>213</v>
      </c>
      <c r="B273" s="221"/>
    </row>
    <row r="274" spans="1:2" x14ac:dyDescent="0.2">
      <c r="A274" s="87" t="s">
        <v>295</v>
      </c>
      <c r="B274" s="218">
        <v>0.01</v>
      </c>
    </row>
    <row r="275" spans="1:2" ht="17" thickBot="1" x14ac:dyDescent="0.25">
      <c r="A275" s="104" t="s">
        <v>265</v>
      </c>
      <c r="B275" s="219"/>
    </row>
    <row r="276" spans="1:2" ht="17" thickBot="1" x14ac:dyDescent="0.25">
      <c r="A276" s="90" t="s">
        <v>297</v>
      </c>
      <c r="B276" s="91" t="s">
        <v>93</v>
      </c>
    </row>
    <row r="277" spans="1:2" x14ac:dyDescent="0.2">
      <c r="A277" s="126" t="s">
        <v>307</v>
      </c>
      <c r="B277" s="250" t="s">
        <v>93</v>
      </c>
    </row>
    <row r="278" spans="1:2" ht="17" thickBot="1" x14ac:dyDescent="0.25">
      <c r="A278" s="148" t="s">
        <v>250</v>
      </c>
      <c r="B278" s="251"/>
    </row>
    <row r="279" spans="1:2" x14ac:dyDescent="0.2">
      <c r="A279" s="155" t="s">
        <v>308</v>
      </c>
      <c r="B279" s="232">
        <v>0.03</v>
      </c>
    </row>
    <row r="280" spans="1:2" ht="17" thickBot="1" x14ac:dyDescent="0.25">
      <c r="A280" s="122" t="s">
        <v>251</v>
      </c>
      <c r="B280" s="233"/>
    </row>
    <row r="281" spans="1:2" x14ac:dyDescent="0.2">
      <c r="A281" s="126" t="s">
        <v>307</v>
      </c>
      <c r="B281" s="228">
        <v>7.6999999999999999E-2</v>
      </c>
    </row>
    <row r="282" spans="1:2" ht="17" thickBot="1" x14ac:dyDescent="0.25">
      <c r="A282" s="149" t="s">
        <v>113</v>
      </c>
      <c r="B282" s="229"/>
    </row>
    <row r="283" spans="1:2" x14ac:dyDescent="0.2">
      <c r="A283" s="153" t="s">
        <v>298</v>
      </c>
      <c r="B283" s="234" t="s">
        <v>93</v>
      </c>
    </row>
    <row r="284" spans="1:2" ht="17" thickBot="1" x14ac:dyDescent="0.25">
      <c r="A284" s="147" t="s">
        <v>250</v>
      </c>
      <c r="B284" s="235"/>
    </row>
    <row r="285" spans="1:2" x14ac:dyDescent="0.2">
      <c r="A285" s="154" t="s">
        <v>299</v>
      </c>
      <c r="B285" s="238">
        <v>0.03</v>
      </c>
    </row>
    <row r="286" spans="1:2" ht="17" thickBot="1" x14ac:dyDescent="0.25">
      <c r="A286" s="129" t="s">
        <v>251</v>
      </c>
      <c r="B286" s="239"/>
    </row>
    <row r="287" spans="1:2" x14ac:dyDescent="0.2">
      <c r="A287" s="153" t="s">
        <v>298</v>
      </c>
      <c r="B287" s="230">
        <v>7.6999999999999999E-2</v>
      </c>
    </row>
    <row r="288" spans="1:2" ht="17" thickBot="1" x14ac:dyDescent="0.25">
      <c r="A288" s="146" t="s">
        <v>113</v>
      </c>
      <c r="B288" s="231"/>
    </row>
    <row r="289" spans="1:2" ht="17" thickBot="1" x14ac:dyDescent="0.25">
      <c r="A289" s="62" t="s">
        <v>300</v>
      </c>
      <c r="B289" s="72">
        <v>1</v>
      </c>
    </row>
    <row r="290" spans="1:2" x14ac:dyDescent="0.2">
      <c r="A290" s="73" t="s">
        <v>301</v>
      </c>
    </row>
  </sheetData>
  <mergeCells count="97">
    <mergeCell ref="B279:B280"/>
    <mergeCell ref="B285:B286"/>
    <mergeCell ref="B281:B282"/>
    <mergeCell ref="B287:B288"/>
    <mergeCell ref="B274:B275"/>
    <mergeCell ref="B277:B278"/>
    <mergeCell ref="B283:B284"/>
    <mergeCell ref="B270:B271"/>
    <mergeCell ref="B272:B273"/>
    <mergeCell ref="B265:B266"/>
    <mergeCell ref="B267:B268"/>
    <mergeCell ref="B261:B262"/>
    <mergeCell ref="B263:B264"/>
    <mergeCell ref="B257:B258"/>
    <mergeCell ref="A259:A260"/>
    <mergeCell ref="B259:B260"/>
    <mergeCell ref="B255:B256"/>
    <mergeCell ref="B249:B250"/>
    <mergeCell ref="B251:B252"/>
    <mergeCell ref="B245:B246"/>
    <mergeCell ref="B247:B248"/>
    <mergeCell ref="B243:B244"/>
    <mergeCell ref="B238:B239"/>
    <mergeCell ref="B232:B233"/>
    <mergeCell ref="B234:B235"/>
    <mergeCell ref="B228:B229"/>
    <mergeCell ref="B230:B231"/>
    <mergeCell ref="B224:B225"/>
    <mergeCell ref="B226:B227"/>
    <mergeCell ref="B220:B221"/>
    <mergeCell ref="B222:B223"/>
    <mergeCell ref="B216:B217"/>
    <mergeCell ref="B218:B219"/>
    <mergeCell ref="B212:B213"/>
    <mergeCell ref="B214:B215"/>
    <mergeCell ref="B208:B209"/>
    <mergeCell ref="B210:B211"/>
    <mergeCell ref="B204:B205"/>
    <mergeCell ref="B202:B203"/>
    <mergeCell ref="B196:B197"/>
    <mergeCell ref="B198:B199"/>
    <mergeCell ref="B192:B193"/>
    <mergeCell ref="B188:B189"/>
    <mergeCell ref="B190:B191"/>
    <mergeCell ref="B183:B184"/>
    <mergeCell ref="B186:B187"/>
    <mergeCell ref="B179:B180"/>
    <mergeCell ref="B174:B175"/>
    <mergeCell ref="B177:B178"/>
    <mergeCell ref="B166:B167"/>
    <mergeCell ref="B163:B164"/>
    <mergeCell ref="B153:B154"/>
    <mergeCell ref="B155:B156"/>
    <mergeCell ref="B149:B150"/>
    <mergeCell ref="B151:B152"/>
    <mergeCell ref="B145:B146"/>
    <mergeCell ref="B141:B142"/>
    <mergeCell ref="B133:B134"/>
    <mergeCell ref="B130:B131"/>
    <mergeCell ref="B126:B127"/>
    <mergeCell ref="B120:B121"/>
    <mergeCell ref="B115:B116"/>
    <mergeCell ref="B110:B111"/>
    <mergeCell ref="B113:B114"/>
    <mergeCell ref="B106:B107"/>
    <mergeCell ref="B101:B102"/>
    <mergeCell ref="B103:B104"/>
    <mergeCell ref="B97:B98"/>
    <mergeCell ref="B92:B93"/>
    <mergeCell ref="B95:B96"/>
    <mergeCell ref="B88:B89"/>
    <mergeCell ref="B90:B91"/>
    <mergeCell ref="B84:B85"/>
    <mergeCell ref="B79:B80"/>
    <mergeCell ref="B81:B82"/>
    <mergeCell ref="B75:B76"/>
    <mergeCell ref="B77:B78"/>
    <mergeCell ref="B67:B68"/>
    <mergeCell ref="B69:B70"/>
    <mergeCell ref="A63:A64"/>
    <mergeCell ref="B59:B60"/>
    <mergeCell ref="B61:B62"/>
    <mergeCell ref="B54:B55"/>
    <mergeCell ref="B50:B51"/>
    <mergeCell ref="B45:B46"/>
    <mergeCell ref="B47:B48"/>
    <mergeCell ref="B41:B42"/>
    <mergeCell ref="B43:B44"/>
    <mergeCell ref="B37:B38"/>
    <mergeCell ref="B39:B40"/>
    <mergeCell ref="B35:B36"/>
    <mergeCell ref="B29:B30"/>
    <mergeCell ref="B31:B32"/>
    <mergeCell ref="B27:B28"/>
    <mergeCell ref="B23:B24"/>
    <mergeCell ref="B17:B18"/>
    <mergeCell ref="B19:B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63FE6-9D17-4C33-8EA0-B5BD2687AED7}">
  <dimension ref="A1:B16"/>
  <sheetViews>
    <sheetView workbookViewId="0">
      <selection activeCell="D20" sqref="D20"/>
    </sheetView>
  </sheetViews>
  <sheetFormatPr baseColWidth="10" defaultColWidth="8.83203125" defaultRowHeight="16" x14ac:dyDescent="0.2"/>
  <cols>
    <col min="2" max="2" width="15.33203125" customWidth="1"/>
  </cols>
  <sheetData>
    <row r="1" spans="1:2" x14ac:dyDescent="0.2">
      <c r="A1" t="s">
        <v>56</v>
      </c>
      <c r="B1" t="s">
        <v>62</v>
      </c>
    </row>
    <row r="2" spans="1:2" x14ac:dyDescent="0.2">
      <c r="A2">
        <v>2015</v>
      </c>
      <c r="B2" s="2">
        <v>18637</v>
      </c>
    </row>
    <row r="3" spans="1:2" x14ac:dyDescent="0.2">
      <c r="A3">
        <v>2016</v>
      </c>
      <c r="B3" s="2">
        <v>27882</v>
      </c>
    </row>
    <row r="4" spans="1:2" x14ac:dyDescent="0.2">
      <c r="A4">
        <v>2017</v>
      </c>
      <c r="B4" s="2">
        <v>32458</v>
      </c>
    </row>
    <row r="5" spans="1:2" x14ac:dyDescent="0.2">
      <c r="A5">
        <v>2018</v>
      </c>
      <c r="B5" s="2">
        <v>38812</v>
      </c>
    </row>
    <row r="6" spans="1:2" x14ac:dyDescent="0.2">
      <c r="A6">
        <v>2019</v>
      </c>
      <c r="B6" s="2">
        <v>41247</v>
      </c>
    </row>
    <row r="7" spans="1:2" x14ac:dyDescent="0.2">
      <c r="A7">
        <v>2020</v>
      </c>
      <c r="B7" s="2">
        <v>31231</v>
      </c>
    </row>
    <row r="8" spans="1:2" x14ac:dyDescent="0.2">
      <c r="A8">
        <v>2021</v>
      </c>
      <c r="B8" s="2">
        <v>19700</v>
      </c>
    </row>
    <row r="9" spans="1:2" x14ac:dyDescent="0.2">
      <c r="A9">
        <v>2022</v>
      </c>
      <c r="B9" s="2">
        <v>54525</v>
      </c>
    </row>
    <row r="10" spans="1:2" x14ac:dyDescent="0.2">
      <c r="A10">
        <v>2023</v>
      </c>
      <c r="B10" s="2">
        <v>48524</v>
      </c>
    </row>
    <row r="11" spans="1:2" x14ac:dyDescent="0.2">
      <c r="A11">
        <v>2024</v>
      </c>
      <c r="B11" s="2">
        <v>51161</v>
      </c>
    </row>
    <row r="12" spans="1:2" x14ac:dyDescent="0.2">
      <c r="A12">
        <v>2025</v>
      </c>
      <c r="B12" s="2">
        <v>50779</v>
      </c>
    </row>
    <row r="13" spans="1:2" x14ac:dyDescent="0.2">
      <c r="A13">
        <v>2026</v>
      </c>
      <c r="B13" s="2">
        <v>50018</v>
      </c>
    </row>
    <row r="14" spans="1:2" x14ac:dyDescent="0.2">
      <c r="A14">
        <v>2027</v>
      </c>
      <c r="B14" s="2">
        <v>49005</v>
      </c>
    </row>
    <row r="15" spans="1:2" x14ac:dyDescent="0.2">
      <c r="A15">
        <v>2028</v>
      </c>
      <c r="B15" s="2">
        <v>48006</v>
      </c>
    </row>
    <row r="16" spans="1:2" x14ac:dyDescent="0.2">
      <c r="A16">
        <v>2029</v>
      </c>
      <c r="B16" s="2">
        <v>47094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A429-25D4-404E-9B41-59C59B7DECF3}">
  <dimension ref="A1:CX32"/>
  <sheetViews>
    <sheetView workbookViewId="0">
      <pane ySplit="1" topLeftCell="A2" activePane="bottomLeft" state="frozen"/>
      <selection pane="bottomLeft" activeCell="A25" sqref="A25"/>
    </sheetView>
  </sheetViews>
  <sheetFormatPr baseColWidth="10" defaultColWidth="9" defaultRowHeight="16" x14ac:dyDescent="0.2"/>
  <cols>
    <col min="1" max="1" width="19.5" style="13" customWidth="1"/>
    <col min="2" max="2" width="21.1640625" style="14" customWidth="1"/>
    <col min="3" max="102" width="9" style="14"/>
    <col min="103" max="16384" width="9" style="8"/>
  </cols>
  <sheetData>
    <row r="1" spans="1:102" ht="18" thickBot="1" x14ac:dyDescent="0.25">
      <c r="A1" s="53" t="s">
        <v>1</v>
      </c>
      <c r="B1" s="160" t="s">
        <v>63</v>
      </c>
    </row>
    <row r="2" spans="1:102" x14ac:dyDescent="0.2">
      <c r="A2" s="29" t="s">
        <v>3</v>
      </c>
      <c r="B2" s="23">
        <v>0</v>
      </c>
    </row>
    <row r="3" spans="1:102" x14ac:dyDescent="0.2">
      <c r="A3" s="30" t="s">
        <v>5</v>
      </c>
      <c r="B3" s="23">
        <v>200.34</v>
      </c>
    </row>
    <row r="4" spans="1:102" x14ac:dyDescent="0.2">
      <c r="A4" s="29" t="s">
        <v>7</v>
      </c>
      <c r="B4" s="24">
        <v>70.930000000000007</v>
      </c>
    </row>
    <row r="5" spans="1:102" s="10" customFormat="1" x14ac:dyDescent="0.2">
      <c r="A5" s="161" t="s">
        <v>9</v>
      </c>
      <c r="B5" s="23">
        <v>580.17999999999995</v>
      </c>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row>
    <row r="6" spans="1:102" s="11" customFormat="1" x14ac:dyDescent="0.2">
      <c r="A6" s="29" t="s">
        <v>11</v>
      </c>
      <c r="B6" s="24">
        <v>70.930000000000007</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row>
    <row r="7" spans="1:102" s="10" customFormat="1" x14ac:dyDescent="0.2">
      <c r="A7" s="161" t="s">
        <v>13</v>
      </c>
      <c r="B7" s="23">
        <v>5405.14</v>
      </c>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row>
    <row r="8" spans="1:102" x14ac:dyDescent="0.2">
      <c r="A8" s="29" t="s">
        <v>15</v>
      </c>
      <c r="B8" s="24">
        <v>15002.06</v>
      </c>
    </row>
    <row r="9" spans="1:102" s="9" customFormat="1" x14ac:dyDescent="0.2">
      <c r="A9" s="30" t="s">
        <v>17</v>
      </c>
      <c r="B9" s="25">
        <v>103.05</v>
      </c>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row>
    <row r="10" spans="1:102" x14ac:dyDescent="0.2">
      <c r="A10" s="29" t="s">
        <v>19</v>
      </c>
      <c r="B10" s="24">
        <v>2186.73</v>
      </c>
    </row>
    <row r="11" spans="1:102" x14ac:dyDescent="0.2">
      <c r="A11" s="30" t="s">
        <v>21</v>
      </c>
      <c r="B11" s="25">
        <v>103.05</v>
      </c>
    </row>
    <row r="12" spans="1:102" x14ac:dyDescent="0.2">
      <c r="A12" s="29" t="s">
        <v>23</v>
      </c>
      <c r="B12" s="24">
        <v>2904.79</v>
      </c>
    </row>
    <row r="13" spans="1:102" s="10" customFormat="1" x14ac:dyDescent="0.2">
      <c r="A13" s="30" t="s">
        <v>25</v>
      </c>
      <c r="B13" s="23">
        <v>912.27</v>
      </c>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row>
    <row r="14" spans="1:102" x14ac:dyDescent="0.2">
      <c r="A14" s="29" t="s">
        <v>27</v>
      </c>
      <c r="B14" s="24">
        <v>97.1</v>
      </c>
    </row>
    <row r="15" spans="1:102" x14ac:dyDescent="0.2">
      <c r="A15" s="30" t="s">
        <v>29</v>
      </c>
      <c r="B15" s="25">
        <v>4550</v>
      </c>
    </row>
    <row r="16" spans="1:102" x14ac:dyDescent="0.2">
      <c r="A16" s="29" t="s">
        <v>31</v>
      </c>
      <c r="B16" s="24">
        <v>1500.88</v>
      </c>
    </row>
    <row r="17" spans="1:102" s="10" customFormat="1" x14ac:dyDescent="0.2">
      <c r="A17" s="161" t="s">
        <v>33</v>
      </c>
      <c r="B17" s="25">
        <v>1393.88</v>
      </c>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row>
    <row r="18" spans="1:102" x14ac:dyDescent="0.2">
      <c r="A18" s="29" t="s">
        <v>35</v>
      </c>
      <c r="B18" s="24">
        <v>1432.77</v>
      </c>
    </row>
    <row r="19" spans="1:102" s="10" customFormat="1" x14ac:dyDescent="0.2">
      <c r="A19" s="161" t="s">
        <v>37</v>
      </c>
      <c r="B19" s="23">
        <v>1780.69</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row>
    <row r="20" spans="1:102" s="10" customFormat="1" x14ac:dyDescent="0.2">
      <c r="A20" s="29" t="s">
        <v>74</v>
      </c>
      <c r="B20" s="24">
        <v>974.48</v>
      </c>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row>
    <row r="21" spans="1:102" x14ac:dyDescent="0.2">
      <c r="A21" s="29" t="s">
        <v>71</v>
      </c>
      <c r="B21" s="24">
        <v>974.48</v>
      </c>
    </row>
    <row r="22" spans="1:102" x14ac:dyDescent="0.2">
      <c r="A22" s="29" t="s">
        <v>39</v>
      </c>
      <c r="B22" s="24">
        <v>6825.46</v>
      </c>
    </row>
    <row r="23" spans="1:102" s="10" customFormat="1" x14ac:dyDescent="0.2">
      <c r="A23" s="161" t="s">
        <v>41</v>
      </c>
      <c r="B23" s="23">
        <v>46749.9</v>
      </c>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row>
    <row r="24" spans="1:102" s="10" customFormat="1" x14ac:dyDescent="0.2">
      <c r="A24" s="30" t="s">
        <v>58</v>
      </c>
      <c r="B24" s="23">
        <v>1295.96</v>
      </c>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row>
    <row r="25" spans="1:102" s="10" customFormat="1" x14ac:dyDescent="0.2">
      <c r="A25" s="29" t="s">
        <v>57</v>
      </c>
      <c r="B25" s="23">
        <v>0</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row>
    <row r="26" spans="1:102" x14ac:dyDescent="0.2">
      <c r="A26" s="29" t="s">
        <v>43</v>
      </c>
      <c r="B26" s="23">
        <v>0</v>
      </c>
    </row>
    <row r="27" spans="1:102" x14ac:dyDescent="0.2">
      <c r="A27" s="29" t="s">
        <v>45</v>
      </c>
      <c r="B27" s="24">
        <v>97.1</v>
      </c>
    </row>
    <row r="28" spans="1:102" x14ac:dyDescent="0.2">
      <c r="A28" s="30" t="s">
        <v>47</v>
      </c>
      <c r="B28" s="24">
        <v>1500.88</v>
      </c>
    </row>
    <row r="29" spans="1:102" s="12" customFormat="1" x14ac:dyDescent="0.2">
      <c r="A29" s="162" t="s">
        <v>49</v>
      </c>
      <c r="B29" s="24">
        <v>1393.88</v>
      </c>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row>
    <row r="30" spans="1:102" x14ac:dyDescent="0.2">
      <c r="A30" s="30" t="s">
        <v>51</v>
      </c>
      <c r="B30" s="24">
        <v>1432.77</v>
      </c>
    </row>
    <row r="31" spans="1:102" s="12" customFormat="1" x14ac:dyDescent="0.2">
      <c r="A31" s="162" t="s">
        <v>53</v>
      </c>
      <c r="B31" s="24">
        <v>1780.69</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row>
    <row r="32" spans="1:102" x14ac:dyDescent="0.2">
      <c r="A32" s="163" t="s">
        <v>89</v>
      </c>
      <c r="B32" s="24">
        <v>97.1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Initial population parameters</vt:lpstr>
      <vt:lpstr>transition probabilities r1</vt:lpstr>
      <vt:lpstr>transition probabilities r2</vt:lpstr>
      <vt:lpstr>transition probabilities ra</vt:lpstr>
      <vt:lpstr>calibration parameters org</vt:lpstr>
      <vt:lpstr>calibration parameters</vt:lpstr>
      <vt:lpstr>Sheet3</vt:lpstr>
      <vt:lpstr>population per cycle</vt:lpstr>
      <vt:lpstr>Cost</vt:lpstr>
      <vt:lpstr>calibration_targets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Mariam El Sheikh</cp:lastModifiedBy>
  <cp:revision/>
  <dcterms:created xsi:type="dcterms:W3CDTF">2023-01-25T19:32:20Z</dcterms:created>
  <dcterms:modified xsi:type="dcterms:W3CDTF">2023-03-28T04:08:30Z</dcterms:modified>
  <cp:category/>
  <cp:contentStatus/>
</cp:coreProperties>
</file>