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A\Documents\Analisis Numerico\Desafios\DesafioN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D60" i="1"/>
  <c r="C60" i="1"/>
  <c r="E55" i="1"/>
  <c r="D55" i="1"/>
  <c r="C55" i="1"/>
  <c r="T31" i="1"/>
  <c r="T30" i="1"/>
  <c r="T29" i="1"/>
  <c r="T28" i="1"/>
  <c r="T27" i="1"/>
  <c r="T26" i="1"/>
  <c r="T25" i="1"/>
  <c r="D32" i="1"/>
  <c r="D33" i="1"/>
  <c r="D34" i="1"/>
  <c r="D35" i="1"/>
  <c r="D36" i="1"/>
  <c r="D37" i="1"/>
  <c r="E36" i="1" s="1"/>
  <c r="D31" i="1"/>
  <c r="E31" i="1" s="1"/>
  <c r="D15" i="1"/>
  <c r="D20" i="1"/>
  <c r="D19" i="1"/>
  <c r="D18" i="1"/>
  <c r="T23" i="1" l="1"/>
  <c r="E32" i="1"/>
  <c r="E18" i="1"/>
  <c r="E35" i="1"/>
  <c r="F35" i="1" s="1"/>
  <c r="E19" i="1"/>
  <c r="F18" i="1" s="1"/>
  <c r="E33" i="1"/>
  <c r="F32" i="1" s="1"/>
  <c r="E34" i="1"/>
  <c r="F33" i="1" s="1"/>
  <c r="G32" i="1" s="1"/>
  <c r="F31" i="1"/>
  <c r="D17" i="1"/>
  <c r="D16" i="1"/>
  <c r="E15" i="1" s="1"/>
  <c r="G31" i="1" l="1"/>
  <c r="H31" i="1" s="1"/>
  <c r="E16" i="1"/>
  <c r="F34" i="1"/>
  <c r="E17" i="1"/>
  <c r="G33" i="1" l="1"/>
  <c r="H32" i="1" s="1"/>
  <c r="G34" i="1"/>
  <c r="H33" i="1" s="1"/>
  <c r="I32" i="1" s="1"/>
  <c r="I31" i="1"/>
  <c r="F16" i="1"/>
  <c r="F17" i="1"/>
  <c r="F15" i="1"/>
  <c r="G15" i="1" l="1"/>
  <c r="J31" i="1"/>
  <c r="G16" i="1"/>
  <c r="H15" i="1" s="1"/>
  <c r="G17" i="1"/>
  <c r="H16" i="1" s="1"/>
  <c r="I15" i="1" s="1"/>
  <c r="C28" i="1" l="1"/>
</calcChain>
</file>

<file path=xl/sharedStrings.xml><?xml version="1.0" encoding="utf-8"?>
<sst xmlns="http://schemas.openxmlformats.org/spreadsheetml/2006/main" count="57" uniqueCount="33">
  <si>
    <t>x</t>
  </si>
  <si>
    <t>y</t>
  </si>
  <si>
    <t>1er nivel</t>
  </si>
  <si>
    <t>2 nivel</t>
  </si>
  <si>
    <t>3er nivel</t>
  </si>
  <si>
    <t>MÉTODO DE NEWTON</t>
  </si>
  <si>
    <t>h(ft)</t>
  </si>
  <si>
    <t>T°(F)</t>
  </si>
  <si>
    <t>MÉTODO DE LAGRANGE</t>
  </si>
  <si>
    <t>Error</t>
  </si>
  <si>
    <t>xk=</t>
  </si>
  <si>
    <t>2do nivel</t>
  </si>
  <si>
    <t>3 nivel</t>
  </si>
  <si>
    <t>4to nivel</t>
  </si>
  <si>
    <t>5to nivel</t>
  </si>
  <si>
    <t>Ejercicio</t>
  </si>
  <si>
    <t>El Alto</t>
  </si>
  <si>
    <t>La Paz</t>
  </si>
  <si>
    <t>Altura el (m)</t>
  </si>
  <si>
    <t>Altura en (ft)</t>
  </si>
  <si>
    <t xml:space="preserve">Real </t>
  </si>
  <si>
    <t>Inperpolado por Lagrange</t>
  </si>
  <si>
    <t>Interpolado por Newton</t>
  </si>
  <si>
    <t>Punto de Ebullsion en °F</t>
  </si>
  <si>
    <t>L03(X)=(x-x1)(x-x2)(x-x3)(x-x4)(x-x5)(x-x6)/(x0-x1)(x0-x2)(x0-x3)(x0-x4)(x0-x5)(x0-x6)</t>
  </si>
  <si>
    <t>L23(X)=(x-x0)(x-x1)(x-x3)(x-x4)(x-x5)(x-x6)/(x2-x0)(x2-x1)(x2-x3)(x2-x4)(x2-x5)(x2-x6)</t>
  </si>
  <si>
    <t>L13(X)=(x-x0)(x-x2)(x-x3)(x-x4)(x-x5)(x-x6)/(x1-x0)(x1-x2)(x1-x3)(x1-x4)(x1-x5)(x1-x6)</t>
  </si>
  <si>
    <t>L33(X)=(x-x0)(x-x1)(x-x2)(x-x4)(x-x5)(x-x6)/(x3-x0)(x3-x1)(x3-x2)(x3-x4)(x3-x5)(x3-x6)</t>
  </si>
  <si>
    <t>L53(X)=(x-x0)(x-x1)(x-x2)(x-x3)(x-x4)(x-x6)/(x5-x0)(x5-x1)(x5-x2)(x5-x3)(x5-x4)(x5-x6)</t>
  </si>
  <si>
    <t>L63(X)=(x-x0)(x-x1)(x-x2)(x-x3)(x-x4)(x-x5)/(x6-x0)(x6-x1)(x6-x2)(x6-x3)(x6-x4)(x6-x5)</t>
  </si>
  <si>
    <t>L43(X)=(x-x0)(x-x1)(x-x2)(x-x3)(x-x5)(x-x6)/(x4-x0)(x4-x1)(x4-x2)(x4-x3)(x4-x5)(x4-x6)</t>
  </si>
  <si>
    <t>p(x)=L03(x)y0+L13(x)Y1+L23(x)Y2+L33(x)Y3+L43(x)Y4+L53(x)Y5+L63(x)Y6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</si>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</sst>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6617C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theme="8"/>
      </left>
      <right style="thin">
        <color theme="8"/>
      </right>
      <top style="thin">
        <color theme="0"/>
      </top>
      <bottom/>
      <diagonal/>
    </border>
    <border>
      <left style="thin">
        <color theme="8"/>
      </left>
      <right style="thin">
        <color theme="8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/>
      </top>
      <bottom style="thin">
        <color theme="0"/>
      </bottom>
      <diagonal/>
    </border>
    <border>
      <left style="thin">
        <color theme="0"/>
      </left>
      <right style="medium">
        <color theme="8"/>
      </right>
      <top style="medium">
        <color theme="8"/>
      </top>
      <bottom style="thin">
        <color theme="0"/>
      </bottom>
      <diagonal/>
    </border>
    <border>
      <left style="thin">
        <color theme="8"/>
      </left>
      <right style="thin">
        <color rgb="FF3F3F3F"/>
      </right>
      <top style="thin">
        <color theme="0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 style="medium">
        <color theme="8"/>
      </top>
      <bottom/>
      <diagonal/>
    </border>
    <border>
      <left style="thin">
        <color theme="8"/>
      </left>
      <right/>
      <top style="thin">
        <color theme="0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5" borderId="0" xfId="0" applyFill="1"/>
    <xf numFmtId="0" fontId="0" fillId="0" borderId="5" xfId="0" applyFill="1" applyBorder="1"/>
    <xf numFmtId="0" fontId="0" fillId="6" borderId="0" xfId="0" applyFill="1"/>
    <xf numFmtId="0" fontId="0" fillId="0" borderId="0" xfId="0" applyAlignme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7" borderId="10" xfId="1" applyFont="1" applyFill="1" applyBorder="1"/>
    <xf numFmtId="0" fontId="2" fillId="7" borderId="11" xfId="1" applyFont="1" applyFill="1" applyBorder="1"/>
    <xf numFmtId="0" fontId="2" fillId="7" borderId="12" xfId="1" applyFont="1" applyFill="1" applyBorder="1"/>
    <xf numFmtId="0" fontId="2" fillId="7" borderId="13" xfId="1" applyFont="1" applyFill="1" applyBorder="1"/>
    <xf numFmtId="0" fontId="2" fillId="7" borderId="15" xfId="1" applyFont="1" applyFill="1" applyBorder="1"/>
    <xf numFmtId="0" fontId="2" fillId="2" borderId="9" xfId="1" applyFont="1" applyBorder="1"/>
    <xf numFmtId="0" fontId="3" fillId="2" borderId="14" xfId="1" applyFont="1" applyBorder="1"/>
    <xf numFmtId="0" fontId="3" fillId="2" borderId="6" xfId="1" applyFont="1" applyBorder="1"/>
    <xf numFmtId="0" fontId="3" fillId="2" borderId="8" xfId="1" applyFont="1" applyBorder="1"/>
    <xf numFmtId="0" fontId="3" fillId="2" borderId="1" xfId="1" applyFont="1"/>
    <xf numFmtId="0" fontId="2" fillId="7" borderId="11" xfId="1" applyFont="1" applyFill="1" applyBorder="1" applyAlignment="1">
      <alignment wrapText="1"/>
    </xf>
    <xf numFmtId="0" fontId="3" fillId="2" borderId="14" xfId="1" applyFont="1" applyBorder="1" applyAlignment="1">
      <alignment wrapText="1"/>
    </xf>
    <xf numFmtId="0" fontId="3" fillId="2" borderId="6" xfId="1" applyFont="1" applyBorder="1" applyAlignment="1">
      <alignment wrapText="1"/>
    </xf>
    <xf numFmtId="0" fontId="2" fillId="7" borderId="10" xfId="1" applyFont="1" applyFill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2" borderId="17" xfId="1" applyFont="1" applyBorder="1" applyAlignment="1">
      <alignment wrapText="1"/>
    </xf>
    <xf numFmtId="0" fontId="3" fillId="2" borderId="7" xfId="1" applyFont="1" applyBorder="1" applyAlignment="1">
      <alignment horizontal="right" wrapText="1"/>
    </xf>
    <xf numFmtId="0" fontId="3" fillId="2" borderId="9" xfId="1" applyFont="1" applyBorder="1" applyAlignment="1">
      <alignment wrapText="1"/>
    </xf>
    <xf numFmtId="0" fontId="2" fillId="7" borderId="15" xfId="1" applyFont="1" applyFill="1" applyBorder="1" applyAlignment="1">
      <alignment vertical="center" wrapText="1"/>
    </xf>
    <xf numFmtId="0" fontId="2" fillId="7" borderId="12" xfId="1" applyFont="1" applyFill="1" applyBorder="1" applyAlignment="1">
      <alignment vertical="center" wrapText="1"/>
    </xf>
    <xf numFmtId="0" fontId="2" fillId="7" borderId="13" xfId="1" applyFont="1" applyFill="1" applyBorder="1" applyAlignment="1">
      <alignment vertical="center" wrapText="1"/>
    </xf>
    <xf numFmtId="0" fontId="3" fillId="2" borderId="8" xfId="1" applyFont="1" applyBorder="1" applyAlignment="1">
      <alignment vertical="center" wrapText="1"/>
    </xf>
    <xf numFmtId="0" fontId="3" fillId="2" borderId="1" xfId="1" applyFont="1" applyAlignment="1">
      <alignment vertical="center" wrapText="1"/>
    </xf>
    <xf numFmtId="0" fontId="0" fillId="0" borderId="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8" xfId="0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0" xfId="1" applyFont="1" applyFill="1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16617C"/>
      <color rgb="FF249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  <a:r>
              <a:rPr lang="en-US" baseline="0"/>
              <a:t> 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Hoja1!$B$63:$B$70</c:f>
              <c:numCache>
                <c:formatCode>General</c:formatCode>
                <c:ptCount val="8"/>
                <c:pt idx="0">
                  <c:v>-1000</c:v>
                </c:pt>
                <c:pt idx="1">
                  <c:v>0</c:v>
                </c:pt>
                <c:pt idx="2">
                  <c:v>3000</c:v>
                </c:pt>
                <c:pt idx="3">
                  <c:v>8000</c:v>
                </c:pt>
                <c:pt idx="4">
                  <c:v>11975.07</c:v>
                </c:pt>
                <c:pt idx="5">
                  <c:v>15000</c:v>
                </c:pt>
                <c:pt idx="6">
                  <c:v>22000</c:v>
                </c:pt>
                <c:pt idx="7">
                  <c:v>28000</c:v>
                </c:pt>
              </c:numCache>
            </c:numRef>
          </c:xVal>
          <c:yVal>
            <c:numRef>
              <c:f>Hoja1!$C$63:$C$70</c:f>
              <c:numCache>
                <c:formatCode>General</c:formatCode>
                <c:ptCount val="8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189.3</c:v>
                </c:pt>
                <c:pt idx="5">
                  <c:v>184.4</c:v>
                </c:pt>
                <c:pt idx="6">
                  <c:v>172.6</c:v>
                </c:pt>
                <c:pt idx="7">
                  <c:v>163.1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7-4B30-9DE5-3000D3C80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6303"/>
        <c:axId val="85492975"/>
      </c:scatterChart>
      <c:valAx>
        <c:axId val="854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2975"/>
        <c:crosses val="autoZero"/>
        <c:crossBetween val="midCat"/>
      </c:valAx>
      <c:valAx>
        <c:axId val="854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4100</a:t>
            </a:r>
            <a:r>
              <a:rPr lang="en-US" baseline="0"/>
              <a:t> 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Hoja1!$B$63:$B$70</c:f>
              <c:numCache>
                <c:formatCode>General</c:formatCode>
                <c:ptCount val="8"/>
                <c:pt idx="0">
                  <c:v>-1000</c:v>
                </c:pt>
                <c:pt idx="1">
                  <c:v>0</c:v>
                </c:pt>
                <c:pt idx="2">
                  <c:v>3000</c:v>
                </c:pt>
                <c:pt idx="3">
                  <c:v>8000</c:v>
                </c:pt>
                <c:pt idx="4">
                  <c:v>11975.07</c:v>
                </c:pt>
                <c:pt idx="5">
                  <c:v>15000</c:v>
                </c:pt>
                <c:pt idx="6">
                  <c:v>22000</c:v>
                </c:pt>
                <c:pt idx="7">
                  <c:v>28000</c:v>
                </c:pt>
              </c:numCache>
            </c:numRef>
          </c:xVal>
          <c:yVal>
            <c:numRef>
              <c:f>Hoja1!$C$63:$C$70</c:f>
              <c:numCache>
                <c:formatCode>General</c:formatCode>
                <c:ptCount val="8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189.3</c:v>
                </c:pt>
                <c:pt idx="5">
                  <c:v>184.4</c:v>
                </c:pt>
                <c:pt idx="6">
                  <c:v>172.6</c:v>
                </c:pt>
                <c:pt idx="7">
                  <c:v>163.1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7-4C4E-9391-6BB15777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0095"/>
        <c:axId val="86271343"/>
      </c:scatterChart>
      <c:valAx>
        <c:axId val="862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343"/>
        <c:crosses val="autoZero"/>
        <c:crossBetween val="midCat"/>
      </c:valAx>
      <c:valAx>
        <c:axId val="862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3650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0.16245370370370371"/>
          <c:w val="0.8780625546806649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Hoja1!$B$63:$B$70</c:f>
              <c:numCache>
                <c:formatCode>General</c:formatCode>
                <c:ptCount val="8"/>
                <c:pt idx="0">
                  <c:v>-1000</c:v>
                </c:pt>
                <c:pt idx="1">
                  <c:v>0</c:v>
                </c:pt>
                <c:pt idx="2">
                  <c:v>3000</c:v>
                </c:pt>
                <c:pt idx="3">
                  <c:v>8000</c:v>
                </c:pt>
                <c:pt idx="4">
                  <c:v>11975.07</c:v>
                </c:pt>
                <c:pt idx="5">
                  <c:v>15000</c:v>
                </c:pt>
                <c:pt idx="6">
                  <c:v>22000</c:v>
                </c:pt>
                <c:pt idx="7">
                  <c:v>28000</c:v>
                </c:pt>
              </c:numCache>
            </c:numRef>
          </c:xVal>
          <c:yVal>
            <c:numRef>
              <c:f>Hoja1!$C$63:$C$70</c:f>
              <c:numCache>
                <c:formatCode>General</c:formatCode>
                <c:ptCount val="8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189.3</c:v>
                </c:pt>
                <c:pt idx="5">
                  <c:v>184.4</c:v>
                </c:pt>
                <c:pt idx="6">
                  <c:v>172.6</c:v>
                </c:pt>
                <c:pt idx="7">
                  <c:v>163.1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0-43B0-A105-29CB4FF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53199"/>
        <c:axId val="223455279"/>
      </c:scatterChart>
      <c:valAx>
        <c:axId val="2234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55279"/>
        <c:crosses val="autoZero"/>
        <c:crossBetween val="midCat"/>
      </c:valAx>
      <c:valAx>
        <c:axId val="223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457201</xdr:colOff>
      <xdr:row>1</xdr:row>
      <xdr:rowOff>114300</xdr:rowOff>
    </xdr:from>
    <xdr:to>
      <xdr:col>12</xdr:col>
      <xdr:colOff>104776</xdr:colOff>
      <xdr:row>9</xdr:row>
      <xdr:rowOff>29649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6" y="304800"/>
          <a:ext cx="4895850" cy="143934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5</xdr:col>
      <xdr:colOff>401917</xdr:colOff>
      <xdr:row>40</xdr:row>
      <xdr:rowOff>133725</xdr:rowOff>
    </xdr:from>
    <xdr:to>
      <xdr:col>11</xdr:col>
      <xdr:colOff>106829</xdr:colOff>
      <xdr:row>51</xdr:row>
      <xdr:rowOff>176307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403411</xdr:colOff>
      <xdr:row>51</xdr:row>
      <xdr:rowOff>362137</xdr:rowOff>
    </xdr:from>
    <xdr:to>
      <xdr:col>11</xdr:col>
      <xdr:colOff>97677</xdr:colOff>
      <xdr:row>63</xdr:row>
      <xdr:rowOff>49306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40</xdr:row>
      <xdr:rowOff>139700</xdr:rowOff>
    </xdr:from>
    <xdr:to>
      <xdr:col>18</xdr:col>
      <xdr:colOff>101600</xdr:colOff>
      <xdr:row>51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0"/>
  <sheetViews>
    <sheetView tabSelected="1" topLeftCell="A40" zoomScale="75" zoomScaleNormal="75" workbookViewId="0">
      <selection activeCell="O63" sqref="O63"/>
    </sheetView>
  </sheetViews>
  <sheetFormatPr baseColWidth="10" defaultRowHeight="15" x14ac:dyDescent="0.25"/>
  <cols>
    <col min="2" max="2" width="15.85546875" customWidth="1"/>
    <col min="6" max="6" width="13.140625" customWidth="1"/>
    <col min="7" max="7" width="12" bestFit="1" customWidth="1"/>
    <col min="8" max="8" width="12.7109375" bestFit="1" customWidth="1"/>
    <col min="9" max="10" width="12" bestFit="1" customWidth="1"/>
    <col min="12" max="12" width="5.42578125" customWidth="1"/>
    <col min="20" max="20" width="12.7109375" bestFit="1" customWidth="1"/>
  </cols>
  <sheetData>
    <row r="3" spans="1:20" x14ac:dyDescent="0.25">
      <c r="B3" s="34"/>
      <c r="C3" s="34"/>
      <c r="D3" s="34"/>
      <c r="K3" s="34"/>
      <c r="L3" s="34"/>
    </row>
    <row r="4" spans="1:20" x14ac:dyDescent="0.25">
      <c r="B4" s="34"/>
      <c r="C4" s="34"/>
      <c r="D4" s="34"/>
      <c r="K4" s="34"/>
      <c r="L4" s="34"/>
    </row>
    <row r="5" spans="1:20" x14ac:dyDescent="0.25">
      <c r="B5" s="34"/>
      <c r="C5" s="34"/>
      <c r="D5" s="34"/>
      <c r="K5" s="34"/>
      <c r="L5" s="34"/>
    </row>
    <row r="6" spans="1:20" x14ac:dyDescent="0.25">
      <c r="B6" s="34"/>
      <c r="C6" s="34"/>
      <c r="D6" s="34"/>
      <c r="K6" s="34"/>
      <c r="L6" s="34"/>
    </row>
    <row r="7" spans="1:20" x14ac:dyDescent="0.25">
      <c r="B7" s="34"/>
      <c r="C7" s="34"/>
      <c r="D7" s="34"/>
      <c r="K7" s="34"/>
      <c r="L7" s="34"/>
    </row>
    <row r="8" spans="1:20" x14ac:dyDescent="0.25">
      <c r="B8" s="34"/>
      <c r="C8" s="34"/>
      <c r="D8" s="34"/>
      <c r="K8" s="34"/>
      <c r="L8" s="34"/>
    </row>
    <row r="9" spans="1:20" x14ac:dyDescent="0.25">
      <c r="B9" s="34"/>
      <c r="C9" s="34"/>
      <c r="D9" s="34"/>
      <c r="K9" s="34"/>
      <c r="L9" s="34"/>
    </row>
    <row r="10" spans="1:20" x14ac:dyDescent="0.25">
      <c r="B10" s="34"/>
      <c r="C10" s="34"/>
      <c r="D10" s="34"/>
      <c r="K10" s="34"/>
      <c r="L10" s="34"/>
    </row>
    <row r="11" spans="1:20" ht="15.75" thickBot="1" x14ac:dyDescent="0.3"/>
    <row r="12" spans="1:20" ht="19.5" thickBot="1" x14ac:dyDescent="0.35">
      <c r="B12" s="2" t="s">
        <v>5</v>
      </c>
      <c r="C12" s="9"/>
      <c r="D12" s="9"/>
      <c r="E12" s="9"/>
      <c r="F12" s="9"/>
      <c r="G12" s="9"/>
      <c r="H12" s="9"/>
      <c r="I12" s="10"/>
      <c r="J12" s="8"/>
      <c r="L12" s="40" t="s">
        <v>8</v>
      </c>
      <c r="M12" s="38"/>
      <c r="N12" s="38"/>
      <c r="O12" s="38"/>
      <c r="P12" s="38"/>
      <c r="Q12" s="38"/>
      <c r="R12" s="38"/>
      <c r="S12" s="38"/>
      <c r="T12" s="39"/>
    </row>
    <row r="14" spans="1:20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11</v>
      </c>
      <c r="H14" s="1" t="s">
        <v>12</v>
      </c>
      <c r="I14" s="1" t="s">
        <v>13</v>
      </c>
      <c r="M14" s="3" t="s">
        <v>6</v>
      </c>
      <c r="N14" s="3" t="s">
        <v>7</v>
      </c>
    </row>
    <row r="15" spans="1:20" x14ac:dyDescent="0.25">
      <c r="A15">
        <v>0</v>
      </c>
      <c r="B15" s="4">
        <v>-1000</v>
      </c>
      <c r="C15" s="4">
        <v>213.9</v>
      </c>
      <c r="D15">
        <f>(C16-C15)/(B16-B15)</f>
        <v>-1.9000000000000056E-3</v>
      </c>
      <c r="E15">
        <f>(D16-D15)/(B17-B15)</f>
        <v>-8.3333333333328488E-9</v>
      </c>
      <c r="F15">
        <f>(E16-E15)/(B18-B15)</f>
        <v>-3.124904536311438E-27</v>
      </c>
      <c r="G15">
        <f>(F16-F15)/(B19-B15)</f>
        <v>1.4384920634920553E-16</v>
      </c>
      <c r="H15">
        <f>(G16-G15)/(B20-B15)</f>
        <v>-1.3527106633513939E-20</v>
      </c>
      <c r="I15">
        <f>(H16-H15)/(B21-B15)</f>
        <v>7.5975614818035936E-25</v>
      </c>
      <c r="L15" s="37">
        <v>0</v>
      </c>
      <c r="M15" s="35">
        <v>-1000</v>
      </c>
      <c r="N15" s="4">
        <v>213.9</v>
      </c>
    </row>
    <row r="16" spans="1:20" x14ac:dyDescent="0.25">
      <c r="A16">
        <v>1</v>
      </c>
      <c r="B16" s="4">
        <v>0</v>
      </c>
      <c r="C16" s="4">
        <v>212</v>
      </c>
      <c r="D16">
        <f t="shared" ref="D16:D17" si="0">(C17-C16)/(B17-B16)</f>
        <v>-1.933333333333337E-3</v>
      </c>
      <c r="E16">
        <f t="shared" ref="E16:E17" si="1">(D17-D16)/(B18-B16)</f>
        <v>-8.3333333333328769E-9</v>
      </c>
      <c r="F16">
        <f>(E17-E16)/(B19-B16)</f>
        <v>2.301587301587285E-12</v>
      </c>
      <c r="G16">
        <f>(F17-F16)/(B20-B16)</f>
        <v>-1.6727424622161509E-16</v>
      </c>
      <c r="H16">
        <f>(G17-G16)/(B21-B16)</f>
        <v>8.5058216637164835E-21</v>
      </c>
      <c r="L16" s="37">
        <v>1</v>
      </c>
      <c r="M16" s="35">
        <v>0</v>
      </c>
      <c r="N16" s="4">
        <v>212</v>
      </c>
    </row>
    <row r="17" spans="1:20" x14ac:dyDescent="0.25">
      <c r="A17">
        <v>2</v>
      </c>
      <c r="B17" s="6">
        <v>3000</v>
      </c>
      <c r="C17" s="6">
        <v>206.2</v>
      </c>
      <c r="D17">
        <f t="shared" si="0"/>
        <v>-2E-3</v>
      </c>
      <c r="E17">
        <f t="shared" si="1"/>
        <v>2.6190476190476403E-8</v>
      </c>
      <c r="F17">
        <f>(E18-E17)/(B20-B17)</f>
        <v>-1.3784461152882471E-12</v>
      </c>
      <c r="G17">
        <f>(F18-F17)/(B21-B17)</f>
        <v>7.0888760362446487E-17</v>
      </c>
      <c r="L17" s="37">
        <v>2</v>
      </c>
      <c r="M17" s="36">
        <v>3000</v>
      </c>
      <c r="N17" s="6">
        <v>206.2</v>
      </c>
      <c r="P17" s="5" t="s">
        <v>10</v>
      </c>
      <c r="Q17" s="5">
        <v>11975.07</v>
      </c>
    </row>
    <row r="18" spans="1:20" x14ac:dyDescent="0.25">
      <c r="A18">
        <v>3</v>
      </c>
      <c r="B18" s="6">
        <v>8000</v>
      </c>
      <c r="C18" s="6">
        <v>196.2</v>
      </c>
      <c r="D18">
        <f>(C19-C18)/(B19-B18)</f>
        <v>-1.6857142857142832E-3</v>
      </c>
      <c r="E18">
        <f>(D19-D18)/(B20-B18)</f>
        <v>-2.9428344681749405E-22</v>
      </c>
      <c r="F18">
        <f>(E19-E18)/(B21-B18)</f>
        <v>3.9377289377291493E-13</v>
      </c>
      <c r="L18" s="37">
        <v>3</v>
      </c>
      <c r="M18" s="36">
        <v>8000</v>
      </c>
      <c r="N18" s="6">
        <v>196.2</v>
      </c>
    </row>
    <row r="19" spans="1:20" x14ac:dyDescent="0.25">
      <c r="A19">
        <v>4</v>
      </c>
      <c r="B19" s="6">
        <v>15000</v>
      </c>
      <c r="C19" s="6">
        <v>184.4</v>
      </c>
      <c r="D19">
        <f>(C20-C19)/(B20-B19)</f>
        <v>-1.6857142857142873E-3</v>
      </c>
      <c r="E19">
        <f>(D20-D19)/(B21-B19)</f>
        <v>7.8754578754580043E-9</v>
      </c>
      <c r="L19" s="37">
        <v>4</v>
      </c>
      <c r="M19" s="36">
        <v>15000</v>
      </c>
      <c r="N19" s="6">
        <v>184.4</v>
      </c>
    </row>
    <row r="20" spans="1:20" x14ac:dyDescent="0.25">
      <c r="A20">
        <v>5</v>
      </c>
      <c r="B20" s="6">
        <v>22000</v>
      </c>
      <c r="C20" s="6">
        <v>172.6</v>
      </c>
      <c r="D20">
        <f>(C21-C20)/(B21-B20)</f>
        <v>-1.5833333333333333E-3</v>
      </c>
      <c r="L20" s="37">
        <v>5</v>
      </c>
      <c r="M20" s="36">
        <v>22000</v>
      </c>
      <c r="N20" s="6">
        <v>172.6</v>
      </c>
    </row>
    <row r="21" spans="1:20" x14ac:dyDescent="0.25">
      <c r="A21">
        <v>6</v>
      </c>
      <c r="B21" s="4">
        <v>28000</v>
      </c>
      <c r="C21" s="4">
        <v>163.1</v>
      </c>
      <c r="L21" s="37">
        <v>6</v>
      </c>
      <c r="M21" s="35">
        <v>28000</v>
      </c>
      <c r="N21" s="4">
        <v>163.1</v>
      </c>
    </row>
    <row r="23" spans="1:20" x14ac:dyDescent="0.25">
      <c r="M23" t="s">
        <v>31</v>
      </c>
      <c r="T23" s="5">
        <f>(N15*T25)+(N16*T26)+(N17*T27)+(N18*T28)+(N19*T29)+(N20*T30)+(N21*T31)</f>
        <v>189.10449824521862</v>
      </c>
    </row>
    <row r="25" spans="1:20" x14ac:dyDescent="0.25">
      <c r="M25" t="s">
        <v>24</v>
      </c>
      <c r="T25">
        <f>((Q17-M16)*(Q17-M17)*(Q17-M18)*(Q17-M19)*(Q17-M20)*(Q17-M21))/((M15-M16)*(M15-M17)*(M15-M18)*(M15-M19)*(M15-M20)*(M15-M21))</f>
        <v>-0.5403873671321171</v>
      </c>
    </row>
    <row r="26" spans="1:20" x14ac:dyDescent="0.25">
      <c r="B26" s="7">
        <v>11975.07</v>
      </c>
      <c r="C26" s="7"/>
      <c r="M26" t="s">
        <v>26</v>
      </c>
      <c r="T26">
        <f>((Q17-M15)*(Q17-M17)*(Q17-M18)*(Q17-M19)*(Q17-M20)*(Q17-M21))/((M16-M15)*(M16-M17)*(M16-M18)*(M16-M19)*(M16-M20)*(M16-M21))</f>
        <v>1.0143829502201716</v>
      </c>
    </row>
    <row r="27" spans="1:20" x14ac:dyDescent="0.25">
      <c r="M27" t="s">
        <v>25</v>
      </c>
      <c r="T27">
        <f>((Q17-M15)*(Q17-M16)*(Q17-M18)*(Q17-M19)*(Q17-M20)*(Q17-M21))/((M17-M15)*(M17-M16)*(M17-M18)*(M17-M19)*(M17-M20)*(M17-M21))</f>
        <v>-0.87760535405728002</v>
      </c>
    </row>
    <row r="28" spans="1:20" x14ac:dyDescent="0.25">
      <c r="C28" s="1">
        <f>C15+D15*(B26-B15)+E15*(B26-B15)*(B26-B16)+F15*(B26-B15)*(B26-B16)*(B26-B17)+G15*(B26-B15)*(B26-B16)*(B26-B17)*(B26-B18)+H15*(B26-B15)*(B26-B16)*(B26-B17)*(B26-B18)*(B26-B19)+I15*(B26-B15)*(B26-B16)*(B26-B17)*(B26-B18)*(B26-B19)*(B26-B20)</f>
        <v>189.10449824521859</v>
      </c>
      <c r="M28" t="s">
        <v>27</v>
      </c>
      <c r="T28">
        <f>((Q17-M15)*(Q17-M16)*(Q17-M17)*(Q17-M19)*(Q17-M20)*(Q17-M21))/((M18-M15)*(M18-M16)*(M18-M17)*(M18-M19)*(M18-M20)*(M18-M21))</f>
        <v>0.96041705064402283</v>
      </c>
    </row>
    <row r="29" spans="1:20" x14ac:dyDescent="0.25">
      <c r="M29" t="s">
        <v>30</v>
      </c>
      <c r="T29">
        <f>((Q17-M15)*(Q17-M16)*(Q17-M17)*(Q17-M18)*(Q17-M20)*(Q17-M21))/((M19-M15)*(M19-M16)*(M19-M17)*(M19-M18)*(M19-M20)*(M19-M21))</f>
        <v>0.48541809937668418</v>
      </c>
    </row>
    <row r="30" spans="1:20" x14ac:dyDescent="0.2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11</v>
      </c>
      <c r="H30" s="1" t="s">
        <v>12</v>
      </c>
      <c r="I30" s="1" t="s">
        <v>13</v>
      </c>
      <c r="J30" s="1" t="s">
        <v>14</v>
      </c>
      <c r="M30" t="s">
        <v>28</v>
      </c>
      <c r="T30">
        <f>((Q17-M15)*(Q17-M16)*(Q17-M17)*(Q17-M18)*(Q17-M19)*(Q17-M21))/((M20-M15)*(M20-M16)*(M20-M17)*(M20-M18)*(M20-M19)*(M20-M21))</f>
        <v>-4.7533568779791306E-2</v>
      </c>
    </row>
    <row r="31" spans="1:20" x14ac:dyDescent="0.25">
      <c r="A31">
        <v>0</v>
      </c>
      <c r="B31" s="4">
        <v>-1000</v>
      </c>
      <c r="C31" s="4">
        <v>213.9</v>
      </c>
      <c r="D31">
        <f>(C32-C31)/(B32-B31)</f>
        <v>-1.9000000000000056E-3</v>
      </c>
      <c r="E31">
        <f>(D32-D31)/(B33-B31)</f>
        <v>-8.3333333333328488E-9</v>
      </c>
      <c r="F31">
        <f>(E32-E31)/(B34-B31)</f>
        <v>-3.124904536311438E-27</v>
      </c>
      <c r="G31">
        <f>(F32-F31)/(B35-B31)</f>
        <v>2.0857611057575707E-16</v>
      </c>
      <c r="H31">
        <f>(G32-G31)/(B36-B31)</f>
        <v>-2.1168494040145064E-20</v>
      </c>
      <c r="I31">
        <f>(H32-H31)/(B37-B31)</f>
        <v>7.5975495457521345E-25</v>
      </c>
      <c r="J31">
        <f>(I32-I31)/(B38-B31)</f>
        <v>7.4332260900484885E-35</v>
      </c>
      <c r="M31" t="s">
        <v>29</v>
      </c>
      <c r="T31">
        <f>((Q17-M15)*(Q17-M16)*(Q17-M17)*(Q17-M18)*(Q17-M19)*(Q17-M20))/((M21-M15)*(M21-M16)*(M21-M17)*(M21-M18)*(M21-M19)*(M21-M20))</f>
        <v>5.3081897283102286E-3</v>
      </c>
    </row>
    <row r="32" spans="1:20" x14ac:dyDescent="0.25">
      <c r="A32">
        <v>1</v>
      </c>
      <c r="B32" s="4">
        <v>0</v>
      </c>
      <c r="C32" s="4">
        <v>212</v>
      </c>
      <c r="D32">
        <f t="shared" ref="D32:D37" si="2">(C33-C32)/(B33-B32)</f>
        <v>-1.933333333333337E-3</v>
      </c>
      <c r="E32">
        <f t="shared" ref="E32:E36" si="3">(D33-D32)/(B34-B32)</f>
        <v>-8.3333333333328769E-9</v>
      </c>
      <c r="F32">
        <f t="shared" ref="F32:F35" si="4">(E33-E32)/(B35-B32)</f>
        <v>2.6994545959046175E-12</v>
      </c>
      <c r="G32">
        <f t="shared" ref="G32:G34" si="5">(F33-F32)/(B36-B32)</f>
        <v>-1.3011979406656391E-16</v>
      </c>
      <c r="H32">
        <f t="shared" ref="H32:H33" si="6">(G33-G32)/(B37-B32)</f>
        <v>-3.6941300849151538E-21</v>
      </c>
      <c r="I32">
        <f>(H33-H32)/(B38-B32)</f>
        <v>7.5975711021077957E-25</v>
      </c>
    </row>
    <row r="33" spans="1:8" x14ac:dyDescent="0.25">
      <c r="A33">
        <v>2</v>
      </c>
      <c r="B33" s="6">
        <v>3000</v>
      </c>
      <c r="C33" s="6">
        <v>206.2</v>
      </c>
      <c r="D33">
        <f t="shared" si="2"/>
        <v>-2E-3</v>
      </c>
      <c r="E33">
        <f t="shared" si="3"/>
        <v>2.3904363287338835E-8</v>
      </c>
      <c r="F33">
        <f t="shared" si="4"/>
        <v>7.4765768490615865E-13</v>
      </c>
      <c r="G33">
        <f t="shared" si="5"/>
        <v>-2.113906559346973E-16</v>
      </c>
      <c r="H33">
        <f t="shared" si="6"/>
        <v>1.7579069000986674E-20</v>
      </c>
    </row>
    <row r="34" spans="1:8" x14ac:dyDescent="0.25">
      <c r="A34">
        <v>3</v>
      </c>
      <c r="B34" s="6">
        <v>8000</v>
      </c>
      <c r="C34" s="6">
        <v>196.2</v>
      </c>
      <c r="D34">
        <f t="shared" si="2"/>
        <v>-1.78624001217563E-3</v>
      </c>
      <c r="E34">
        <f t="shared" si="3"/>
        <v>3.2876255506212738E-8</v>
      </c>
      <c r="F34">
        <f t="shared" si="4"/>
        <v>-3.2687647778530904E-12</v>
      </c>
      <c r="G34">
        <f t="shared" si="5"/>
        <v>2.2808606908996956E-16</v>
      </c>
    </row>
    <row r="35" spans="1:8" x14ac:dyDescent="0.25">
      <c r="A35">
        <v>4</v>
      </c>
      <c r="B35" s="3">
        <v>11942.3</v>
      </c>
      <c r="C35" s="3">
        <v>189.158106</v>
      </c>
      <c r="D35">
        <f t="shared" si="2"/>
        <v>-1.5561062236321408E-3</v>
      </c>
      <c r="E35">
        <f t="shared" si="3"/>
        <v>-1.2886451383730526E-8</v>
      </c>
      <c r="F35">
        <f t="shared" si="4"/>
        <v>1.2929566039463016E-12</v>
      </c>
    </row>
    <row r="36" spans="1:8" x14ac:dyDescent="0.25">
      <c r="A36">
        <v>5</v>
      </c>
      <c r="B36" s="6">
        <v>15000</v>
      </c>
      <c r="C36" s="6">
        <v>184.4</v>
      </c>
      <c r="D36">
        <f t="shared" si="2"/>
        <v>-1.6857142857142873E-3</v>
      </c>
      <c r="E36">
        <f t="shared" si="3"/>
        <v>7.8754578754580043E-9</v>
      </c>
    </row>
    <row r="37" spans="1:8" x14ac:dyDescent="0.25">
      <c r="A37">
        <v>6</v>
      </c>
      <c r="B37" s="6">
        <v>22000</v>
      </c>
      <c r="C37" s="6">
        <v>172.6</v>
      </c>
      <c r="D37">
        <f t="shared" si="2"/>
        <v>-1.5833333333333333E-3</v>
      </c>
    </row>
    <row r="38" spans="1:8" x14ac:dyDescent="0.25">
      <c r="A38">
        <v>7</v>
      </c>
      <c r="B38" s="4">
        <v>28000</v>
      </c>
      <c r="C38" s="4">
        <v>163.1</v>
      </c>
    </row>
    <row r="41" spans="1:8" ht="15.75" thickBot="1" x14ac:dyDescent="0.3">
      <c r="B41" t="s">
        <v>9</v>
      </c>
    </row>
    <row r="42" spans="1:8" x14ac:dyDescent="0.25">
      <c r="B42" s="16"/>
      <c r="C42" s="15" t="s">
        <v>15</v>
      </c>
      <c r="D42" s="13" t="s">
        <v>16</v>
      </c>
      <c r="E42" s="14" t="s">
        <v>17</v>
      </c>
    </row>
    <row r="43" spans="1:8" x14ac:dyDescent="0.25">
      <c r="B43" s="12" t="s">
        <v>18</v>
      </c>
      <c r="C43" s="17">
        <v>5000</v>
      </c>
      <c r="D43" s="18">
        <v>4100</v>
      </c>
      <c r="E43" s="18">
        <v>3650</v>
      </c>
    </row>
    <row r="44" spans="1:8" x14ac:dyDescent="0.25">
      <c r="B44" s="11" t="s">
        <v>19</v>
      </c>
      <c r="C44" s="19">
        <v>16404.2</v>
      </c>
      <c r="D44" s="20">
        <v>13451.44</v>
      </c>
      <c r="E44" s="20">
        <v>11975.07</v>
      </c>
    </row>
    <row r="46" spans="1:8" ht="15.75" thickBot="1" x14ac:dyDescent="0.3"/>
    <row r="47" spans="1:8" ht="30" x14ac:dyDescent="0.25">
      <c r="B47" s="28" t="s">
        <v>23</v>
      </c>
      <c r="C47" s="29" t="s">
        <v>15</v>
      </c>
      <c r="D47" s="30" t="s">
        <v>16</v>
      </c>
      <c r="E47" s="31" t="s">
        <v>17</v>
      </c>
    </row>
    <row r="48" spans="1:8" x14ac:dyDescent="0.25">
      <c r="B48" s="21" t="s">
        <v>20</v>
      </c>
      <c r="C48" s="22">
        <v>183</v>
      </c>
      <c r="D48" s="23">
        <v>187</v>
      </c>
      <c r="E48" s="23">
        <v>190</v>
      </c>
    </row>
    <row r="49" spans="2:9" ht="30" x14ac:dyDescent="0.25">
      <c r="B49" s="24" t="s">
        <v>22</v>
      </c>
      <c r="C49" s="32">
        <v>182.276432</v>
      </c>
      <c r="D49" s="33">
        <v>186.75894199999999</v>
      </c>
      <c r="E49" s="33">
        <v>189.38728699999999</v>
      </c>
    </row>
    <row r="50" spans="2:9" ht="30" x14ac:dyDescent="0.25">
      <c r="B50" s="21" t="s">
        <v>21</v>
      </c>
      <c r="C50" s="25">
        <v>182.276431</v>
      </c>
      <c r="D50" s="26">
        <v>186.75894199999999</v>
      </c>
      <c r="E50" s="27">
        <v>189.10449819999999</v>
      </c>
    </row>
    <row r="51" spans="2:9" ht="15.75" thickBot="1" x14ac:dyDescent="0.3"/>
    <row r="52" spans="2:9" ht="30" x14ac:dyDescent="0.25">
      <c r="B52" s="28" t="s">
        <v>23</v>
      </c>
      <c r="C52" s="29" t="s">
        <v>15</v>
      </c>
      <c r="D52" s="30" t="s">
        <v>16</v>
      </c>
      <c r="E52" s="31" t="s">
        <v>17</v>
      </c>
    </row>
    <row r="53" spans="2:9" x14ac:dyDescent="0.25">
      <c r="B53" s="21" t="s">
        <v>20</v>
      </c>
      <c r="C53" s="22">
        <v>183</v>
      </c>
      <c r="D53" s="23">
        <v>187</v>
      </c>
      <c r="E53" s="23">
        <v>190</v>
      </c>
    </row>
    <row r="54" spans="2:9" ht="30" x14ac:dyDescent="0.25">
      <c r="B54" s="24" t="s">
        <v>22</v>
      </c>
      <c r="C54" s="32">
        <v>182.276432</v>
      </c>
      <c r="D54" s="33">
        <v>186.75894199999999</v>
      </c>
      <c r="E54" s="33">
        <v>189.38728699999999</v>
      </c>
    </row>
    <row r="55" spans="2:9" x14ac:dyDescent="0.25">
      <c r="B55" s="21" t="s">
        <v>32</v>
      </c>
      <c r="C55" s="25">
        <f>(ABS(C53-C54)/C53)*100</f>
        <v>0.39539234972677606</v>
      </c>
      <c r="D55" s="26">
        <f>(ABS(D53-D54)/D53)*100</f>
        <v>0.12890802139037943</v>
      </c>
      <c r="E55" s="27">
        <f>(ABS(E53-E54)/E53)*100</f>
        <v>0.3224805263157966</v>
      </c>
    </row>
    <row r="56" spans="2:9" ht="15.75" thickBot="1" x14ac:dyDescent="0.3"/>
    <row r="57" spans="2:9" ht="30" x14ac:dyDescent="0.25">
      <c r="B57" s="28" t="s">
        <v>23</v>
      </c>
      <c r="C57" s="29" t="s">
        <v>15</v>
      </c>
      <c r="D57" s="30" t="s">
        <v>16</v>
      </c>
      <c r="E57" s="31" t="s">
        <v>17</v>
      </c>
    </row>
    <row r="58" spans="2:9" x14ac:dyDescent="0.25">
      <c r="B58" s="21" t="s">
        <v>20</v>
      </c>
      <c r="C58" s="22">
        <v>183</v>
      </c>
      <c r="D58" s="23">
        <v>187</v>
      </c>
      <c r="E58" s="23">
        <v>190</v>
      </c>
    </row>
    <row r="59" spans="2:9" ht="30" x14ac:dyDescent="0.25">
      <c r="B59" s="21" t="s">
        <v>21</v>
      </c>
      <c r="C59" s="25">
        <v>182.276431</v>
      </c>
      <c r="D59" s="26">
        <v>186.75894199999999</v>
      </c>
      <c r="E59" s="27">
        <v>189.10449819999999</v>
      </c>
    </row>
    <row r="60" spans="2:9" x14ac:dyDescent="0.25">
      <c r="B60" s="21" t="s">
        <v>32</v>
      </c>
      <c r="C60" s="25">
        <f>(ABS(C58-C59)/C58)*100</f>
        <v>0.39539289617486217</v>
      </c>
      <c r="D60" s="26">
        <f>(ABS(D58-D59)/D58)*100</f>
        <v>0.12890802139037943</v>
      </c>
      <c r="E60" s="27">
        <f>(ABS(E58-E59)/E58)*100</f>
        <v>0.47131673684210801</v>
      </c>
      <c r="G60" s="41"/>
      <c r="H60" s="41"/>
      <c r="I60" s="41"/>
    </row>
    <row r="63" spans="2:9" x14ac:dyDescent="0.25">
      <c r="B63" s="35">
        <v>-1000</v>
      </c>
      <c r="C63" s="4">
        <v>213.9</v>
      </c>
    </row>
    <row r="64" spans="2:9" x14ac:dyDescent="0.25">
      <c r="B64" s="35">
        <v>0</v>
      </c>
      <c r="C64" s="4">
        <v>212</v>
      </c>
    </row>
    <row r="65" spans="2:3" x14ac:dyDescent="0.25">
      <c r="B65" s="36">
        <v>3000</v>
      </c>
      <c r="C65" s="6">
        <v>206.2</v>
      </c>
    </row>
    <row r="66" spans="2:3" x14ac:dyDescent="0.25">
      <c r="B66" s="36">
        <v>8000</v>
      </c>
      <c r="C66" s="6">
        <v>196.2</v>
      </c>
    </row>
    <row r="67" spans="2:3" x14ac:dyDescent="0.25">
      <c r="B67">
        <v>11975.07</v>
      </c>
      <c r="C67" s="34">
        <v>189.3</v>
      </c>
    </row>
    <row r="68" spans="2:3" x14ac:dyDescent="0.25">
      <c r="B68" s="36">
        <v>15000</v>
      </c>
      <c r="C68" s="6">
        <v>184.4</v>
      </c>
    </row>
    <row r="69" spans="2:3" x14ac:dyDescent="0.25">
      <c r="B69" s="36">
        <v>22000</v>
      </c>
      <c r="C69" s="6">
        <v>172.6</v>
      </c>
    </row>
    <row r="70" spans="2:3" x14ac:dyDescent="0.25">
      <c r="B70" s="35">
        <v>28000</v>
      </c>
      <c r="C70" s="4">
        <v>163.1</v>
      </c>
    </row>
  </sheetData>
  <mergeCells count="2">
    <mergeCell ref="B12:I12"/>
    <mergeCell ref="L12:T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2024-10-10T15:01:39Z</dcterms:created>
  <dcterms:modified xsi:type="dcterms:W3CDTF">2024-10-11T02:51:50Z</dcterms:modified>
</cp:coreProperties>
</file>