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NA\Documents\Analisis Numerico\Desafios\Desafio2_3\"/>
    </mc:Choice>
  </mc:AlternateContent>
  <bookViews>
    <workbookView xWindow="0" yWindow="0" windowWidth="351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P35" i="1"/>
  <c r="P36" i="1" s="1"/>
  <c r="O35" i="1"/>
  <c r="O36" i="1" s="1"/>
  <c r="N35" i="1"/>
  <c r="N36" i="1" s="1"/>
  <c r="M35" i="1"/>
  <c r="M36" i="1" s="1"/>
  <c r="L35" i="1"/>
  <c r="L36" i="1"/>
  <c r="L37" i="1" s="1"/>
  <c r="I39" i="1"/>
  <c r="I40" i="1"/>
  <c r="I41" i="1"/>
  <c r="J35" i="1"/>
  <c r="H39" i="1"/>
  <c r="H40" i="1"/>
  <c r="H41" i="1"/>
  <c r="P37" i="1" l="1"/>
  <c r="O37" i="1"/>
  <c r="N37" i="1"/>
  <c r="M37" i="1"/>
  <c r="J36" i="1"/>
  <c r="J37" i="1" l="1"/>
  <c r="K35" i="1" s="1"/>
  <c r="K36" i="1" l="1"/>
  <c r="K37" i="1" s="1"/>
  <c r="F25" i="1" l="1"/>
  <c r="D25" i="1"/>
  <c r="C25" i="1"/>
  <c r="F24" i="1"/>
  <c r="E24" i="1"/>
  <c r="C24" i="1"/>
  <c r="F23" i="1"/>
  <c r="E23" i="1"/>
  <c r="D23" i="1"/>
  <c r="C31" i="1" l="1"/>
  <c r="C29" i="1"/>
  <c r="D35" i="1"/>
  <c r="C30" i="1"/>
  <c r="D36" i="1" l="1"/>
  <c r="C40" i="1" s="1"/>
  <c r="C39" i="1"/>
  <c r="D37" i="1"/>
  <c r="C32" i="1"/>
  <c r="E35" i="1" l="1"/>
  <c r="C41" i="1"/>
  <c r="E36" i="1" l="1"/>
  <c r="D40" i="1" s="1"/>
  <c r="D39" i="1"/>
  <c r="E37" i="1"/>
  <c r="D41" i="1" s="1"/>
  <c r="F35" i="1" l="1"/>
  <c r="E39" i="1" s="1"/>
  <c r="F36" i="1" l="1"/>
  <c r="F37" i="1" l="1"/>
  <c r="E41" i="1" s="1"/>
  <c r="E40" i="1"/>
  <c r="G35" i="1" l="1"/>
  <c r="G36" i="1" l="1"/>
  <c r="F39" i="1"/>
  <c r="F40" i="1" l="1"/>
  <c r="G37" i="1"/>
  <c r="H35" i="1" l="1"/>
  <c r="F41" i="1"/>
  <c r="G39" i="1" l="1"/>
  <c r="H36" i="1"/>
  <c r="H37" i="1" s="1"/>
  <c r="G41" i="1" s="1"/>
  <c r="G40" i="1" l="1"/>
  <c r="I35" i="1"/>
  <c r="I36" i="1" l="1"/>
  <c r="I37" i="1" s="1"/>
</calcChain>
</file>

<file path=xl/sharedStrings.xml><?xml version="1.0" encoding="utf-8"?>
<sst xmlns="http://schemas.openxmlformats.org/spreadsheetml/2006/main" count="42" uniqueCount="37">
  <si>
    <t>1. verificar si la matriz tiene diagonal predominante</t>
  </si>
  <si>
    <t xml:space="preserve"> </t>
  </si>
  <si>
    <t>aii  &gt; sumatoria de los aij</t>
  </si>
  <si>
    <t>abs(5) &gt; abs(1) + abs(2)</t>
  </si>
  <si>
    <t>abs(6) &gt; abs(2) + abs(3)</t>
  </si>
  <si>
    <t>abs(8) &gt; abs(-4) + abs(2)</t>
  </si>
  <si>
    <t>conclusión: el sistema converge porque la diagonal es predominante</t>
  </si>
  <si>
    <t>2.</t>
  </si>
  <si>
    <t>despejar los elementos de la diagonal</t>
  </si>
  <si>
    <t>x= M x + c</t>
  </si>
  <si>
    <t>M</t>
  </si>
  <si>
    <t>c</t>
  </si>
  <si>
    <t>x1</t>
  </si>
  <si>
    <t>x2</t>
  </si>
  <si>
    <t>x3</t>
  </si>
  <si>
    <t>encontrar el alfa = indicador de convergencia</t>
  </si>
  <si>
    <t>alfa1</t>
  </si>
  <si>
    <t>alfa 2</t>
  </si>
  <si>
    <t>si alfa &lt;= 1 el sistema converge</t>
  </si>
  <si>
    <t>alfa 3</t>
  </si>
  <si>
    <t>si alfa &gt; 1  converge o lentamente o no converge</t>
  </si>
  <si>
    <t>maximo</t>
  </si>
  <si>
    <t>e1</t>
  </si>
  <si>
    <t>e2</t>
  </si>
  <si>
    <t>e3</t>
  </si>
  <si>
    <t>%</t>
  </si>
  <si>
    <t>arena</t>
  </si>
  <si>
    <t>grano fino</t>
  </si>
  <si>
    <t>grano grueso</t>
  </si>
  <si>
    <t>cantera 1</t>
  </si>
  <si>
    <t>cantera 2</t>
  </si>
  <si>
    <t>cantera 3</t>
  </si>
  <si>
    <t>un ingeniero civil requiere 4800, 5810,5690 de arena, grano fino y grano grueso</t>
  </si>
  <si>
    <t>respectivamente</t>
  </si>
  <si>
    <t>determinar la cantidad de metros cubicos que se debe transportar de naterial</t>
  </si>
  <si>
    <t>desde cada cantera ,para cumplir con sus requerimientos</t>
  </si>
  <si>
    <t>SEIDEL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</si>
</sst>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/>
    </xf>
    <xf numFmtId="0" fontId="1" fillId="7" borderId="1" xfId="0" applyFont="1" applyFill="1" applyBorder="1"/>
    <xf numFmtId="0" fontId="2" fillId="6" borderId="0" xfId="0" applyFont="1" applyFill="1" applyAlignment="1">
      <alignment horizontal="center"/>
    </xf>
    <xf numFmtId="0" fontId="0" fillId="0" borderId="1" xfId="0" applyBorder="1"/>
    <xf numFmtId="0" fontId="2" fillId="6" borderId="0" xfId="0" applyFont="1" applyFill="1" applyBorder="1" applyAlignment="1">
      <alignment horizontal="center"/>
    </xf>
    <xf numFmtId="165" fontId="0" fillId="0" borderId="0" xfId="0" applyNumberFormat="1"/>
    <xf numFmtId="0" fontId="0" fillId="8" borderId="0" xfId="0" applyFill="1"/>
    <xf numFmtId="0" fontId="0" fillId="9" borderId="1" xfId="0" applyFill="1" applyBorder="1"/>
    <xf numFmtId="0" fontId="3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1" xfId="0" applyFill="1" applyBorder="1"/>
    <xf numFmtId="0" fontId="0" fillId="0" borderId="0" xfId="0" applyBorder="1"/>
    <xf numFmtId="0" fontId="0" fillId="12" borderId="2" xfId="0" applyFill="1" applyBorder="1"/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1"/>
  <sheetViews>
    <sheetView tabSelected="1" workbookViewId="0">
      <selection activeCell="R32" sqref="R32"/>
    </sheetView>
  </sheetViews>
  <sheetFormatPr baseColWidth="10" defaultRowHeight="15" x14ac:dyDescent="0.25"/>
  <cols>
    <col min="4" max="4" width="11.85546875" bestFit="1" customWidth="1"/>
    <col min="9" max="9" width="10.5703125" customWidth="1"/>
    <col min="19" max="19" width="12.85546875" customWidth="1"/>
    <col min="20" max="20" width="13.28515625" customWidth="1"/>
  </cols>
  <sheetData>
    <row r="1" spans="2:15" x14ac:dyDescent="0.25">
      <c r="C1" s="13" t="s">
        <v>36</v>
      </c>
      <c r="D1" s="14"/>
      <c r="E1" s="14"/>
      <c r="F1" s="14"/>
      <c r="G1" s="14"/>
    </row>
    <row r="2" spans="2:15" x14ac:dyDescent="0.25">
      <c r="C2" s="14"/>
      <c r="D2" s="14"/>
      <c r="E2" s="14"/>
      <c r="F2" s="14"/>
      <c r="G2" s="14"/>
    </row>
    <row r="3" spans="2:15" x14ac:dyDescent="0.25">
      <c r="C3" s="1">
        <v>52</v>
      </c>
      <c r="D3" s="2">
        <v>20</v>
      </c>
      <c r="E3" s="2">
        <v>25</v>
      </c>
      <c r="G3" s="3">
        <v>4800</v>
      </c>
      <c r="I3" s="11"/>
      <c r="J3" s="11" t="s">
        <v>25</v>
      </c>
      <c r="K3" s="11" t="s">
        <v>25</v>
      </c>
      <c r="L3" s="11" t="s">
        <v>25</v>
      </c>
      <c r="M3" s="11"/>
      <c r="N3" s="11"/>
      <c r="O3" s="11"/>
    </row>
    <row r="4" spans="2:15" x14ac:dyDescent="0.25">
      <c r="C4" s="2">
        <v>30</v>
      </c>
      <c r="D4" s="1">
        <v>50</v>
      </c>
      <c r="E4" s="2">
        <v>20</v>
      </c>
      <c r="G4" s="3">
        <v>5810</v>
      </c>
      <c r="I4" s="11"/>
      <c r="J4" s="11" t="s">
        <v>26</v>
      </c>
      <c r="K4" s="11" t="s">
        <v>27</v>
      </c>
      <c r="L4" s="11" t="s">
        <v>28</v>
      </c>
      <c r="M4" s="11"/>
      <c r="N4" s="11"/>
      <c r="O4" s="11"/>
    </row>
    <row r="5" spans="2:15" x14ac:dyDescent="0.25">
      <c r="C5" s="2">
        <v>18</v>
      </c>
      <c r="D5" s="2">
        <v>30</v>
      </c>
      <c r="E5" s="1">
        <v>55</v>
      </c>
      <c r="G5" s="3">
        <v>5690</v>
      </c>
      <c r="I5" s="11" t="s">
        <v>29</v>
      </c>
      <c r="J5" s="12">
        <v>52</v>
      </c>
      <c r="K5" s="12">
        <v>30</v>
      </c>
      <c r="L5" s="12">
        <v>18</v>
      </c>
      <c r="M5" s="11"/>
      <c r="N5" s="11"/>
      <c r="O5" s="11"/>
    </row>
    <row r="6" spans="2:15" x14ac:dyDescent="0.25">
      <c r="I6" s="11" t="s">
        <v>30</v>
      </c>
      <c r="J6" s="12">
        <v>20</v>
      </c>
      <c r="K6" s="12">
        <v>50</v>
      </c>
      <c r="L6" s="12">
        <v>30</v>
      </c>
      <c r="M6" s="11"/>
      <c r="N6" s="11"/>
      <c r="O6" s="11"/>
    </row>
    <row r="7" spans="2:15" x14ac:dyDescent="0.25">
      <c r="I7" s="11" t="s">
        <v>31</v>
      </c>
      <c r="J7" s="12">
        <v>25</v>
      </c>
      <c r="K7" s="12">
        <v>20</v>
      </c>
      <c r="L7" s="12">
        <v>55</v>
      </c>
      <c r="M7" s="11"/>
      <c r="N7" s="11"/>
      <c r="O7" s="11"/>
    </row>
    <row r="8" spans="2:15" x14ac:dyDescent="0.25">
      <c r="I8" s="11"/>
      <c r="J8" s="11"/>
      <c r="K8" s="11"/>
      <c r="L8" s="11"/>
      <c r="M8" s="11"/>
      <c r="N8" s="11"/>
      <c r="O8" s="11"/>
    </row>
    <row r="9" spans="2:15" x14ac:dyDescent="0.25">
      <c r="I9" s="11" t="s">
        <v>32</v>
      </c>
      <c r="J9" s="11"/>
      <c r="K9" s="11"/>
      <c r="L9" s="11"/>
      <c r="M9" s="11"/>
      <c r="N9" s="11"/>
      <c r="O9" s="11"/>
    </row>
    <row r="10" spans="2:15" x14ac:dyDescent="0.25">
      <c r="C10" t="s">
        <v>0</v>
      </c>
      <c r="I10" s="11" t="s">
        <v>33</v>
      </c>
      <c r="J10" s="11"/>
      <c r="K10" s="11"/>
      <c r="L10" s="11"/>
      <c r="M10" s="11"/>
      <c r="N10" s="11"/>
      <c r="O10" s="11"/>
    </row>
    <row r="11" spans="2:15" x14ac:dyDescent="0.25">
      <c r="C11" t="s">
        <v>1</v>
      </c>
      <c r="I11" s="11"/>
      <c r="J11" s="11"/>
      <c r="K11" s="11"/>
      <c r="L11" s="11"/>
      <c r="M11" s="11"/>
      <c r="N11" s="11"/>
      <c r="O11" s="11"/>
    </row>
    <row r="12" spans="2:15" x14ac:dyDescent="0.25">
      <c r="B12" s="4"/>
      <c r="C12" s="4" t="s">
        <v>2</v>
      </c>
      <c r="D12" s="4"/>
      <c r="E12" s="4"/>
      <c r="F12" s="4"/>
      <c r="I12" s="11" t="s">
        <v>34</v>
      </c>
      <c r="J12" s="11"/>
      <c r="K12" s="11"/>
      <c r="L12" s="11"/>
      <c r="M12" s="11"/>
      <c r="N12" s="11"/>
      <c r="O12" s="11"/>
    </row>
    <row r="13" spans="2:15" x14ac:dyDescent="0.25">
      <c r="B13" s="4"/>
      <c r="C13" s="4"/>
      <c r="D13" s="4"/>
      <c r="E13" s="4"/>
      <c r="F13" s="4"/>
      <c r="I13" s="11" t="s">
        <v>35</v>
      </c>
      <c r="J13" s="11"/>
      <c r="K13" s="11"/>
      <c r="L13" s="11"/>
      <c r="M13" s="11"/>
      <c r="N13" s="11"/>
      <c r="O13" s="11"/>
    </row>
    <row r="14" spans="2:15" x14ac:dyDescent="0.25">
      <c r="B14" s="4"/>
      <c r="C14" s="4" t="s">
        <v>3</v>
      </c>
      <c r="D14" s="4"/>
      <c r="E14" s="4"/>
      <c r="F14" s="4"/>
    </row>
    <row r="15" spans="2:15" x14ac:dyDescent="0.25">
      <c r="B15" s="4"/>
      <c r="C15" s="4" t="s">
        <v>4</v>
      </c>
      <c r="D15" s="4"/>
      <c r="E15" s="4"/>
      <c r="F15" s="4"/>
    </row>
    <row r="16" spans="2:15" x14ac:dyDescent="0.25">
      <c r="B16" s="4"/>
      <c r="C16" s="4" t="s">
        <v>5</v>
      </c>
      <c r="D16" s="4"/>
      <c r="E16" s="4"/>
      <c r="F16" s="4"/>
    </row>
    <row r="18" spans="2:8" x14ac:dyDescent="0.25">
      <c r="C18" t="s">
        <v>6</v>
      </c>
    </row>
    <row r="20" spans="2:8" x14ac:dyDescent="0.25">
      <c r="C20" t="s">
        <v>7</v>
      </c>
    </row>
    <row r="21" spans="2:8" x14ac:dyDescent="0.25">
      <c r="C21" t="s">
        <v>8</v>
      </c>
      <c r="F21" t="s">
        <v>9</v>
      </c>
    </row>
    <row r="22" spans="2:8" x14ac:dyDescent="0.25">
      <c r="D22" t="s">
        <v>10</v>
      </c>
      <c r="F22" t="s">
        <v>11</v>
      </c>
    </row>
    <row r="23" spans="2:8" x14ac:dyDescent="0.25">
      <c r="B23" t="s">
        <v>12</v>
      </c>
      <c r="C23" s="1">
        <v>0</v>
      </c>
      <c r="D23" s="1">
        <f>+-D3/C3</f>
        <v>-0.38461538461538464</v>
      </c>
      <c r="E23" s="1">
        <f>+-E3/C3</f>
        <v>-0.48076923076923078</v>
      </c>
      <c r="F23" s="5">
        <f>+G3/C3</f>
        <v>92.307692307692307</v>
      </c>
    </row>
    <row r="24" spans="2:8" x14ac:dyDescent="0.25">
      <c r="B24" t="s">
        <v>13</v>
      </c>
      <c r="C24" s="1">
        <f>+-C4/D4</f>
        <v>-0.6</v>
      </c>
      <c r="D24" s="1">
        <v>0</v>
      </c>
      <c r="E24" s="1">
        <f>+-E4/D4</f>
        <v>-0.4</v>
      </c>
      <c r="F24" s="5">
        <f>+G4/D4</f>
        <v>116.2</v>
      </c>
    </row>
    <row r="25" spans="2:8" x14ac:dyDescent="0.25">
      <c r="B25" t="s">
        <v>14</v>
      </c>
      <c r="C25" s="1">
        <f>+-C5/E5</f>
        <v>-0.32727272727272727</v>
      </c>
      <c r="D25" s="1">
        <f>+-D5/E5</f>
        <v>-0.54545454545454541</v>
      </c>
      <c r="E25" s="1">
        <v>0</v>
      </c>
      <c r="F25" s="5">
        <f>+G5/E5</f>
        <v>103.45454545454545</v>
      </c>
    </row>
    <row r="27" spans="2:8" x14ac:dyDescent="0.25">
      <c r="C27" t="s">
        <v>15</v>
      </c>
    </row>
    <row r="28" spans="2:8" x14ac:dyDescent="0.25">
      <c r="B28" s="4"/>
      <c r="C28" s="4"/>
      <c r="D28" s="4"/>
      <c r="E28" s="4"/>
      <c r="F28" s="4"/>
      <c r="G28" s="4"/>
      <c r="H28" s="4"/>
    </row>
    <row r="29" spans="2:8" x14ac:dyDescent="0.25">
      <c r="B29" s="4" t="s">
        <v>16</v>
      </c>
      <c r="C29" s="4">
        <f>+ABS(D23)+ABS(E23)</f>
        <v>0.86538461538461542</v>
      </c>
      <c r="D29" s="4"/>
      <c r="E29" s="4"/>
      <c r="F29" s="4"/>
      <c r="G29" s="4"/>
      <c r="H29" s="4"/>
    </row>
    <row r="30" spans="2:8" x14ac:dyDescent="0.25">
      <c r="B30" s="4" t="s">
        <v>17</v>
      </c>
      <c r="C30" s="4">
        <f>+ABS(C24)+ABS(E24)</f>
        <v>1</v>
      </c>
      <c r="D30" s="4"/>
      <c r="E30" s="4" t="s">
        <v>18</v>
      </c>
      <c r="F30" s="4"/>
      <c r="G30" s="4"/>
      <c r="H30" s="4"/>
    </row>
    <row r="31" spans="2:8" x14ac:dyDescent="0.25">
      <c r="B31" s="4" t="s">
        <v>19</v>
      </c>
      <c r="C31" s="4">
        <f>+ABS(C25)+ABS(D25)</f>
        <v>0.87272727272727268</v>
      </c>
      <c r="D31" s="4"/>
      <c r="E31" s="4" t="s">
        <v>20</v>
      </c>
      <c r="F31" s="4"/>
      <c r="G31" s="4"/>
      <c r="H31" s="4"/>
    </row>
    <row r="32" spans="2:8" x14ac:dyDescent="0.25">
      <c r="B32" s="4" t="s">
        <v>21</v>
      </c>
      <c r="C32" s="6">
        <f>+MAX(C29:C31)</f>
        <v>1</v>
      </c>
      <c r="D32" s="4"/>
      <c r="E32" s="4"/>
      <c r="F32" s="4"/>
      <c r="G32" s="4"/>
      <c r="H32" s="4"/>
    </row>
    <row r="34" spans="2:20" x14ac:dyDescent="0.25">
      <c r="C34">
        <v>0</v>
      </c>
      <c r="D34">
        <v>1</v>
      </c>
      <c r="E34">
        <v>2</v>
      </c>
      <c r="F34">
        <v>3</v>
      </c>
      <c r="G34">
        <v>4</v>
      </c>
      <c r="H34">
        <v>5</v>
      </c>
      <c r="I34">
        <v>6</v>
      </c>
      <c r="J34">
        <v>7</v>
      </c>
      <c r="K34">
        <v>8</v>
      </c>
      <c r="L34">
        <v>9</v>
      </c>
      <c r="M34">
        <v>10</v>
      </c>
      <c r="N34">
        <v>11</v>
      </c>
      <c r="O34">
        <v>12</v>
      </c>
      <c r="P34" s="17">
        <v>13</v>
      </c>
      <c r="Q34" s="16"/>
      <c r="R34" s="16"/>
      <c r="S34" s="16"/>
      <c r="T34" s="16"/>
    </row>
    <row r="35" spans="2:20" ht="15.75" x14ac:dyDescent="0.25">
      <c r="B35" s="7" t="s">
        <v>12</v>
      </c>
      <c r="C35" s="8">
        <v>0</v>
      </c>
      <c r="D35" s="8">
        <f>+$D$23*C36+ $E$23*C37+$F$23</f>
        <v>92.307692307692307</v>
      </c>
      <c r="E35" s="8">
        <f t="shared" ref="E35:J35" si="0">+$D$23*D36+ $E$23*D37+$F$23</f>
        <v>49.651425497579339</v>
      </c>
      <c r="F35" s="8">
        <f t="shared" si="0"/>
        <v>41.769273652651805</v>
      </c>
      <c r="G35" s="8">
        <f t="shared" si="0"/>
        <v>40.378301432990725</v>
      </c>
      <c r="H35" s="8">
        <f>+$D$23*G36+ $E$23*G37+$F$23</f>
        <v>40.150686585307071</v>
      </c>
      <c r="I35" s="8">
        <f t="shared" si="0"/>
        <v>40.118533625588675</v>
      </c>
      <c r="J35" s="8">
        <f>+$D$23*I36+ $E$23*I37+$F$23</f>
        <v>40.115558848591476</v>
      </c>
      <c r="K35" s="8">
        <f t="shared" ref="K35" si="1">+$D$23*J36+ $E$23*J37+$F$23</f>
        <v>40.115842209617725</v>
      </c>
      <c r="L35" s="8">
        <f>+$D$23*K36+ $E$23*K37+$F$23</f>
        <v>40.116119203829356</v>
      </c>
      <c r="M35" s="8">
        <f>+$D$23*L36+ $E$23*L37+$F$23</f>
        <v>40.116229293542631</v>
      </c>
      <c r="N35" s="8">
        <f>+$D$23*M36+ $E$23*M37+$F$23</f>
        <v>40.116264771873183</v>
      </c>
      <c r="O35" s="8">
        <f>+$D$23*N36+ $E$23*N37+$F$23</f>
        <v>40.116275156928332</v>
      </c>
      <c r="P35" s="18">
        <f>+$D$23*O36+ $E$23*O37+$F$23</f>
        <v>40.116278032988191</v>
      </c>
      <c r="Q35" s="15"/>
      <c r="R35" s="15"/>
      <c r="S35" s="15"/>
      <c r="T35" s="15"/>
    </row>
    <row r="36" spans="2:20" ht="15.75" x14ac:dyDescent="0.25">
      <c r="B36" s="7" t="s">
        <v>13</v>
      </c>
      <c r="C36" s="8">
        <v>0</v>
      </c>
      <c r="D36" s="8">
        <f>+$C$24*D35+$E$24*C37+$F$24</f>
        <v>60.815384615384623</v>
      </c>
      <c r="E36" s="8">
        <f t="shared" ref="E36:J36" si="2">+$C$24*E35+$E$24*D37+$F$24</f>
        <v>70.380053792361494</v>
      </c>
      <c r="F36" s="8">
        <f t="shared" si="2"/>
        <v>71.612088700970901</v>
      </c>
      <c r="G36" s="8">
        <f t="shared" si="2"/>
        <v>71.68363431676454</v>
      </c>
      <c r="H36" s="8">
        <f>+$C$24*H35+$E$24*G37+$F$24</f>
        <v>71.653722269155907</v>
      </c>
      <c r="I36" s="8">
        <f t="shared" si="2"/>
        <v>71.636690927266471</v>
      </c>
      <c r="J36" s="8">
        <f>+$C$24*J35+$E$24*I37+$F$24</f>
        <v>71.630550749598498</v>
      </c>
      <c r="K36" s="8">
        <f t="shared" ref="K36" si="3">+$C$24*K35+$E$24*J37+$F$24</f>
        <v>71.628651632502837</v>
      </c>
      <c r="L36" s="8">
        <f>+$C$24*L35+$E$24*K37+$F$24</f>
        <v>71.628108177689327</v>
      </c>
      <c r="M36" s="8">
        <f>+$C$24*M35+$E$24*L37+$F$24</f>
        <v>71.627959812962487</v>
      </c>
      <c r="N36" s="8">
        <f>+$C$24*N35+$E$24*M37+$F$24</f>
        <v>71.627920567222574</v>
      </c>
      <c r="O36" s="8">
        <f>+$C$24*O35+$E$24*N37+$F$24</f>
        <v>71.627910417918599</v>
      </c>
      <c r="P36" s="18">
        <f>+$C$24*P35+$E$24*O37+$F$24</f>
        <v>71.627907837387212</v>
      </c>
      <c r="Q36" s="15"/>
      <c r="R36" s="15"/>
      <c r="S36" s="15"/>
      <c r="T36" s="15"/>
    </row>
    <row r="37" spans="2:20" ht="15.75" x14ac:dyDescent="0.25">
      <c r="B37" s="7" t="s">
        <v>14</v>
      </c>
      <c r="C37" s="8">
        <v>0</v>
      </c>
      <c r="D37" s="8">
        <f>+$C$25*D35+$D$25*D36+$F$25</f>
        <v>40.072727272727263</v>
      </c>
      <c r="E37" s="8">
        <f t="shared" ref="E37:G37" si="4">+$C$25*E35+$D$25*E36+$F$25</f>
        <v>48.815867768595041</v>
      </c>
      <c r="F37" s="8">
        <f t="shared" si="4"/>
        <v>50.723462058602557</v>
      </c>
      <c r="G37" s="8">
        <f t="shared" si="4"/>
        <v>51.139664449149649</v>
      </c>
      <c r="H37" s="8">
        <f>+$C$25*H35+$D$25*H36+$F$25</f>
        <v>51.230472243450826</v>
      </c>
      <c r="I37" s="8">
        <f t="shared" ref="I37:J37" si="5">+$C$25*I35+$D$25*I36+$F$25</f>
        <v>51.25028485311654</v>
      </c>
      <c r="J37" s="8">
        <f>+$C$25*J35+$D$25*J36+$F$25</f>
        <v>51.254607604316334</v>
      </c>
      <c r="K37" s="8">
        <f t="shared" ref="K37" si="6">+$C$25*K35+$D$25*K36+$F$25</f>
        <v>51.255550750032654</v>
      </c>
      <c r="L37" s="8">
        <f>+$C$25*L35+$D$25*L36+$F$25</f>
        <v>51.25575652727985</v>
      </c>
      <c r="M37" s="8">
        <f>+$C$25*M35+$D$25*M36+$F$25</f>
        <v>51.255801424133786</v>
      </c>
      <c r="N37" s="8">
        <f>+$C$25*N35+$D$25*N36+$F$25</f>
        <v>51.255811219811008</v>
      </c>
      <c r="O37" s="8">
        <f>+$C$25*O35+$D$25*O36+$F$25</f>
        <v>51.255813357049675</v>
      </c>
      <c r="P37" s="18">
        <f>+$C$25*P35+$D$25*P36+$F$25</f>
        <v>51.255813823356291</v>
      </c>
      <c r="Q37" s="15"/>
      <c r="R37" s="15"/>
      <c r="S37" s="15"/>
      <c r="T37" s="15"/>
    </row>
    <row r="38" spans="2:20" x14ac:dyDescent="0.25">
      <c r="Q38" s="16"/>
      <c r="R38" s="16"/>
      <c r="S38" s="16"/>
      <c r="T38" s="16"/>
    </row>
    <row r="39" spans="2:20" ht="15.75" x14ac:dyDescent="0.25">
      <c r="B39" s="9" t="s">
        <v>22</v>
      </c>
      <c r="C39">
        <f>ABS(+D35-C35)/ABS(D35)</f>
        <v>1</v>
      </c>
      <c r="D39">
        <f t="shared" ref="D39:I39" si="7">ABS(+E35-D35)/ABS(E35)</f>
        <v>0.85911464540313331</v>
      </c>
      <c r="E39">
        <f t="shared" si="7"/>
        <v>0.1887069406682661</v>
      </c>
      <c r="F39">
        <f t="shared" si="7"/>
        <v>3.4448507497757172E-2</v>
      </c>
      <c r="G39" s="10">
        <f t="shared" si="7"/>
        <v>5.6690150789836897E-3</v>
      </c>
      <c r="H39" s="10">
        <f t="shared" si="7"/>
        <v>8.0144902648902807E-4</v>
      </c>
      <c r="I39" s="10">
        <f t="shared" si="7"/>
        <v>7.4155192712802189E-5</v>
      </c>
      <c r="J39" s="10">
        <f t="shared" ref="J39" si="8">ABS(+K35-J35)/ABS(K35)</f>
        <v>7.0635691697019861E-6</v>
      </c>
      <c r="K39" s="10">
        <f t="shared" ref="K39" si="9">ABS(+L35-K35)/ABS(L35)</f>
        <v>6.9048107625822024E-6</v>
      </c>
      <c r="L39" s="10">
        <f t="shared" ref="L39" si="10">ABS(+M35-L35)/ABS(M35)</f>
        <v>2.744268721490735E-6</v>
      </c>
      <c r="M39" s="10">
        <f t="shared" ref="M39" si="11">ABS(+N35-M35)/ABS(N35)</f>
        <v>8.8438768550013406E-7</v>
      </c>
      <c r="N39" s="10">
        <f t="shared" ref="N39" si="12">ABS(+O35-N35)/ABS(O35)</f>
        <v>2.5887386372866959E-7</v>
      </c>
      <c r="O39" s="10">
        <f t="shared" ref="O39" si="13">ABS(+P35-O35)/ABS(P35)</f>
        <v>7.1693088208164257E-8</v>
      </c>
      <c r="P39" s="10"/>
      <c r="Q39" s="10"/>
      <c r="R39" s="10"/>
      <c r="S39" s="10"/>
    </row>
    <row r="40" spans="2:20" ht="15.75" x14ac:dyDescent="0.25">
      <c r="B40" s="9" t="s">
        <v>23</v>
      </c>
      <c r="C40">
        <f>ABS(D36-C36)/ABS(D36)</f>
        <v>1</v>
      </c>
      <c r="D40">
        <f t="shared" ref="D40:I40" si="14">ABS(E36-D36)/ABS(E36)</f>
        <v>0.13590028227592724</v>
      </c>
      <c r="E40">
        <f t="shared" si="14"/>
        <v>1.7204286747646607E-2</v>
      </c>
      <c r="F40">
        <f t="shared" si="14"/>
        <v>9.9807461599232079E-4</v>
      </c>
      <c r="G40" s="10">
        <f t="shared" si="14"/>
        <v>4.1745280861018056E-4</v>
      </c>
      <c r="H40" s="10">
        <f t="shared" si="14"/>
        <v>2.3774607214517121E-4</v>
      </c>
      <c r="I40" s="10">
        <f t="shared" si="14"/>
        <v>8.5720095737326879E-5</v>
      </c>
      <c r="J40" s="10">
        <f t="shared" ref="J40:J41" si="15">ABS(K36-J36)/ABS(K36)</f>
        <v>2.6513372126626499E-5</v>
      </c>
      <c r="K40" s="10">
        <f t="shared" ref="K40:K41" si="16">ABS(L36-K36)/ABS(L36)</f>
        <v>7.5871725128041258E-6</v>
      </c>
      <c r="L40" s="10">
        <f t="shared" ref="L40:L41" si="17">ABS(M36-L36)/ABS(M36)</f>
        <v>2.0713242039493429E-6</v>
      </c>
      <c r="M40" s="10">
        <f t="shared" ref="M40:M41" si="18">ABS(N36-M36)/ABS(N36)</f>
        <v>5.4791120002085358E-7</v>
      </c>
      <c r="N40" s="10">
        <f t="shared" ref="N40:N41" si="19">ABS(O36-N36)/ABS(O36)</f>
        <v>1.4169482141541988E-7</v>
      </c>
      <c r="O40" s="10">
        <f t="shared" ref="O40:O41" si="20">ABS(P36-O36)/ABS(P36)</f>
        <v>3.6026898798386465E-8</v>
      </c>
      <c r="P40" s="10"/>
      <c r="Q40" s="10"/>
      <c r="R40" s="10"/>
      <c r="S40" s="10"/>
    </row>
    <row r="41" spans="2:20" ht="15.75" x14ac:dyDescent="0.25">
      <c r="B41" s="9" t="s">
        <v>24</v>
      </c>
      <c r="C41">
        <f>ABS(D37-C37)/ABS(D37)</f>
        <v>1</v>
      </c>
      <c r="D41">
        <f t="shared" ref="D41:I41" si="21">ABS(E37-D37)/ABS(E37)</f>
        <v>0.17910447761194048</v>
      </c>
      <c r="E41">
        <f t="shared" si="21"/>
        <v>3.7607730477931631E-2</v>
      </c>
      <c r="F41">
        <f t="shared" si="21"/>
        <v>8.1385436339915674E-3</v>
      </c>
      <c r="G41" s="10">
        <f t="shared" si="21"/>
        <v>1.7725347888587191E-3</v>
      </c>
      <c r="H41" s="10">
        <f t="shared" si="21"/>
        <v>3.8658535698867636E-4</v>
      </c>
      <c r="I41" s="10">
        <f t="shared" si="21"/>
        <v>8.4338782440118601E-5</v>
      </c>
      <c r="J41" s="10">
        <f t="shared" si="15"/>
        <v>1.8400850298533932E-5</v>
      </c>
      <c r="K41" s="10">
        <f t="shared" si="16"/>
        <v>4.0147148561977741E-6</v>
      </c>
      <c r="L41" s="10">
        <f t="shared" si="17"/>
        <v>8.7593701958582152E-7</v>
      </c>
      <c r="M41" s="10">
        <f t="shared" si="18"/>
        <v>1.9111349501910196E-7</v>
      </c>
      <c r="N41" s="10">
        <f t="shared" si="19"/>
        <v>4.1697488088709909E-8</v>
      </c>
      <c r="O41" s="10">
        <f t="shared" si="20"/>
        <v>9.0976336467556848E-9</v>
      </c>
      <c r="P41" s="10"/>
      <c r="Q41" s="10"/>
      <c r="R41" s="10"/>
      <c r="S41" s="10"/>
    </row>
  </sheetData>
  <mergeCells count="1">
    <mergeCell ref="C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2024-09-17T14:16:33Z</dcterms:created>
  <dcterms:modified xsi:type="dcterms:W3CDTF">2024-09-18T02:36:42Z</dcterms:modified>
</cp:coreProperties>
</file>