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IANA\Documents\Analisis Numerico\DesafioNL\"/>
    </mc:Choice>
  </mc:AlternateContent>
  <bookViews>
    <workbookView xWindow="0" yWindow="0" windowWidth="16980" windowHeight="658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7" i="1" l="1"/>
  <c r="D52" i="1"/>
  <c r="C32" i="1"/>
  <c r="S28" i="1"/>
  <c r="S36" i="1"/>
  <c r="S35" i="1"/>
  <c r="S34" i="1"/>
  <c r="S33" i="1"/>
  <c r="S32" i="1"/>
  <c r="S31" i="1"/>
  <c r="S30" i="1"/>
  <c r="C42" i="1"/>
  <c r="D36" i="1"/>
  <c r="D35" i="1"/>
  <c r="D25" i="1"/>
  <c r="D24" i="1"/>
  <c r="E24" i="1" s="1"/>
  <c r="D23" i="1"/>
  <c r="D22" i="1"/>
  <c r="D21" i="1"/>
  <c r="D20" i="1"/>
  <c r="E35" i="1" l="1"/>
  <c r="E22" i="1"/>
  <c r="E20" i="1"/>
  <c r="E21" i="1"/>
  <c r="E23" i="1"/>
  <c r="F22" i="1" s="1"/>
  <c r="F20" i="1" l="1"/>
  <c r="F21" i="1"/>
  <c r="G20" i="1" s="1"/>
  <c r="F23" i="1"/>
  <c r="G22" i="1" s="1"/>
  <c r="G21" i="1" l="1"/>
  <c r="H20" i="1" s="1"/>
  <c r="H21" i="1" l="1"/>
  <c r="I20" i="1" s="1"/>
</calcChain>
</file>

<file path=xl/sharedStrings.xml><?xml version="1.0" encoding="utf-8"?>
<sst xmlns="http://schemas.openxmlformats.org/spreadsheetml/2006/main" count="37" uniqueCount="29">
  <si>
    <t>Años</t>
  </si>
  <si>
    <t>Población</t>
  </si>
  <si>
    <t>INTERPOLACIÓN POR NEWTON</t>
  </si>
  <si>
    <t>x</t>
  </si>
  <si>
    <t>y</t>
  </si>
  <si>
    <t>1er nivel</t>
  </si>
  <si>
    <t>2 nivel</t>
  </si>
  <si>
    <t>3er nivel</t>
  </si>
  <si>
    <t>2do nivel</t>
  </si>
  <si>
    <t>3 nivel</t>
  </si>
  <si>
    <t>4to nivel</t>
  </si>
  <si>
    <t>MÉTODO DE LAGRANGE</t>
  </si>
  <si>
    <t>xk=</t>
  </si>
  <si>
    <t>p(x)=L03(x)y0+L13(x)Y1+L23(x)Y2+L33(x)Y3+L43(x)Y4+L53(x)Y5+L63(x)Y6</t>
  </si>
  <si>
    <t>L03(X)=(x-x1)(x-x2)(x-x3)(x-x4)(x-x5)(x-x6)/(x0-x1)(x0-x2)(x0-x3)(x0-x4)(x0-x5)(x0-x6)</t>
  </si>
  <si>
    <t>L13(X)=(x-x0)(x-x2)(x-x3)(x-x4)(x-x5)(x-x6)/(x1-x0)(x1-x2)(x1-x3)(x1-x4)(x1-x5)(x1-x6)</t>
  </si>
  <si>
    <t>L23(X)=(x-x0)(x-x1)(x-x3)(x-x4)(x-x5)(x-x6)/(x2-x0)(x2-x1)(x2-x3)(x2-x4)(x2-x5)(x2-x6)</t>
  </si>
  <si>
    <t>L33(X)=(x-x0)(x-x1)(x-x2)(x-x4)(x-x5)(x-x6)/(x3-x0)(x3-x1)(x3-x2)(x3-x4)(x3-x5)(x3-x6)</t>
  </si>
  <si>
    <t>L43(X)=(x-x0)(x-x1)(x-x2)(x-x3)(x-x5)(x-x6)/(x4-x0)(x4-x1)(x4-x2)(x4-x3)(x4-x5)(x4-x6)</t>
  </si>
  <si>
    <t>L53(X)=(x-x0)(x-x1)(x-x2)(x-x3)(x-x4)(x-x6)/(x5-x0)(x5-x1)(x5-x2)(x5-x3)(x5-x4)(x5-x6)</t>
  </si>
  <si>
    <t>L63(X)=(x-x0)(x-x1)(x-x2)(x-x3)(x-x4)(x-x5)/(x6-x0)(x6-x1)(x6-x2)(x6-x3)(x6-x4)(x6-x5)</t>
  </si>
  <si>
    <t>años</t>
  </si>
  <si>
    <t>población</t>
  </si>
  <si>
    <t>Ejercicio</t>
  </si>
  <si>
    <t xml:space="preserve">Real </t>
  </si>
  <si>
    <t>Interpolado por Newton</t>
  </si>
  <si>
    <t>ERROR</t>
  </si>
  <si>
    <t>Inperpolado por Lagrange</t>
  </si>
  <si>
    <t>Censo poblacional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</si>
</sst>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4" formatCode="#,##0.000000"/>
  </numFmts>
  <fonts count="6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16617C"/>
        <bgColor indexed="64"/>
      </patternFill>
    </fill>
  </fills>
  <borders count="1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rgb="FF3F3F3F"/>
      </left>
      <right/>
      <top style="thin">
        <color rgb="FF3F3F3F"/>
      </top>
      <bottom/>
      <diagonal/>
    </border>
    <border>
      <left style="thin">
        <color theme="8"/>
      </left>
      <right style="thin">
        <color theme="8"/>
      </right>
      <top style="thin">
        <color theme="0"/>
      </top>
      <bottom style="thin">
        <color theme="0"/>
      </bottom>
      <diagonal/>
    </border>
    <border>
      <left style="thin">
        <color theme="8"/>
      </left>
      <right style="thin">
        <color theme="8"/>
      </right>
      <top style="thin">
        <color theme="0"/>
      </top>
      <bottom/>
      <diagonal/>
    </border>
    <border>
      <left style="thin">
        <color theme="0"/>
      </left>
      <right style="thin">
        <color indexed="64"/>
      </right>
      <top style="medium">
        <color theme="8"/>
      </top>
      <bottom/>
      <diagonal/>
    </border>
    <border>
      <left style="thin">
        <color theme="8"/>
      </left>
      <right style="thin">
        <color indexed="64"/>
      </right>
      <top style="thin">
        <color theme="0"/>
      </top>
      <bottom style="thin">
        <color rgb="FF3F3F3F"/>
      </bottom>
      <diagonal/>
    </border>
    <border>
      <left/>
      <right style="thin">
        <color indexed="64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29">
    <xf numFmtId="0" fontId="0" fillId="0" borderId="0" xfId="0"/>
    <xf numFmtId="0" fontId="0" fillId="0" borderId="0" xfId="0" applyAlignment="1">
      <alignment horizontal="center"/>
    </xf>
    <xf numFmtId="0" fontId="0" fillId="3" borderId="0" xfId="0" applyFill="1"/>
    <xf numFmtId="0" fontId="0" fillId="4" borderId="2" xfId="0" applyFill="1" applyBorder="1"/>
    <xf numFmtId="0" fontId="0" fillId="0" borderId="0" xfId="0" applyFont="1"/>
    <xf numFmtId="3" fontId="4" fillId="0" borderId="0" xfId="0" applyNumberFormat="1" applyFont="1"/>
    <xf numFmtId="0" fontId="0" fillId="0" borderId="0" xfId="0" applyFill="1"/>
    <xf numFmtId="3" fontId="0" fillId="3" borderId="0" xfId="0" applyNumberFormat="1" applyFill="1"/>
    <xf numFmtId="0" fontId="5" fillId="0" borderId="3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5" borderId="0" xfId="0" applyFill="1"/>
    <xf numFmtId="0" fontId="0" fillId="0" borderId="6" xfId="0" applyBorder="1" applyAlignment="1">
      <alignment horizontal="center" vertical="top"/>
    </xf>
    <xf numFmtId="0" fontId="0" fillId="0" borderId="2" xfId="0" applyFont="1" applyBorder="1"/>
    <xf numFmtId="3" fontId="4" fillId="0" borderId="2" xfId="0" applyNumberFormat="1" applyFont="1" applyBorder="1"/>
    <xf numFmtId="0" fontId="3" fillId="2" borderId="7" xfId="1" applyFont="1" applyBorder="1" applyAlignment="1">
      <alignment wrapText="1"/>
    </xf>
    <xf numFmtId="0" fontId="2" fillId="6" borderId="8" xfId="1" applyFont="1" applyFill="1" applyBorder="1" applyAlignment="1">
      <alignment wrapText="1"/>
    </xf>
    <xf numFmtId="0" fontId="2" fillId="6" borderId="9" xfId="1" applyFont="1" applyFill="1" applyBorder="1" applyAlignment="1">
      <alignment wrapText="1"/>
    </xf>
    <xf numFmtId="0" fontId="2" fillId="0" borderId="0" xfId="1" applyFont="1" applyFill="1" applyBorder="1" applyAlignment="1">
      <alignment vertical="center" wrapText="1"/>
    </xf>
    <xf numFmtId="0" fontId="3" fillId="0" borderId="0" xfId="1" applyFont="1" applyFill="1" applyBorder="1" applyAlignment="1">
      <alignment wrapText="1"/>
    </xf>
    <xf numFmtId="0" fontId="3" fillId="0" borderId="0" xfId="1" applyFont="1" applyFill="1" applyBorder="1" applyAlignment="1">
      <alignment vertical="center" wrapText="1"/>
    </xf>
    <xf numFmtId="0" fontId="3" fillId="0" borderId="0" xfId="1" applyFont="1" applyFill="1" applyBorder="1" applyAlignment="1">
      <alignment horizontal="right" wrapText="1"/>
    </xf>
    <xf numFmtId="174" fontId="0" fillId="5" borderId="0" xfId="0" applyNumberFormat="1" applyFill="1"/>
    <xf numFmtId="174" fontId="0" fillId="3" borderId="0" xfId="0" applyNumberFormat="1" applyFill="1"/>
    <xf numFmtId="0" fontId="2" fillId="6" borderId="10" xfId="1" applyFont="1" applyFill="1" applyBorder="1" applyAlignment="1">
      <alignment vertical="center" wrapText="1"/>
    </xf>
    <xf numFmtId="3" fontId="3" fillId="2" borderId="11" xfId="1" applyNumberFormat="1" applyFont="1" applyBorder="1" applyAlignment="1">
      <alignment wrapText="1"/>
    </xf>
    <xf numFmtId="4" fontId="3" fillId="2" borderId="12" xfId="1" applyNumberFormat="1" applyFont="1" applyBorder="1" applyAlignment="1">
      <alignment vertical="center" wrapText="1"/>
    </xf>
    <xf numFmtId="2" fontId="3" fillId="2" borderId="11" xfId="1" applyNumberFormat="1" applyFont="1" applyBorder="1" applyAlignment="1">
      <alignment wrapText="1"/>
    </xf>
    <xf numFmtId="4" fontId="3" fillId="2" borderId="11" xfId="1" applyNumberFormat="1" applyFont="1" applyBorder="1" applyAlignment="1">
      <alignment wrapText="1"/>
    </xf>
  </cellXfs>
  <cellStyles count="2">
    <cellStyle name="Normal" xfId="0" builtinId="0"/>
    <cellStyle name="Salida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52"/>
  <sheetViews>
    <sheetView tabSelected="1" topLeftCell="A31" workbookViewId="0">
      <selection activeCell="E46" sqref="E46"/>
    </sheetView>
  </sheetViews>
  <sheetFormatPr baseColWidth="10" defaultRowHeight="15" x14ac:dyDescent="0.25"/>
  <cols>
    <col min="3" max="3" width="17.7109375" customWidth="1"/>
    <col min="4" max="4" width="13.5703125" bestFit="1" customWidth="1"/>
    <col min="11" max="11" width="12.7109375" bestFit="1" customWidth="1"/>
    <col min="12" max="12" width="12" bestFit="1" customWidth="1"/>
    <col min="13" max="13" width="12.7109375" bestFit="1" customWidth="1"/>
    <col min="19" max="19" width="15.7109375" bestFit="1" customWidth="1"/>
  </cols>
  <sheetData>
    <row r="2" spans="1:3" x14ac:dyDescent="0.25">
      <c r="B2" t="s">
        <v>0</v>
      </c>
      <c r="C2" t="s">
        <v>1</v>
      </c>
    </row>
    <row r="3" spans="1:3" ht="15.75" x14ac:dyDescent="0.25">
      <c r="A3">
        <v>0</v>
      </c>
      <c r="B3" s="4">
        <v>1831</v>
      </c>
      <c r="C3" s="5">
        <v>1088768</v>
      </c>
    </row>
    <row r="4" spans="1:3" ht="15.75" x14ac:dyDescent="0.25">
      <c r="A4">
        <v>1</v>
      </c>
      <c r="B4" s="4">
        <v>1835</v>
      </c>
      <c r="C4" s="5">
        <v>1060777</v>
      </c>
    </row>
    <row r="5" spans="1:3" ht="15.75" x14ac:dyDescent="0.25">
      <c r="A5">
        <v>2</v>
      </c>
      <c r="B5" s="4">
        <v>1845</v>
      </c>
      <c r="C5" s="5">
        <v>1378896</v>
      </c>
    </row>
    <row r="6" spans="1:3" ht="15.75" x14ac:dyDescent="0.25">
      <c r="A6">
        <v>3</v>
      </c>
      <c r="B6" s="4">
        <v>1854</v>
      </c>
      <c r="C6" s="5">
        <v>2326126</v>
      </c>
    </row>
    <row r="7" spans="1:3" ht="15.75" x14ac:dyDescent="0.25">
      <c r="A7">
        <v>4</v>
      </c>
      <c r="B7" s="4">
        <v>1882</v>
      </c>
      <c r="C7" s="5">
        <v>1172156</v>
      </c>
    </row>
    <row r="8" spans="1:3" ht="15.75" x14ac:dyDescent="0.25">
      <c r="A8">
        <v>5</v>
      </c>
      <c r="B8" s="4">
        <v>1900</v>
      </c>
      <c r="C8" s="5">
        <v>1766451</v>
      </c>
    </row>
    <row r="9" spans="1:3" ht="15.75" x14ac:dyDescent="0.25">
      <c r="A9">
        <v>6</v>
      </c>
      <c r="B9" s="4">
        <v>1950</v>
      </c>
      <c r="C9" s="5">
        <v>2704165</v>
      </c>
    </row>
    <row r="10" spans="1:3" ht="15.75" x14ac:dyDescent="0.25">
      <c r="A10">
        <v>7</v>
      </c>
      <c r="B10" s="4">
        <v>1976</v>
      </c>
      <c r="C10" s="5">
        <v>4613419</v>
      </c>
    </row>
    <row r="11" spans="1:3" ht="15.75" x14ac:dyDescent="0.25">
      <c r="A11">
        <v>8</v>
      </c>
      <c r="B11" s="4">
        <v>1992</v>
      </c>
      <c r="C11" s="5">
        <v>6420792</v>
      </c>
    </row>
    <row r="12" spans="1:3" ht="15.75" x14ac:dyDescent="0.25">
      <c r="A12">
        <v>9</v>
      </c>
      <c r="B12" s="4">
        <v>2001</v>
      </c>
      <c r="C12" s="5">
        <v>8274325</v>
      </c>
    </row>
    <row r="13" spans="1:3" ht="15.75" x14ac:dyDescent="0.25">
      <c r="A13">
        <v>10</v>
      </c>
      <c r="B13" s="4">
        <v>2012</v>
      </c>
      <c r="C13" s="5">
        <v>10059856</v>
      </c>
    </row>
    <row r="14" spans="1:3" x14ac:dyDescent="0.25">
      <c r="B14">
        <v>2024</v>
      </c>
    </row>
    <row r="16" spans="1:3" ht="15.75" thickBot="1" x14ac:dyDescent="0.3"/>
    <row r="17" spans="2:19" ht="19.5" thickBot="1" x14ac:dyDescent="0.35">
      <c r="B17" s="1" t="s">
        <v>2</v>
      </c>
      <c r="C17" s="1"/>
      <c r="D17" s="1"/>
      <c r="E17" s="1"/>
      <c r="F17" s="1"/>
      <c r="K17" s="8" t="s">
        <v>11</v>
      </c>
      <c r="L17" s="9"/>
      <c r="M17" s="9"/>
      <c r="N17" s="9"/>
      <c r="O17" s="9"/>
      <c r="P17" s="9"/>
      <c r="Q17" s="9"/>
      <c r="R17" s="9"/>
      <c r="S17" s="10"/>
    </row>
    <row r="19" spans="2:19" x14ac:dyDescent="0.25">
      <c r="B19" s="2" t="s">
        <v>3</v>
      </c>
      <c r="C19" s="2" t="s">
        <v>4</v>
      </c>
      <c r="D19" s="2" t="s">
        <v>5</v>
      </c>
      <c r="E19" s="2" t="s">
        <v>6</v>
      </c>
      <c r="F19" s="2" t="s">
        <v>7</v>
      </c>
      <c r="G19" s="2" t="s">
        <v>8</v>
      </c>
      <c r="H19" s="2" t="s">
        <v>9</v>
      </c>
      <c r="I19" s="2" t="s">
        <v>10</v>
      </c>
      <c r="J19" s="6"/>
      <c r="L19" s="3" t="s">
        <v>21</v>
      </c>
      <c r="M19" s="3" t="s">
        <v>22</v>
      </c>
    </row>
    <row r="20" spans="2:19" ht="15.75" x14ac:dyDescent="0.25">
      <c r="B20" s="4">
        <v>1882</v>
      </c>
      <c r="C20" s="5">
        <v>1172156</v>
      </c>
      <c r="D20">
        <f>(C21-C20)/(B21-B20)</f>
        <v>33016.388888888891</v>
      </c>
      <c r="E20">
        <f>(D21-D20)/(B22-B20)</f>
        <v>-209.73689542483663</v>
      </c>
      <c r="F20">
        <f>(E21-E20)/(B23-B20)</f>
        <v>9.8850182259425718</v>
      </c>
      <c r="G20">
        <f>(F21-F20)/(B24-B20)</f>
        <v>-6.7957948492062853E-2</v>
      </c>
      <c r="H20">
        <f>(G21-G20)/(B25-B20)</f>
        <v>4.9031997422115245E-3</v>
      </c>
      <c r="I20">
        <f>(H21-H20)/(B26-B20)</f>
        <v>-3.1504798082767499E-4</v>
      </c>
      <c r="K20" s="12">
        <v>0</v>
      </c>
      <c r="L20" s="13">
        <v>1882</v>
      </c>
      <c r="M20" s="14">
        <v>1172156</v>
      </c>
    </row>
    <row r="21" spans="2:19" ht="15.75" x14ac:dyDescent="0.25">
      <c r="B21" s="4">
        <v>1900</v>
      </c>
      <c r="C21" s="5">
        <v>1766451</v>
      </c>
      <c r="D21">
        <f t="shared" ref="D21:D29" si="0">(C22-C21)/(B22-B21)</f>
        <v>18754.28</v>
      </c>
      <c r="E21">
        <f t="shared" ref="E21:E28" si="1">(D22-D21)/(B23-B21)</f>
        <v>719.4548178137652</v>
      </c>
      <c r="F21">
        <f t="shared" ref="F21:F27" si="2">(E22-E21)/(B24-B21)</f>
        <v>2.4096438918156591</v>
      </c>
      <c r="G21">
        <f t="shared" ref="G21:G26" si="3">(F22-F21)/(B25-B21)</f>
        <v>0.51552282083110856</v>
      </c>
      <c r="H21">
        <f t="shared" ref="H21:H25" si="4">(G22-G21)/(B26-B21)</f>
        <v>-3.6053037765386223E-2</v>
      </c>
      <c r="K21" s="12">
        <v>1</v>
      </c>
      <c r="L21" s="13">
        <v>1900</v>
      </c>
      <c r="M21" s="14">
        <v>1766451</v>
      </c>
    </row>
    <row r="22" spans="2:19" ht="15.75" x14ac:dyDescent="0.25">
      <c r="B22" s="4">
        <v>1950</v>
      </c>
      <c r="C22" s="5">
        <v>2704165</v>
      </c>
      <c r="D22">
        <f t="shared" si="0"/>
        <v>73432.846153846156</v>
      </c>
      <c r="E22">
        <f t="shared" si="1"/>
        <v>941.14205586080584</v>
      </c>
      <c r="F22">
        <f t="shared" si="2"/>
        <v>54.477448795757624</v>
      </c>
      <c r="G22">
        <f t="shared" si="3"/>
        <v>-3.5224174088921489</v>
      </c>
      <c r="K22" s="12">
        <v>2</v>
      </c>
      <c r="L22" s="13">
        <v>1950</v>
      </c>
      <c r="M22" s="14">
        <v>2704165</v>
      </c>
      <c r="O22" s="11" t="s">
        <v>12</v>
      </c>
      <c r="P22" s="11">
        <v>2024</v>
      </c>
    </row>
    <row r="23" spans="2:19" ht="15.75" x14ac:dyDescent="0.25">
      <c r="B23" s="4">
        <v>1976</v>
      </c>
      <c r="C23" s="5">
        <v>4613419</v>
      </c>
      <c r="D23">
        <f t="shared" si="0"/>
        <v>112960.8125</v>
      </c>
      <c r="E23">
        <f t="shared" si="1"/>
        <v>3719.4919444444449</v>
      </c>
      <c r="F23">
        <f t="shared" si="2"/>
        <v>-163.9124305555556</v>
      </c>
      <c r="K23" s="12">
        <v>3</v>
      </c>
      <c r="L23" s="13">
        <v>1976</v>
      </c>
      <c r="M23" s="14">
        <v>4613419</v>
      </c>
    </row>
    <row r="24" spans="2:19" ht="15.75" x14ac:dyDescent="0.25">
      <c r="B24" s="4">
        <v>1992</v>
      </c>
      <c r="C24" s="5">
        <v>6420792</v>
      </c>
      <c r="D24">
        <f t="shared" si="0"/>
        <v>205948.11111111112</v>
      </c>
      <c r="E24">
        <f t="shared" si="1"/>
        <v>-2181.3555555555563</v>
      </c>
      <c r="K24" s="12">
        <v>4</v>
      </c>
      <c r="L24" s="13">
        <v>1992</v>
      </c>
      <c r="M24" s="14">
        <v>6420792</v>
      </c>
    </row>
    <row r="25" spans="2:19" ht="15.75" x14ac:dyDescent="0.25">
      <c r="B25" s="4">
        <v>2001</v>
      </c>
      <c r="C25" s="5">
        <v>8274325</v>
      </c>
      <c r="D25">
        <f t="shared" si="0"/>
        <v>162321</v>
      </c>
      <c r="K25" s="12">
        <v>5</v>
      </c>
      <c r="L25" s="13">
        <v>2001</v>
      </c>
      <c r="M25" s="14">
        <v>8274325</v>
      </c>
    </row>
    <row r="26" spans="2:19" ht="15.75" x14ac:dyDescent="0.25">
      <c r="B26" s="4">
        <v>2012</v>
      </c>
      <c r="C26" s="5">
        <v>10059856</v>
      </c>
      <c r="K26" s="12">
        <v>6</v>
      </c>
      <c r="L26" s="13">
        <v>2012</v>
      </c>
      <c r="M26" s="14">
        <v>10059856</v>
      </c>
    </row>
    <row r="27" spans="2:19" ht="15.75" x14ac:dyDescent="0.25">
      <c r="B27" s="4"/>
      <c r="C27" s="5"/>
    </row>
    <row r="28" spans="2:19" ht="15.75" x14ac:dyDescent="0.25">
      <c r="B28" s="4"/>
      <c r="C28" s="5"/>
      <c r="L28" t="s">
        <v>13</v>
      </c>
      <c r="S28" s="22">
        <f>(M20*S30)+(M21*S31)+(M22*S32)+(M23*S33)+(M24*S34)+(M25*S35)+(M26*S36)</f>
        <v>6108122.1485817209</v>
      </c>
    </row>
    <row r="29" spans="2:19" ht="15.75" x14ac:dyDescent="0.25">
      <c r="B29" s="4"/>
      <c r="C29" s="5"/>
    </row>
    <row r="30" spans="2:19" ht="15.75" x14ac:dyDescent="0.25">
      <c r="B30" s="4"/>
      <c r="C30" s="5"/>
      <c r="L30" t="s">
        <v>14</v>
      </c>
      <c r="S30">
        <f>((P22-L21)*(P22-L22)*(P22-L23)*(P22-L24)*(P22-L25)*(P22-L26))/((L20-L21)*(L20-L22)*(L20-L23)*(L20-L24)*(L20-L25)*(L20-L26))</f>
        <v>1.9868333095160746E-2</v>
      </c>
    </row>
    <row r="31" spans="2:19" x14ac:dyDescent="0.25">
      <c r="B31" s="4"/>
      <c r="C31" s="6"/>
      <c r="L31" t="s">
        <v>15</v>
      </c>
      <c r="S31">
        <f>((P22-L20)*(P22-L22)*(P22-L23)*(P22-L24)*(P22-L25)*(P22-L26))/((L21-L20)*(L21-L22)*(L21-L23)*(L21-L24)*(L21-L25)*(L21-L26))</f>
        <v>-6.2580212908508889E-2</v>
      </c>
    </row>
    <row r="32" spans="2:19" x14ac:dyDescent="0.25">
      <c r="B32" s="4">
        <v>2024</v>
      </c>
      <c r="C32" s="23">
        <f>C20+D20*(B32-B20)+E20*(B32-B20)*(B32-B21)+F20*(B32-B20)*(B32-B21)*(B32-B22)+G20*(B32-B20)*(B32-B21)*(B32-B22)*(B32-B23)+H20*(B32-B20)*(B32-B21)*(B32-B22)*(B32-B23)*(B32-B24)+I20*(B32-B20)*(B32-B21)*(B32-B22)*(B32-B23)*(B32-B24)*(B32-B25)</f>
        <v>6108122.1485817172</v>
      </c>
      <c r="L32" t="s">
        <v>16</v>
      </c>
      <c r="S32">
        <f>((P22-L20)*(P22-L21)*(P22-L23)*(P22-L24)*(P22-L25)*(P22-L26))/((L22-L20)*(L22-L21)*(L22-L23)*(L22-L24)*(L22-L25)*(L22-L26))</f>
        <v>0.63583862504277733</v>
      </c>
    </row>
    <row r="33" spans="2:19" x14ac:dyDescent="0.25">
      <c r="L33" t="s">
        <v>17</v>
      </c>
      <c r="S33">
        <f>((P22-L20)*(P22-L21)*(P22-L22)*(P22-L24)*(P22-L25)*(P22-L26))/((L23-L20)*(L23-L21)*(L23-L22)*(L23-L24)*(L23-L25)*(L23-L26))</f>
        <v>-4.3025262009360556</v>
      </c>
    </row>
    <row r="34" spans="2:19" x14ac:dyDescent="0.25">
      <c r="B34" s="2" t="s">
        <v>3</v>
      </c>
      <c r="C34" s="2" t="s">
        <v>4</v>
      </c>
      <c r="D34" s="2" t="s">
        <v>5</v>
      </c>
      <c r="E34" s="2" t="s">
        <v>6</v>
      </c>
      <c r="F34" s="6"/>
      <c r="G34" s="6"/>
      <c r="H34" s="6"/>
      <c r="I34" s="6"/>
      <c r="L34" t="s">
        <v>18</v>
      </c>
      <c r="S34">
        <f>((P22-L20)*(P22-L21)*(P22-L22)*(P22-L23)*(P22-L25)*(P22-L26))/((L24-L20)*(L24-L21)*(L24-L22)*(L24-L23)*(L24-L25)*(L24-L26))</f>
        <v>14.101645021645021</v>
      </c>
    </row>
    <row r="35" spans="2:19" ht="15.75" x14ac:dyDescent="0.25">
      <c r="B35" s="4">
        <v>1992</v>
      </c>
      <c r="C35" s="5">
        <v>6420792</v>
      </c>
      <c r="D35">
        <f>(C36-C35)/(B36-B35)</f>
        <v>205948.11111111112</v>
      </c>
      <c r="E35">
        <f>(D36-D35)/(B37-B35)</f>
        <v>-2181.3555555555563</v>
      </c>
      <c r="L35" t="s">
        <v>19</v>
      </c>
      <c r="S35">
        <f>((P22-L20)*(P22-L21)*(P22-L22)*(P22-L23)*(P22-L24)*(P22-L26))/((L25-L20)*(L25-L21)*(L25-L22)*(L25-L23)*(L25-L24)*(L25-L26))</f>
        <v>-15.830713764406594</v>
      </c>
    </row>
    <row r="36" spans="2:19" ht="15.75" x14ac:dyDescent="0.25">
      <c r="B36" s="4">
        <v>2001</v>
      </c>
      <c r="C36" s="5">
        <v>8274325</v>
      </c>
      <c r="D36">
        <f t="shared" ref="D36:D41" si="5">(C37-C36)/(B37-B36)</f>
        <v>162321</v>
      </c>
      <c r="L36" t="s">
        <v>20</v>
      </c>
      <c r="S36">
        <f>((P22-L20)*(P22-L21)*(P22-L22)*(P22-L23)*(P22-L24)*(P22-L25))/((L26-L20)*(L26-L21)*(L26-L22)*(L26-L23)*(L26-L24)*(L26-L25))</f>
        <v>6.4384681984681986</v>
      </c>
    </row>
    <row r="37" spans="2:19" ht="15.75" x14ac:dyDescent="0.25">
      <c r="B37" s="4">
        <v>2012</v>
      </c>
      <c r="C37" s="5">
        <v>10059856</v>
      </c>
    </row>
    <row r="38" spans="2:19" ht="15.75" x14ac:dyDescent="0.25">
      <c r="B38" s="4"/>
      <c r="C38" s="5"/>
    </row>
    <row r="39" spans="2:19" ht="15.75" x14ac:dyDescent="0.25">
      <c r="B39" s="4"/>
      <c r="C39" s="5"/>
    </row>
    <row r="40" spans="2:19" ht="15.75" x14ac:dyDescent="0.25">
      <c r="B40" s="4"/>
      <c r="C40" s="5"/>
    </row>
    <row r="41" spans="2:19" ht="15.75" x14ac:dyDescent="0.25">
      <c r="B41" s="4"/>
      <c r="C41" s="5"/>
    </row>
    <row r="42" spans="2:19" x14ac:dyDescent="0.25">
      <c r="B42" s="4">
        <v>2024</v>
      </c>
      <c r="C42" s="7">
        <f>C35+D35*(B42-B35)+E35*(B42-B35)*(B42-B36)</f>
        <v>11405653.866666667</v>
      </c>
    </row>
    <row r="43" spans="2:19" ht="15.75" thickBot="1" x14ac:dyDescent="0.3"/>
    <row r="44" spans="2:19" ht="30" x14ac:dyDescent="0.25">
      <c r="C44" s="15" t="s">
        <v>28</v>
      </c>
      <c r="D44" s="24" t="s">
        <v>23</v>
      </c>
      <c r="E44" s="18"/>
      <c r="F44" s="18"/>
    </row>
    <row r="45" spans="2:19" x14ac:dyDescent="0.25">
      <c r="C45" s="16" t="s">
        <v>24</v>
      </c>
      <c r="D45" s="25">
        <v>11312620</v>
      </c>
      <c r="E45" s="19"/>
      <c r="F45" s="19"/>
    </row>
    <row r="46" spans="2:19" ht="30" x14ac:dyDescent="0.25">
      <c r="C46" s="17" t="s">
        <v>25</v>
      </c>
      <c r="D46" s="26">
        <v>6108122.1500000004</v>
      </c>
      <c r="E46" s="20"/>
      <c r="F46" s="20"/>
    </row>
    <row r="47" spans="2:19" x14ac:dyDescent="0.25">
      <c r="C47" s="16" t="s">
        <v>26</v>
      </c>
      <c r="D47" s="27">
        <f>(ABS(D45-D46)/D45)*100</f>
        <v>46.006122807979047</v>
      </c>
      <c r="E47" s="19"/>
      <c r="F47" s="21"/>
    </row>
    <row r="48" spans="2:19" ht="15.75" thickBot="1" x14ac:dyDescent="0.3"/>
    <row r="49" spans="3:6" ht="30" x14ac:dyDescent="0.25">
      <c r="C49" s="15" t="s">
        <v>28</v>
      </c>
      <c r="D49" s="24" t="s">
        <v>23</v>
      </c>
      <c r="E49" s="18"/>
      <c r="F49" s="18"/>
    </row>
    <row r="50" spans="3:6" x14ac:dyDescent="0.25">
      <c r="C50" s="16" t="s">
        <v>24</v>
      </c>
      <c r="D50" s="25">
        <v>11312620</v>
      </c>
      <c r="E50" s="19"/>
      <c r="F50" s="19"/>
    </row>
    <row r="51" spans="3:6" ht="30" x14ac:dyDescent="0.25">
      <c r="C51" s="16" t="s">
        <v>27</v>
      </c>
      <c r="D51" s="28">
        <v>6108122.1500000004</v>
      </c>
      <c r="E51" s="19"/>
      <c r="F51" s="21"/>
    </row>
    <row r="52" spans="3:6" x14ac:dyDescent="0.25">
      <c r="C52" s="16" t="s">
        <v>26</v>
      </c>
      <c r="D52" s="27">
        <f>(ABS(D50-D51)/D50)*100</f>
        <v>46.006122807979047</v>
      </c>
      <c r="E52" s="19"/>
      <c r="F52" s="21"/>
    </row>
  </sheetData>
  <mergeCells count="2">
    <mergeCell ref="B17:F17"/>
    <mergeCell ref="K17:S1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MARIANA</dc:creator>
  <cp:lastModifiedBy>MARIANA</cp:lastModifiedBy>
  <dcterms:created xsi:type="dcterms:W3CDTF">2024-10-15T11:54:13Z</dcterms:created>
  <dcterms:modified xsi:type="dcterms:W3CDTF">2024-10-15T13:56:56Z</dcterms:modified>
</cp:coreProperties>
</file>