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cShine\Arquitetura computacional\"/>
    </mc:Choice>
  </mc:AlternateContent>
  <xr:revisionPtr revIDLastSave="0" documentId="8_{9E0DBABC-9D3E-4B1F-B3E6-9DC5BC5506ED}" xr6:coauthVersionLast="47" xr6:coauthVersionMax="47" xr10:uidLastSave="{00000000-0000-0000-0000-000000000000}"/>
  <bookViews>
    <workbookView xWindow="-120" yWindow="-120" windowWidth="20730" windowHeight="11160" xr2:uid="{50BBE5BE-C3AA-46E9-873F-72192B07CF0A}"/>
  </bookViews>
  <sheets>
    <sheet name="Amostra e Dado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I12" i="1"/>
  <c r="I11" i="1"/>
  <c r="M16" i="1"/>
  <c r="H6" i="2"/>
  <c r="H8" i="2" s="1"/>
  <c r="C5" i="2"/>
  <c r="C6" i="2"/>
  <c r="G11" i="1"/>
  <c r="M15" i="1" s="1"/>
  <c r="J11" i="1"/>
  <c r="J12" i="1" s="1"/>
  <c r="H11" i="1"/>
  <c r="H12" i="1" s="1"/>
  <c r="M11" i="1"/>
  <c r="M19" i="1" s="1"/>
  <c r="M18" i="1" l="1"/>
  <c r="M17" i="1"/>
  <c r="N16" i="1"/>
  <c r="N17" i="1" l="1"/>
  <c r="N15" i="1"/>
  <c r="N19" i="1"/>
  <c r="N18" i="1"/>
</calcChain>
</file>

<file path=xl/sharedStrings.xml><?xml version="1.0" encoding="utf-8"?>
<sst xmlns="http://schemas.openxmlformats.org/spreadsheetml/2006/main" count="46" uniqueCount="40">
  <si>
    <t>Edifício das Flores</t>
  </si>
  <si>
    <t>Andares</t>
  </si>
  <si>
    <t>Horario de atendimento</t>
  </si>
  <si>
    <t>07h - 23h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</si>
  <si>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</si>
  <si>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</si>
  <si>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</si>
  <si>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</si>
  <si>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</si>
  <si>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</si>
  <si>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</si>
  <si>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semana 1</t>
  </si>
  <si>
    <t>semana 2</t>
  </si>
  <si>
    <t xml:space="preserve">semana 3 </t>
  </si>
  <si>
    <t>semana 4</t>
  </si>
  <si>
    <t>quantidade total de salas</t>
  </si>
  <si>
    <t>ocupação ideal</t>
  </si>
  <si>
    <t>ocupação perigosa</t>
  </si>
  <si>
    <t>1º QUARTIL</t>
  </si>
  <si>
    <t>2º QUARTIL</t>
  </si>
  <si>
    <t>3º QUARTIL</t>
  </si>
  <si>
    <t>id:0022</t>
  </si>
  <si>
    <t>Máximo</t>
  </si>
  <si>
    <t>Mínimo</t>
  </si>
  <si>
    <t>soma:</t>
  </si>
  <si>
    <t>ocupação semanal(%):</t>
  </si>
  <si>
    <t>total</t>
  </si>
  <si>
    <t>Salas por andar</t>
  </si>
  <si>
    <t>Quantidade de sala utilizadas no periodo de 7 dias</t>
  </si>
  <si>
    <t xml:space="preserve"> DA SALAS POR DIA RECOLHIDO PELOS SENSORES</t>
  </si>
  <si>
    <t xml:space="preserve">quantidade total sensores </t>
  </si>
  <si>
    <t>quantidade total de lâmpadas</t>
  </si>
  <si>
    <t>9</t>
  </si>
  <si>
    <t>Ocupação aceitável</t>
  </si>
  <si>
    <t>Ocupação muito abaixo do esperado</t>
  </si>
  <si>
    <t>Ocupação abaixo do esperado</t>
  </si>
  <si>
    <t>Nível de ocupação crítico</t>
  </si>
  <si>
    <t>Ocupação excelente</t>
  </si>
  <si>
    <t>%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</si>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</sst>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rgb="FF888888"/>
      <name val="Arial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EB9C52"/>
        <bgColor indexed="64"/>
      </patternFill>
    </fill>
    <fill>
      <patternFill patternType="solid">
        <fgColor rgb="FFFFFC56"/>
        <bgColor indexed="64"/>
      </patternFill>
    </fill>
    <fill>
      <patternFill patternType="solid">
        <fgColor rgb="FFFF5047"/>
        <bgColor indexed="64"/>
      </patternFill>
    </fill>
    <fill>
      <patternFill patternType="solid">
        <fgColor rgb="FFE6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6" fillId="0" borderId="0" xfId="0" applyFont="1"/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9" xfId="0" applyFill="1" applyBorder="1"/>
    <xf numFmtId="0" fontId="5" fillId="3" borderId="0" xfId="0" applyFont="1" applyFill="1" applyBorder="1"/>
    <xf numFmtId="0" fontId="5" fillId="3" borderId="1" xfId="0" applyFont="1" applyFill="1" applyBorder="1"/>
    <xf numFmtId="0" fontId="4" fillId="3" borderId="8" xfId="0" applyFont="1" applyFill="1" applyBorder="1"/>
    <xf numFmtId="0" fontId="5" fillId="3" borderId="5" xfId="0" applyFont="1" applyFill="1" applyBorder="1" applyAlignment="1">
      <alignment horizontal="right"/>
    </xf>
    <xf numFmtId="49" fontId="4" fillId="3" borderId="6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0" fontId="5" fillId="3" borderId="5" xfId="0" applyFont="1" applyFill="1" applyBorder="1"/>
    <xf numFmtId="49" fontId="4" fillId="3" borderId="5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2" fillId="3" borderId="0" xfId="0" applyNumberFormat="1" applyFont="1" applyFill="1" applyBorder="1"/>
    <xf numFmtId="0" fontId="7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5" xfId="0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7" fillId="3" borderId="0" xfId="0" applyFont="1" applyFill="1"/>
    <xf numFmtId="0" fontId="0" fillId="0" borderId="1" xfId="0" applyBorder="1"/>
    <xf numFmtId="0" fontId="4" fillId="3" borderId="5" xfId="0" applyFont="1" applyFill="1" applyBorder="1"/>
    <xf numFmtId="49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5" xfId="0" applyNumberFormat="1" applyFont="1" applyFill="1" applyBorder="1" applyAlignment="1">
      <alignment horizontal="center" vertical="center"/>
    </xf>
    <xf numFmtId="9" fontId="0" fillId="0" borderId="0" xfId="0" applyNumberFormat="1"/>
    <xf numFmtId="0" fontId="1" fillId="3" borderId="5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0" fontId="7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left" vertical="center"/>
    </xf>
    <xf numFmtId="1" fontId="0" fillId="5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0" fontId="7" fillId="3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2" fillId="5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0" fontId="2" fillId="5" borderId="5" xfId="0" applyNumberFormat="1" applyFont="1" applyFill="1" applyBorder="1"/>
    <xf numFmtId="10" fontId="2" fillId="4" borderId="5" xfId="0" applyNumberFormat="1" applyFont="1" applyFill="1" applyBorder="1"/>
    <xf numFmtId="0" fontId="1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EB9C52"/>
      <color rgb="FFFFFC56"/>
      <color rgb="FFFF5047"/>
      <color rgb="FFE60000"/>
      <color rgb="FFFFB3AF"/>
      <color rgb="FF7F7F7F"/>
      <color rgb="FFFF6961"/>
      <color rgb="FF595959"/>
      <color rgb="FFFDFD96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03C3-3BDD-4A91-BED9-3A2F194E735D}">
  <dimension ref="A1:P20"/>
  <sheetViews>
    <sheetView tabSelected="1" topLeftCell="C1" zoomScaleNormal="100" workbookViewId="0">
      <selection activeCell="D16" sqref="D16"/>
    </sheetView>
  </sheetViews>
  <sheetFormatPr defaultRowHeight="15" x14ac:dyDescent="0.25"/>
  <cols>
    <col min="2" max="2" width="32.5703125" bestFit="1" customWidth="1"/>
    <col min="3" max="3" width="13.140625" bestFit="1" customWidth="1"/>
    <col min="4" max="4" width="13" customWidth="1"/>
    <col min="5" max="5" width="6" customWidth="1"/>
    <col min="6" max="6" width="22.140625" customWidth="1"/>
    <col min="7" max="11" width="11.5703125" customWidth="1"/>
    <col min="12" max="12" width="14.28515625" bestFit="1" customWidth="1"/>
    <col min="13" max="13" width="17.5703125" bestFit="1" customWidth="1"/>
    <col min="14" max="14" width="10.140625" customWidth="1"/>
    <col min="15" max="15" width="20.140625" customWidth="1"/>
  </cols>
  <sheetData>
    <row r="1" spans="1:16" x14ac:dyDescent="0.25">
      <c r="E1" s="5"/>
      <c r="F1" s="4"/>
      <c r="G1" s="4"/>
      <c r="H1" s="4"/>
      <c r="I1" s="4"/>
      <c r="J1" s="4"/>
      <c r="K1" s="18"/>
    </row>
    <row r="2" spans="1:16" x14ac:dyDescent="0.25">
      <c r="E2" s="8"/>
      <c r="F2" s="53" t="s">
        <v>29</v>
      </c>
      <c r="G2" s="53"/>
      <c r="H2" s="53"/>
      <c r="I2" s="53"/>
      <c r="J2" s="53"/>
      <c r="K2" s="19"/>
    </row>
    <row r="3" spans="1:16" x14ac:dyDescent="0.25">
      <c r="E3" s="8"/>
      <c r="F3" s="22"/>
      <c r="G3" s="23" t="s">
        <v>11</v>
      </c>
      <c r="H3" s="23" t="s">
        <v>12</v>
      </c>
      <c r="I3" s="23" t="s">
        <v>13</v>
      </c>
      <c r="J3" s="23" t="s">
        <v>14</v>
      </c>
      <c r="K3" s="20"/>
    </row>
    <row r="4" spans="1:16" x14ac:dyDescent="0.25">
      <c r="A4" s="4"/>
      <c r="B4" s="4"/>
      <c r="C4" s="4"/>
      <c r="D4" s="4"/>
      <c r="E4" s="8"/>
      <c r="F4" s="24" t="s">
        <v>4</v>
      </c>
      <c r="G4" s="25">
        <v>10</v>
      </c>
      <c r="H4" s="25">
        <v>9</v>
      </c>
      <c r="I4" s="25">
        <v>5</v>
      </c>
      <c r="J4" s="25">
        <v>11</v>
      </c>
      <c r="K4" s="20"/>
    </row>
    <row r="5" spans="1:16" ht="21" x14ac:dyDescent="0.35">
      <c r="A5" s="4"/>
      <c r="B5" s="12" t="s">
        <v>0</v>
      </c>
      <c r="C5" s="13" t="s">
        <v>21</v>
      </c>
      <c r="D5" s="6"/>
      <c r="E5" s="8"/>
      <c r="F5" s="24" t="s">
        <v>5</v>
      </c>
      <c r="G5" s="25">
        <v>60</v>
      </c>
      <c r="H5" s="25">
        <v>58</v>
      </c>
      <c r="I5" s="25">
        <v>62</v>
      </c>
      <c r="J5" s="25">
        <v>57</v>
      </c>
      <c r="K5" s="20"/>
    </row>
    <row r="6" spans="1:16" ht="21" x14ac:dyDescent="0.35">
      <c r="A6" s="4"/>
      <c r="B6" s="16" t="s">
        <v>1</v>
      </c>
      <c r="C6" s="17" t="s">
        <v>32</v>
      </c>
      <c r="D6" s="4"/>
      <c r="E6" s="8"/>
      <c r="F6" s="24" t="s">
        <v>6</v>
      </c>
      <c r="G6" s="25">
        <v>62</v>
      </c>
      <c r="H6" s="25">
        <v>57</v>
      </c>
      <c r="I6" s="25">
        <v>60</v>
      </c>
      <c r="J6" s="25">
        <v>55</v>
      </c>
      <c r="K6" s="20"/>
      <c r="L6" s="20" t="s">
        <v>26</v>
      </c>
    </row>
    <row r="7" spans="1:16" ht="21" x14ac:dyDescent="0.35">
      <c r="A7" s="7"/>
      <c r="B7" s="10" t="s">
        <v>27</v>
      </c>
      <c r="C7" s="14">
        <v>10</v>
      </c>
      <c r="D7" s="6"/>
      <c r="E7" s="8"/>
      <c r="F7" s="24" t="s">
        <v>7</v>
      </c>
      <c r="G7" s="25">
        <v>63</v>
      </c>
      <c r="H7" s="25">
        <v>62</v>
      </c>
      <c r="I7" s="25">
        <v>60</v>
      </c>
      <c r="J7" s="25">
        <v>57</v>
      </c>
      <c r="K7" s="20"/>
      <c r="L7" s="19">
        <v>480</v>
      </c>
    </row>
    <row r="8" spans="1:16" ht="21" x14ac:dyDescent="0.35">
      <c r="A8" s="7"/>
      <c r="B8" s="16" t="s">
        <v>15</v>
      </c>
      <c r="C8" s="17">
        <v>80</v>
      </c>
      <c r="D8" s="6"/>
      <c r="E8" s="8"/>
      <c r="F8" s="24" t="s">
        <v>8</v>
      </c>
      <c r="G8" s="25">
        <v>58</v>
      </c>
      <c r="H8" s="25">
        <v>57</v>
      </c>
      <c r="I8" s="25">
        <v>58</v>
      </c>
      <c r="J8" s="25">
        <v>59</v>
      </c>
      <c r="K8" s="20"/>
      <c r="L8" s="21">
        <v>1</v>
      </c>
    </row>
    <row r="9" spans="1:16" ht="21" x14ac:dyDescent="0.35">
      <c r="A9" s="7"/>
      <c r="B9" s="11" t="s">
        <v>2</v>
      </c>
      <c r="C9" s="15" t="s">
        <v>3</v>
      </c>
      <c r="D9" s="6"/>
      <c r="E9" s="8"/>
      <c r="F9" s="24" t="s">
        <v>9</v>
      </c>
      <c r="G9" s="25">
        <v>59</v>
      </c>
      <c r="H9" s="25">
        <v>58</v>
      </c>
      <c r="I9" s="25">
        <v>55</v>
      </c>
      <c r="J9" s="25">
        <v>56</v>
      </c>
      <c r="K9" s="4"/>
    </row>
    <row r="10" spans="1:16" x14ac:dyDescent="0.25">
      <c r="A10" s="4"/>
      <c r="B10" s="4"/>
      <c r="C10" s="5"/>
      <c r="D10" s="8"/>
      <c r="E10" s="8"/>
      <c r="F10" s="24" t="s">
        <v>10</v>
      </c>
      <c r="G10" s="25">
        <v>45</v>
      </c>
      <c r="H10" s="25">
        <v>42</v>
      </c>
      <c r="I10" s="25">
        <v>51</v>
      </c>
      <c r="J10" s="25">
        <v>46</v>
      </c>
      <c r="K10" s="4"/>
      <c r="L10" t="s">
        <v>16</v>
      </c>
      <c r="M10" t="s">
        <v>17</v>
      </c>
    </row>
    <row r="11" spans="1:16" x14ac:dyDescent="0.25">
      <c r="E11" s="6"/>
      <c r="F11" s="26" t="s">
        <v>24</v>
      </c>
      <c r="G11" s="49">
        <f>SUM(G5:G10)</f>
        <v>347</v>
      </c>
      <c r="H11" s="50">
        <f>SUM(H5:H10)</f>
        <v>334</v>
      </c>
      <c r="I11" s="49">
        <f>SUM(I5:I10)</f>
        <v>346</v>
      </c>
      <c r="J11" s="50">
        <f>SUM(J5:J10)</f>
        <v>330</v>
      </c>
      <c r="K11" s="4"/>
      <c r="L11">
        <v>480</v>
      </c>
      <c r="M11">
        <f>480*0.5</f>
        <v>240</v>
      </c>
    </row>
    <row r="12" spans="1:16" x14ac:dyDescent="0.25">
      <c r="E12" s="8"/>
      <c r="F12" s="27" t="s">
        <v>25</v>
      </c>
      <c r="G12" s="51">
        <f>G11/480</f>
        <v>0.72291666666666665</v>
      </c>
      <c r="H12" s="52">
        <f>H11/480</f>
        <v>0.6958333333333333</v>
      </c>
      <c r="I12" s="51">
        <f>I11/480</f>
        <v>0.72083333333333333</v>
      </c>
      <c r="J12" s="52">
        <f>J11/480</f>
        <v>0.6875</v>
      </c>
      <c r="K12" s="4"/>
      <c r="L12" s="2">
        <v>1</v>
      </c>
      <c r="M12" s="2">
        <v>0.5</v>
      </c>
      <c r="N12" s="35">
        <v>0.01</v>
      </c>
    </row>
    <row r="13" spans="1:16" ht="28.5" customHeight="1" x14ac:dyDescent="0.25">
      <c r="E13" s="4"/>
      <c r="F13" s="4"/>
      <c r="G13" s="4"/>
      <c r="H13" s="4"/>
      <c r="I13" s="4"/>
      <c r="J13" s="4"/>
      <c r="K13" s="4"/>
      <c r="L13" s="8"/>
      <c r="M13" s="8"/>
      <c r="N13" s="4"/>
      <c r="O13" s="4"/>
      <c r="P13" s="4"/>
    </row>
    <row r="14" spans="1:16" ht="45" x14ac:dyDescent="0.25">
      <c r="K14" s="4"/>
      <c r="L14" s="9"/>
      <c r="M14" s="36" t="s">
        <v>28</v>
      </c>
      <c r="N14" s="38" t="s">
        <v>38</v>
      </c>
      <c r="O14" s="28" t="s">
        <v>39</v>
      </c>
      <c r="P14" s="4"/>
    </row>
    <row r="15" spans="1:16" ht="30" customHeight="1" x14ac:dyDescent="0.25">
      <c r="K15" s="4"/>
      <c r="L15" s="40" t="s">
        <v>23</v>
      </c>
      <c r="M15" s="41">
        <f>MIN(G11:M11)</f>
        <v>240</v>
      </c>
      <c r="N15" s="39">
        <f>MIN(G12:M12)</f>
        <v>0.5</v>
      </c>
      <c r="O15" s="37" t="s">
        <v>36</v>
      </c>
      <c r="P15" s="4"/>
    </row>
    <row r="16" spans="1:16" ht="30" customHeight="1" x14ac:dyDescent="0.25">
      <c r="K16" s="7"/>
      <c r="L16" s="40" t="s">
        <v>18</v>
      </c>
      <c r="M16" s="42">
        <f>_xlfn.QUARTILE.EXC(G11:M11,1)</f>
        <v>307.5</v>
      </c>
      <c r="N16" s="47">
        <f>_xlfn.QUARTILE.EXC(G12:M12,1)</f>
        <v>0.640625</v>
      </c>
      <c r="O16" s="37" t="s">
        <v>34</v>
      </c>
      <c r="P16" s="4"/>
    </row>
    <row r="17" spans="7:16" ht="30" customHeight="1" x14ac:dyDescent="0.25">
      <c r="G17" s="1"/>
      <c r="K17" s="4"/>
      <c r="L17" s="40" t="s">
        <v>19</v>
      </c>
      <c r="M17" s="43">
        <f>_xlfn.QUARTILE.EXC(G11:M11,2)</f>
        <v>340</v>
      </c>
      <c r="N17" s="47">
        <f>_xlfn.QUARTILE.EXC(G12:M12,2)</f>
        <v>0.70833333333333326</v>
      </c>
      <c r="O17" s="37" t="s">
        <v>35</v>
      </c>
      <c r="P17" s="4"/>
    </row>
    <row r="18" spans="7:16" ht="30" customHeight="1" x14ac:dyDescent="0.25">
      <c r="I18" s="48"/>
      <c r="K18" s="7"/>
      <c r="L18" s="44" t="s">
        <v>20</v>
      </c>
      <c r="M18" s="45">
        <f>_xlfn.QUARTILE.EXC(G11:M11,3)</f>
        <v>380.25</v>
      </c>
      <c r="N18" s="47">
        <f>_xlfn.QUARTILE.EXC(G12:M12,3)</f>
        <v>0.79218750000000004</v>
      </c>
      <c r="O18" s="37" t="s">
        <v>33</v>
      </c>
      <c r="P18" s="4"/>
    </row>
    <row r="19" spans="7:16" ht="30" customHeight="1" x14ac:dyDescent="0.25">
      <c r="K19" s="4"/>
      <c r="L19" s="40" t="s">
        <v>22</v>
      </c>
      <c r="M19" s="46">
        <f>MAX(G11:M11)</f>
        <v>480</v>
      </c>
      <c r="N19" s="39">
        <f>MAX(G12:M12)</f>
        <v>1</v>
      </c>
      <c r="O19" s="37" t="s">
        <v>37</v>
      </c>
      <c r="P19" s="4"/>
    </row>
    <row r="20" spans="7:16" x14ac:dyDescent="0.25">
      <c r="K20" s="4"/>
      <c r="L20" s="8"/>
      <c r="M20" s="4"/>
      <c r="N20" s="4"/>
      <c r="O20" s="4"/>
      <c r="P20" s="4"/>
    </row>
  </sheetData>
  <mergeCells count="1">
    <mergeCell ref="F2:J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D4BD-C352-44E8-B8A2-0AFADCC6386E}">
  <dimension ref="A1:I10"/>
  <sheetViews>
    <sheetView workbookViewId="0">
      <selection activeCell="B3" sqref="B3"/>
    </sheetView>
  </sheetViews>
  <sheetFormatPr defaultRowHeight="15" x14ac:dyDescent="0.25"/>
  <cols>
    <col min="2" max="2" width="38.7109375" bestFit="1" customWidth="1"/>
    <col min="3" max="3" width="13.140625" bestFit="1" customWidth="1"/>
  </cols>
  <sheetData>
    <row r="1" spans="1:9" x14ac:dyDescent="0.25">
      <c r="A1" s="29"/>
      <c r="B1" s="29"/>
      <c r="C1" s="29"/>
      <c r="D1" s="29"/>
    </row>
    <row r="2" spans="1:9" ht="21" x14ac:dyDescent="0.35">
      <c r="A2" s="29"/>
      <c r="B2" s="31" t="s">
        <v>0</v>
      </c>
      <c r="C2" s="13" t="s">
        <v>21</v>
      </c>
      <c r="D2" s="29"/>
    </row>
    <row r="3" spans="1:9" ht="21" x14ac:dyDescent="0.35">
      <c r="A3" s="29"/>
      <c r="B3" s="16" t="s">
        <v>27</v>
      </c>
      <c r="C3" s="32">
        <v>10</v>
      </c>
      <c r="D3" s="29"/>
    </row>
    <row r="4" spans="1:9" ht="21" x14ac:dyDescent="0.35">
      <c r="A4" s="29"/>
      <c r="B4" s="16" t="s">
        <v>15</v>
      </c>
      <c r="C4" s="32">
        <v>80</v>
      </c>
      <c r="D4" s="29"/>
      <c r="G4">
        <v>480</v>
      </c>
    </row>
    <row r="5" spans="1:9" ht="21" x14ac:dyDescent="0.35">
      <c r="A5" s="29"/>
      <c r="B5" s="33" t="s">
        <v>30</v>
      </c>
      <c r="C5" s="34">
        <f>15*8</f>
        <v>120</v>
      </c>
      <c r="D5" s="29"/>
      <c r="I5">
        <v>12</v>
      </c>
    </row>
    <row r="6" spans="1:9" ht="21" x14ac:dyDescent="0.35">
      <c r="A6" s="29"/>
      <c r="B6" s="33" t="s">
        <v>31</v>
      </c>
      <c r="C6" s="34">
        <f>15*8</f>
        <v>120</v>
      </c>
      <c r="D6" s="29"/>
      <c r="G6" s="3">
        <v>1.1499999999999999</v>
      </c>
      <c r="H6">
        <f>G6*G4</f>
        <v>552</v>
      </c>
    </row>
    <row r="7" spans="1:9" ht="21" x14ac:dyDescent="0.35">
      <c r="A7" s="29"/>
      <c r="B7" s="16" t="s">
        <v>2</v>
      </c>
      <c r="C7" s="32" t="s">
        <v>3</v>
      </c>
      <c r="D7" s="29"/>
    </row>
    <row r="8" spans="1:9" x14ac:dyDescent="0.25">
      <c r="A8" s="29"/>
      <c r="B8" s="29"/>
      <c r="C8" s="29"/>
      <c r="D8" s="29"/>
      <c r="G8">
        <v>0.86</v>
      </c>
      <c r="H8">
        <f>H6*G8</f>
        <v>474.71999999999997</v>
      </c>
    </row>
    <row r="10" spans="1:9" x14ac:dyDescent="0.25">
      <c r="D10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Amostra e Dados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 Gomes</cp:lastModifiedBy>
  <dcterms:created xsi:type="dcterms:W3CDTF">2021-10-11T15:37:27Z</dcterms:created>
  <dcterms:modified xsi:type="dcterms:W3CDTF">2021-10-22T21:18:15Z</dcterms:modified>
</cp:coreProperties>
</file>