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mariannabeaute/Documents/PROFESSIONAL /FullStackDataAnalyticsProgram/older_project/data/"/>
    </mc:Choice>
  </mc:AlternateContent>
  <xr:revisionPtr revIDLastSave="0" documentId="8_{0A5E6F8B-5BB6-B04E-99F5-7541983AE9F9}" xr6:coauthVersionLast="47" xr6:coauthVersionMax="47" xr10:uidLastSave="{00000000-0000-0000-0000-000000000000}"/>
  <bookViews>
    <workbookView xWindow="60" yWindow="2380" windowWidth="23020" windowHeight="14360" activeTab="3" xr2:uid="{00000000-000D-0000-FFFF-FFFF00000000}"/>
  </bookViews>
  <sheets>
    <sheet name="Bottom 10" sheetId="11" r:id="rId1"/>
    <sheet name="Top 10" sheetId="10" r:id="rId2"/>
    <sheet name="Price Borough" sheetId="14" r:id="rId3"/>
    <sheet name="Sheet12" sheetId="17" r:id="rId4"/>
    <sheet name="Sales Years" sheetId="9" r:id="rId5"/>
    <sheet name="Pizza" sheetId="1" r:id="rId6"/>
    <sheet name="Boroughs" sheetId="3" r:id="rId7"/>
    <sheet name="Neighborhood" sheetId="5" r:id="rId8"/>
  </sheets>
  <calcPr calcId="191029"/>
  <pivotCaches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7" l="1"/>
  <c r="E4" i="17"/>
  <c r="E5" i="17"/>
  <c r="E6" i="17"/>
  <c r="E2" i="17"/>
  <c r="R1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Q2" i="1"/>
  <c r="P2" i="1"/>
  <c r="R3" i="1"/>
  <c r="R4" i="1"/>
  <c r="R5" i="1"/>
  <c r="R6" i="1"/>
  <c r="R7" i="1"/>
  <c r="R8" i="1"/>
  <c r="R9" i="1"/>
  <c r="R10" i="1"/>
  <c r="R11" i="1"/>
  <c r="R12" i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2" i="1"/>
</calcChain>
</file>

<file path=xl/sharedStrings.xml><?xml version="1.0" encoding="utf-8"?>
<sst xmlns="http://schemas.openxmlformats.org/spreadsheetml/2006/main" count="3533" uniqueCount="1705">
  <si>
    <t>Name</t>
  </si>
  <si>
    <t>location_lat</t>
  </si>
  <si>
    <t>location_lng</t>
  </si>
  <si>
    <t>Date</t>
  </si>
  <si>
    <t>Date Expanded (times in EST)</t>
  </si>
  <si>
    <t>Year</t>
  </si>
  <si>
    <t>Price as number</t>
  </si>
  <si>
    <t>Price</t>
  </si>
  <si>
    <t>Style</t>
  </si>
  <si>
    <t>zip</t>
  </si>
  <si>
    <t>Angelos Pizza</t>
  </si>
  <si>
    <t>Ozone Pizzeria</t>
  </si>
  <si>
    <t>Pino Pizza</t>
  </si>
  <si>
    <t>La Rondine</t>
  </si>
  <si>
    <t>Rony's Fresh Pizza</t>
  </si>
  <si>
    <t>John &amp; Joe's Pizzeria</t>
  </si>
  <si>
    <t>Prego's Pizza</t>
  </si>
  <si>
    <t>N &amp; D Pizza</t>
  </si>
  <si>
    <t>Peppinos</t>
  </si>
  <si>
    <t>Roccos Pizzeria</t>
  </si>
  <si>
    <t>Ciro Pizza Cafe</t>
  </si>
  <si>
    <t>Baxter Street Pizza</t>
  </si>
  <si>
    <t>Pizza Chef</t>
  </si>
  <si>
    <t>Galleria pizza</t>
  </si>
  <si>
    <t>Emilio's Pizza</t>
  </si>
  <si>
    <t>Bella Napoli Pizza &amp; Pasta</t>
  </si>
  <si>
    <t>Gravesend Pizza</t>
  </si>
  <si>
    <t>Jojo's Pizza</t>
  </si>
  <si>
    <t>Pizza Stop</t>
  </si>
  <si>
    <t>Joe and Johns Pizzeria</t>
  </si>
  <si>
    <t>Enzo's Pizzeria</t>
  </si>
  <si>
    <t>On The Run Pizza</t>
  </si>
  <si>
    <t>DiLeo's Pizzeria</t>
  </si>
  <si>
    <t>Corona Pizza</t>
  </si>
  <si>
    <t>Valentine's Pizza</t>
  </si>
  <si>
    <t>iPizza NY</t>
  </si>
  <si>
    <t>S &amp; S CALABRO PIZZERIA</t>
  </si>
  <si>
    <t>Sofia Pizza II</t>
  </si>
  <si>
    <t>Fontana Famous Pizza and Gyro</t>
  </si>
  <si>
    <t>Austin Street Pizza</t>
  </si>
  <si>
    <t>Villa Rustica Ristorante &amp; Pizzeria</t>
  </si>
  <si>
    <t>Domy's Pizza Cafe</t>
  </si>
  <si>
    <t>Pizza Town</t>
  </si>
  <si>
    <t>Marinara Pizza</t>
  </si>
  <si>
    <t>Big John's Pizza - Queens Village NY</t>
  </si>
  <si>
    <t>Daro's Pizza</t>
  </si>
  <si>
    <t>Rockys Pizzeria</t>
  </si>
  <si>
    <t>Luigi's Pizza</t>
  </si>
  <si>
    <t>The Original Pizza Sam</t>
  </si>
  <si>
    <t>Sal Pizza</t>
  </si>
  <si>
    <t>Bad Boys Pizza</t>
  </si>
  <si>
    <t>Mama Mia Pizzeria</t>
  </si>
  <si>
    <t>Spiro's Cafe &amp; Pizza</t>
  </si>
  <si>
    <t>La Vera Pizza &amp; Restaurant 2447 Broadway New York 10025</t>
  </si>
  <si>
    <t>Lenny And Johns Pizzeria</t>
  </si>
  <si>
    <t>My Place Family Pizza</t>
  </si>
  <si>
    <t>Yankee J-Z Pizza Inc</t>
  </si>
  <si>
    <t>Circle Pizza</t>
  </si>
  <si>
    <t>Daisy's Pizza Place Inc</t>
  </si>
  <si>
    <t>Sam's Famous Pizza 116th</t>
  </si>
  <si>
    <t>La Loteria Pizzeria</t>
  </si>
  <si>
    <t>Monte Pizza</t>
  </si>
  <si>
    <t>Natalie pizza</t>
  </si>
  <si>
    <t>Rosebank Pizza</t>
  </si>
  <si>
    <t>Samaria Pizzeria</t>
  </si>
  <si>
    <t>Pizza Italia</t>
  </si>
  <si>
    <t>Gianni Pizza of Jackson Heights</t>
  </si>
  <si>
    <t>Table 87 Coal Oven Pizza</t>
  </si>
  <si>
    <t>Brothers pizza shop</t>
  </si>
  <si>
    <t>Tony Gs Pizza</t>
  </si>
  <si>
    <t>D'Angelo's Pizzeria</t>
  </si>
  <si>
    <t>Euro Pizza</t>
  </si>
  <si>
    <t>PG Pizza</t>
  </si>
  <si>
    <t>Upside Pizza</t>
  </si>
  <si>
    <t>Koronet Pizzeria</t>
  </si>
  <si>
    <t>Slice of Harlem Pizzeria</t>
  </si>
  <si>
    <t>Lennys Pizza</t>
  </si>
  <si>
    <t>Royal Pizzeria Restaurant Inc</t>
  </si>
  <si>
    <t>Joe's Pizza &amp; Pasta</t>
  </si>
  <si>
    <t>Pizza Place</t>
  </si>
  <si>
    <t>Angies Cafe &amp; Pizza</t>
  </si>
  <si>
    <t>Pizza Amore</t>
  </si>
  <si>
    <t>Landy's Pizzeria</t>
  </si>
  <si>
    <t>La Sorrentina Restaurant</t>
  </si>
  <si>
    <t>Pizza D'Amore</t>
  </si>
  <si>
    <t>Tigre's Pizza</t>
  </si>
  <si>
    <t>Frank's Bay Pizza</t>
  </si>
  <si>
    <t>La Bona Pizza &amp; Pasta</t>
  </si>
  <si>
    <t>Mario's Pizza</t>
  </si>
  <si>
    <t>Margherita Pizza Inc.</t>
  </si>
  <si>
    <t>Tony's Pizza</t>
  </si>
  <si>
    <t>Pronto Pizza</t>
  </si>
  <si>
    <t>Artichoke Basille’s Pizza - Times Square</t>
  </si>
  <si>
    <t>Bambinos Express</t>
  </si>
  <si>
    <t>620 On Caton Pizzeria</t>
  </si>
  <si>
    <t>Champion Pizza</t>
  </si>
  <si>
    <t>Belmora Pizza &amp; Restaurant</t>
  </si>
  <si>
    <t>Sunset Park Pizza</t>
  </si>
  <si>
    <t>Giovanni S Pizza</t>
  </si>
  <si>
    <t>Slice Joint</t>
  </si>
  <si>
    <t>Sacco Pizza</t>
  </si>
  <si>
    <t>Gino's of Broadway</t>
  </si>
  <si>
    <t>Two Boots Pizza</t>
  </si>
  <si>
    <t>Casabianca Family Italian Ristorante &amp; Pizzeria</t>
  </si>
  <si>
    <t>Hank's Pizza</t>
  </si>
  <si>
    <t>Enzo &amp; Claudio</t>
  </si>
  <si>
    <t>Joe's Pizza</t>
  </si>
  <si>
    <t>Pizza Prince</t>
  </si>
  <si>
    <t>Vito's Slices and Pizza</t>
  </si>
  <si>
    <t>Papa John's Pizza</t>
  </si>
  <si>
    <t>Wegmans</t>
  </si>
  <si>
    <t>Pizza Market</t>
  </si>
  <si>
    <t>Zazzy's Pizza</t>
  </si>
  <si>
    <t>Michelangelo's Pizza</t>
  </si>
  <si>
    <t>Gino's Cucina Brick Oven Pizza</t>
  </si>
  <si>
    <t>Julie's Pizzeria &amp; Restaurant</t>
  </si>
  <si>
    <t>Burrata Pizza</t>
  </si>
  <si>
    <t>Via Ponte Pizzeria</t>
  </si>
  <si>
    <t>11B Express</t>
  </si>
  <si>
    <t>NY 99¢ Fresh Pizza</t>
  </si>
  <si>
    <t>Norm’s Pizza</t>
  </si>
  <si>
    <t>Pier 76</t>
  </si>
  <si>
    <t>Danny's Pizzeria</t>
  </si>
  <si>
    <t>San Remo's Pizza</t>
  </si>
  <si>
    <t>Antonio's Pizzeria &amp; Cafe</t>
  </si>
  <si>
    <t>Barcklay's Pizza and Pasta</t>
  </si>
  <si>
    <t>Prima Pizza &amp; Pasta</t>
  </si>
  <si>
    <t>Baker's Pizza</t>
  </si>
  <si>
    <t>Monty Q's Pizza</t>
  </si>
  <si>
    <t>Tony's Pizzeria</t>
  </si>
  <si>
    <t>Piz-zetta Pizzeria Brooklyn Heights</t>
  </si>
  <si>
    <t>99¢ Fresh Pizza &amp; Hot Dog</t>
  </si>
  <si>
    <t>La Mia Pizzeria &amp; Restaurant</t>
  </si>
  <si>
    <t>Sam's Pizza</t>
  </si>
  <si>
    <t>Pizza2Go</t>
  </si>
  <si>
    <t>My Little Pizzeria</t>
  </si>
  <si>
    <t>Luv-N-Oven Pizzeria</t>
  </si>
  <si>
    <t>Italian Affair</t>
  </si>
  <si>
    <t>P &amp; M Pizza &amp; Restaurant</t>
  </si>
  <si>
    <t>Wholesome Garden Pizza</t>
  </si>
  <si>
    <t>Joe's Pizzeria</t>
  </si>
  <si>
    <t>Pizza Central of Brooklyn</t>
  </si>
  <si>
    <t>A &amp; S Pizzeria</t>
  </si>
  <si>
    <t>Ciros Pizza 116st</t>
  </si>
  <si>
    <t>Woodhaven Cafe Pizzeria</t>
  </si>
  <si>
    <t>Cheeze Louiez</t>
  </si>
  <si>
    <t>Gino's Pizza Farockaway Queens NY</t>
  </si>
  <si>
    <t>JM Pizza</t>
  </si>
  <si>
    <t>Elegante</t>
  </si>
  <si>
    <t>Family Pizza</t>
  </si>
  <si>
    <t>Famous NY Pizza</t>
  </si>
  <si>
    <t>Beach Channel Pizza</t>
  </si>
  <si>
    <t>Star 99¢ Pizza</t>
  </si>
  <si>
    <t>Joe's Pizza By The Sea</t>
  </si>
  <si>
    <t>Joe &amp; Sal's Pizza Fort Greene</t>
  </si>
  <si>
    <t>Marios Chicken Pizza &amp; Grill</t>
  </si>
  <si>
    <t>Pizza plus &amp; the margarita bar</t>
  </si>
  <si>
    <t>Pizza's San Miguel</t>
  </si>
  <si>
    <t>Tommy's Pizza</t>
  </si>
  <si>
    <t>Big Daddy's Pizza</t>
  </si>
  <si>
    <t>Bella Pizza Inc</t>
  </si>
  <si>
    <t>Tipsy Tomato Pizzeria</t>
  </si>
  <si>
    <t>Unique Bazaar Jamaica NY</t>
  </si>
  <si>
    <t>Margherita Pizza Inc</t>
  </si>
  <si>
    <t>Harbor Pizzeria</t>
  </si>
  <si>
    <t>Slice of Brooklyn</t>
  </si>
  <si>
    <t>Best Pizza Williamsburg</t>
  </si>
  <si>
    <t>Ciros Pizza</t>
  </si>
  <si>
    <t>99c Fresh Pizza</t>
  </si>
  <si>
    <t>Mangiamo Pizza</t>
  </si>
  <si>
    <t>Farmers Pizzeria Inc.</t>
  </si>
  <si>
    <t>Farmers Pizza and Grill</t>
  </si>
  <si>
    <t>W4 Pizza</t>
  </si>
  <si>
    <t>Luna Pizza</t>
  </si>
  <si>
    <t>Justino's Pizzeria Pizzeria</t>
  </si>
  <si>
    <t>Joe's Pizzeria &amp; Restaurant</t>
  </si>
  <si>
    <t>Ancona Pizzeria &amp; Heroes</t>
  </si>
  <si>
    <t>Hot Fresh Pizza 99c</t>
  </si>
  <si>
    <t>Gino's</t>
  </si>
  <si>
    <t>Famous Calabria Pizza</t>
  </si>
  <si>
    <t>Hi-Class Pizza</t>
  </si>
  <si>
    <t>Kiss My Slice</t>
  </si>
  <si>
    <t>99 Cent Fresh Hot Pizza</t>
  </si>
  <si>
    <t>Springfield &amp; LA Bari Pizza &amp; Restaurant</t>
  </si>
  <si>
    <t>Vaccaro's Pizzeria &amp; Trattoria</t>
  </si>
  <si>
    <t>Mario's Pizzeria</t>
  </si>
  <si>
    <t>Big John's Pizza</t>
  </si>
  <si>
    <t>Lamici</t>
  </si>
  <si>
    <t>Alba Pizzeria</t>
  </si>
  <si>
    <t>Pizza Plus</t>
  </si>
  <si>
    <t>Am PM Pizza Bagel</t>
  </si>
  <si>
    <t>Pino's Pizza</t>
  </si>
  <si>
    <t>Margherita Pizza</t>
  </si>
  <si>
    <t>Carbo's Pizzeria</t>
  </si>
  <si>
    <t>Rosa's Pizza</t>
  </si>
  <si>
    <t>2 Bros Pizza</t>
  </si>
  <si>
    <t>Gotham Pizza</t>
  </si>
  <si>
    <t>Joey's Pizza</t>
  </si>
  <si>
    <t>NY Fresh Pizza</t>
  </si>
  <si>
    <t>Scarr's Pizza</t>
  </si>
  <si>
    <t>Sutton Pizzeria</t>
  </si>
  <si>
    <t>Little Gio's Pizza</t>
  </si>
  <si>
    <t>99 Cent Express Pizza</t>
  </si>
  <si>
    <t>Sofia Pizza Shoppe</t>
  </si>
  <si>
    <t>Luigi's Family Italian Ristorante and Pizzeria</t>
  </si>
  <si>
    <t>Italian Village Pizzeria &amp; Restaurant NYC</t>
  </si>
  <si>
    <t>Bosa's Pizza of Harlem</t>
  </si>
  <si>
    <t>Rivoli Pizza II</t>
  </si>
  <si>
    <t>J's Pizza</t>
  </si>
  <si>
    <t>44st Pizza</t>
  </si>
  <si>
    <t>Joey Pepperoni's Pizza</t>
  </si>
  <si>
    <t>Tony's Pizzeria &amp; Restaurant</t>
  </si>
  <si>
    <t>Villa Mia Pizzeria</t>
  </si>
  <si>
    <t>Mamma's Famous Ristorante</t>
  </si>
  <si>
    <t>Justino's Pizzeria</t>
  </si>
  <si>
    <t>New York sal's pizza</t>
  </si>
  <si>
    <t>Pizza &amp; Pita</t>
  </si>
  <si>
    <t>Luigi's Gourmet Pizza</t>
  </si>
  <si>
    <t>Giuseppe's Pizza At St George</t>
  </si>
  <si>
    <t>Tom's Pizza &amp; Italian Restaurant Inc</t>
  </si>
  <si>
    <t>Three Brothers 3</t>
  </si>
  <si>
    <t>Domenick's Pizza</t>
  </si>
  <si>
    <t>John &amp; Tony's</t>
  </si>
  <si>
    <t>J&amp;D Pizzeria Restaurant</t>
  </si>
  <si>
    <t>Lenny's Pizza</t>
  </si>
  <si>
    <t>Romeo's Pizzeria</t>
  </si>
  <si>
    <t>Dany's Pizza Restaurant</t>
  </si>
  <si>
    <t>Cafe Daniellos</t>
  </si>
  <si>
    <t>Gino's Pizzeria</t>
  </si>
  <si>
    <t>Armando's Pizza</t>
  </si>
  <si>
    <t>Ray's Pizza</t>
  </si>
  <si>
    <t>Claudio's Pizzeria</t>
  </si>
  <si>
    <t>Aenos Pizza</t>
  </si>
  <si>
    <t>Luke Pizza</t>
  </si>
  <si>
    <t>Fresco Pizza &amp; Pasta</t>
  </si>
  <si>
    <t>Pinos La Forchetta Pizzeria &amp; Restaurant</t>
  </si>
  <si>
    <t>Bleecker Street Pizza</t>
  </si>
  <si>
    <t>Roma Pizza</t>
  </si>
  <si>
    <t>Saba's Pizza NY</t>
  </si>
  <si>
    <t>Little Italy Pizza</t>
  </si>
  <si>
    <t>99¢ Pizza</t>
  </si>
  <si>
    <t>My PIE Pizzeria</t>
  </si>
  <si>
    <t>Sal's Pizza Store</t>
  </si>
  <si>
    <t>Cotta Bene Pizzeria Restaurant</t>
  </si>
  <si>
    <t>NY Pizza Suprema</t>
  </si>
  <si>
    <t>Pizza Boy II</t>
  </si>
  <si>
    <t>Martiniello's Pizzeria</t>
  </si>
  <si>
    <t>Marabella Pizza</t>
  </si>
  <si>
    <t>Mark's Pizza</t>
  </si>
  <si>
    <t>Picasso Pizzeria</t>
  </si>
  <si>
    <t>Milano Pizza Shop</t>
  </si>
  <si>
    <t>620 Caton Pizzeria</t>
  </si>
  <si>
    <t>Bella Napoli</t>
  </si>
  <si>
    <t>Lunetta Pizza &amp; Restaurant</t>
  </si>
  <si>
    <t>Royal Pizza</t>
  </si>
  <si>
    <t>Luigi Pizza Restaurant</t>
  </si>
  <si>
    <t>DJ Pizza</t>
  </si>
  <si>
    <t>San Remo Pizza</t>
  </si>
  <si>
    <t>Tony's Original's</t>
  </si>
  <si>
    <t>Fiore's Pizza</t>
  </si>
  <si>
    <t>Abitino's Trattoria Pizzeria</t>
  </si>
  <si>
    <t>99 Cents Fresh Pizza</t>
  </si>
  <si>
    <t>Gourmet Park</t>
  </si>
  <si>
    <t>City Slice</t>
  </si>
  <si>
    <t>Majestic Pizza</t>
  </si>
  <si>
    <t>Rosetti's Pizza</t>
  </si>
  <si>
    <t>Pizza 33</t>
  </si>
  <si>
    <t>Dough Boys Pizza</t>
  </si>
  <si>
    <t>Yankee Pizza</t>
  </si>
  <si>
    <t>Primavera Pizza &amp; Pasta</t>
  </si>
  <si>
    <t>La Bellezza Pizzeria</t>
  </si>
  <si>
    <t>King Pizza &amp; Pasta</t>
  </si>
  <si>
    <t>Not Ray's Nick's Pizza Inc</t>
  </si>
  <si>
    <t>Abitino Pizzeria &amp; Restaurant</t>
  </si>
  <si>
    <t>Arturo's Pizza</t>
  </si>
  <si>
    <t>Delizia 92 Restaurant &amp; Pizzeria</t>
  </si>
  <si>
    <t>Pastafina Restaurant</t>
  </si>
  <si>
    <t>Mamma Mia Pizza &amp; Grill</t>
  </si>
  <si>
    <t>Pizza Park Corp</t>
  </si>
  <si>
    <t>Francesco's Pizza</t>
  </si>
  <si>
    <t>LaRustica Pizza</t>
  </si>
  <si>
    <t>Pizza Works</t>
  </si>
  <si>
    <t>Triangle Pizzeria</t>
  </si>
  <si>
    <t>La Traviata Pizzeria</t>
  </si>
  <si>
    <t>Stella's Pizza</t>
  </si>
  <si>
    <t>Patsy's Pizza</t>
  </si>
  <si>
    <t>Cucina Bene</t>
  </si>
  <si>
    <t>Melani Pizzeria</t>
  </si>
  <si>
    <t>La Margarita Pizza</t>
  </si>
  <si>
    <t>Rosario Pizza Inc</t>
  </si>
  <si>
    <t>Sal's Pizza and Restaurant</t>
  </si>
  <si>
    <t>Napoli Pizza</t>
  </si>
  <si>
    <t>Not Ray's Leo's Pizza</t>
  </si>
  <si>
    <t>Little Vincent's Pizza</t>
  </si>
  <si>
    <t>Pizza Boss NYC</t>
  </si>
  <si>
    <t>Arturo's Italian Restaurant</t>
  </si>
  <si>
    <t>Lunetta Pizza</t>
  </si>
  <si>
    <t>Phil's Pizza</t>
  </si>
  <si>
    <t>Krust Pizza</t>
  </si>
  <si>
    <t>Mike's Pizza</t>
  </si>
  <si>
    <t>Susano's Pizzeria Restaurant</t>
  </si>
  <si>
    <t>East Village Pizza</t>
  </si>
  <si>
    <t>Famiglia Pizzeria</t>
  </si>
  <si>
    <t>Stromboli Pizza</t>
  </si>
  <si>
    <t>Martinellos Pizza</t>
  </si>
  <si>
    <t>Napoli Pizza and Pasta</t>
  </si>
  <si>
    <t>Giuseppe's Pizzeria</t>
  </si>
  <si>
    <t>Sal's Little Italy</t>
  </si>
  <si>
    <t>Clinton Square Pizza</t>
  </si>
  <si>
    <t>Barone Pizza</t>
  </si>
  <si>
    <t>Nunzio's Pizzeria</t>
  </si>
  <si>
    <t>Italy Pizza</t>
  </si>
  <si>
    <t>Pizza &amp; bagel on 3rd</t>
  </si>
  <si>
    <t>City Island Delicatessan Inc</t>
  </si>
  <si>
    <t>Wilbel</t>
  </si>
  <si>
    <t>Dona Bella Pizza</t>
  </si>
  <si>
    <t>Anna Maria Pizza</t>
  </si>
  <si>
    <t>Joe's Pizza of The Village</t>
  </si>
  <si>
    <t>Pizza &amp; Pasta Restaurant</t>
  </si>
  <si>
    <t>Russ Pizza</t>
  </si>
  <si>
    <t>Portofino Ristorante Forest Hills, Queens</t>
  </si>
  <si>
    <t>Pepino Pizzeria</t>
  </si>
  <si>
    <t>Pizza Di Napoli</t>
  </si>
  <si>
    <t>Dani's House of Pizza</t>
  </si>
  <si>
    <t>Antonio's Pizzeria &amp; Restaurant</t>
  </si>
  <si>
    <t>Archie's Pizza</t>
  </si>
  <si>
    <t>Corte Cafe Pizza</t>
  </si>
  <si>
    <t>Tony's Pizza Spot</t>
  </si>
  <si>
    <t>2 Bros. Pizza</t>
  </si>
  <si>
    <t>Artichoke Basille's Pizza - East Village, NYC</t>
  </si>
  <si>
    <t>Percy's $1 Pizza</t>
  </si>
  <si>
    <t>Caesar's Palace Pizza</t>
  </si>
  <si>
    <t>Carmine and Sons</t>
  </si>
  <si>
    <t>Ginas Pizzeria</t>
  </si>
  <si>
    <t>Norberts Pizza</t>
  </si>
  <si>
    <t>Francos Pizza</t>
  </si>
  <si>
    <t>Vinny vincenz Pizza</t>
  </si>
  <si>
    <t>$1.00 Pizza</t>
  </si>
  <si>
    <t>Smiling Pizza</t>
  </si>
  <si>
    <t>Lean Crust</t>
  </si>
  <si>
    <t>Danny's Pizza II</t>
  </si>
  <si>
    <t>Iggy's Pizzeria</t>
  </si>
  <si>
    <t>Gotham Pizza NYC</t>
  </si>
  <si>
    <t>Nina's Restaurant &amp; Pizzeria</t>
  </si>
  <si>
    <t>Milly's Pizza</t>
  </si>
  <si>
    <t>Two Grandpa's Pizza</t>
  </si>
  <si>
    <t>Crispy Pizza</t>
  </si>
  <si>
    <t>Fdr 99 Cent Slice Pizza</t>
  </si>
  <si>
    <t>Neighborhood Pizza</t>
  </si>
  <si>
    <t>Pranzo</t>
  </si>
  <si>
    <t>IL Porto: Brick Oven Pizza and Ristorante</t>
  </si>
  <si>
    <t>Little Italy Pizza III</t>
  </si>
  <si>
    <t>Williamsburg Pizza LES</t>
  </si>
  <si>
    <t>Mariella Pizza</t>
  </si>
  <si>
    <t>Lucia Pizza</t>
  </si>
  <si>
    <t>Pizza Pasta Restaurant</t>
  </si>
  <si>
    <t>Tom's Delicious Pizza</t>
  </si>
  <si>
    <t>Makkah Pizza</t>
  </si>
  <si>
    <t>Best Pizza of 1st Avenue</t>
  </si>
  <si>
    <t>99 Cents Famous Pizza</t>
  </si>
  <si>
    <t>Bergen Pizza</t>
  </si>
  <si>
    <t>Douma</t>
  </si>
  <si>
    <t>Brooklyn Harvest Market</t>
  </si>
  <si>
    <t>Lower East Side Pizza</t>
  </si>
  <si>
    <t>Bosco Pizza</t>
  </si>
  <si>
    <t>Liberty Pizza</t>
  </si>
  <si>
    <t>Angelica Pizzeria &amp; Restaurant</t>
  </si>
  <si>
    <t>Domenico's Pizza &amp; Pasta, Amboy Road</t>
  </si>
  <si>
    <t>Luigi Pizzeria</t>
  </si>
  <si>
    <t>Dee's &amp; L Pizza Plus</t>
  </si>
  <si>
    <t>L&amp;B Spumoni Gardens</t>
  </si>
  <si>
    <t>Roccos Pizza Joint</t>
  </si>
  <si>
    <t>Cafe Au Lee</t>
  </si>
  <si>
    <t>Ani Pizza Palace</t>
  </si>
  <si>
    <t>Cozzi Pizza</t>
  </si>
  <si>
    <t>Williamsburg Pizza</t>
  </si>
  <si>
    <t>Coffee break</t>
  </si>
  <si>
    <t>Sunnyside Pizza</t>
  </si>
  <si>
    <t>Di Fara Pizza</t>
  </si>
  <si>
    <t>New Park Pizza</t>
  </si>
  <si>
    <t>Muzzarella Pizza</t>
  </si>
  <si>
    <t>Goodfellas Pizzeria &amp; Italian Restaurant</t>
  </si>
  <si>
    <t>South Shore Pizza</t>
  </si>
  <si>
    <t>Ray's Bagel Café &amp; Pizza</t>
  </si>
  <si>
    <t>East Side Brick Oven Pizza</t>
  </si>
  <si>
    <t>Pisa Pizzeria</t>
  </si>
  <si>
    <t>Two Boots to Go-Go</t>
  </si>
  <si>
    <t>Triangolo Pizzeria</t>
  </si>
  <si>
    <t>Royal Pizza Myrtle Ave</t>
  </si>
  <si>
    <t>Ganni's Pizza</t>
  </si>
  <si>
    <t>Rocco Pizza</t>
  </si>
  <si>
    <t>Roebling Pizza</t>
  </si>
  <si>
    <t>Pizza Mercato Waverly</t>
  </si>
  <si>
    <t>Prince St. Pizza</t>
  </si>
  <si>
    <t>Village Pizza</t>
  </si>
  <si>
    <t>69 pizzeria</t>
  </si>
  <si>
    <t>Alphonso's Pizzeria &amp; Trattoria - Pizza Shack</t>
  </si>
  <si>
    <t>Saluggi's</t>
  </si>
  <si>
    <t>Mimi's Pizza</t>
  </si>
  <si>
    <t>Carmine's Original Pizza</t>
  </si>
  <si>
    <t>Two Boots Pizza Williamsburg</t>
  </si>
  <si>
    <t>South Brooklyn Pizza</t>
  </si>
  <si>
    <t>Cassiano's Pizza</t>
  </si>
  <si>
    <t>Best Pizza</t>
  </si>
  <si>
    <t>Chai Pizza Sushi Cafe</t>
  </si>
  <si>
    <t>Frank's Pizza</t>
  </si>
  <si>
    <t>Bona Pizza</t>
  </si>
  <si>
    <t>2022-1014</t>
  </si>
  <si>
    <t>2022-1008</t>
  </si>
  <si>
    <t>2022-1003</t>
  </si>
  <si>
    <t>2022-0924</t>
  </si>
  <si>
    <t>2022-0915</t>
  </si>
  <si>
    <t>2022-0909</t>
  </si>
  <si>
    <t>2022-0905</t>
  </si>
  <si>
    <t>2022-0818</t>
  </si>
  <si>
    <t>2022-0813</t>
  </si>
  <si>
    <t>2022-0812</t>
  </si>
  <si>
    <t>2022-0802</t>
  </si>
  <si>
    <t>2022-0729</t>
  </si>
  <si>
    <t>2022-0723</t>
  </si>
  <si>
    <t>2022-0722</t>
  </si>
  <si>
    <t>2022-0721</t>
  </si>
  <si>
    <t>2022-0708</t>
  </si>
  <si>
    <t>2022-0701</t>
  </si>
  <si>
    <t>2022-0604</t>
  </si>
  <si>
    <t>2022-0528</t>
  </si>
  <si>
    <t>2022-0527</t>
  </si>
  <si>
    <t>2022-0521</t>
  </si>
  <si>
    <t>2022-0520</t>
  </si>
  <si>
    <t>2022-0513</t>
  </si>
  <si>
    <t>2022-0512</t>
  </si>
  <si>
    <t>2022-0507</t>
  </si>
  <si>
    <t>2022-0506</t>
  </si>
  <si>
    <t>2022-0428</t>
  </si>
  <si>
    <t>2022-0422</t>
  </si>
  <si>
    <t>2022-0416</t>
  </si>
  <si>
    <t>2022-0409</t>
  </si>
  <si>
    <t>2022-0406</t>
  </si>
  <si>
    <t>2022-0322</t>
  </si>
  <si>
    <t>2022-0318</t>
  </si>
  <si>
    <t>2022-0312</t>
  </si>
  <si>
    <t>2022-0303</t>
  </si>
  <si>
    <t>2022-0226</t>
  </si>
  <si>
    <t>2022-0218</t>
  </si>
  <si>
    <t>2022-0205</t>
  </si>
  <si>
    <t>2022-0204</t>
  </si>
  <si>
    <t>2022-0203</t>
  </si>
  <si>
    <t>2022-0128</t>
  </si>
  <si>
    <t>2022-0121</t>
  </si>
  <si>
    <t>2022-0120</t>
  </si>
  <si>
    <t>2022-0119</t>
  </si>
  <si>
    <t>2022-0118</t>
  </si>
  <si>
    <t>2022-0115</t>
  </si>
  <si>
    <t>2022-0114</t>
  </si>
  <si>
    <t>2022-0110</t>
  </si>
  <si>
    <t>2022-0107</t>
  </si>
  <si>
    <t>2022-0106</t>
  </si>
  <si>
    <t>2021-1231</t>
  </si>
  <si>
    <t>2021-1225</t>
  </si>
  <si>
    <t>2021-1224</t>
  </si>
  <si>
    <t>2021-1221</t>
  </si>
  <si>
    <t>2021-1218</t>
  </si>
  <si>
    <t>2021-1216</t>
  </si>
  <si>
    <t>2021-1211</t>
  </si>
  <si>
    <t>2021-1209</t>
  </si>
  <si>
    <t>2021-1204</t>
  </si>
  <si>
    <t>2021-1203</t>
  </si>
  <si>
    <t>2021-1120</t>
  </si>
  <si>
    <t>2021-1119</t>
  </si>
  <si>
    <t>2021-1118</t>
  </si>
  <si>
    <t>2021-1106</t>
  </si>
  <si>
    <t>2021-1105</t>
  </si>
  <si>
    <t>2021-1030</t>
  </si>
  <si>
    <t>2021-1024</t>
  </si>
  <si>
    <t>2021-1023</t>
  </si>
  <si>
    <t>2021-1022</t>
  </si>
  <si>
    <t>2021-1016</t>
  </si>
  <si>
    <t>2021-1015</t>
  </si>
  <si>
    <t>2021-1009</t>
  </si>
  <si>
    <t>2021-1008</t>
  </si>
  <si>
    <t>2021-1003</t>
  </si>
  <si>
    <t>2021-0922</t>
  </si>
  <si>
    <t>2021-0921</t>
  </si>
  <si>
    <t>2021-0828</t>
  </si>
  <si>
    <t>2021-0816</t>
  </si>
  <si>
    <t>2021-0811</t>
  </si>
  <si>
    <t>2021-0809</t>
  </si>
  <si>
    <t>2021-0802</t>
  </si>
  <si>
    <t>2021-0730</t>
  </si>
  <si>
    <t>2021-0726</t>
  </si>
  <si>
    <t>2021-0724</t>
  </si>
  <si>
    <t>2021-0717</t>
  </si>
  <si>
    <t>2021-0713</t>
  </si>
  <si>
    <t>2021-0709</t>
  </si>
  <si>
    <t>2021-0707</t>
  </si>
  <si>
    <t>2021-0627</t>
  </si>
  <si>
    <t>2021-0626</t>
  </si>
  <si>
    <t>2021-0617</t>
  </si>
  <si>
    <t>2021-0616</t>
  </si>
  <si>
    <t>2021-0614</t>
  </si>
  <si>
    <t>2021-0527</t>
  </si>
  <si>
    <t>2021-0521</t>
  </si>
  <si>
    <t>2021-0514</t>
  </si>
  <si>
    <t>2021-0511</t>
  </si>
  <si>
    <t>2021-0417</t>
  </si>
  <si>
    <t>2021-0416</t>
  </si>
  <si>
    <t>2021-0409</t>
  </si>
  <si>
    <t>2021-0403</t>
  </si>
  <si>
    <t>2021-0315</t>
  </si>
  <si>
    <t>2021-0304</t>
  </si>
  <si>
    <t>2021-0208</t>
  </si>
  <si>
    <t>2021-0128</t>
  </si>
  <si>
    <t>2021-0125</t>
  </si>
  <si>
    <t>2021-0122</t>
  </si>
  <si>
    <t>2021-0118</t>
  </si>
  <si>
    <t>2021-0116</t>
  </si>
  <si>
    <t>2021-0104</t>
  </si>
  <si>
    <t>2020-1223</t>
  </si>
  <si>
    <t>2020-1208</t>
  </si>
  <si>
    <t>2020-1129</t>
  </si>
  <si>
    <t>2020-1126</t>
  </si>
  <si>
    <t>2020-1123</t>
  </si>
  <si>
    <t>2020-1110</t>
  </si>
  <si>
    <t>2020-1021</t>
  </si>
  <si>
    <t>2020-1019</t>
  </si>
  <si>
    <t>2020-1010</t>
  </si>
  <si>
    <t>2020-0928</t>
  </si>
  <si>
    <t>2020-0918</t>
  </si>
  <si>
    <t>2020-0912</t>
  </si>
  <si>
    <t>2020-0908</t>
  </si>
  <si>
    <t>2020-0901</t>
  </si>
  <si>
    <t>2020-0820</t>
  </si>
  <si>
    <t>2020-0814</t>
  </si>
  <si>
    <t>2020-0803</t>
  </si>
  <si>
    <t>2020-0729</t>
  </si>
  <si>
    <t>2020-0726</t>
  </si>
  <si>
    <t>2020-0723</t>
  </si>
  <si>
    <t>2020-0709</t>
  </si>
  <si>
    <t>2020-0707</t>
  </si>
  <si>
    <t>2020-0703</t>
  </si>
  <si>
    <t>2020-0624</t>
  </si>
  <si>
    <t>2020-0414</t>
  </si>
  <si>
    <t>2020-0330</t>
  </si>
  <si>
    <t>2020-0208</t>
  </si>
  <si>
    <t>2020-0111</t>
  </si>
  <si>
    <t>2019-1111</t>
  </si>
  <si>
    <t>2019-1026</t>
  </si>
  <si>
    <t>2019-1019</t>
  </si>
  <si>
    <t>2019-1011</t>
  </si>
  <si>
    <t>2019-0928</t>
  </si>
  <si>
    <t>2019-0913</t>
  </si>
  <si>
    <t>2019-0807</t>
  </si>
  <si>
    <t>2019-0721</t>
  </si>
  <si>
    <t>2019-0719</t>
  </si>
  <si>
    <t>2019-0611</t>
  </si>
  <si>
    <t>2019-0605</t>
  </si>
  <si>
    <t>2019-0517</t>
  </si>
  <si>
    <t>2019-0427</t>
  </si>
  <si>
    <t>2019-0425</t>
  </si>
  <si>
    <t>2019-0423</t>
  </si>
  <si>
    <t>2019-0408</t>
  </si>
  <si>
    <t>2019-0402</t>
  </si>
  <si>
    <t>2019-0309</t>
  </si>
  <si>
    <t>2019-0303</t>
  </si>
  <si>
    <t>2019-0228</t>
  </si>
  <si>
    <t>2019-0221</t>
  </si>
  <si>
    <t>2019-0220</t>
  </si>
  <si>
    <t>2019-0210</t>
  </si>
  <si>
    <t>2019-0208</t>
  </si>
  <si>
    <t>2019-0205</t>
  </si>
  <si>
    <t>2019-0124</t>
  </si>
  <si>
    <t>2019-0104</t>
  </si>
  <si>
    <t>2018-1213</t>
  </si>
  <si>
    <t>2018-1108</t>
  </si>
  <si>
    <t>2018-1107</t>
  </si>
  <si>
    <t>2018-1031</t>
  </si>
  <si>
    <t>2018-1017</t>
  </si>
  <si>
    <t>2018-0929</t>
  </si>
  <si>
    <t>2018-0912</t>
  </si>
  <si>
    <t>2018-0908</t>
  </si>
  <si>
    <t>2018-0327</t>
  </si>
  <si>
    <t>2017-1212</t>
  </si>
  <si>
    <t>2017-1208</t>
  </si>
  <si>
    <t>2017-1206</t>
  </si>
  <si>
    <t>2017-1205</t>
  </si>
  <si>
    <t>2017-1129</t>
  </si>
  <si>
    <t>2017-1128</t>
  </si>
  <si>
    <t>2017-1022</t>
  </si>
  <si>
    <t>2017-0814</t>
  </si>
  <si>
    <t>2017-0803</t>
  </si>
  <si>
    <t>2017-0728</t>
  </si>
  <si>
    <t>2017-0628</t>
  </si>
  <si>
    <t>2017-0616</t>
  </si>
  <si>
    <t>2017-0531</t>
  </si>
  <si>
    <t>2017-0516</t>
  </si>
  <si>
    <t>2017-0503</t>
  </si>
  <si>
    <t>2017-0429</t>
  </si>
  <si>
    <t>2017-0421</t>
  </si>
  <si>
    <t>2017-0412</t>
  </si>
  <si>
    <t>2017-0322</t>
  </si>
  <si>
    <t>2017-0211</t>
  </si>
  <si>
    <t>2017-0127</t>
  </si>
  <si>
    <t>2017-0119</t>
  </si>
  <si>
    <t>2016-1224</t>
  </si>
  <si>
    <t>2016-1022</t>
  </si>
  <si>
    <t>2016-1020</t>
  </si>
  <si>
    <t>2016-1014</t>
  </si>
  <si>
    <t>2016-0920</t>
  </si>
  <si>
    <t>2016-0909</t>
  </si>
  <si>
    <t>2016-0908</t>
  </si>
  <si>
    <t>2016-0825</t>
  </si>
  <si>
    <t>2016-0823</t>
  </si>
  <si>
    <t>2016-0822</t>
  </si>
  <si>
    <t>2016-0820</t>
  </si>
  <si>
    <t>2016-0819</t>
  </si>
  <si>
    <t>2016-0818</t>
  </si>
  <si>
    <t>2016-0813</t>
  </si>
  <si>
    <t>2016-0807</t>
  </si>
  <si>
    <t>2016-0728</t>
  </si>
  <si>
    <t>2016-0727</t>
  </si>
  <si>
    <t>2016-0702</t>
  </si>
  <si>
    <t>2016-0629</t>
  </si>
  <si>
    <t>2016-0627</t>
  </si>
  <si>
    <t>2016-0626</t>
  </si>
  <si>
    <t>2016-0617</t>
  </si>
  <si>
    <t>2016-0611</t>
  </si>
  <si>
    <t>2016-0609</t>
  </si>
  <si>
    <t>2016-0601</t>
  </si>
  <si>
    <t>2016-0524</t>
  </si>
  <si>
    <t>2016-0523</t>
  </si>
  <si>
    <t>2016-0517</t>
  </si>
  <si>
    <t>2016-0505</t>
  </si>
  <si>
    <t>2016-0503</t>
  </si>
  <si>
    <t>2016-0502</t>
  </si>
  <si>
    <t>2016-0430</t>
  </si>
  <si>
    <t>2016-0429</t>
  </si>
  <si>
    <t>2016-0419</t>
  </si>
  <si>
    <t>2016-0323</t>
  </si>
  <si>
    <t>2016-0315</t>
  </si>
  <si>
    <t>2016-0213</t>
  </si>
  <si>
    <t>2016-0129</t>
  </si>
  <si>
    <t>2016-0126</t>
  </si>
  <si>
    <t>2016-0105</t>
  </si>
  <si>
    <t>2015-1231</t>
  </si>
  <si>
    <t>2015-1228</t>
  </si>
  <si>
    <t>2015-1226</t>
  </si>
  <si>
    <t>2015-1224</t>
  </si>
  <si>
    <t>2015-1222</t>
  </si>
  <si>
    <t>2015-1220</t>
  </si>
  <si>
    <t>2015-1217</t>
  </si>
  <si>
    <t>2015-1216</t>
  </si>
  <si>
    <t>2015-1213</t>
  </si>
  <si>
    <t>2015-1210</t>
  </si>
  <si>
    <t>2015-1205</t>
  </si>
  <si>
    <t>2015-1203</t>
  </si>
  <si>
    <t>2015-1124</t>
  </si>
  <si>
    <t>2015-1121</t>
  </si>
  <si>
    <t>2015-1120</t>
  </si>
  <si>
    <t>2015-1119</t>
  </si>
  <si>
    <t>2015-1118</t>
  </si>
  <si>
    <t>2015-1114</t>
  </si>
  <si>
    <t>2015-1113</t>
  </si>
  <si>
    <t>2015-1110</t>
  </si>
  <si>
    <t>2015-1107</t>
  </si>
  <si>
    <t>2015-1106</t>
  </si>
  <si>
    <t>2015-1105</t>
  </si>
  <si>
    <t>2015-1102</t>
  </si>
  <si>
    <t>2015-1027</t>
  </si>
  <si>
    <t>2015-1022</t>
  </si>
  <si>
    <t>2015-1020</t>
  </si>
  <si>
    <t>2015-1014</t>
  </si>
  <si>
    <t>2015-1013</t>
  </si>
  <si>
    <t>2015-1007</t>
  </si>
  <si>
    <t>2015-1006</t>
  </si>
  <si>
    <t>2015-1005</t>
  </si>
  <si>
    <t>2015-1003</t>
  </si>
  <si>
    <t>2015-0930</t>
  </si>
  <si>
    <t>2015-0929</t>
  </si>
  <si>
    <t>2015-0928</t>
  </si>
  <si>
    <t>2015-0926</t>
  </si>
  <si>
    <t>2015-0925</t>
  </si>
  <si>
    <t>2015-0924</t>
  </si>
  <si>
    <t>2015-0922</t>
  </si>
  <si>
    <t>2015-0920</t>
  </si>
  <si>
    <t>2015-0917</t>
  </si>
  <si>
    <t>2015-0916</t>
  </si>
  <si>
    <t>2015-0914</t>
  </si>
  <si>
    <t>2015-0906</t>
  </si>
  <si>
    <t>2015-0716</t>
  </si>
  <si>
    <t>2015-0708</t>
  </si>
  <si>
    <t>2015-0703</t>
  </si>
  <si>
    <t>2015-0626</t>
  </si>
  <si>
    <t>2015-0614</t>
  </si>
  <si>
    <t>2015-0606</t>
  </si>
  <si>
    <t>2015-0531</t>
  </si>
  <si>
    <t>2015-0525</t>
  </si>
  <si>
    <t>2015-0510</t>
  </si>
  <si>
    <t>2015-0506</t>
  </si>
  <si>
    <t>2015-0423</t>
  </si>
  <si>
    <t>2015-0422</t>
  </si>
  <si>
    <t>2015-0418</t>
  </si>
  <si>
    <t>2015-0412</t>
  </si>
  <si>
    <t>2015-0406</t>
  </si>
  <si>
    <t>2015-0405</t>
  </si>
  <si>
    <t>2015-0324</t>
  </si>
  <si>
    <t>2015-0302</t>
  </si>
  <si>
    <t>2015-0222</t>
  </si>
  <si>
    <t>2015-0221</t>
  </si>
  <si>
    <t>2015-0219</t>
  </si>
  <si>
    <t>2015-0216</t>
  </si>
  <si>
    <t>2015-0207</t>
  </si>
  <si>
    <t>2015-0206</t>
  </si>
  <si>
    <t>2015-0204</t>
  </si>
  <si>
    <t>2015-0127</t>
  </si>
  <si>
    <t>2015-0122</t>
  </si>
  <si>
    <t>2015-0117</t>
  </si>
  <si>
    <t>2015-0104</t>
  </si>
  <si>
    <t>2015-0103</t>
  </si>
  <si>
    <t>2015-0102</t>
  </si>
  <si>
    <t>2014-1229</t>
  </si>
  <si>
    <t>2014-1227</t>
  </si>
  <si>
    <t>2014-1226</t>
  </si>
  <si>
    <t>2014-1224</t>
  </si>
  <si>
    <t>2014-1222</t>
  </si>
  <si>
    <t>2014-1220</t>
  </si>
  <si>
    <t>2014-1218</t>
  </si>
  <si>
    <t>2014-1215</t>
  </si>
  <si>
    <t>2014-1213</t>
  </si>
  <si>
    <t>2014-1211</t>
  </si>
  <si>
    <t>2014-1204</t>
  </si>
  <si>
    <t>2014-1203</t>
  </si>
  <si>
    <t>2014-1130</t>
  </si>
  <si>
    <t>2014-1129</t>
  </si>
  <si>
    <t>2014-1128</t>
  </si>
  <si>
    <t>2014-1125</t>
  </si>
  <si>
    <t>2014-1123</t>
  </si>
  <si>
    <t>2014-1122</t>
  </si>
  <si>
    <t>2014-1121</t>
  </si>
  <si>
    <t>2014-1118</t>
  </si>
  <si>
    <t>2014-1116</t>
  </si>
  <si>
    <t>2014-1114</t>
  </si>
  <si>
    <t>2014-1112</t>
  </si>
  <si>
    <t>2014-1109</t>
  </si>
  <si>
    <t>2014-1104</t>
  </si>
  <si>
    <t>2014-1102</t>
  </si>
  <si>
    <t>2014-1101</t>
  </si>
  <si>
    <t>2014-1030</t>
  </si>
  <si>
    <t>2014-1029</t>
  </si>
  <si>
    <t>2014-1027</t>
  </si>
  <si>
    <t>2014-1026</t>
  </si>
  <si>
    <t>2014-1021</t>
  </si>
  <si>
    <t>2014-1020</t>
  </si>
  <si>
    <t>2014-1018</t>
  </si>
  <si>
    <t>2014-1016</t>
  </si>
  <si>
    <t>2014-1012</t>
  </si>
  <si>
    <t>2014-1008</t>
  </si>
  <si>
    <t>2014-1006</t>
  </si>
  <si>
    <t>2014-1005</t>
  </si>
  <si>
    <t>2014-1002</t>
  </si>
  <si>
    <t>2014-0928</t>
  </si>
  <si>
    <t>2014-0927</t>
  </si>
  <si>
    <t>2014-0926</t>
  </si>
  <si>
    <t>2014-0923</t>
  </si>
  <si>
    <t>2014-0922</t>
  </si>
  <si>
    <t>2014-0921</t>
  </si>
  <si>
    <t>2014-0919</t>
  </si>
  <si>
    <t>2014-0916</t>
  </si>
  <si>
    <t>2014-0914</t>
  </si>
  <si>
    <t>2014-0913</t>
  </si>
  <si>
    <t>2014-0910</t>
  </si>
  <si>
    <t>2014-0908</t>
  </si>
  <si>
    <t>2014-0907</t>
  </si>
  <si>
    <t>2014-0906</t>
  </si>
  <si>
    <t>2014-0903</t>
  </si>
  <si>
    <t>2014-0902</t>
  </si>
  <si>
    <t>2014-0901</t>
  </si>
  <si>
    <t>2014-0831</t>
  </si>
  <si>
    <t>2014-0830</t>
  </si>
  <si>
    <t>2014-0828</t>
  </si>
  <si>
    <t>2014-0827</t>
  </si>
  <si>
    <t>2014-0826</t>
  </si>
  <si>
    <t>2014-0823</t>
  </si>
  <si>
    <t>2014-0820</t>
  </si>
  <si>
    <t>2014-0819</t>
  </si>
  <si>
    <t>2014-0817</t>
  </si>
  <si>
    <t>2014-0816</t>
  </si>
  <si>
    <t>2014-0815</t>
  </si>
  <si>
    <t>2014-0814</t>
  </si>
  <si>
    <t>2014-0813</t>
  </si>
  <si>
    <t>2014-0812</t>
  </si>
  <si>
    <t>2014-0810</t>
  </si>
  <si>
    <t>2014-0809</t>
  </si>
  <si>
    <t>Oct 14th 2022, 5:57:51 pm</t>
  </si>
  <si>
    <t>Oct 8th 2022, 6:48:59 pm</t>
  </si>
  <si>
    <t>Oct 3rd 2022, 5:47:23 pm</t>
  </si>
  <si>
    <t>Sep 24th 2022, 6:34:19 pm</t>
  </si>
  <si>
    <t>Sep 15th 2022, 6:23:16 pm</t>
  </si>
  <si>
    <t>Sep 9th 2022, 8:48:44 pm</t>
  </si>
  <si>
    <t>Sep 9th 2022, 5:13:31 pm</t>
  </si>
  <si>
    <t>Sep 5th 2022, 4:37:08 pm</t>
  </si>
  <si>
    <t>Aug 18th 2022, 9:23:01 pm</t>
  </si>
  <si>
    <t>Aug 13th 2022, 8:53:26 pm</t>
  </si>
  <si>
    <t>Aug 12th 2022, 9:34:49 pm</t>
  </si>
  <si>
    <t>Aug 2nd 2022, 7:25:34 pm</t>
  </si>
  <si>
    <t>Jul 29th 2022, 6:43:32 pm</t>
  </si>
  <si>
    <t>Jul 23rd 2022, 9:20:46 pm</t>
  </si>
  <si>
    <t>Jul 22nd 2022, 4:58:14 pm</t>
  </si>
  <si>
    <t>Jul 21st 2022, 7:38:54 pm</t>
  </si>
  <si>
    <t>Jul 8th 2022, 7:25:09 pm</t>
  </si>
  <si>
    <t>Jul 1st 2022, 5:24:33 pm</t>
  </si>
  <si>
    <t>Jun 4th 2022, 7:50:38 pm</t>
  </si>
  <si>
    <t>May 28th 2022, 5:18:46 pm</t>
  </si>
  <si>
    <t>May 27th 2022, 8:14:56 pm</t>
  </si>
  <si>
    <t>May 21st 2022, 6:21:40 pm</t>
  </si>
  <si>
    <t>May 20th 2022, 9:41:35 pm</t>
  </si>
  <si>
    <t>May 13th 2022, 5:33:57 pm</t>
  </si>
  <si>
    <t>May 13th 2022, 2:51:48 am</t>
  </si>
  <si>
    <t>May 12th 2022, 10:28:11 pm</t>
  </si>
  <si>
    <t>May 7th 2022, 8:39:03 pm</t>
  </si>
  <si>
    <t>May 6th 2022, 5:36:41 pm</t>
  </si>
  <si>
    <t>Apr 28th 2022, 9:03:59 pm</t>
  </si>
  <si>
    <t>Apr 22nd 2022, 5:59:32 pm</t>
  </si>
  <si>
    <t>Apr 16th 2022, 5:59:19 pm</t>
  </si>
  <si>
    <t>Apr 9th 2022, 8:48:57 pm</t>
  </si>
  <si>
    <t>Apr 6th 2022, 7:36:50 pm</t>
  </si>
  <si>
    <t>Mar 22nd 2022, 7:55:54 pm</t>
  </si>
  <si>
    <t>Mar 18th 2022, 5:21:16 pm</t>
  </si>
  <si>
    <t>Mar 12th 2022, 6:47:15 pm</t>
  </si>
  <si>
    <t>Mar 3rd 2022, 9:20:52 pm</t>
  </si>
  <si>
    <t>Feb 26th 2022, 8:01:23 pm</t>
  </si>
  <si>
    <t>Feb 18th 2022, 5:10:24 pm</t>
  </si>
  <si>
    <t>Feb 5th 2022, 10:41:00 pm</t>
  </si>
  <si>
    <t>Feb 4th 2022, 7:17:39 pm</t>
  </si>
  <si>
    <t>Feb 4th 2022, 5:14:57 pm</t>
  </si>
  <si>
    <t>Feb 3rd 2022, 4:36:22 pm</t>
  </si>
  <si>
    <t>Jan 28th 2022, 6:18:00 pm</t>
  </si>
  <si>
    <t>Jan 21st 2022, 8:38:59 pm</t>
  </si>
  <si>
    <t>Jan 20th 2022, 2:24:28 am</t>
  </si>
  <si>
    <t>Jan 20th 2022, 12:48:52 am</t>
  </si>
  <si>
    <t>Jan 19th 2022, 10:44:59 pm</t>
  </si>
  <si>
    <t>Jan 18th 2022, 11:33:38 pm</t>
  </si>
  <si>
    <t>Jan 15th 2022, 9:00:23 pm</t>
  </si>
  <si>
    <t>Jan 14th 2022, 8:46:50 pm</t>
  </si>
  <si>
    <t>Jan 10th 2022, 9:21:36 pm</t>
  </si>
  <si>
    <t>Jan 7th 2022, 7:47:36 pm</t>
  </si>
  <si>
    <t>Jan 7th 2022, 2:47:09 am</t>
  </si>
  <si>
    <t>Jan 6th 2022, 3:59:58 pm</t>
  </si>
  <si>
    <t>Dec 31st 2021, 1:46:08 pm</t>
  </si>
  <si>
    <t>Dec 25th 2021, 1:01:38 am</t>
  </si>
  <si>
    <t>Dec 24th 2021, 7:01:38 pm</t>
  </si>
  <si>
    <t>Dec 24th 2021, 11:37:09 am</t>
  </si>
  <si>
    <t>Dec 21st 2021, 6:37:26 pm</t>
  </si>
  <si>
    <t>Dec 21st 2021, 6:31:29 pm</t>
  </si>
  <si>
    <t>Dec 18th 2021, 11:10:22 am</t>
  </si>
  <si>
    <t>Dec 16th 2021, 5:13:45 pm</t>
  </si>
  <si>
    <t>Dec 11th 2021, 1:27:43 pm</t>
  </si>
  <si>
    <t>Dec 9th 2021, 1:49:02 pm</t>
  </si>
  <si>
    <t>Dec 4th 2021, 12:14:29 pm</t>
  </si>
  <si>
    <t>Dec 3rd 2021, 2:06:04 pm</t>
  </si>
  <si>
    <t>Nov 20th 2021, 3:11:39 pm</t>
  </si>
  <si>
    <t>Nov 20th 2021, 12:32:15 pm</t>
  </si>
  <si>
    <t>Nov 19th 2021, 2:41:16 pm</t>
  </si>
  <si>
    <t>Nov 18th 2021, 9:36:03 pm</t>
  </si>
  <si>
    <t>Nov 18th 2021, 3:36:03 pm</t>
  </si>
  <si>
    <t>Nov 6th 2021, 4:21:26 pm</t>
  </si>
  <si>
    <t>Nov 5th 2021, 8:13:20 pm</t>
  </si>
  <si>
    <t>Oct 30th 2021, 8:23:41 pm</t>
  </si>
  <si>
    <t>Oct 30th 2021, 7:01:27 pm</t>
  </si>
  <si>
    <t>Oct 24th 2021, 6:16:10 pm</t>
  </si>
  <si>
    <t>Oct 23rd 2021, 8:51:36 pm</t>
  </si>
  <si>
    <t>Oct 22nd 2021, 6:07:19 pm</t>
  </si>
  <si>
    <t>Oct 16th 2021, 6:58:35 pm</t>
  </si>
  <si>
    <t>Oct 15th 2021, 10:37:18 pm</t>
  </si>
  <si>
    <t>Oct 9th 2021, 11:02:31 pm</t>
  </si>
  <si>
    <t>Oct 8th 2021, 7:14:13 pm</t>
  </si>
  <si>
    <t>Oct 3rd 2021, 12:13:21 am</t>
  </si>
  <si>
    <t>Sep 22nd 2021, 6:36:47 pm</t>
  </si>
  <si>
    <t>Sep 21st 2021, 9:40:02 pm</t>
  </si>
  <si>
    <t>Aug 28th 2021, 2:21:30 am</t>
  </si>
  <si>
    <t>Aug 28th 2021, 10:22:41 pm</t>
  </si>
  <si>
    <t>Aug 16th 2021, 8:49:22 pm</t>
  </si>
  <si>
    <t>Aug 11th 2021, 9:32:05 pm</t>
  </si>
  <si>
    <t>Aug 9th 2021, 6:08:22 pm</t>
  </si>
  <si>
    <t>Aug 2nd 2021, 7:31:04 pm</t>
  </si>
  <si>
    <t>Jul 31st 2021, 2:50:50 am</t>
  </si>
  <si>
    <t>Jul 26th 2021, 10:20:42 pm</t>
  </si>
  <si>
    <t>Jul 25th 2021, 6:10:01 am</t>
  </si>
  <si>
    <t>Jul 17th 2021, 6:00:27 pm</t>
  </si>
  <si>
    <t>Jul 13th 2021, 3:38:07 pm</t>
  </si>
  <si>
    <t>Jul 9th 2021, 10:19:06 pm</t>
  </si>
  <si>
    <t>Jul 7th 2021, 7:32:56 pm</t>
  </si>
  <si>
    <t>Jun 27th 2021, 9:43:07 pm</t>
  </si>
  <si>
    <t>Jun 26th 2021, 6:24:51 pm</t>
  </si>
  <si>
    <t>Jun 17th 2021, 9:07:26 pm</t>
  </si>
  <si>
    <t>Jun 16th 2021, 3:38:29 pm</t>
  </si>
  <si>
    <t>Jun 14th 2021, 1:22:59 pm</t>
  </si>
  <si>
    <t>May 27th 2021, 6:05:11 pm</t>
  </si>
  <si>
    <t>May 21st 2021, 6:00:57 pm</t>
  </si>
  <si>
    <t>May 14th 2021, 6:47:11 pm</t>
  </si>
  <si>
    <t>May 11th 2021, 6:01:12 pm</t>
  </si>
  <si>
    <t>May 11th 2021, 2:02:50 am</t>
  </si>
  <si>
    <t>Apr 17th 2021, 12:37:00 pm</t>
  </si>
  <si>
    <t>Apr 16th 2021, 11:07:56 pm</t>
  </si>
  <si>
    <t>Apr 9th 2021, 9:44:53 pm</t>
  </si>
  <si>
    <t>Apr 3rd 2021, 5:15:52 pm</t>
  </si>
  <si>
    <t>Apr 3rd 2021, 4:34:33 pm</t>
  </si>
  <si>
    <t>Mar 15th 2021, 3:49:16 pm</t>
  </si>
  <si>
    <t>Mar 4th 2021, 2:39:38 pm</t>
  </si>
  <si>
    <t>Feb 8th 2021, 4:16:16 pm</t>
  </si>
  <si>
    <t>Jan 28th 2021, 2:32:51 pm</t>
  </si>
  <si>
    <t>Jan 25th 2021, 2:01:10 pm</t>
  </si>
  <si>
    <t>Jan 22nd 2021, 8:51:28 pm</t>
  </si>
  <si>
    <t>Jan 18th 2021, 4:27:14 pm</t>
  </si>
  <si>
    <t>Jan 16th 2021, 3:01:42 pm</t>
  </si>
  <si>
    <t>Jan 4th 2021, 1:23:36 pm</t>
  </si>
  <si>
    <t>Dec 23rd 2020, 1:02:42 pm</t>
  </si>
  <si>
    <t>Dec 8th 2020, 2:00:47 pm</t>
  </si>
  <si>
    <t>Nov 29th 2020, 4:31:10 pm</t>
  </si>
  <si>
    <t>Nov 26th 2020, 4:45:14 pm</t>
  </si>
  <si>
    <t>Nov 23rd 2020, 6:14:57 pm</t>
  </si>
  <si>
    <t>Nov 10th 2020, 1:55:05 pm</t>
  </si>
  <si>
    <t>Nov 10th 2020, 1:11:22 pm</t>
  </si>
  <si>
    <t>Oct 21st 2020, 1:51:01 pm</t>
  </si>
  <si>
    <t>Oct 19th 2020, 1:51:34 pm</t>
  </si>
  <si>
    <t>Oct 10th 2020, 5:09:51 pm</t>
  </si>
  <si>
    <t>Sep 28th 2020, 3:07:31 pm</t>
  </si>
  <si>
    <t>Sep 18th 2020, 4:27:01 pm</t>
  </si>
  <si>
    <t>Sep 12th 2020, 2:20:32 pm</t>
  </si>
  <si>
    <t>Sep 8th 2020, 3:57:42 pm</t>
  </si>
  <si>
    <t>Sep 8th 2020, 1:12:59 pm</t>
  </si>
  <si>
    <t>Sep 1st 2020, 2:22:36 pm</t>
  </si>
  <si>
    <t>Aug 20th 2020, 8:14:13 pm</t>
  </si>
  <si>
    <t>Aug 14th 2020, 2:28:17 pm</t>
  </si>
  <si>
    <t>Aug 3rd 2020, 8:25:52 pm</t>
  </si>
  <si>
    <t>Aug 3rd 2020, 12:48:25 pm</t>
  </si>
  <si>
    <t>Aug 3rd 2020, 1:04:28 pm</t>
  </si>
  <si>
    <t>Jul 29th 2020</t>
  </si>
  <si>
    <t>Jul 26th 2020, 5:54:20 pm</t>
  </si>
  <si>
    <t>Jul 23rd 2020, 1:36:42 pm</t>
  </si>
  <si>
    <t>Jul 9th 2020, 2:13:24 pm</t>
  </si>
  <si>
    <t>Jul 7th 2020, 3:06:36 pm</t>
  </si>
  <si>
    <t>Jul 3rd 2020, 11:28:19 am</t>
  </si>
  <si>
    <t>Jun 24th 2020, 10:35:37 pm</t>
  </si>
  <si>
    <t>Apr 14th 2020, 5:37:00 pm</t>
  </si>
  <si>
    <t>Aug 30th 2020, 3:22:12 pm</t>
  </si>
  <si>
    <t>Feb 8th 2020, 1:21:06 pm</t>
  </si>
  <si>
    <t>Jan 11th 2020, 5:28:03 pm</t>
  </si>
  <si>
    <t>Nov 11th 2019, 1:59:41 pm</t>
  </si>
  <si>
    <t>Oct 26th 2019, 3:31:41 pm</t>
  </si>
  <si>
    <t>Oct 19th 2019, 5:14:44 pm</t>
  </si>
  <si>
    <t>Oct 11th 2019, 3:44:07 pm</t>
  </si>
  <si>
    <t>Sep 28th 2019, 4:24:12 pm</t>
  </si>
  <si>
    <t>Sep 28th 2019, 3:45:01 pm</t>
  </si>
  <si>
    <t>Sep 13th 2019, 9:55:58 pm</t>
  </si>
  <si>
    <t>Aug 7th 2019, 1:41:03 pm</t>
  </si>
  <si>
    <t>Jul 21st 2019, 11:18:50 pm</t>
  </si>
  <si>
    <t>Jul 19th 2019, 12:30:08 pm</t>
  </si>
  <si>
    <t>Jun 11th 2019, 3:34:03 pm</t>
  </si>
  <si>
    <t>Jun 5th 2019, 8:40:18 pm</t>
  </si>
  <si>
    <t>May 17th 2019, 2:34:58 pm</t>
  </si>
  <si>
    <t>Apr 27th 2019, 3:24:11 pm</t>
  </si>
  <si>
    <t>Apr 25th 2019, 2:47:56 pm</t>
  </si>
  <si>
    <t>Apr 23rd 2019, 4:30:00 pm</t>
  </si>
  <si>
    <t>Apr 8th 2019, 8:52:34 pm</t>
  </si>
  <si>
    <t>Apr 2nd 2019, 1:55:21 pm</t>
  </si>
  <si>
    <t>Mar 9th 2019, 1:12:51 pm</t>
  </si>
  <si>
    <t>Mar 3rd 2019, 3:55:04 pm</t>
  </si>
  <si>
    <t>Feb 28th 2019, 6:49:52 pm</t>
  </si>
  <si>
    <t>Feb 21st 2019, 6:58:53 pm</t>
  </si>
  <si>
    <t>Feb 20th 2019, 8:49:19 pm</t>
  </si>
  <si>
    <t>Feb 10th 2019, 12:05:49 am</t>
  </si>
  <si>
    <t>Feb 8th 2019, 10:02:58 pm</t>
  </si>
  <si>
    <t>Feb 5th 2019, 8:45:31 pm</t>
  </si>
  <si>
    <t>Jan 24th 2019, 6:45:02 pm</t>
  </si>
  <si>
    <t>Jan 4th 2019, 11:16:28 pm</t>
  </si>
  <si>
    <t>Dec 13th 2018, 6:27:25 pm</t>
  </si>
  <si>
    <t>Nov 8th 2018, 4:47:58 pm</t>
  </si>
  <si>
    <t>Nov 7th 2018, 2:43:40 pm</t>
  </si>
  <si>
    <t>Oct 31st 2018, 2:48:15 pm</t>
  </si>
  <si>
    <t>Oct 17th 2018, 2:20:32 pm</t>
  </si>
  <si>
    <t>Sep 29th 2018, 1:45:47 pm</t>
  </si>
  <si>
    <t>Sep 12th 2018, 3:38:58 pm</t>
  </si>
  <si>
    <t>Sep 8th 2018, 3:08:48 pm</t>
  </si>
  <si>
    <t>Mar 27th 2018, 2:54:01 pm</t>
  </si>
  <si>
    <t>Dec 12th 2017, 2:01:45 pm</t>
  </si>
  <si>
    <t>Dec 8th 2017, 2:23:35 pm</t>
  </si>
  <si>
    <t>Dec 6th 2017, 2:58:45 pm</t>
  </si>
  <si>
    <t>Dec 5th 2017, 5:05:46 pm</t>
  </si>
  <si>
    <t>Nov 29th 2017, 2:56:10 pm</t>
  </si>
  <si>
    <t>Nov 28th 2017, 3:51:39 pm</t>
  </si>
  <si>
    <t>Oct 22nd 2017, 12:21:22 pm</t>
  </si>
  <si>
    <t>Aug 14th 2017, 11:26:59 am</t>
  </si>
  <si>
    <t>Aug 3rd 2017, 6:54:31 pm</t>
  </si>
  <si>
    <t>Jul 28th 2017, 4:05:02 pm</t>
  </si>
  <si>
    <t>Jun 28th 2017, 8:58:07 pm</t>
  </si>
  <si>
    <t>Jun 16th 2017, 5:42:08 pm</t>
  </si>
  <si>
    <t>May 31st 2017, 8:42:52 pm</t>
  </si>
  <si>
    <t>May 16th 2017, 12:54:18 pm</t>
  </si>
  <si>
    <t>May 3rd 2017, 8:20:08 pm</t>
  </si>
  <si>
    <t>Apr 29th 2017, 1:57:12 pm</t>
  </si>
  <si>
    <t>Apr 21st 2017, 8:34:08 pm</t>
  </si>
  <si>
    <t>Apr 12th 2017, 2:37:39 pm</t>
  </si>
  <si>
    <t>Mar 22nd 2017, 7:05:00 pm</t>
  </si>
  <si>
    <t>Feb 11th 2017, 6:58:17 pm</t>
  </si>
  <si>
    <t>Feb 11th 2017, 5:02:12 pm</t>
  </si>
  <si>
    <t>Jan 27th 2017, 1:51:10 pm</t>
  </si>
  <si>
    <t>Jan 21st 2017, 5:22:27 pm</t>
  </si>
  <si>
    <t>Jan 19th 2017, 3:42:04 pm</t>
  </si>
  <si>
    <t>Dec 24th 2016, 2:43:21 pm</t>
  </si>
  <si>
    <t>Oct 22nd 2016, 7:52:03 pm</t>
  </si>
  <si>
    <t>Oct 20th 2016, 4:48:25 pm</t>
  </si>
  <si>
    <t>Oct 14th 2016, 1:55:17 pm</t>
  </si>
  <si>
    <t>Sep 20th 2016, 4:25:12 pm</t>
  </si>
  <si>
    <t>Sep 9th 2016, 6:30:30 pm</t>
  </si>
  <si>
    <t>Sep 9th 2016, 2:33:24 pm</t>
  </si>
  <si>
    <t>Sep 8th 2016, 2:38:36 pm</t>
  </si>
  <si>
    <t>Aug 25th 2016, 4:30:15 pm</t>
  </si>
  <si>
    <t>Aug 23rd 2016, 1:12:17 pm</t>
  </si>
  <si>
    <t>Aug 22nd 2016, 12:29:24 pm</t>
  </si>
  <si>
    <t>Aug 20th 2016, 3:07:31 pm</t>
  </si>
  <si>
    <t>Aug 20th 2016, 1:07:19 pm</t>
  </si>
  <si>
    <t>Aug 19th 2016, 8:41:44 pm</t>
  </si>
  <si>
    <t>Aug 18th 2016, 7:49:54 pm</t>
  </si>
  <si>
    <t>Aug 13th 2016, 12:20:48 pm</t>
  </si>
  <si>
    <t>Aug 13th 2016, 1:44:41 pm</t>
  </si>
  <si>
    <t>Aug 7th 2016, 2:02:48 pm</t>
  </si>
  <si>
    <t>Aug 7th 2016, 11:23:31 am</t>
  </si>
  <si>
    <t>Jul 28th 2016, 5:08:33 pm</t>
  </si>
  <si>
    <t>Jul 27th 2016, 6:56:54 pm</t>
  </si>
  <si>
    <t>Jul 27th 2016, 6:34:38 pm</t>
  </si>
  <si>
    <t>Jul 2nd 2016, 6:54:55 pm</t>
  </si>
  <si>
    <t>Jun 29th 2016, 5:41:10 pm</t>
  </si>
  <si>
    <t>Jun 29th 2016, 4:02:39 pm</t>
  </si>
  <si>
    <t>Jun 27th 2016, 4:05:13 pm</t>
  </si>
  <si>
    <t>Jun 27th 2016, 3:26:09 pm</t>
  </si>
  <si>
    <t>Jun 26th 2016, 1:54:00 am</t>
  </si>
  <si>
    <t>Jun 17th 2016, 3:13:29 pm</t>
  </si>
  <si>
    <t>Jun 11th 2016, 9:20:40 pm</t>
  </si>
  <si>
    <t>Jun 9th 2016, 7:54:59 pm</t>
  </si>
  <si>
    <t>Jun 9th 2016, 2:09:20 pm</t>
  </si>
  <si>
    <t>Jun 1st 2016, 9:12:04 pm</t>
  </si>
  <si>
    <t>May 24th 2016, 11:12:09 pm</t>
  </si>
  <si>
    <t>May 23rd 2016, 8:34:01 pm</t>
  </si>
  <si>
    <t>May 17th 2016, 8:32:10 pm</t>
  </si>
  <si>
    <t>May 5th 2016, 4:44:28 pm</t>
  </si>
  <si>
    <t>May 3rd 2016, 6:17:27 pm</t>
  </si>
  <si>
    <t>May 3rd 2016, 1:26:30 pm</t>
  </si>
  <si>
    <t>May 2nd 2016, 7:33:18 pm</t>
  </si>
  <si>
    <t>Apr 30th 2016, 7:51:16 pm</t>
  </si>
  <si>
    <t>Apr 29th 2016, 7:01:14 pm</t>
  </si>
  <si>
    <t>Apr 19th 2016, 11:43:02 pm</t>
  </si>
  <si>
    <t>Mar 23rd 2016, 5:20:04 pm</t>
  </si>
  <si>
    <t>Mar 15th 2016, 8:12:12 pm</t>
  </si>
  <si>
    <t>Feb 13th 2016, 9:58:42 pm</t>
  </si>
  <si>
    <t>Feb 13th 2016, 5:10:46 pm</t>
  </si>
  <si>
    <t>Jan 29th 2016, 8:07:48 pm</t>
  </si>
  <si>
    <t>Jan 26th 2016, 6:50:46 pm</t>
  </si>
  <si>
    <t>Jan 5th 2016, 9:57:09 pm</t>
  </si>
  <si>
    <t>Dec 31st 2015, 5:08:00 pm</t>
  </si>
  <si>
    <t>Dec 31st 2015, 10:50:23 pm</t>
  </si>
  <si>
    <t>Dec 28th 2015, 5:57:55 pm</t>
  </si>
  <si>
    <t>Dec 26th 2015, 5:57:06 pm</t>
  </si>
  <si>
    <t>Dec 24th 2015, 2:34:11 pm</t>
  </si>
  <si>
    <t>Dec 22nd 2015, 8:15:57 pm</t>
  </si>
  <si>
    <t>Dec 20th 2015, 2:07:57 pm</t>
  </si>
  <si>
    <t>Dec 17th 2015, 7:32:10 pm</t>
  </si>
  <si>
    <t>Dec 16th 2015, 5:03:15 pm</t>
  </si>
  <si>
    <t>Dec 13th 2015, 2:09:19 pm</t>
  </si>
  <si>
    <t>Dec 10th 2015, 6:33:27 pm</t>
  </si>
  <si>
    <t>Dec 5th 2015, 8:12:13 pm</t>
  </si>
  <si>
    <t>Dec 3rd 2015, 3:53:13 pm</t>
  </si>
  <si>
    <t>Nov 24th 2015, 8:26:30 pm</t>
  </si>
  <si>
    <t>Nov 21st 2015, 6:09:28 pm</t>
  </si>
  <si>
    <t>Nov 20th 2015, 2:19:15 pm</t>
  </si>
  <si>
    <t>Nov 20th 2015, 11:52:31 pm</t>
  </si>
  <si>
    <t>Nov 19th 2015, 3:26:37 pm</t>
  </si>
  <si>
    <t>Nov 18th 2015, 5:07:33 pm</t>
  </si>
  <si>
    <t>Nov 14th 2015, 6:32:58 pm</t>
  </si>
  <si>
    <t>Nov 14th 2015, 2:38:45 pm</t>
  </si>
  <si>
    <t>Nov 13th 2015, 4:44:36 pm</t>
  </si>
  <si>
    <t>Nov 10th 2015, 9:24:03 pm</t>
  </si>
  <si>
    <t>Nov 7th 2015, 3:12:28 pm</t>
  </si>
  <si>
    <t>Nov 7th 2015, 10:10:02 pm</t>
  </si>
  <si>
    <t>Nov 6th 2015, 4:55:50 pm</t>
  </si>
  <si>
    <t>Nov 5th 2015, 8:22:56 pm</t>
  </si>
  <si>
    <t>Nov 5th 2015, 2:07:54 pm</t>
  </si>
  <si>
    <t>Nov 2nd 2015, 3:33:36 pm</t>
  </si>
  <si>
    <t>Oct 27th 2015, 7:52:07 pm</t>
  </si>
  <si>
    <t>Oct 27th 2015, 4:30:38 pm</t>
  </si>
  <si>
    <t>Oct 22nd 2015, 6:26:49 pm</t>
  </si>
  <si>
    <t>Oct 20th 2015, 6:35:37 pm</t>
  </si>
  <si>
    <t>Oct 20th 2015, 4:39:22 pm</t>
  </si>
  <si>
    <t>Oct 14th 2015, 6:07:18 pm</t>
  </si>
  <si>
    <t>Oct 13th 2015, 9:26:36 pm</t>
  </si>
  <si>
    <t>Oct 7th 2015, 4:12:50 pm</t>
  </si>
  <si>
    <t>Oct 6th 2015, 3:31:48 pm</t>
  </si>
  <si>
    <t>Oct 6th 2015, 3:20:46 pm</t>
  </si>
  <si>
    <t>Oct 5th 2015, 5:35:58 pm</t>
  </si>
  <si>
    <t>Oct 3rd 2015, 6:19:01 pm</t>
  </si>
  <si>
    <t>Oct 3rd 2015, 6:07:12 pm</t>
  </si>
  <si>
    <t>Oct 3rd 2015, 10:08:14 pm</t>
  </si>
  <si>
    <t>Sep 30th 2015, 4:40:01 pm</t>
  </si>
  <si>
    <t>Sep 30th 2015, 3:48:09 pm</t>
  </si>
  <si>
    <t>Sep 29th 2015, 3:12:27 pm</t>
  </si>
  <si>
    <t>Sep 28th 2015, 3:39:58 pm</t>
  </si>
  <si>
    <t>Sep 28th 2015, 1:23:25 pm</t>
  </si>
  <si>
    <t>Sep 26th 2015, 8:08:06 pm</t>
  </si>
  <si>
    <t>Sep 26th 2015, 4:07:07 pm</t>
  </si>
  <si>
    <t>Sep 25th 2015, 1:42:34 pm</t>
  </si>
  <si>
    <t>Sep 24th 2015, 8:19:49 pm</t>
  </si>
  <si>
    <t>Sep 22nd 2015, 7:52:52 pm</t>
  </si>
  <si>
    <t>Sep 20th 2015, 7:42:01 pm</t>
  </si>
  <si>
    <t>Sep 17th 2015, 9:04:17 pm</t>
  </si>
  <si>
    <t>Sep 16th 2015, 4:33:50 pm</t>
  </si>
  <si>
    <t>Sep 14th 2015, 5:39:24 pm</t>
  </si>
  <si>
    <t>Sep 6th 2015, 4:37:30 pm</t>
  </si>
  <si>
    <t>Jul 16th 2015, 4:42:56 pm</t>
  </si>
  <si>
    <t>Jul 8th 2015, 7:34:53 pm</t>
  </si>
  <si>
    <t>Jul 3rd 2015, 2:06:04 pm</t>
  </si>
  <si>
    <t>Jun 26th 2015, 3:12:48 am</t>
  </si>
  <si>
    <t>Jun 14th 2015, 7:30:24 pm</t>
  </si>
  <si>
    <t>Jun 6th 2015, 4:27:19 pm</t>
  </si>
  <si>
    <t>May 31st 2015, 3:25:32 pm</t>
  </si>
  <si>
    <t>May 25th 2015, 1:03:31 pm</t>
  </si>
  <si>
    <t>May 10th 2015, 2:54:07 pm</t>
  </si>
  <si>
    <t>May 6th 2015, 4:34:45 pm</t>
  </si>
  <si>
    <t>Apr 23rd 2015, 2:03:23 pm</t>
  </si>
  <si>
    <t>Apr 22nd 2015, 2:46:25 pm</t>
  </si>
  <si>
    <t>Apr 18th 2015, 4:55:38 pm</t>
  </si>
  <si>
    <t>Apr 18th 2015, 3:18:18 pm</t>
  </si>
  <si>
    <t>Apr 12th 2015, 5:15:25 pm</t>
  </si>
  <si>
    <t>Apr 6th 2015, 2:31:51 pm</t>
  </si>
  <si>
    <t>Apr 5th 2015, 1:18:29 am</t>
  </si>
  <si>
    <t>Mar 24th 2015, 7:03:21 pm</t>
  </si>
  <si>
    <t>Mar 2nd 2015, 4:49:47 pm</t>
  </si>
  <si>
    <t>Feb 22nd 2015, 4:38:18 pm</t>
  </si>
  <si>
    <t>Feb 22nd 2015, 3:20:18 pm</t>
  </si>
  <si>
    <t>Feb 21st 2015, 2:20:28 pm</t>
  </si>
  <si>
    <t>Feb 19th 2015, 7:21:28 pm</t>
  </si>
  <si>
    <t>Feb 19th 2015, 7:20:04 pm</t>
  </si>
  <si>
    <t>Feb 16th 2015, 8:49:36 pm</t>
  </si>
  <si>
    <t>Feb 7th 2015, 10:03:36 pm</t>
  </si>
  <si>
    <t>Feb 6th 2015, 8:38:40 pm</t>
  </si>
  <si>
    <t>Feb 6th 2015, 11:08:56 pm</t>
  </si>
  <si>
    <t>Feb 4th 2015, 5:25:37 pm</t>
  </si>
  <si>
    <t>Jan 27th 2015, 10:24:34 pm</t>
  </si>
  <si>
    <t>Jan 22nd 2015, 2:33:48 pm</t>
  </si>
  <si>
    <t>Jan 17th 2015, 8:35:03 pm</t>
  </si>
  <si>
    <t>Jan 4th 2015, 4:51:02 pm</t>
  </si>
  <si>
    <t>Jan 3rd 2015, 1:53:52 am</t>
  </si>
  <si>
    <t>Jan 2nd 2015, 8:41:40 pm</t>
  </si>
  <si>
    <t>Dec 29th 2014, 8:22:33 pm</t>
  </si>
  <si>
    <t>Dec 27th 2014, 6:30:41 pm</t>
  </si>
  <si>
    <t>Dec 26th 2014, 9:15:40 pm</t>
  </si>
  <si>
    <t>Dec 26th 2014, 3:53:29 pm</t>
  </si>
  <si>
    <t>Dec 24th 2014, 5:38:19 pm</t>
  </si>
  <si>
    <t>Dec 22nd 2014, 9:34:03 pm</t>
  </si>
  <si>
    <t>Dec 20th 2014, 9:05:09 pm</t>
  </si>
  <si>
    <t>Dec 20th 2014, 2:41:46 pm</t>
  </si>
  <si>
    <t>Dec 18th 2014, 6:46:32 pm</t>
  </si>
  <si>
    <t>Dec 15th 2014, 6:58:13 pm</t>
  </si>
  <si>
    <t>Dec 13th 2014, 3:16:42 pm</t>
  </si>
  <si>
    <t>Dec 11th 2014, 8:20:27 pm</t>
  </si>
  <si>
    <t>Dec 11th 2014, 2:38:40 pm</t>
  </si>
  <si>
    <t>Dec 4th 2014, 7:19:13 pm</t>
  </si>
  <si>
    <t>Dec 3rd 2014, 6:02:00 pm</t>
  </si>
  <si>
    <t>Nov 30th 2014, 2:30:52 pm</t>
  </si>
  <si>
    <t>Nov 29th 2014, 7:00:07 am</t>
  </si>
  <si>
    <t>Nov 29th 2014, 3:50:29 pm</t>
  </si>
  <si>
    <t>Nov 29th 2014, 2:45:07 pm</t>
  </si>
  <si>
    <t>Nov 28th 2014, 1:17:14 pm</t>
  </si>
  <si>
    <t>Nov 25th 2014, 10:41:41 pm</t>
  </si>
  <si>
    <t>Nov 23rd 2014, 8:12:19 pm</t>
  </si>
  <si>
    <t>Nov 23rd 2014, 2:13:14 pm</t>
  </si>
  <si>
    <t>Nov 22nd 2014, 9:25:32 pm</t>
  </si>
  <si>
    <t>Nov 21st 2014, 3:30:41 pm</t>
  </si>
  <si>
    <t>Nov 21st 2014, 1:11:10 pm</t>
  </si>
  <si>
    <t>Nov 18th 2014, 9:24:00 pm</t>
  </si>
  <si>
    <t>Nov 16th 2014, 4:36:43 pm</t>
  </si>
  <si>
    <t>Nov 14th 2014, 2:33:03 pm</t>
  </si>
  <si>
    <t>Nov 12th 2014, 9:50:46 pm</t>
  </si>
  <si>
    <t>Nov 9th 2014, 9:13:48 pm</t>
  </si>
  <si>
    <t>Nov 4th 2014, 6:30:37 pm</t>
  </si>
  <si>
    <t>Nov 2nd 2014, 4:44:30 pm</t>
  </si>
  <si>
    <t>Nov 2nd 2014, 1:49:50 pm</t>
  </si>
  <si>
    <t>Nov 2nd 2014, 1:01:50 pm</t>
  </si>
  <si>
    <t>Nov 1st 2014, 6:24:44 pm</t>
  </si>
  <si>
    <t>Oct 30th 2014, 8:34:49 pm</t>
  </si>
  <si>
    <t>Oct 29th 2014, 9:57:14 pm</t>
  </si>
  <si>
    <t>Oct 29th 2014, 6:38:14 pm</t>
  </si>
  <si>
    <t>Oct 27th 2014, 9:56:18 pm</t>
  </si>
  <si>
    <t>Oct 27th 2014, 1:23:30 pm</t>
  </si>
  <si>
    <t>Oct 26th 2014, 7:34:56 pm</t>
  </si>
  <si>
    <t>Oct 21st 2014, 7:46:25 pm</t>
  </si>
  <si>
    <t>Oct 21st 2014, 10:02:57 pm</t>
  </si>
  <si>
    <t>Oct 20th 2014, 7:46:04 pm</t>
  </si>
  <si>
    <t>Oct 18th 2014, 3:55:56 pm</t>
  </si>
  <si>
    <t>Oct 18th 2014, 10:44:30 pm</t>
  </si>
  <si>
    <t>Oct 16th 2014, 7:18:18 pm</t>
  </si>
  <si>
    <t>Oct 16th 2014, 7:17:41 pm</t>
  </si>
  <si>
    <t>Oct 12th 2014, 2:29:54 pm</t>
  </si>
  <si>
    <t>Oct 8th 2014, 7:11:39 pm</t>
  </si>
  <si>
    <t>Oct 8th 2014, 7:11:02 pm</t>
  </si>
  <si>
    <t>Oct 6th 2014, 8:10:08 pm</t>
  </si>
  <si>
    <t>Oct 6th 2014, 6:47:18 pm</t>
  </si>
  <si>
    <t>Oct 5th 2014, 3:50:40 pm</t>
  </si>
  <si>
    <t>Oct 2nd 2014, 8:14:27 pm</t>
  </si>
  <si>
    <t>Sep 28th 2014, 12:30:45 pm</t>
  </si>
  <si>
    <t>Sep 27th 2014, 5:10:56 pm</t>
  </si>
  <si>
    <t>Sep 26th 2014, 7:43:08 pm</t>
  </si>
  <si>
    <t>Sep 23rd 2014, 6:29:51 pm</t>
  </si>
  <si>
    <t>Sep 22nd 2014, 12:25:52 pm</t>
  </si>
  <si>
    <t>Sep 21st 2014, 4:11:32 pm</t>
  </si>
  <si>
    <t>Sep 19th 2014, 6:37:12 pm</t>
  </si>
  <si>
    <t>Sep 19th 2014, 11:35:29 pm</t>
  </si>
  <si>
    <t>Sep 19th 2014, 1:22:02 pm</t>
  </si>
  <si>
    <t>Sep 16th 2014, 10:33:20 pm</t>
  </si>
  <si>
    <t>Sep 14th 2014, 5:50:38 pm</t>
  </si>
  <si>
    <t>Sep 14th 2014, 5:07:17 pm</t>
  </si>
  <si>
    <t>Sep 13th 2014, 5:35:44 pm</t>
  </si>
  <si>
    <t>Sep 10th 2014, 9:23:19 pm</t>
  </si>
  <si>
    <t>Sep 8th 2014, 2:42:55 pm</t>
  </si>
  <si>
    <t>Sep 8th 2014, 12:01:04 pm</t>
  </si>
  <si>
    <t>Sep 7th 2014, 9:59:59 pm</t>
  </si>
  <si>
    <t>Sep 7th 2014, 7:03:46 pm</t>
  </si>
  <si>
    <t>Sep 6th 2014, 4:40:54 pm</t>
  </si>
  <si>
    <t>Sep 3rd 2014, 7:27:03 pm</t>
  </si>
  <si>
    <t>Sep 2nd 2014, 7:30:44 pm</t>
  </si>
  <si>
    <t>Sep 1st 2014, 1:26:08 pm</t>
  </si>
  <si>
    <t>Aug 31st 2014, 5:58:36 pm</t>
  </si>
  <si>
    <t>Aug 30th 2014, 3:24:19 pm</t>
  </si>
  <si>
    <t>Aug 28th 2014, 7:17:39 pm</t>
  </si>
  <si>
    <t>Aug 27th 2014, 7:53:47 pm</t>
  </si>
  <si>
    <t>Aug 27th 2014, 2:48:38 pm</t>
  </si>
  <si>
    <t>Aug 26th 2014, 8:03:09 pm</t>
  </si>
  <si>
    <t>Aug 26th 2014, 6:49:59 pm</t>
  </si>
  <si>
    <t>Aug 26th 2014, 4:53:54 pm</t>
  </si>
  <si>
    <t>Aug 26th 2014, 3:15:06 pm</t>
  </si>
  <si>
    <t>Aug 23rd 2014, 7:50:42 pm</t>
  </si>
  <si>
    <t>Aug 23rd 2014, 7:15:42 pm</t>
  </si>
  <si>
    <t>Aug 20th 2014, 2:03:17 pm</t>
  </si>
  <si>
    <t>Aug 19th 2014, 6:32:55 pm</t>
  </si>
  <si>
    <t>Aug 19th 2014, 1:38:09 pm</t>
  </si>
  <si>
    <t>Aug 17th 2014, 8:52:39 pm</t>
  </si>
  <si>
    <t>Aug 16th 2014, 6:53:29 pm</t>
  </si>
  <si>
    <t>Aug 15th 2014, 2:11:14 pm</t>
  </si>
  <si>
    <t>Aug 15th 2014, 2:06:11 pm</t>
  </si>
  <si>
    <t>Aug 14th 2014, 3:11:14 pm</t>
  </si>
  <si>
    <t>Aug 13th 2014, 7:26:31 pm</t>
  </si>
  <si>
    <t>Aug 12th 2014, 6:01:55 pm</t>
  </si>
  <si>
    <t>Aug 10th 2014, 3:03:13 pm</t>
  </si>
  <si>
    <t>Aug 9th 2014, 6:17:39 pm</t>
  </si>
  <si>
    <t>Aug 9th 2014, 1:31:51 pm</t>
  </si>
  <si>
    <t xml:space="preserve">$3.00 </t>
  </si>
  <si>
    <t xml:space="preserve">$2.75 </t>
  </si>
  <si>
    <t xml:space="preserve">$3.25 </t>
  </si>
  <si>
    <t xml:space="preserve">$1.00 </t>
  </si>
  <si>
    <t xml:space="preserve">$3.50 </t>
  </si>
  <si>
    <t xml:space="preserve">$3.35 </t>
  </si>
  <si>
    <t xml:space="preserve">$2.50 </t>
  </si>
  <si>
    <t xml:space="preserve">$3.81 </t>
  </si>
  <si>
    <t xml:space="preserve">$4.35 </t>
  </si>
  <si>
    <t xml:space="preserve">$3.26 </t>
  </si>
  <si>
    <t xml:space="preserve">$4.50 </t>
  </si>
  <si>
    <t xml:space="preserve">$3.76 </t>
  </si>
  <si>
    <t xml:space="preserve">$3.24 </t>
  </si>
  <si>
    <t xml:space="preserve">$2.00 </t>
  </si>
  <si>
    <t xml:space="preserve">$4.90 </t>
  </si>
  <si>
    <t xml:space="preserve">$3.27 </t>
  </si>
  <si>
    <t xml:space="preserve">$5.00 </t>
  </si>
  <si>
    <t xml:space="preserve">$4.00 </t>
  </si>
  <si>
    <t xml:space="preserve">$5.50 </t>
  </si>
  <si>
    <t xml:space="preserve">$6.53 </t>
  </si>
  <si>
    <t xml:space="preserve">$4.25 </t>
  </si>
  <si>
    <t xml:space="preserve">$3.20 </t>
  </si>
  <si>
    <t xml:space="preserve">$4.36 </t>
  </si>
  <si>
    <t xml:space="preserve">$3.75 </t>
  </si>
  <si>
    <t xml:space="preserve">$2.25 </t>
  </si>
  <si>
    <t xml:space="preserve">$4.40 </t>
  </si>
  <si>
    <t xml:space="preserve">$1.50 </t>
  </si>
  <si>
    <t xml:space="preserve">$3.80 </t>
  </si>
  <si>
    <t xml:space="preserve">$2.65 </t>
  </si>
  <si>
    <t xml:space="preserve">$4.08 </t>
  </si>
  <si>
    <t xml:space="preserve">$3.85 </t>
  </si>
  <si>
    <t xml:space="preserve">$2.95 </t>
  </si>
  <si>
    <t xml:space="preserve">$2.45 </t>
  </si>
  <si>
    <t xml:space="preserve">$3.95 </t>
  </si>
  <si>
    <t xml:space="preserve">$5.25 </t>
  </si>
  <si>
    <t xml:space="preserve">$3.15 </t>
  </si>
  <si>
    <t xml:space="preserve">$1.75 </t>
  </si>
  <si>
    <t xml:space="preserve">$3.55 </t>
  </si>
  <si>
    <t xml:space="preserve">$2.85 </t>
  </si>
  <si>
    <t xml:space="preserve">$3.79 </t>
  </si>
  <si>
    <t xml:space="preserve">$2.71 </t>
  </si>
  <si>
    <t xml:space="preserve">$1.09 </t>
  </si>
  <si>
    <t xml:space="preserve">$3.05 </t>
  </si>
  <si>
    <t xml:space="preserve">$2.55 </t>
  </si>
  <si>
    <t>Plain</t>
  </si>
  <si>
    <t>Pepperoni</t>
  </si>
  <si>
    <t>Stuffed Crust Plain</t>
  </si>
  <si>
    <t>Jumbo</t>
  </si>
  <si>
    <t>Sicilian</t>
  </si>
  <si>
    <t>White</t>
  </si>
  <si>
    <t>Grandma</t>
  </si>
  <si>
    <t>Margherita</t>
  </si>
  <si>
    <t>Meatball</t>
  </si>
  <si>
    <t>Brooklyn</t>
  </si>
  <si>
    <t>Queens</t>
  </si>
  <si>
    <t>Manhattan</t>
  </si>
  <si>
    <t>The Bronx</t>
  </si>
  <si>
    <t>Staten Island</t>
  </si>
  <si>
    <t>11210</t>
  </si>
  <si>
    <t>11417</t>
  </si>
  <si>
    <t>11214</t>
  </si>
  <si>
    <t>11415</t>
  </si>
  <si>
    <t>10001</t>
  </si>
  <si>
    <t>10462</t>
  </si>
  <si>
    <t>10469</t>
  </si>
  <si>
    <t>11229</t>
  </si>
  <si>
    <t>10470</t>
  </si>
  <si>
    <t>10458</t>
  </si>
  <si>
    <t>10312</t>
  </si>
  <si>
    <t>10013</t>
  </si>
  <si>
    <t>10463</t>
  </si>
  <si>
    <t>11416</t>
  </si>
  <si>
    <t>10468</t>
  </si>
  <si>
    <t>10467</t>
  </si>
  <si>
    <t>11232</t>
  </si>
  <si>
    <t>11212</t>
  </si>
  <si>
    <t>10026</t>
  </si>
  <si>
    <t>11385</t>
  </si>
  <si>
    <t>11224</t>
  </si>
  <si>
    <t>10314</t>
  </si>
  <si>
    <t>11368</t>
  </si>
  <si>
    <t>11216</t>
  </si>
  <si>
    <t>10036</t>
  </si>
  <si>
    <t>11219</t>
  </si>
  <si>
    <t>11361</t>
  </si>
  <si>
    <t>11375</t>
  </si>
  <si>
    <t>11364</t>
  </si>
  <si>
    <t>10455</t>
  </si>
  <si>
    <t>10003</t>
  </si>
  <si>
    <t>11428</t>
  </si>
  <si>
    <t>11355</t>
  </si>
  <si>
    <t>11218</t>
  </si>
  <si>
    <t>11235</t>
  </si>
  <si>
    <t>11372</t>
  </si>
  <si>
    <t>11237</t>
  </si>
  <si>
    <t>11223</t>
  </si>
  <si>
    <t>10024</t>
  </si>
  <si>
    <t>11234</t>
  </si>
  <si>
    <t>10472</t>
  </si>
  <si>
    <t>10029</t>
  </si>
  <si>
    <t>10457</t>
  </si>
  <si>
    <t>11432</t>
  </si>
  <si>
    <t>10305</t>
  </si>
  <si>
    <t>11106</t>
  </si>
  <si>
    <t>10473</t>
  </si>
  <si>
    <t>11370</t>
  </si>
  <si>
    <t>10456</t>
  </si>
  <si>
    <t>10018</t>
  </si>
  <si>
    <t>10025</t>
  </si>
  <si>
    <t>10030</t>
  </si>
  <si>
    <t>11226</t>
  </si>
  <si>
    <t>11207</t>
  </si>
  <si>
    <t>11362</t>
  </si>
  <si>
    <t>10466</t>
  </si>
  <si>
    <t>10451</t>
  </si>
  <si>
    <t>11581</t>
  </si>
  <si>
    <t>11209</t>
  </si>
  <si>
    <t>11694</t>
  </si>
  <si>
    <t>10304</t>
  </si>
  <si>
    <t>11208</t>
  </si>
  <si>
    <t>11434</t>
  </si>
  <si>
    <t>11433</t>
  </si>
  <si>
    <t>10011</t>
  </si>
  <si>
    <t>10022</t>
  </si>
  <si>
    <t>10452</t>
  </si>
  <si>
    <t>10002</t>
  </si>
  <si>
    <t>10019</t>
  </si>
  <si>
    <t>11373</t>
  </si>
  <si>
    <t>10014</t>
  </si>
  <si>
    <t>10016</t>
  </si>
  <si>
    <t>10006</t>
  </si>
  <si>
    <t>11249</t>
  </si>
  <si>
    <t>11222</t>
  </si>
  <si>
    <t>11201</t>
  </si>
  <si>
    <t>11251</t>
  </si>
  <si>
    <t>10310</t>
  </si>
  <si>
    <t>11238</t>
  </si>
  <si>
    <t>10009</t>
  </si>
  <si>
    <t>10301</t>
  </si>
  <si>
    <t>11378</t>
  </si>
  <si>
    <t>10035</t>
  </si>
  <si>
    <t>11217</t>
  </si>
  <si>
    <t>11001</t>
  </si>
  <si>
    <t>10031</t>
  </si>
  <si>
    <t>11215</t>
  </si>
  <si>
    <t>11206</t>
  </si>
  <si>
    <t>11691</t>
  </si>
  <si>
    <t>11693</t>
  </si>
  <si>
    <t>11205</t>
  </si>
  <si>
    <t>10004</t>
  </si>
  <si>
    <t>11419</t>
  </si>
  <si>
    <t>11231</t>
  </si>
  <si>
    <t>11379</t>
  </si>
  <si>
    <t>11211</t>
  </si>
  <si>
    <t>10017</t>
  </si>
  <si>
    <t>11412</t>
  </si>
  <si>
    <t>10038</t>
  </si>
  <si>
    <t>11580</t>
  </si>
  <si>
    <t>11426</t>
  </si>
  <si>
    <t>11413</t>
  </si>
  <si>
    <t>11422</t>
  </si>
  <si>
    <t>11435</t>
  </si>
  <si>
    <t>11230</t>
  </si>
  <si>
    <t>10065</t>
  </si>
  <si>
    <t>10128</t>
  </si>
  <si>
    <t>10075</t>
  </si>
  <si>
    <t>11418</t>
  </si>
  <si>
    <t>11414</t>
  </si>
  <si>
    <t>10012</t>
  </si>
  <si>
    <t>10460</t>
  </si>
  <si>
    <t>10459</t>
  </si>
  <si>
    <t>10037</t>
  </si>
  <si>
    <t>10028</t>
  </si>
  <si>
    <t>11377</t>
  </si>
  <si>
    <t>11104</t>
  </si>
  <si>
    <t>10280</t>
  </si>
  <si>
    <t>10010</t>
  </si>
  <si>
    <t>10023</t>
  </si>
  <si>
    <t>10007</t>
  </si>
  <si>
    <t>10021</t>
  </si>
  <si>
    <t>10005</t>
  </si>
  <si>
    <t>11354</t>
  </si>
  <si>
    <t>10306</t>
  </si>
  <si>
    <t>10464</t>
  </si>
  <si>
    <t>11221</t>
  </si>
  <si>
    <t>10278</t>
  </si>
  <si>
    <t>10027</t>
  </si>
  <si>
    <t>10309</t>
  </si>
  <si>
    <t>11436</t>
  </si>
  <si>
    <t>11103</t>
  </si>
  <si>
    <t>11096</t>
  </si>
  <si>
    <t>Postal code</t>
  </si>
  <si>
    <t>Borough</t>
  </si>
  <si>
    <t>Time</t>
  </si>
  <si>
    <t>Index</t>
  </si>
  <si>
    <t>BRONX</t>
  </si>
  <si>
    <t xml:space="preserve">Morris Heights </t>
  </si>
  <si>
    <t>10453</t>
  </si>
  <si>
    <t xml:space="preserve">Highbridge </t>
  </si>
  <si>
    <t>Tremont</t>
  </si>
  <si>
    <t xml:space="preserve">Morrisania </t>
  </si>
  <si>
    <t xml:space="preserve">Hunts Point </t>
  </si>
  <si>
    <t>10474</t>
  </si>
  <si>
    <t xml:space="preserve">Mott Haven-Port Morris </t>
  </si>
  <si>
    <t>10454</t>
  </si>
  <si>
    <t xml:space="preserve">Concourse Village-Melrose </t>
  </si>
  <si>
    <t>Melrose-Longwood-Morrisania</t>
  </si>
  <si>
    <t xml:space="preserve"> </t>
  </si>
  <si>
    <t xml:space="preserve">Melrose-Longwood </t>
  </si>
  <si>
    <t xml:space="preserve">Longwood-Morrisania </t>
  </si>
  <si>
    <t>Rikers Island</t>
  </si>
  <si>
    <t xml:space="preserve">Belmont-Fordham-Bedford Park </t>
  </si>
  <si>
    <t xml:space="preserve">Riverdale-Fieldston </t>
  </si>
  <si>
    <t>10471</t>
  </si>
  <si>
    <t xml:space="preserve">Woodlawn-Wakefield </t>
  </si>
  <si>
    <t xml:space="preserve">University Heights-Kingsbridge </t>
  </si>
  <si>
    <t>Kingsbridge-Spuyten Duyvil</t>
  </si>
  <si>
    <t xml:space="preserve">Norwood-Williamsbridge </t>
  </si>
  <si>
    <t xml:space="preserve">Co-op City-Eastchester </t>
  </si>
  <si>
    <t>10475</t>
  </si>
  <si>
    <t xml:space="preserve">Williamsbridge-Baychester </t>
  </si>
  <si>
    <t xml:space="preserve">Wakefield </t>
  </si>
  <si>
    <t>Country Club-Throgs Neck-City Island</t>
  </si>
  <si>
    <t xml:space="preserve">City Island </t>
  </si>
  <si>
    <t xml:space="preserve">Throgs Neck-Country Club </t>
  </si>
  <si>
    <t>10465</t>
  </si>
  <si>
    <t xml:space="preserve">Parkchester-Van Nest </t>
  </si>
  <si>
    <t>Soundview-Clason Point</t>
  </si>
  <si>
    <t xml:space="preserve">Soundview-Bruckner </t>
  </si>
  <si>
    <t xml:space="preserve">Clason Point </t>
  </si>
  <si>
    <t xml:space="preserve">Westchester Square-Morris Park </t>
  </si>
  <si>
    <t>10461</t>
  </si>
  <si>
    <t>West Farms-Crotona Park East</t>
  </si>
  <si>
    <t>BROOKLYN</t>
  </si>
  <si>
    <t xml:space="preserve">Flatbush </t>
  </si>
  <si>
    <t xml:space="preserve">East Flatbush </t>
  </si>
  <si>
    <t>11203</t>
  </si>
  <si>
    <t>Crown Heights</t>
  </si>
  <si>
    <t>Crown Heights-Weeksville</t>
  </si>
  <si>
    <t>11213</t>
  </si>
  <si>
    <t>Crown Heights-Prospect Lefferts</t>
  </si>
  <si>
    <t>11225</t>
  </si>
  <si>
    <t xml:space="preserve">Midwood </t>
  </si>
  <si>
    <t xml:space="preserve">Vanderveer </t>
  </si>
  <si>
    <t xml:space="preserve">Coney Island </t>
  </si>
  <si>
    <t>Gravesend-Homecrest</t>
  </si>
  <si>
    <t>Gravesend</t>
  </si>
  <si>
    <t xml:space="preserve">Homecrest-Madison </t>
  </si>
  <si>
    <t xml:space="preserve">Sheepshead Bay-Brighton Beach </t>
  </si>
  <si>
    <t>Flatlands-Canarsie</t>
  </si>
  <si>
    <t xml:space="preserve">Flatlands-Mill Basin </t>
  </si>
  <si>
    <t xml:space="preserve">Canarsie </t>
  </si>
  <si>
    <t>11236</t>
  </si>
  <si>
    <t>Bensonhurst-Mapleton</t>
  </si>
  <si>
    <t>11204</t>
  </si>
  <si>
    <t>Bay Ridge-Bensonhurst</t>
  </si>
  <si>
    <t xml:space="preserve">Bath Beach-Bensonhurst </t>
  </si>
  <si>
    <t xml:space="preserve">Dyker Heights </t>
  </si>
  <si>
    <t>11228</t>
  </si>
  <si>
    <t xml:space="preserve">Bay Ridge </t>
  </si>
  <si>
    <t xml:space="preserve">Brownsville </t>
  </si>
  <si>
    <t xml:space="preserve">East New York </t>
  </si>
  <si>
    <t xml:space="preserve">Cypress Hills </t>
  </si>
  <si>
    <t xml:space="preserve">Starrett City </t>
  </si>
  <si>
    <t>11239</t>
  </si>
  <si>
    <t xml:space="preserve">Fort Greene-Clinton Hill </t>
  </si>
  <si>
    <t xml:space="preserve">Williamsburg </t>
  </si>
  <si>
    <t xml:space="preserve">Bushwick </t>
  </si>
  <si>
    <t xml:space="preserve">Greenpoint </t>
  </si>
  <si>
    <t xml:space="preserve">Bedford Stuyvesant </t>
  </si>
  <si>
    <t xml:space="preserve">Williamsburg-Bedford Stuyvesant </t>
  </si>
  <si>
    <t xml:space="preserve">Bushwick-Bedford Stuyvesant </t>
  </si>
  <si>
    <t xml:space="preserve">Stuyvesant Heights-Ocean Hill </t>
  </si>
  <si>
    <t>11233</t>
  </si>
  <si>
    <t xml:space="preserve">Prospect Heights </t>
  </si>
  <si>
    <t xml:space="preserve">Brooklyn Heights-Cobble Hill </t>
  </si>
  <si>
    <t>Park Slope</t>
  </si>
  <si>
    <t xml:space="preserve">Park Slope-Windsor Terrace </t>
  </si>
  <si>
    <t xml:space="preserve">Park Slope-Boerum Hill </t>
  </si>
  <si>
    <t xml:space="preserve">Carroll Gardens-Red Hook </t>
  </si>
  <si>
    <t>Sunset Park-Industry City</t>
  </si>
  <si>
    <t xml:space="preserve">Sunset Park </t>
  </si>
  <si>
    <t>11220</t>
  </si>
  <si>
    <t xml:space="preserve">Industry City-Sunset Park </t>
  </si>
  <si>
    <t xml:space="preserve">Kensington-Windsor Terrace </t>
  </si>
  <si>
    <t xml:space="preserve">Borough Park </t>
  </si>
  <si>
    <t>MANHATTAN</t>
  </si>
  <si>
    <t>Washington Heights</t>
  </si>
  <si>
    <t>10032</t>
  </si>
  <si>
    <t>10033</t>
  </si>
  <si>
    <t>10040</t>
  </si>
  <si>
    <t xml:space="preserve">Inwood </t>
  </si>
  <si>
    <t>10034</t>
  </si>
  <si>
    <t xml:space="preserve">Hamilton Heights </t>
  </si>
  <si>
    <t>Manhattanville-Harlem</t>
  </si>
  <si>
    <t>10039</t>
  </si>
  <si>
    <t>East Harlem</t>
  </si>
  <si>
    <t>Marble Hill</t>
  </si>
  <si>
    <t>Chinatown and Vicinity</t>
  </si>
  <si>
    <t xml:space="preserve">Battery Park City </t>
  </si>
  <si>
    <t>The Financial District</t>
  </si>
  <si>
    <t>10048</t>
  </si>
  <si>
    <t>Lower East Side-East Village-Stuy Town</t>
  </si>
  <si>
    <t xml:space="preserve">Chelsea </t>
  </si>
  <si>
    <t>Greenwich Village-Soho</t>
  </si>
  <si>
    <t xml:space="preserve">Theater District-Clinton </t>
  </si>
  <si>
    <t xml:space="preserve">Midtown-Clinton </t>
  </si>
  <si>
    <t xml:space="preserve">Garment District </t>
  </si>
  <si>
    <t xml:space="preserve">Fur-Flower District </t>
  </si>
  <si>
    <t xml:space="preserve">Lincoln Square-Ansonia </t>
  </si>
  <si>
    <t xml:space="preserve">Cathedral-Manhattan Valley </t>
  </si>
  <si>
    <t xml:space="preserve">Upper West Side </t>
  </si>
  <si>
    <t>Upper East Side</t>
  </si>
  <si>
    <t xml:space="preserve">Roosevelt Island </t>
  </si>
  <si>
    <t>10044</t>
  </si>
  <si>
    <t xml:space="preserve">Murray Hill </t>
  </si>
  <si>
    <t xml:space="preserve">Sutton Place-Beekman Place </t>
  </si>
  <si>
    <t xml:space="preserve">Grand Central-United Nations </t>
  </si>
  <si>
    <t>QUEENS</t>
  </si>
  <si>
    <t xml:space="preserve">Long Island City-Hunters Point </t>
  </si>
  <si>
    <t>11101</t>
  </si>
  <si>
    <t xml:space="preserve">Old Astoria </t>
  </si>
  <si>
    <t>11102</t>
  </si>
  <si>
    <t xml:space="preserve">Astoria </t>
  </si>
  <si>
    <t xml:space="preserve">Steinway </t>
  </si>
  <si>
    <t>11105</t>
  </si>
  <si>
    <t xml:space="preserve">Ravenswood </t>
  </si>
  <si>
    <t xml:space="preserve">Sunnyside </t>
  </si>
  <si>
    <t xml:space="preserve">Woodside </t>
  </si>
  <si>
    <t>Jackson Heights</t>
  </si>
  <si>
    <t xml:space="preserve">Elmhurst </t>
  </si>
  <si>
    <t xml:space="preserve">Corona </t>
  </si>
  <si>
    <t xml:space="preserve">East Elmhurst </t>
  </si>
  <si>
    <t>11369</t>
  </si>
  <si>
    <t>Flushing</t>
  </si>
  <si>
    <t xml:space="preserve">Flushing </t>
  </si>
  <si>
    <t xml:space="preserve">Flushing-Murray Hill </t>
  </si>
  <si>
    <t>Forest Hills-Kew Gardens</t>
  </si>
  <si>
    <t xml:space="preserve">Forest Hills </t>
  </si>
  <si>
    <t xml:space="preserve">Kew Gardens </t>
  </si>
  <si>
    <t xml:space="preserve">Kew Gardens Hills </t>
  </si>
  <si>
    <t>11367</t>
  </si>
  <si>
    <t xml:space="preserve">Rego Park </t>
  </si>
  <si>
    <t>11374</t>
  </si>
  <si>
    <t xml:space="preserve">Maspeth </t>
  </si>
  <si>
    <t xml:space="preserve">Middle Village </t>
  </si>
  <si>
    <t xml:space="preserve">Ridgewood-Glendale </t>
  </si>
  <si>
    <t>Woodhaven-Ozone Park</t>
  </si>
  <si>
    <t xml:space="preserve">Ozone Park-Woodhaven </t>
  </si>
  <si>
    <t xml:space="preserve">Ozone Park </t>
  </si>
  <si>
    <t xml:space="preserve">Woodhaven </t>
  </si>
  <si>
    <t>11421</t>
  </si>
  <si>
    <t>Richmond Hill</t>
  </si>
  <si>
    <t xml:space="preserve">Richmond Hill </t>
  </si>
  <si>
    <t>Richmond Hill South</t>
  </si>
  <si>
    <t>South Ozone Park</t>
  </si>
  <si>
    <t xml:space="preserve">South Ozone Park </t>
  </si>
  <si>
    <t>11420</t>
  </si>
  <si>
    <t xml:space="preserve">Howard Beach </t>
  </si>
  <si>
    <t xml:space="preserve">Hollis-Holliswood </t>
  </si>
  <si>
    <t>11423</t>
  </si>
  <si>
    <t xml:space="preserve">Briarwood-South Jamaica </t>
  </si>
  <si>
    <t xml:space="preserve">South Jamaica </t>
  </si>
  <si>
    <t xml:space="preserve">Jamaica-Hillcrest </t>
  </si>
  <si>
    <t xml:space="preserve">Far Rockaway-Edgemere </t>
  </si>
  <si>
    <t>Northern Queens Village</t>
  </si>
  <si>
    <t>Queens Village-Hollis Hills</t>
  </si>
  <si>
    <t>11427</t>
  </si>
  <si>
    <t xml:space="preserve">Queens Village </t>
  </si>
  <si>
    <t>Springfield Gardens-Laurelton-Rosedale</t>
  </si>
  <si>
    <t xml:space="preserve">Springfield Gardens-Laurelton </t>
  </si>
  <si>
    <t xml:space="preserve">Rosedale </t>
  </si>
  <si>
    <t>Cambria Heights.-St. Albans-Rochdale</t>
  </si>
  <si>
    <t xml:space="preserve">Cambria Heights </t>
  </si>
  <si>
    <t>11411</t>
  </si>
  <si>
    <t xml:space="preserve">St. Albans </t>
  </si>
  <si>
    <t>Rochdale</t>
  </si>
  <si>
    <t xml:space="preserve">Queens Village South </t>
  </si>
  <si>
    <t>11429</t>
  </si>
  <si>
    <t xml:space="preserve">Arverne </t>
  </si>
  <si>
    <t>11692</t>
  </si>
  <si>
    <t xml:space="preserve">Hammels-Broad Channel </t>
  </si>
  <si>
    <t xml:space="preserve">Seaside-Belle Harbor-Neponsit </t>
  </si>
  <si>
    <t>Breezy Point-Roxbury</t>
  </si>
  <si>
    <t>11697</t>
  </si>
  <si>
    <t>J.F.K. vicinity</t>
  </si>
  <si>
    <t>11430</t>
  </si>
  <si>
    <t xml:space="preserve">College Point </t>
  </si>
  <si>
    <t>11356</t>
  </si>
  <si>
    <t xml:space="preserve">Whitestone </t>
  </si>
  <si>
    <t>11357</t>
  </si>
  <si>
    <t xml:space="preserve">Auburndale </t>
  </si>
  <si>
    <t>11358</t>
  </si>
  <si>
    <t xml:space="preserve">Bay Terrace </t>
  </si>
  <si>
    <t>11360</t>
  </si>
  <si>
    <t xml:space="preserve">Bayside </t>
  </si>
  <si>
    <t>Little Neck-Douglaston</t>
  </si>
  <si>
    <t>Douglaston-Little Neck</t>
  </si>
  <si>
    <t>11363</t>
  </si>
  <si>
    <t xml:space="preserve">Oakland Gardens-Bayside Hills </t>
  </si>
  <si>
    <t xml:space="preserve">Fresh Meadows </t>
  </si>
  <si>
    <t>11365</t>
  </si>
  <si>
    <t xml:space="preserve">Hillcrest-Fresh Meadows </t>
  </si>
  <si>
    <t>11366</t>
  </si>
  <si>
    <t>Glen Oaks-Floral Park</t>
  </si>
  <si>
    <t xml:space="preserve">Glen Oaks </t>
  </si>
  <si>
    <t>11004</t>
  </si>
  <si>
    <t xml:space="preserve">Floral Park </t>
  </si>
  <si>
    <t>New Hyde Park</t>
  </si>
  <si>
    <t>11040</t>
  </si>
  <si>
    <t xml:space="preserve">North Shore Towers </t>
  </si>
  <si>
    <t>11005</t>
  </si>
  <si>
    <t xml:space="preserve">Bellerose </t>
  </si>
  <si>
    <t>STATEN ISLAND</t>
  </si>
  <si>
    <t xml:space="preserve">Castleton Corners-New Springville </t>
  </si>
  <si>
    <t xml:space="preserve">Stapleton-Todt Hill </t>
  </si>
  <si>
    <t xml:space="preserve">Rosebank-Old Town </t>
  </si>
  <si>
    <t xml:space="preserve">New Dorp-Richmondtown </t>
  </si>
  <si>
    <t xml:space="preserve">Mariners Harbor-Port Ivory </t>
  </si>
  <si>
    <t>10303</t>
  </si>
  <si>
    <t xml:space="preserve">Port Richmond </t>
  </si>
  <si>
    <t>10302</t>
  </si>
  <si>
    <t xml:space="preserve">West Brighton </t>
  </si>
  <si>
    <t xml:space="preserve">New Brighton-Grymes Hill </t>
  </si>
  <si>
    <t xml:space="preserve">Tottenville </t>
  </si>
  <si>
    <t>10307</t>
  </si>
  <si>
    <t xml:space="preserve">Princes Bay-Woodrow </t>
  </si>
  <si>
    <t xml:space="preserve">Eltingville-Arden Heights </t>
  </si>
  <si>
    <t xml:space="preserve">Great Kills </t>
  </si>
  <si>
    <t>10308</t>
  </si>
  <si>
    <t>Harlem</t>
  </si>
  <si>
    <t>Zip Code</t>
  </si>
  <si>
    <t>Hour</t>
  </si>
  <si>
    <t>day-of-week</t>
  </si>
  <si>
    <t>month</t>
  </si>
  <si>
    <t>neighborhood</t>
  </si>
  <si>
    <t>Row Labels</t>
  </si>
  <si>
    <t>Grand Total</t>
  </si>
  <si>
    <t>Sum of Price as number</t>
  </si>
  <si>
    <t xml:space="preserve">How has the average price of pizza changed over the years? </t>
  </si>
  <si>
    <t>Average of Price as number</t>
  </si>
  <si>
    <t>(Multiple Items)</t>
  </si>
  <si>
    <t>Question: Which neighborhoods have the most expensive pizza?</t>
  </si>
  <si>
    <t>Question: Which neighborhoods have the least expensive pizza?</t>
  </si>
  <si>
    <t>Question: Which borough has the most expensive pizza?</t>
  </si>
  <si>
    <t>Max of Price as number</t>
  </si>
  <si>
    <t>Min of Price as number</t>
  </si>
  <si>
    <t>Range</t>
  </si>
  <si>
    <t>Boroughs</t>
  </si>
  <si>
    <t>Max</t>
  </si>
  <si>
    <t>Min</t>
  </si>
  <si>
    <t xml:space="preserve">Avg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</si>
</sst>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00000"/>
    <numFmt numFmtId="166" formatCode="[$-F400]h:mm:ss\ AM/PM"/>
    <numFmt numFmtId="167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2" fillId="0" borderId="0" xfId="0" applyFont="1"/>
    <xf numFmtId="49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165" fontId="1" fillId="0" borderId="2" xfId="0" applyNumberFormat="1" applyFont="1" applyBorder="1" applyAlignment="1">
      <alignment horizontal="center" vertical="top"/>
    </xf>
    <xf numFmtId="0" fontId="1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12"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alignment horizontal="left" vertical="bottom" textRotation="0" wrapText="0" indent="0" justifyLastLine="0" shrinkToFit="0" readingOrder="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[LiamQuigleyPizza_fixedtime.xlsx]Bottom 10!PivotTable2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Top 10 Neighborhoods with the least expensive Average Price of Pizza (2014-2022) 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 10'!$B$3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'Bottom 10'!$A$4:$A$17</c:f>
              <c:strCache>
                <c:ptCount val="13"/>
                <c:pt idx="0">
                  <c:v>Richmond Hill </c:v>
                </c:pt>
                <c:pt idx="1">
                  <c:v>City Island </c:v>
                </c:pt>
                <c:pt idx="2">
                  <c:v>West Farms-Crotona Park East</c:v>
                </c:pt>
                <c:pt idx="3">
                  <c:v>Floral Park </c:v>
                </c:pt>
                <c:pt idx="4">
                  <c:v>Ozone Park </c:v>
                </c:pt>
                <c:pt idx="5">
                  <c:v>Cypress Hills </c:v>
                </c:pt>
                <c:pt idx="6">
                  <c:v>Williamsburg-Bedford Stuyvesant </c:v>
                </c:pt>
                <c:pt idx="7">
                  <c:v>Highbridge </c:v>
                </c:pt>
                <c:pt idx="8">
                  <c:v>St. Albans </c:v>
                </c:pt>
                <c:pt idx="9">
                  <c:v>Springfield Gardens-Laurelton </c:v>
                </c:pt>
                <c:pt idx="10">
                  <c:v>New Dorp-Richmondtown </c:v>
                </c:pt>
                <c:pt idx="11">
                  <c:v>South Ozone Park </c:v>
                </c:pt>
                <c:pt idx="12">
                  <c:v>Grand Central-United Nations </c:v>
                </c:pt>
              </c:strCache>
            </c:strRef>
          </c:cat>
          <c:val>
            <c:numRef>
              <c:f>'Bottom 10'!$B$4:$B$17</c:f>
              <c:numCache>
                <c:formatCode>"$"#,##0.00</c:formatCode>
                <c:ptCount val="13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  <c:pt idx="5">
                  <c:v>2.0625</c:v>
                </c:pt>
                <c:pt idx="6">
                  <c:v>2.0593750000000002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3-7F47-815D-B32DC9B0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277471"/>
        <c:axId val="1132279119"/>
      </c:barChart>
      <c:catAx>
        <c:axId val="113227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Neighborhoods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79119"/>
        <c:crosses val="autoZero"/>
        <c:auto val="1"/>
        <c:lblAlgn val="ctr"/>
        <c:lblOffset val="100"/>
        <c:noMultiLvlLbl val="0"/>
      </c:catAx>
      <c:valAx>
        <c:axId val="113227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Average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7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[LiamQuigleyPizza_fixedtime.xlsx]Top 10!PivotTable2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Neighborhoods with the most Expensive</a:t>
            </a:r>
            <a:r>
              <a:rPr lang="en-US" baseline="0"/>
              <a:t> Average Price of Pizza (2014-2022)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10'!$A$4:$A$14</c:f>
              <c:strCache>
                <c:ptCount val="10"/>
                <c:pt idx="0">
                  <c:v>Cathedral-Manhattan Valley </c:v>
                </c:pt>
                <c:pt idx="1">
                  <c:v>Clason Point </c:v>
                </c:pt>
                <c:pt idx="2">
                  <c:v>Oakland Gardens-Bayside Hills </c:v>
                </c:pt>
                <c:pt idx="3">
                  <c:v>Midwood </c:v>
                </c:pt>
                <c:pt idx="4">
                  <c:v>Sutton Place-Beekman Place </c:v>
                </c:pt>
                <c:pt idx="5">
                  <c:v>Lincoln Square-Ansonia </c:v>
                </c:pt>
                <c:pt idx="6">
                  <c:v>Jackson Heights</c:v>
                </c:pt>
                <c:pt idx="7">
                  <c:v>Wakefield </c:v>
                </c:pt>
                <c:pt idx="8">
                  <c:v>Bayside </c:v>
                </c:pt>
                <c:pt idx="9">
                  <c:v>Parkchester-Van Nest </c:v>
                </c:pt>
              </c:strCache>
            </c:strRef>
          </c:cat>
          <c:val>
            <c:numRef>
              <c:f>'Top 10'!$B$4:$B$14</c:f>
              <c:numCache>
                <c:formatCode>"$"#,##0.00</c:formatCode>
                <c:ptCount val="10"/>
                <c:pt idx="0">
                  <c:v>5.5</c:v>
                </c:pt>
                <c:pt idx="1">
                  <c:v>5</c:v>
                </c:pt>
                <c:pt idx="2">
                  <c:v>3.5</c:v>
                </c:pt>
                <c:pt idx="3">
                  <c:v>3.5</c:v>
                </c:pt>
                <c:pt idx="4">
                  <c:v>3.4722222222222223</c:v>
                </c:pt>
                <c:pt idx="5">
                  <c:v>3.2700000000000005</c:v>
                </c:pt>
                <c:pt idx="6">
                  <c:v>3.27</c:v>
                </c:pt>
                <c:pt idx="7">
                  <c:v>3.25</c:v>
                </c:pt>
                <c:pt idx="8">
                  <c:v>3.25</c:v>
                </c:pt>
                <c:pt idx="9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A-C846-A5E8-D87FC731D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277471"/>
        <c:axId val="1132279119"/>
      </c:barChart>
      <c:catAx>
        <c:axId val="113227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Neighborhoods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79119"/>
        <c:crosses val="autoZero"/>
        <c:auto val="1"/>
        <c:lblAlgn val="ctr"/>
        <c:lblOffset val="100"/>
        <c:noMultiLvlLbl val="0"/>
      </c:catAx>
      <c:valAx>
        <c:axId val="113227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7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[LiamQuigleyPizza_fixedtime.xlsx]Price Borough!PivotTable5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Price of Pizza throughout the 5 Boroughs (2014-2022)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 Borough'!$B$3</c:f>
              <c:strCache>
                <c:ptCount val="1"/>
                <c:pt idx="0">
                  <c:v>Average of Price as number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'Price Borough'!$A$4:$A$9</c:f>
              <c:strCache>
                <c:ptCount val="5"/>
                <c:pt idx="0">
                  <c:v>Brooklyn</c:v>
                </c:pt>
                <c:pt idx="1">
                  <c:v>Manhattan</c:v>
                </c:pt>
                <c:pt idx="2">
                  <c:v>Queens</c:v>
                </c:pt>
                <c:pt idx="3">
                  <c:v>Staten Island</c:v>
                </c:pt>
                <c:pt idx="4">
                  <c:v>The Bronx</c:v>
                </c:pt>
              </c:strCache>
            </c:strRef>
          </c:cat>
          <c:val>
            <c:numRef>
              <c:f>'Price Borough'!$B$4:$B$9</c:f>
              <c:numCache>
                <c:formatCode>"$"#,##0.00</c:formatCode>
                <c:ptCount val="5"/>
                <c:pt idx="0">
                  <c:v>2.6230370370370366</c:v>
                </c:pt>
                <c:pt idx="1">
                  <c:v>2.7148663101604282</c:v>
                </c:pt>
                <c:pt idx="2">
                  <c:v>2.6303409090909091</c:v>
                </c:pt>
                <c:pt idx="3">
                  <c:v>2.5193750000000001</c:v>
                </c:pt>
                <c:pt idx="4">
                  <c:v>2.8814285714285712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6-2048-82BB-519841F04DBA}"/>
            </c:ext>
          </c:extLst>
        </c:ser>
        <c:ser>
          <c:idx val="1"/>
          <c:order val="1"/>
          <c:tx>
            <c:strRef>
              <c:f>'Price Borough'!$C$3</c:f>
              <c:strCache>
                <c:ptCount val="1"/>
                <c:pt idx="0">
                  <c:v>Max of Price as number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'Price Borough'!$A$4:$A$9</c:f>
              <c:strCache>
                <c:ptCount val="5"/>
                <c:pt idx="0">
                  <c:v>Brooklyn</c:v>
                </c:pt>
                <c:pt idx="1">
                  <c:v>Manhattan</c:v>
                </c:pt>
                <c:pt idx="2">
                  <c:v>Queens</c:v>
                </c:pt>
                <c:pt idx="3">
                  <c:v>Staten Island</c:v>
                </c:pt>
                <c:pt idx="4">
                  <c:v>The Bronx</c:v>
                </c:pt>
              </c:strCache>
            </c:strRef>
          </c:cat>
          <c:val>
            <c:numRef>
              <c:f>'Price Borough'!$C$4:$C$9</c:f>
              <c:numCache>
                <c:formatCode>"$"#,##0.00</c:formatCode>
                <c:ptCount val="5"/>
                <c:pt idx="0">
                  <c:v>5</c:v>
                </c:pt>
                <c:pt idx="1">
                  <c:v>6.53</c:v>
                </c:pt>
                <c:pt idx="2">
                  <c:v>4.5</c:v>
                </c:pt>
                <c:pt idx="3">
                  <c:v>3.81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46-2048-82BB-519841F04DBA}"/>
            </c:ext>
          </c:extLst>
        </c:ser>
        <c:ser>
          <c:idx val="2"/>
          <c:order val="2"/>
          <c:tx>
            <c:strRef>
              <c:f>'Price Borough'!$D$3</c:f>
              <c:strCache>
                <c:ptCount val="1"/>
                <c:pt idx="0">
                  <c:v>Min of Price as number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'Price Borough'!$A$4:$A$9</c:f>
              <c:strCache>
                <c:ptCount val="5"/>
                <c:pt idx="0">
                  <c:v>Brooklyn</c:v>
                </c:pt>
                <c:pt idx="1">
                  <c:v>Manhattan</c:v>
                </c:pt>
                <c:pt idx="2">
                  <c:v>Queens</c:v>
                </c:pt>
                <c:pt idx="3">
                  <c:v>Staten Island</c:v>
                </c:pt>
                <c:pt idx="4">
                  <c:v>The Bronx</c:v>
                </c:pt>
              </c:strCache>
            </c:strRef>
          </c:cat>
          <c:val>
            <c:numRef>
              <c:f>'Price Borough'!$D$4:$D$9</c:f>
              <c:numCache>
                <c:formatCode>"$"#,##0.00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46-2048-82BB-519841F04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646687"/>
        <c:axId val="1118908367"/>
      </c:barChart>
      <c:catAx>
        <c:axId val="113164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Boroughs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08367"/>
        <c:crosses val="autoZero"/>
        <c:auto val="1"/>
        <c:lblAlgn val="ctr"/>
        <c:lblOffset val="100"/>
        <c:noMultiLvlLbl val="0"/>
      </c:catAx>
      <c:valAx>
        <c:axId val="11189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4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and Range of Pizza Prices througout 5 boroughs</a:t>
            </a:r>
            <a:endParaRPr lang="en-US"/>
          </a:p>
        </c:rich>
      </c:tx>
      <c:layout>
        <c:manualLayout>
          <c:xMode val="edge"/>
          <c:yMode val="edge"/>
          <c:x val="0.13625602943699835"/>
          <c:y val="2.3653088042049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Avg Price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Sheet12!$A$2:$A$17</c:f>
              <c:strCache>
                <c:ptCount val="5"/>
                <c:pt idx="0">
                  <c:v>Brooklyn</c:v>
                </c:pt>
                <c:pt idx="1">
                  <c:v>Manhattan</c:v>
                </c:pt>
                <c:pt idx="2">
                  <c:v>Queens</c:v>
                </c:pt>
                <c:pt idx="3">
                  <c:v>Staten Island</c:v>
                </c:pt>
                <c:pt idx="4">
                  <c:v>The Bronx</c:v>
                </c:pt>
              </c:strCache>
            </c:strRef>
          </c:cat>
          <c:val>
            <c:numRef>
              <c:f>Sheet12!$B$2:$B$17</c:f>
              <c:numCache>
                <c:formatCode>"$"#,##0.00</c:formatCode>
                <c:ptCount val="16"/>
                <c:pt idx="0">
                  <c:v>2.6230370370370366</c:v>
                </c:pt>
                <c:pt idx="1">
                  <c:v>2.7148663101604282</c:v>
                </c:pt>
                <c:pt idx="2">
                  <c:v>2.6303409090909091</c:v>
                </c:pt>
                <c:pt idx="3">
                  <c:v>2.5193750000000001</c:v>
                </c:pt>
                <c:pt idx="4">
                  <c:v>2.8814285714285712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6-224A-8906-D5033E1D50FA}"/>
            </c:ext>
          </c:extLst>
        </c:ser>
        <c:ser>
          <c:idx val="1"/>
          <c:order val="1"/>
          <c:tx>
            <c:strRef>
              <c:f>Sheet12!$E$1</c:f>
              <c:strCache>
                <c:ptCount val="1"/>
                <c:pt idx="0">
                  <c:v>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Sheet12!$A$2:$A$17</c:f>
              <c:strCache>
                <c:ptCount val="5"/>
                <c:pt idx="0">
                  <c:v>Brooklyn</c:v>
                </c:pt>
                <c:pt idx="1">
                  <c:v>Manhattan</c:v>
                </c:pt>
                <c:pt idx="2">
                  <c:v>Queens</c:v>
                </c:pt>
                <c:pt idx="3">
                  <c:v>Staten Island</c:v>
                </c:pt>
                <c:pt idx="4">
                  <c:v>The Bronx</c:v>
                </c:pt>
              </c:strCache>
            </c:strRef>
          </c:cat>
          <c:val>
            <c:numRef>
              <c:f>Sheet12!$E$2:$E$17</c:f>
              <c:numCache>
                <c:formatCode>"$"#,##0.00</c:formatCode>
                <c:ptCount val="16"/>
                <c:pt idx="0">
                  <c:v>4</c:v>
                </c:pt>
                <c:pt idx="1">
                  <c:v>5.53</c:v>
                </c:pt>
                <c:pt idx="2">
                  <c:v>3.5</c:v>
                </c:pt>
                <c:pt idx="3">
                  <c:v>1.81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6-224A-8906-D5033E1D5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5426799"/>
        <c:axId val="808845759"/>
      </c:barChart>
      <c:catAx>
        <c:axId val="72542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Boroughs</a:t>
                </a:r>
              </a:p>
            </c:rich>
          </c:tx>
          <c:layout>
            <c:manualLayout>
              <c:xMode val="edge"/>
              <c:yMode val="edge"/>
              <c:x val="0.14720939543574005"/>
              <c:y val="0.87890860554388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49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45759"/>
        <c:crosses val="autoZero"/>
        <c:auto val="1"/>
        <c:lblAlgn val="ctr"/>
        <c:lblOffset val="100"/>
        <c:noMultiLvlLbl val="0"/>
      </c:catAx>
      <c:valAx>
        <c:axId val="8088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2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41377666774703"/>
          <c:y val="0.93826502633294362"/>
          <c:w val="0.1715294274656346"/>
          <c:h val="4.4337020290334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[LiamQuigleyPizza_fixedtime.xlsx]Sales Years!PivotTable1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Years'!$B$3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Years'!$A$4:$A$13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'Sales Years'!$B$4:$B$13</c:f>
              <c:numCache>
                <c:formatCode>"$"#,##0.00</c:formatCode>
                <c:ptCount val="9"/>
                <c:pt idx="0">
                  <c:v>255.25</c:v>
                </c:pt>
                <c:pt idx="1">
                  <c:v>239.48999999999998</c:v>
                </c:pt>
                <c:pt idx="2">
                  <c:v>129.75000000000003</c:v>
                </c:pt>
                <c:pt idx="3">
                  <c:v>59.4</c:v>
                </c:pt>
                <c:pt idx="4">
                  <c:v>23.729999999999997</c:v>
                </c:pt>
                <c:pt idx="5">
                  <c:v>71.55</c:v>
                </c:pt>
                <c:pt idx="6">
                  <c:v>80.900000000000006</c:v>
                </c:pt>
                <c:pt idx="7">
                  <c:v>209.71000000000004</c:v>
                </c:pt>
                <c:pt idx="8">
                  <c:v>174.44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E-5D49-80F4-CF6D541B8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583375"/>
        <c:axId val="1049161407"/>
      </c:barChart>
      <c:catAx>
        <c:axId val="107158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161407"/>
        <c:crosses val="autoZero"/>
        <c:auto val="1"/>
        <c:lblAlgn val="ctr"/>
        <c:lblOffset val="100"/>
        <c:noMultiLvlLbl val="0"/>
      </c:catAx>
      <c:valAx>
        <c:axId val="104916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58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</xdr:row>
      <xdr:rowOff>101600</xdr:rowOff>
    </xdr:from>
    <xdr:to>
      <xdr:col>12</xdr:col>
      <xdr:colOff>558800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27EB9-CB34-5D45-85B6-B3483D56A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2</xdr:row>
      <xdr:rowOff>101600</xdr:rowOff>
    </xdr:from>
    <xdr:to>
      <xdr:col>12</xdr:col>
      <xdr:colOff>558800</xdr:colOff>
      <xdr:row>23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D00BAC-648A-40AC-B2BE-D5722F215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101600</xdr:rowOff>
    </xdr:from>
    <xdr:to>
      <xdr:col>15</xdr:col>
      <xdr:colOff>127000</xdr:colOff>
      <xdr:row>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A20918-59DF-1B16-1947-D78020A2A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4</xdr:row>
      <xdr:rowOff>184150</xdr:rowOff>
    </xdr:from>
    <xdr:to>
      <xdr:col>19</xdr:col>
      <xdr:colOff>330200</xdr:colOff>
      <xdr:row>30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78F9A9-469A-A13A-3DC8-0B383E834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1422400</xdr:colOff>
      <xdr:row>10</xdr:row>
      <xdr:rowOff>88900</xdr:rowOff>
    </xdr:from>
    <xdr:to>
      <xdr:col>12</xdr:col>
      <xdr:colOff>419100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95961-B775-F330-D121-4302A7ACC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39.588075" createdVersion="8" refreshedVersion="8" minRefreshableVersion="3" recordCount="465" xr:uid="{BBB1C09E-FFEC-A342-92C6-2EF5520098C8}">
  <cacheSource type="worksheet">
    <worksheetSource ref="A1:R1048576" sheet="Pizza"/>
  </cacheSource>
  <cacheFields count="18">
    <cacheField name="Index" numFmtId="0">
      <sharedItems containsString="0" containsBlank="1" containsNumber="1" containsInteger="1" minValue="0" maxValue="463"/>
    </cacheField>
    <cacheField name="Name" numFmtId="0">
      <sharedItems containsBlank="1"/>
    </cacheField>
    <cacheField name="location_lat" numFmtId="0">
      <sharedItems containsString="0" containsBlank="1" containsNumber="1" minValue="40.5256981" maxValue="40.903661300000003"/>
    </cacheField>
    <cacheField name="location_lng" numFmtId="0">
      <sharedItems containsString="0" containsBlank="1" containsNumber="1" minValue="-74.2019284" maxValue="-73.699830000000006"/>
    </cacheField>
    <cacheField name="Date" numFmtId="0">
      <sharedItems containsBlank="1"/>
    </cacheField>
    <cacheField name="Date Expanded (times in EST)" numFmtId="0">
      <sharedItems containsBlank="1"/>
    </cacheField>
    <cacheField name="Year" numFmtId="0">
      <sharedItems containsString="0" containsBlank="1" containsNumber="1" containsInteger="1" minValue="2014" maxValue="2022" count="10">
        <n v="2022"/>
        <n v="2021"/>
        <n v="2020"/>
        <n v="2019"/>
        <n v="2018"/>
        <n v="2017"/>
        <n v="2016"/>
        <n v="2015"/>
        <n v="2014"/>
        <m/>
      </sharedItems>
    </cacheField>
    <cacheField name="Price as number" numFmtId="0">
      <sharedItems containsString="0" containsBlank="1" containsNumber="1" minValue="1" maxValue="6.53" count="45">
        <n v="3"/>
        <n v="2.75"/>
        <n v="3.25"/>
        <n v="1"/>
        <n v="3.5"/>
        <n v="3.35"/>
        <n v="2.5"/>
        <n v="3.81"/>
        <n v="4.3499999999999996"/>
        <n v="3.26"/>
        <n v="4.5"/>
        <n v="3.76"/>
        <n v="3.24"/>
        <n v="2"/>
        <n v="4.9000000000000004"/>
        <n v="3.27"/>
        <n v="5"/>
        <n v="4"/>
        <n v="5.5"/>
        <n v="6.53"/>
        <n v="4.25"/>
        <n v="3.2"/>
        <n v="4.3600000000000003"/>
        <n v="3.75"/>
        <n v="2.25"/>
        <n v="4.4000000000000004"/>
        <n v="1.5"/>
        <n v="3.8"/>
        <n v="2.65"/>
        <n v="4.08"/>
        <n v="3.85"/>
        <n v="2.95"/>
        <n v="2.4500000000000002"/>
        <n v="3.95"/>
        <n v="5.25"/>
        <n v="3.15"/>
        <n v="1.75"/>
        <n v="3.55"/>
        <n v="2.85"/>
        <n v="3.79"/>
        <n v="2.71"/>
        <n v="1.0900000000000001"/>
        <n v="3.05"/>
        <n v="2.5499999999999998"/>
        <m/>
      </sharedItems>
    </cacheField>
    <cacheField name="Price" numFmtId="0">
      <sharedItems containsBlank="1" count="45">
        <s v="$3.00 "/>
        <s v="$2.75 "/>
        <s v="$3.25 "/>
        <s v="$1.00 "/>
        <s v="$3.50 "/>
        <s v="$3.35 "/>
        <s v="$2.50 "/>
        <s v="$3.81 "/>
        <s v="$4.35 "/>
        <s v="$3.26 "/>
        <s v="$4.50 "/>
        <s v="$3.76 "/>
        <s v="$3.24 "/>
        <s v="$2.00 "/>
        <s v="$4.90 "/>
        <s v="$3.27 "/>
        <s v="$5.00 "/>
        <s v="$4.00 "/>
        <s v="$5.50 "/>
        <s v="$6.53 "/>
        <s v="$4.25 "/>
        <s v="$3.20 "/>
        <s v="$4.36 "/>
        <s v="$3.75 "/>
        <s v="$2.25 "/>
        <s v="$4.40 "/>
        <s v="$1.50 "/>
        <s v="$3.80 "/>
        <s v="$2.65 "/>
        <s v="$4.08 "/>
        <s v="$3.85 "/>
        <s v="$2.95 "/>
        <s v="$2.45 "/>
        <s v="$3.95 "/>
        <s v="$5.25 "/>
        <s v="$3.15 "/>
        <s v="$1.75 "/>
        <s v="$3.55 "/>
        <s v="$2.85 "/>
        <s v="$3.79 "/>
        <s v="$2.71 "/>
        <s v="$1.09 "/>
        <s v="$3.05 "/>
        <s v="$2.55 "/>
        <m/>
      </sharedItems>
    </cacheField>
    <cacheField name="Style" numFmtId="0">
      <sharedItems containsBlank="1" count="10">
        <s v="Plain"/>
        <s v="Pepperoni"/>
        <s v="Stuffed Crust Plain"/>
        <s v="Jumbo"/>
        <s v="Sicilian"/>
        <s v="White"/>
        <s v="Grandma"/>
        <s v="Margherita"/>
        <s v="Meatball"/>
        <m/>
      </sharedItems>
    </cacheField>
    <cacheField name="zip" numFmtId="165">
      <sharedItems containsBlank="1"/>
    </cacheField>
    <cacheField name="Date2" numFmtId="164">
      <sharedItems containsNonDate="0" containsDate="1" containsString="0" containsBlank="1" minDate="2014-08-09T00:00:00" maxDate="2022-10-15T00:00:00"/>
    </cacheField>
    <cacheField name="Time" numFmtId="0">
      <sharedItems containsNonDate="0" containsDate="1" containsString="0" containsBlank="1" minDate="1899-12-30T00:00:00" maxDate="1899-12-30T23:52:31"/>
    </cacheField>
    <cacheField name="Hour" numFmtId="0">
      <sharedItems containsBlank="1" count="20">
        <s v="17"/>
        <s v="18"/>
        <s v="20"/>
        <s v="16"/>
        <s v="21"/>
        <s v="19"/>
        <s v="02"/>
        <s v="22"/>
        <s v="12"/>
        <s v="23"/>
        <s v="15"/>
        <s v="13"/>
        <s v="01"/>
        <s v="11"/>
        <s v="00"/>
        <s v="14"/>
        <s v="06"/>
        <s v="03"/>
        <s v="07"/>
        <m/>
      </sharedItems>
    </cacheField>
    <cacheField name="Borough" numFmtId="0">
      <sharedItems containsBlank="1" count="7">
        <s v="Brooklyn"/>
        <s v="Queens"/>
        <s v="Manhattan"/>
        <s v="The Bronx"/>
        <s v="Staten Island"/>
        <e v="#N/A"/>
        <m/>
      </sharedItems>
    </cacheField>
    <cacheField name="day-of-week" numFmtId="0">
      <sharedItems containsBlank="1"/>
    </cacheField>
    <cacheField name="month" numFmtId="0">
      <sharedItems containsBlank="1"/>
    </cacheField>
    <cacheField name="neighborhood" numFmtId="0">
      <sharedItems containsBlank="1" count="112">
        <s v="Vanderveer "/>
        <s v="Ozone Park "/>
        <s v="Bath Beach-Bensonhurst "/>
        <s v="Kew Gardens "/>
        <s v="Fur-Flower District "/>
        <s v="Parkchester-Van Nest "/>
        <s v="Williamsbridge-Baychester "/>
        <s v="Homecrest-Madison "/>
        <s v="Woodlawn-Wakefield "/>
        <s v="Belmont-Fordham-Bedford Park "/>
        <s v="Eltingville-Arden Heights "/>
        <s v="Chinatown and Vicinity"/>
        <e v="#N/A"/>
        <s v="Ozone Park-Woodhaven "/>
        <s v="University Heights-Kingsbridge "/>
        <s v="Norwood-Williamsbridge "/>
        <s v="Industry City-Sunset Park "/>
        <s v="Brownsville "/>
        <s v="Harlem"/>
        <s v="Ridgewood-Glendale "/>
        <s v="Coney Island "/>
        <s v="Castleton Corners-New Springville "/>
        <s v="Corona "/>
        <s v="Bedford Stuyvesant "/>
        <s v="Theater District-Clinton "/>
        <s v="Borough Park "/>
        <s v="Bayside "/>
        <s v="Forest Hills "/>
        <s v="Oakland Gardens-Bayside Hills "/>
        <s v="Melrose-Longwood "/>
        <s v="Lower East Side-East Village-Stuy Town"/>
        <s v="Queens Village "/>
        <s v="Flushing-Murray Hill "/>
        <s v="Kensington-Windsor Terrace "/>
        <s v="Sheepshead Bay-Brighton Beach "/>
        <s v="Jackson Heights"/>
        <s v="Bushwick "/>
        <s v="Gravesend"/>
        <s v="Upper West Side "/>
        <s v="Flatlands-Mill Basin "/>
        <s v="Soundview-Bruckner "/>
        <s v="East Harlem"/>
        <s v="Tremont"/>
        <s v="Jamaica-Hillcrest "/>
        <s v="Rosebank-Old Town "/>
        <s v="Ravenswood "/>
        <s v="Clason Point "/>
        <s v="Morrisania "/>
        <s v="Garment District "/>
        <s v="Cathedral-Manhattan Valley "/>
        <s v="Flatbush "/>
        <s v="East New York "/>
        <s v="Little Neck-Douglaston"/>
        <s v="Wakefield "/>
        <s v="Concourse Village-Melrose "/>
        <s v="Bay Ridge "/>
        <s v="Seaside-Belle Harbor-Neponsit "/>
        <s v="Stapleton-Todt Hill "/>
        <s v="Cypress Hills "/>
        <s v="Rochdale"/>
        <s v="South Jamaica "/>
        <s v="Chelsea "/>
        <s v="Sutton Place-Beekman Place "/>
        <s v="Highbridge "/>
        <s v="Midtown-Clinton "/>
        <s v="Elmhurst "/>
        <s v="Greenwich Village-Soho"/>
        <s v="Murray Hill "/>
        <s v="The Financial District"/>
        <s v="Greenpoint "/>
        <s v="Brooklyn Heights-Cobble Hill "/>
        <s v="West Brighton "/>
        <s v="Prospect Heights "/>
        <s v="New Brighton-Grymes Hill "/>
        <s v="Maspeth "/>
        <s v="Park Slope-Boerum Hill "/>
        <s v="Floral Park "/>
        <s v="Hamilton Heights "/>
        <s v="Park Slope-Windsor Terrace "/>
        <s v="Williamsburg-Bedford Stuyvesant "/>
        <s v="Far Rockaway-Edgemere "/>
        <s v="Hammels-Broad Channel "/>
        <s v="Fort Greene-Clinton Hill "/>
        <s v="Richmond Hill South"/>
        <s v="Carroll Gardens-Red Hook "/>
        <s v="Middle Village "/>
        <s v="Williamsburg "/>
        <s v="Grand Central-United Nations "/>
        <s v="St. Albans "/>
        <s v="Bellerose "/>
        <s v="Springfield Gardens-Laurelton "/>
        <s v="Rosedale "/>
        <s v="Briarwood-South Jamaica "/>
        <s v="Midwood "/>
        <s v="Upper East Side"/>
        <s v="Richmond Hill "/>
        <s v="Howard Beach "/>
        <s v="West Farms-Crotona Park East"/>
        <s v="Longwood-Morrisania "/>
        <s v="Woodside "/>
        <s v="Sunnyside "/>
        <s v="Battery Park City "/>
        <s v="Lincoln Square-Ansonia "/>
        <s v="Flushing "/>
        <s v="New Dorp-Richmondtown "/>
        <s v="City Island "/>
        <s v="Bushwick-Bedford Stuyvesant "/>
        <s v="Manhattanville-Harlem"/>
        <s v="Princes Bay-Woodrow "/>
        <s v="South Ozone Park "/>
        <s v="Astoria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5">
  <r>
    <n v="0"/>
    <s v="Angelos Pizza"/>
    <n v="40.6232544"/>
    <n v="-73.937922400000005"/>
    <s v="2022-1014"/>
    <s v="Oct 14th 2022, 5:57:51 pm"/>
    <x v="0"/>
    <x v="0"/>
    <x v="0"/>
    <x v="0"/>
    <s v="11210"/>
    <d v="2022-10-14T00:00:00"/>
    <d v="1899-12-30T17:57:51"/>
    <x v="0"/>
    <x v="0"/>
    <s v="Friday"/>
    <s v="October"/>
    <x v="0"/>
  </r>
  <r>
    <n v="1"/>
    <s v="Ozone Pizzeria"/>
    <n v="40.680891699999997"/>
    <n v="-73.842630700000001"/>
    <s v="2022-1008"/>
    <s v="Oct 8th 2022, 6:48:59 pm"/>
    <x v="0"/>
    <x v="0"/>
    <x v="0"/>
    <x v="0"/>
    <s v="11417"/>
    <d v="2022-10-08T00:00:00"/>
    <d v="1899-12-30T18:48:59"/>
    <x v="1"/>
    <x v="1"/>
    <s v="Saturday"/>
    <s v="October"/>
    <x v="1"/>
  </r>
  <r>
    <n v="2"/>
    <s v="Pino Pizza"/>
    <n v="40.600014799999997"/>
    <n v="-73.999455100000006"/>
    <s v="2022-1003"/>
    <s v="Oct 3rd 2022, 5:47:23 pm"/>
    <x v="0"/>
    <x v="1"/>
    <x v="1"/>
    <x v="0"/>
    <s v="11214"/>
    <d v="2022-10-03T00:00:00"/>
    <d v="1899-12-30T17:47:23"/>
    <x v="0"/>
    <x v="0"/>
    <s v="Monday"/>
    <s v="October"/>
    <x v="2"/>
  </r>
  <r>
    <n v="3"/>
    <s v="La Rondine"/>
    <n v="40.713335399999998"/>
    <n v="-73.829410199999998"/>
    <s v="2022-0924"/>
    <s v="Sep 24th 2022, 6:34:19 pm"/>
    <x v="0"/>
    <x v="2"/>
    <x v="2"/>
    <x v="0"/>
    <s v="11415"/>
    <d v="2022-09-24T00:00:00"/>
    <d v="1899-12-30T18:34:19"/>
    <x v="1"/>
    <x v="1"/>
    <s v="Saturday"/>
    <s v="September"/>
    <x v="3"/>
  </r>
  <r>
    <n v="4"/>
    <s v="Rony's Fresh Pizza"/>
    <n v="40.748250900000002"/>
    <n v="-73.9923498"/>
    <s v="2022-0915"/>
    <s v="Sep 15th 2022, 6:23:16 pm"/>
    <x v="0"/>
    <x v="3"/>
    <x v="3"/>
    <x v="0"/>
    <s v="10001"/>
    <d v="2022-09-15T00:00:00"/>
    <d v="1899-12-30T18:23:16"/>
    <x v="1"/>
    <x v="2"/>
    <s v="Thursday"/>
    <s v="September"/>
    <x v="4"/>
  </r>
  <r>
    <n v="5"/>
    <s v="John &amp; Joe's Pizzeria"/>
    <n v="40.854561599999997"/>
    <n v="-73.865881799999997"/>
    <s v="2022-0909"/>
    <s v="Sep 9th 2022, 8:48:44 pm"/>
    <x v="0"/>
    <x v="4"/>
    <x v="4"/>
    <x v="0"/>
    <s v="10462"/>
    <d v="2022-09-09T00:00:00"/>
    <d v="1899-12-30T20:48:44"/>
    <x v="2"/>
    <x v="3"/>
    <s v="Friday"/>
    <s v="September"/>
    <x v="5"/>
  </r>
  <r>
    <n v="6"/>
    <s v="Prego's Pizza"/>
    <n v="40.863129100000002"/>
    <n v="-73.858510800000005"/>
    <s v="2022-0909"/>
    <s v="Sep 9th 2022, 5:13:31 pm"/>
    <x v="0"/>
    <x v="0"/>
    <x v="0"/>
    <x v="0"/>
    <s v="10469"/>
    <d v="2022-09-09T00:00:00"/>
    <d v="1899-12-30T17:13:31"/>
    <x v="0"/>
    <x v="3"/>
    <s v="Friday"/>
    <s v="September"/>
    <x v="6"/>
  </r>
  <r>
    <n v="7"/>
    <s v="N &amp; D Pizza"/>
    <n v="40.6004632"/>
    <n v="-73.943072400000005"/>
    <s v="2022-0905"/>
    <s v="Sep 5th 2022, 4:37:08 pm"/>
    <x v="0"/>
    <x v="5"/>
    <x v="5"/>
    <x v="0"/>
    <s v="11229"/>
    <d v="2022-09-05T00:00:00"/>
    <d v="1899-12-30T16:37:08"/>
    <x v="3"/>
    <x v="0"/>
    <s v="Monday"/>
    <s v="September"/>
    <x v="7"/>
  </r>
  <r>
    <n v="8"/>
    <s v="Peppinos"/>
    <n v="40.903661300000003"/>
    <n v="-73.850466800000007"/>
    <s v="2022-0818"/>
    <s v="Aug 18th 2022, 9:23:01 pm"/>
    <x v="0"/>
    <x v="0"/>
    <x v="0"/>
    <x v="0"/>
    <s v="10470"/>
    <d v="2022-08-18T00:00:00"/>
    <d v="1899-12-30T21:23:01"/>
    <x v="4"/>
    <x v="3"/>
    <s v="Thursday"/>
    <s v="August"/>
    <x v="8"/>
  </r>
  <r>
    <n v="9"/>
    <s v="Roccos Pizzeria"/>
    <n v="40.8676344"/>
    <n v="-73.883604599999998"/>
    <s v="2022-0813"/>
    <s v="Aug 13th 2022, 8:53:26 pm"/>
    <x v="0"/>
    <x v="4"/>
    <x v="4"/>
    <x v="0"/>
    <s v="10458"/>
    <d v="2022-08-13T00:00:00"/>
    <d v="1899-12-30T20:53:26"/>
    <x v="2"/>
    <x v="3"/>
    <s v="Saturday"/>
    <s v="August"/>
    <x v="9"/>
  </r>
  <r>
    <n v="10"/>
    <s v="Ciro Pizza Cafe"/>
    <n v="40.533289199999999"/>
    <n v="-74.192775499999996"/>
    <s v="2022-0812"/>
    <s v="Aug 12th 2022, 9:34:49 pm"/>
    <x v="0"/>
    <x v="6"/>
    <x v="6"/>
    <x v="0"/>
    <s v="10312"/>
    <d v="2022-08-12T00:00:00"/>
    <d v="1899-12-30T21:34:49"/>
    <x v="4"/>
    <x v="4"/>
    <s v="Friday"/>
    <s v="August"/>
    <x v="10"/>
  </r>
  <r>
    <n v="11"/>
    <s v="Baxter Street Pizza"/>
    <n v="40.716672600000003"/>
    <n v="-73.999670100000003"/>
    <s v="2022-0802"/>
    <s v="Aug 2nd 2022, 7:25:34 pm"/>
    <x v="0"/>
    <x v="7"/>
    <x v="7"/>
    <x v="0"/>
    <s v="10013"/>
    <d v="2022-08-02T00:00:00"/>
    <d v="1899-12-30T19:25:34"/>
    <x v="5"/>
    <x v="2"/>
    <s v="Tuesday"/>
    <s v="August"/>
    <x v="11"/>
  </r>
  <r>
    <n v="12"/>
    <s v="Pizza Chef"/>
    <n v="40.8855857"/>
    <n v="-73.910377600000004"/>
    <s v="2022-0729"/>
    <s v="Jul 29th 2022, 6:43:32 pm"/>
    <x v="0"/>
    <x v="8"/>
    <x v="8"/>
    <x v="1"/>
    <s v="10463"/>
    <d v="2022-07-29T00:00:00"/>
    <d v="1899-12-30T18:43:32"/>
    <x v="1"/>
    <x v="3"/>
    <s v="Friday"/>
    <s v="July"/>
    <x v="12"/>
  </r>
  <r>
    <n v="13"/>
    <s v="Galleria pizza"/>
    <n v="40.684326200000001"/>
    <n v="-73.845000200000001"/>
    <s v="2022-0723"/>
    <s v="Jul 23rd 2022, 9:20:46 pm"/>
    <x v="0"/>
    <x v="0"/>
    <x v="0"/>
    <x v="0"/>
    <s v="11416"/>
    <d v="2022-07-23T00:00:00"/>
    <d v="1899-12-30T21:20:46"/>
    <x v="4"/>
    <x v="1"/>
    <s v="Saturday"/>
    <s v="July"/>
    <x v="13"/>
  </r>
  <r>
    <n v="14"/>
    <s v="Emilio's Pizza"/>
    <n v="40.867910500000001"/>
    <n v="-73.900489399999998"/>
    <s v="2022-0722"/>
    <s v="Jul 22nd 2022, 4:58:14 pm"/>
    <x v="0"/>
    <x v="2"/>
    <x v="2"/>
    <x v="0"/>
    <s v="10468"/>
    <d v="2022-07-22T00:00:00"/>
    <d v="1899-12-30T16:58:14"/>
    <x v="3"/>
    <x v="3"/>
    <s v="Friday"/>
    <s v="July"/>
    <x v="14"/>
  </r>
  <r>
    <n v="15"/>
    <s v="Bella Napoli Pizza &amp; Pasta"/>
    <n v="40.865698999999999"/>
    <n v="-73.864609000000002"/>
    <s v="2022-0721"/>
    <s v="Jul 21st 2022, 7:38:54 pm"/>
    <x v="0"/>
    <x v="0"/>
    <x v="0"/>
    <x v="0"/>
    <s v="10467"/>
    <d v="2022-07-21T00:00:00"/>
    <d v="1899-12-30T19:38:54"/>
    <x v="5"/>
    <x v="3"/>
    <s v="Thursday"/>
    <s v="July"/>
    <x v="15"/>
  </r>
  <r>
    <n v="16"/>
    <s v="Gravesend Pizza"/>
    <n v="40.655615599999997"/>
    <n v="-74.003370500000003"/>
    <s v="2022-0708"/>
    <s v="Jul 8th 2022, 7:25:09 pm"/>
    <x v="0"/>
    <x v="0"/>
    <x v="0"/>
    <x v="0"/>
    <s v="11232"/>
    <d v="2022-07-08T00:00:00"/>
    <d v="1899-12-30T19:25:09"/>
    <x v="5"/>
    <x v="0"/>
    <s v="Friday"/>
    <s v="July"/>
    <x v="16"/>
  </r>
  <r>
    <n v="17"/>
    <s v="Jojo's Pizza"/>
    <n v="40.655044599999997"/>
    <n v="-73.916050600000005"/>
    <s v="2022-0701"/>
    <s v="Jul 1st 2022, 5:24:33 pm"/>
    <x v="0"/>
    <x v="0"/>
    <x v="0"/>
    <x v="0"/>
    <s v="11212"/>
    <d v="2022-07-01T00:00:00"/>
    <d v="1899-12-30T17:24:33"/>
    <x v="0"/>
    <x v="0"/>
    <s v="Friday"/>
    <s v="July"/>
    <x v="17"/>
  </r>
  <r>
    <n v="18"/>
    <s v="Pizza Stop"/>
    <n v="40.804819799999997"/>
    <n v="-73.954764299999994"/>
    <s v="2022-0604"/>
    <s v="Jun 4th 2022, 7:50:38 pm"/>
    <x v="0"/>
    <x v="0"/>
    <x v="0"/>
    <x v="0"/>
    <s v="10026"/>
    <d v="2022-06-04T00:00:00"/>
    <d v="1899-12-30T19:50:38"/>
    <x v="5"/>
    <x v="2"/>
    <s v="Saturday"/>
    <s v="June"/>
    <x v="18"/>
  </r>
  <r>
    <n v="19"/>
    <s v="Joe and Johns Pizzeria"/>
    <n v="40.700352100000003"/>
    <n v="-73.899438700000005"/>
    <s v="2022-0528"/>
    <s v="May 28th 2022, 5:18:46 pm"/>
    <x v="0"/>
    <x v="0"/>
    <x v="0"/>
    <x v="0"/>
    <s v="11385"/>
    <d v="2022-05-28T00:00:00"/>
    <d v="1899-12-30T17:18:46"/>
    <x v="0"/>
    <x v="1"/>
    <s v="Saturday"/>
    <s v="May"/>
    <x v="19"/>
  </r>
  <r>
    <n v="20"/>
    <s v="Enzo's Pizzeria"/>
    <n v="40.684212799999997"/>
    <n v="-73.8593422"/>
    <s v="2022-0527"/>
    <s v="May 27th 2022, 8:14:56 pm"/>
    <x v="0"/>
    <x v="9"/>
    <x v="9"/>
    <x v="0"/>
    <s v="11416"/>
    <d v="2022-05-27T00:00:00"/>
    <d v="1899-12-30T20:14:56"/>
    <x v="2"/>
    <x v="1"/>
    <s v="Friday"/>
    <s v="May"/>
    <x v="13"/>
  </r>
  <r>
    <n v="21"/>
    <s v="On The Run Pizza"/>
    <n v="40.576870499999998"/>
    <n v="-73.9846206"/>
    <s v="2022-0521"/>
    <s v="May 21st 2022, 6:21:40 pm"/>
    <x v="0"/>
    <x v="0"/>
    <x v="0"/>
    <x v="0"/>
    <s v="11224"/>
    <d v="2022-05-21T00:00:00"/>
    <d v="1899-12-30T18:21:40"/>
    <x v="1"/>
    <x v="0"/>
    <s v="Saturday"/>
    <s v="May"/>
    <x v="20"/>
  </r>
  <r>
    <n v="22"/>
    <s v="DiLeo's Pizzeria"/>
    <n v="40.610692999999998"/>
    <n v="-74.146136999999996"/>
    <s v="2022-0520"/>
    <s v="May 20th 2022, 9:41:35 pm"/>
    <x v="0"/>
    <x v="1"/>
    <x v="1"/>
    <x v="0"/>
    <s v="10314"/>
    <d v="2022-05-20T00:00:00"/>
    <d v="1899-12-30T21:41:35"/>
    <x v="4"/>
    <x v="4"/>
    <s v="Friday"/>
    <s v="May"/>
    <x v="21"/>
  </r>
  <r>
    <n v="23"/>
    <s v="Corona Pizza"/>
    <n v="40.743450799999998"/>
    <n v="-73.854715200000001"/>
    <s v="2022-0513"/>
    <s v="May 13th 2022, 5:33:57 pm"/>
    <x v="0"/>
    <x v="0"/>
    <x v="0"/>
    <x v="0"/>
    <s v="11368"/>
    <d v="2022-05-13T00:00:00"/>
    <d v="1899-12-30T17:33:57"/>
    <x v="0"/>
    <x v="1"/>
    <s v="Friday"/>
    <s v="May"/>
    <x v="22"/>
  </r>
  <r>
    <n v="24"/>
    <s v="Valentine's Pizza"/>
    <n v="40.687530000000002"/>
    <n v="-73.954426999999995"/>
    <s v="2022-0513"/>
    <s v="May 13th 2022, 2:51:48 am"/>
    <x v="0"/>
    <x v="10"/>
    <x v="10"/>
    <x v="1"/>
    <s v="11216"/>
    <d v="2022-05-13T00:00:00"/>
    <d v="1899-12-30T02:51:48"/>
    <x v="6"/>
    <x v="0"/>
    <s v="Friday"/>
    <s v="May"/>
    <x v="23"/>
  </r>
  <r>
    <n v="25"/>
    <s v="iPizza NY"/>
    <n v="40.760803500000002"/>
    <n v="-73.990625100000003"/>
    <s v="2022-0512"/>
    <s v="May 12th 2022, 10:28:11 pm"/>
    <x v="0"/>
    <x v="11"/>
    <x v="11"/>
    <x v="0"/>
    <s v="10036"/>
    <d v="2022-05-12T00:00:00"/>
    <d v="1899-12-30T22:28:11"/>
    <x v="7"/>
    <x v="2"/>
    <s v="Thursday"/>
    <s v="May"/>
    <x v="24"/>
  </r>
  <r>
    <n v="26"/>
    <s v="S &amp; S CALABRO PIZZERIA"/>
    <n v="40.624913499999998"/>
    <n v="-73.999350300000003"/>
    <s v="2022-0507"/>
    <s v="May 7th 2022, 8:39:03 pm"/>
    <x v="0"/>
    <x v="1"/>
    <x v="1"/>
    <x v="0"/>
    <s v="11219"/>
    <d v="2022-05-07T00:00:00"/>
    <d v="1899-12-30T20:39:03"/>
    <x v="2"/>
    <x v="0"/>
    <s v="Saturday"/>
    <s v="May"/>
    <x v="25"/>
  </r>
  <r>
    <n v="27"/>
    <s v="Sofia Pizza II"/>
    <n v="40.598976100000002"/>
    <n v="-73.9372106"/>
    <s v="2022-0506"/>
    <s v="May 6th 2022, 5:36:41 pm"/>
    <x v="0"/>
    <x v="1"/>
    <x v="1"/>
    <x v="0"/>
    <s v="11229"/>
    <d v="2022-05-06T00:00:00"/>
    <d v="1899-12-30T17:36:41"/>
    <x v="0"/>
    <x v="0"/>
    <s v="Friday"/>
    <s v="May"/>
    <x v="7"/>
  </r>
  <r>
    <n v="28"/>
    <s v="Fontana Famous Pizza and Gyro"/>
    <n v="40.757506399999997"/>
    <n v="-73.782925300000002"/>
    <s v="2022-0428"/>
    <s v="Apr 28th 2022, 9:03:59 pm"/>
    <x v="0"/>
    <x v="2"/>
    <x v="2"/>
    <x v="0"/>
    <s v="11361"/>
    <d v="2022-04-28T00:00:00"/>
    <d v="1899-12-30T21:03:59"/>
    <x v="4"/>
    <x v="1"/>
    <s v="Thursday"/>
    <s v="April"/>
    <x v="26"/>
  </r>
  <r>
    <n v="29"/>
    <s v="Austin Street Pizza"/>
    <n v="40.719574399999999"/>
    <n v="-73.842655899999997"/>
    <s v="2022-0422"/>
    <s v="Apr 22nd 2022, 5:59:32 pm"/>
    <x v="0"/>
    <x v="12"/>
    <x v="12"/>
    <x v="0"/>
    <s v="11375"/>
    <d v="2022-04-22T00:00:00"/>
    <d v="1899-12-30T17:59:32"/>
    <x v="0"/>
    <x v="1"/>
    <s v="Friday"/>
    <s v="April"/>
    <x v="27"/>
  </r>
  <r>
    <n v="30"/>
    <s v="Villa Rustica Ristorante &amp; Pizzeria"/>
    <n v="40.739963500000002"/>
    <n v="-73.758249000000006"/>
    <s v="2022-0416"/>
    <s v="Apr 16th 2022, 5:59:19 pm"/>
    <x v="0"/>
    <x v="4"/>
    <x v="4"/>
    <x v="0"/>
    <s v="11364"/>
    <d v="2022-04-16T00:00:00"/>
    <d v="1899-12-30T17:59:19"/>
    <x v="0"/>
    <x v="1"/>
    <s v="Saturday"/>
    <s v="April"/>
    <x v="28"/>
  </r>
  <r>
    <n v="31"/>
    <s v="Domy's Pizza Cafe"/>
    <n v="40.816464099999997"/>
    <n v="-73.902707100000001"/>
    <s v="2022-0409"/>
    <s v="Apr 9th 2022, 8:48:57 pm"/>
    <x v="0"/>
    <x v="1"/>
    <x v="1"/>
    <x v="0"/>
    <s v="10455"/>
    <d v="2022-04-09T00:00:00"/>
    <d v="1899-12-30T20:48:57"/>
    <x v="2"/>
    <x v="3"/>
    <s v="Saturday"/>
    <s v="April"/>
    <x v="29"/>
  </r>
  <r>
    <n v="32"/>
    <s v="Pizza Town"/>
    <n v="40.717725000000002"/>
    <n v="-73.999883100000005"/>
    <s v="2022-0406"/>
    <s v="Apr 6th 2022, 7:36:50 pm"/>
    <x v="0"/>
    <x v="13"/>
    <x v="13"/>
    <x v="0"/>
    <s v="10013"/>
    <d v="2022-04-06T00:00:00"/>
    <d v="1899-12-30T19:36:50"/>
    <x v="5"/>
    <x v="2"/>
    <s v="Wednesday"/>
    <s v="April"/>
    <x v="11"/>
  </r>
  <r>
    <n v="33"/>
    <s v="Marinara Pizza"/>
    <n v="40.729778099999997"/>
    <n v="-73.986505199999996"/>
    <s v="2022-0322"/>
    <s v="Mar 22nd 2022, 7:55:54 pm"/>
    <x v="0"/>
    <x v="14"/>
    <x v="14"/>
    <x v="1"/>
    <s v="10003"/>
    <d v="2022-03-22T00:00:00"/>
    <d v="1899-12-30T19:55:54"/>
    <x v="5"/>
    <x v="2"/>
    <s v="Tuesday"/>
    <s v="March"/>
    <x v="30"/>
  </r>
  <r>
    <n v="34"/>
    <s v="Big John's Pizza - Queens Village NY"/>
    <n v="40.718561399999999"/>
    <n v="-73.735845100000006"/>
    <s v="2022-0318"/>
    <s v="Mar 18th 2022, 5:21:16 pm"/>
    <x v="0"/>
    <x v="1"/>
    <x v="1"/>
    <x v="0"/>
    <s v="11428"/>
    <d v="2022-03-18T00:00:00"/>
    <d v="1899-12-30T17:21:16"/>
    <x v="0"/>
    <x v="1"/>
    <s v="Friday"/>
    <s v="March"/>
    <x v="31"/>
  </r>
  <r>
    <n v="35"/>
    <s v="Daro's Pizza"/>
    <n v="40.753469799999998"/>
    <n v="-73.8218842"/>
    <s v="2022-0312"/>
    <s v="Mar 12th 2022, 6:47:15 pm"/>
    <x v="0"/>
    <x v="0"/>
    <x v="0"/>
    <x v="0"/>
    <s v="11355"/>
    <d v="2022-03-12T00:00:00"/>
    <d v="1899-12-30T18:47:15"/>
    <x v="1"/>
    <x v="1"/>
    <s v="Saturday"/>
    <s v="March"/>
    <x v="32"/>
  </r>
  <r>
    <n v="36"/>
    <s v="Rockys Pizzeria"/>
    <n v="40.646123299999999"/>
    <n v="-73.971104100000005"/>
    <s v="2022-0303"/>
    <s v="Mar 3rd 2022, 9:20:52 pm"/>
    <x v="0"/>
    <x v="0"/>
    <x v="0"/>
    <x v="0"/>
    <s v="11218"/>
    <d v="2022-03-03T00:00:00"/>
    <d v="1899-12-30T21:20:52"/>
    <x v="4"/>
    <x v="0"/>
    <s v="Thursday"/>
    <s v="March"/>
    <x v="33"/>
  </r>
  <r>
    <n v="37"/>
    <s v="Luigi's Pizza"/>
    <n v="40.5785196"/>
    <n v="-73.958008000000007"/>
    <s v="2022-0226"/>
    <s v="Feb 26th 2022, 8:01:23 pm"/>
    <x v="0"/>
    <x v="0"/>
    <x v="0"/>
    <x v="0"/>
    <s v="11235"/>
    <d v="2022-02-26T00:00:00"/>
    <d v="1899-12-30T20:01:23"/>
    <x v="2"/>
    <x v="0"/>
    <s v="Saturday"/>
    <s v="February"/>
    <x v="34"/>
  </r>
  <r>
    <n v="38"/>
    <s v="The Original Pizza Sam"/>
    <n v="40.756058899999999"/>
    <n v="-73.878542300000007"/>
    <s v="2022-0218"/>
    <s v="Feb 18th 2022, 5:10:24 pm"/>
    <x v="0"/>
    <x v="15"/>
    <x v="15"/>
    <x v="0"/>
    <s v="11372"/>
    <d v="2022-02-18T00:00:00"/>
    <d v="1899-12-30T17:10:24"/>
    <x v="0"/>
    <x v="1"/>
    <s v="Friday"/>
    <s v="February"/>
    <x v="35"/>
  </r>
  <r>
    <n v="39"/>
    <s v="Sal Pizza"/>
    <n v="40.704507100000001"/>
    <n v="-73.919241999999997"/>
    <s v="2022-0205"/>
    <s v="Feb 5th 2022, 10:41:00 pm"/>
    <x v="0"/>
    <x v="1"/>
    <x v="1"/>
    <x v="0"/>
    <s v="11237"/>
    <d v="2022-02-05T00:00:00"/>
    <d v="1899-12-30T22:41:00"/>
    <x v="7"/>
    <x v="0"/>
    <s v="Saturday"/>
    <s v="February"/>
    <x v="36"/>
  </r>
  <r>
    <n v="40"/>
    <s v="Bad Boys Pizza"/>
    <n v="40.603513620000001"/>
    <n v="-73.986583100000004"/>
    <s v="2022-0204"/>
    <s v="Feb 4th 2022, 7:17:39 pm"/>
    <x v="0"/>
    <x v="4"/>
    <x v="4"/>
    <x v="2"/>
    <s v="11223"/>
    <d v="2022-02-04T00:00:00"/>
    <d v="1899-12-30T19:17:39"/>
    <x v="5"/>
    <x v="0"/>
    <s v="Friday"/>
    <s v="February"/>
    <x v="37"/>
  </r>
  <r>
    <n v="41"/>
    <s v="Mama Mia Pizzeria"/>
    <n v="40.596529599999997"/>
    <n v="-73.993964399999996"/>
    <s v="2022-0204"/>
    <s v="Feb 4th 2022, 5:14:57 pm"/>
    <x v="0"/>
    <x v="0"/>
    <x v="0"/>
    <x v="0"/>
    <s v="11214"/>
    <d v="2022-02-04T00:00:00"/>
    <d v="1899-12-30T17:14:57"/>
    <x v="0"/>
    <x v="0"/>
    <s v="Friday"/>
    <s v="February"/>
    <x v="2"/>
  </r>
  <r>
    <n v="42"/>
    <s v="Spiro's Cafe &amp; Pizza"/>
    <n v="40.654758000000001"/>
    <n v="-74.004357999999996"/>
    <s v="2022-0203"/>
    <s v="Feb 3rd 2022, 4:36:22 pm"/>
    <x v="0"/>
    <x v="1"/>
    <x v="1"/>
    <x v="0"/>
    <s v="11232"/>
    <d v="2022-02-03T00:00:00"/>
    <d v="1899-12-30T16:36:22"/>
    <x v="3"/>
    <x v="0"/>
    <s v="Thursday"/>
    <s v="February"/>
    <x v="16"/>
  </r>
  <r>
    <n v="43"/>
    <s v="La Vera Pizza &amp; Restaurant 2447 Broadway New York 10025"/>
    <n v="40.791200799999999"/>
    <n v="-73.974816500000003"/>
    <s v="2022-0128"/>
    <s v="Jan 28th 2022, 6:18:00 pm"/>
    <x v="0"/>
    <x v="1"/>
    <x v="1"/>
    <x v="0"/>
    <s v="10024"/>
    <d v="2022-01-28T00:00:00"/>
    <d v="1899-12-30T18:18:00"/>
    <x v="1"/>
    <x v="2"/>
    <s v="Friday"/>
    <s v="January"/>
    <x v="38"/>
  </r>
  <r>
    <n v="44"/>
    <s v="Lenny And Johns Pizzeria"/>
    <n v="40.620136100000003"/>
    <n v="-73.934558499999994"/>
    <s v="2022-0121"/>
    <s v="Jan 21st 2022, 8:38:59 pm"/>
    <x v="0"/>
    <x v="0"/>
    <x v="0"/>
    <x v="0"/>
    <s v="11234"/>
    <d v="2022-01-21T00:00:00"/>
    <d v="1899-12-30T20:38:59"/>
    <x v="2"/>
    <x v="0"/>
    <s v="Friday"/>
    <s v="January"/>
    <x v="39"/>
  </r>
  <r>
    <n v="45"/>
    <s v="My Place Family Pizza"/>
    <n v="40.869151799999997"/>
    <n v="-73.889616099999998"/>
    <s v="2022-0120"/>
    <s v="Jan 20th 2022, 2:24:28 am"/>
    <x v="0"/>
    <x v="0"/>
    <x v="0"/>
    <x v="0"/>
    <s v="10458"/>
    <d v="2022-01-20T00:00:00"/>
    <d v="1899-12-30T02:24:28"/>
    <x v="6"/>
    <x v="3"/>
    <s v="Thursday"/>
    <s v="January"/>
    <x v="9"/>
  </r>
  <r>
    <n v="46"/>
    <s v="Yankee J-Z Pizza Inc"/>
    <n v="40.829439600000001"/>
    <n v="-73.875749999999996"/>
    <s v="2022-0120"/>
    <s v="Jan 20th 2022, 12:48:52 am"/>
    <x v="0"/>
    <x v="0"/>
    <x v="0"/>
    <x v="0"/>
    <s v="10472"/>
    <d v="2022-01-20T00:00:00"/>
    <d v="1899-12-30T12:48:52"/>
    <x v="8"/>
    <x v="3"/>
    <s v="Thursday"/>
    <s v="January"/>
    <x v="40"/>
  </r>
  <r>
    <n v="47"/>
    <s v="Circle Pizza"/>
    <n v="40.832459399999998"/>
    <n v="-73.861074400000007"/>
    <s v="2022-0119"/>
    <s v="Jan 19th 2022, 10:44:59 pm"/>
    <x v="0"/>
    <x v="0"/>
    <x v="0"/>
    <x v="0"/>
    <s v="10462"/>
    <d v="2022-01-19T00:00:00"/>
    <d v="1899-12-30T22:44:59"/>
    <x v="7"/>
    <x v="3"/>
    <s v="Wednesday"/>
    <s v="January"/>
    <x v="5"/>
  </r>
  <r>
    <n v="48"/>
    <s v="Daisy's Pizza Place Inc"/>
    <n v="40.816928339999997"/>
    <n v="-73.897875049999996"/>
    <s v="2022-0118"/>
    <s v="Jan 18th 2022, 11:33:38 pm"/>
    <x v="0"/>
    <x v="6"/>
    <x v="6"/>
    <x v="0"/>
    <s v="10455"/>
    <d v="2022-01-18T00:00:00"/>
    <d v="1899-12-30T23:33:38"/>
    <x v="9"/>
    <x v="3"/>
    <s v="Tuesday"/>
    <s v="January"/>
    <x v="29"/>
  </r>
  <r>
    <n v="49"/>
    <s v="Sam's Famous Pizza 116th"/>
    <n v="40.798309000000003"/>
    <n v="-73.941631999999998"/>
    <s v="2022-0115"/>
    <s v="Jan 15th 2022, 9:00:23 pm"/>
    <x v="0"/>
    <x v="0"/>
    <x v="0"/>
    <x v="0"/>
    <s v="10029"/>
    <d v="2022-01-15T00:00:00"/>
    <d v="1899-12-30T21:00:23"/>
    <x v="4"/>
    <x v="2"/>
    <s v="Saturday"/>
    <s v="January"/>
    <x v="41"/>
  </r>
  <r>
    <n v="50"/>
    <s v="La Loteria Pizzeria"/>
    <n v="40.854174"/>
    <n v="-73.899010000000004"/>
    <s v="2022-0114"/>
    <s v="Jan 14th 2022, 8:46:50 pm"/>
    <x v="0"/>
    <x v="0"/>
    <x v="0"/>
    <x v="0"/>
    <s v="10457"/>
    <d v="2022-01-14T00:00:00"/>
    <d v="1899-12-30T20:46:50"/>
    <x v="2"/>
    <x v="3"/>
    <s v="Friday"/>
    <s v="January"/>
    <x v="42"/>
  </r>
  <r>
    <n v="51"/>
    <s v="Monte Pizza"/>
    <n v="40.859940000000002"/>
    <n v="-73.893950000000004"/>
    <s v="2022-0110"/>
    <s v="Jan 10th 2022, 9:21:36 pm"/>
    <x v="0"/>
    <x v="0"/>
    <x v="0"/>
    <x v="0"/>
    <s v="10458"/>
    <d v="2022-01-10T00:00:00"/>
    <d v="1899-12-30T21:21:36"/>
    <x v="4"/>
    <x v="3"/>
    <s v="Monday"/>
    <s v="January"/>
    <x v="9"/>
  </r>
  <r>
    <n v="52"/>
    <s v="Natalie pizza"/>
    <n v="40.707824199999997"/>
    <n v="-73.803017299999993"/>
    <s v="2022-0107"/>
    <s v="Jan 7th 2022, 7:47:36 pm"/>
    <x v="0"/>
    <x v="6"/>
    <x v="6"/>
    <x v="0"/>
    <s v="11432"/>
    <d v="2022-01-07T00:00:00"/>
    <d v="1899-12-30T19:47:36"/>
    <x v="5"/>
    <x v="1"/>
    <s v="Friday"/>
    <s v="January"/>
    <x v="43"/>
  </r>
  <r>
    <n v="53"/>
    <s v="Rosebank Pizza"/>
    <n v="40.610080000000004"/>
    <n v="-74.063339999999997"/>
    <s v="2022-0107"/>
    <s v="Jan 7th 2022, 2:47:09 am"/>
    <x v="0"/>
    <x v="0"/>
    <x v="0"/>
    <x v="0"/>
    <s v="10305"/>
    <d v="2022-01-07T00:00:00"/>
    <d v="1899-12-30T02:47:09"/>
    <x v="6"/>
    <x v="4"/>
    <s v="Friday"/>
    <s v="January"/>
    <x v="44"/>
  </r>
  <r>
    <n v="54"/>
    <s v="Samaria Pizzeria"/>
    <n v="40.765663910000001"/>
    <n v="-73.93079401"/>
    <s v="2022-0106"/>
    <s v="Jan 6th 2022, 3:59:58 pm"/>
    <x v="0"/>
    <x v="1"/>
    <x v="1"/>
    <x v="0"/>
    <s v="11106"/>
    <d v="2022-01-06T00:00:00"/>
    <d v="1899-12-30T15:59:58"/>
    <x v="10"/>
    <x v="1"/>
    <s v="Thursday"/>
    <s v="January"/>
    <x v="45"/>
  </r>
  <r>
    <n v="55"/>
    <s v="Pizza Italia"/>
    <n v="40.822887999999999"/>
    <n v="-73.848619999999997"/>
    <s v="2021-1231"/>
    <s v="Dec 31st 2021, 1:46:08 pm"/>
    <x v="1"/>
    <x v="16"/>
    <x v="16"/>
    <x v="3"/>
    <s v="10473"/>
    <d v="2021-12-31T00:00:00"/>
    <d v="1899-12-30T13:46:08"/>
    <x v="11"/>
    <x v="3"/>
    <s v="Friday"/>
    <s v="December"/>
    <x v="46"/>
  </r>
  <r>
    <n v="56"/>
    <s v="Gianni Pizza of Jackson Heights"/>
    <n v="40.755716900000003"/>
    <n v="-73.885794599999997"/>
    <s v="2021-1225"/>
    <s v="Dec 25th 2021, 1:01:38 am"/>
    <x v="0"/>
    <x v="0"/>
    <x v="0"/>
    <x v="0"/>
    <s v="11370"/>
    <d v="2021-12-25T00:00:00"/>
    <d v="1899-12-30T01:01:38"/>
    <x v="12"/>
    <x v="1"/>
    <s v="Saturday"/>
    <s v="December"/>
    <x v="12"/>
  </r>
  <r>
    <n v="57"/>
    <s v="Gianni Pizza of Jackson Heights"/>
    <n v="40.755769999999998"/>
    <n v="-73.885779999999997"/>
    <s v="2021-1224"/>
    <s v="Dec 24th 2021, 7:01:38 pm"/>
    <x v="1"/>
    <x v="0"/>
    <x v="0"/>
    <x v="0"/>
    <s v="11370"/>
    <d v="2021-12-24T00:00:00"/>
    <d v="1899-12-30T19:01:38"/>
    <x v="5"/>
    <x v="1"/>
    <s v="Friday"/>
    <s v="December"/>
    <x v="12"/>
  </r>
  <r>
    <n v="58"/>
    <s v="Table 87 Coal Oven Pizza"/>
    <n v="40.656179299999998"/>
    <n v="-74.007973739999997"/>
    <s v="2021-1224"/>
    <s v="Dec 24th 2021, 11:37:09 am"/>
    <x v="1"/>
    <x v="17"/>
    <x v="17"/>
    <x v="0"/>
    <s v="11232"/>
    <d v="2021-12-24T00:00:00"/>
    <d v="1899-12-30T11:37:09"/>
    <x v="13"/>
    <x v="0"/>
    <s v="Friday"/>
    <s v="December"/>
    <x v="16"/>
  </r>
  <r>
    <n v="59"/>
    <s v="Brothers pizza shop"/>
    <n v="40.867260000000002"/>
    <n v="-73.896389999999997"/>
    <s v="2021-1221"/>
    <s v="Dec 21st 2021, 6:37:26 pm"/>
    <x v="1"/>
    <x v="6"/>
    <x v="6"/>
    <x v="0"/>
    <s v="10468"/>
    <d v="2021-12-21T00:00:00"/>
    <d v="1899-12-30T18:37:26"/>
    <x v="1"/>
    <x v="3"/>
    <s v="Tuesday"/>
    <s v="December"/>
    <x v="14"/>
  </r>
  <r>
    <n v="60"/>
    <s v="Tony Gs Pizza"/>
    <n v="40.867080000000001"/>
    <n v="-73.896029999999996"/>
    <s v="2021-1221"/>
    <s v="Dec 21st 2021, 6:31:29 pm"/>
    <x v="1"/>
    <x v="0"/>
    <x v="0"/>
    <x v="0"/>
    <s v="10468"/>
    <d v="2021-12-21T00:00:00"/>
    <d v="1899-12-30T18:31:29"/>
    <x v="1"/>
    <x v="3"/>
    <s v="Tuesday"/>
    <s v="December"/>
    <x v="14"/>
  </r>
  <r>
    <n v="61"/>
    <s v="D'Angelo's Pizzeria"/>
    <n v="40.734039299999999"/>
    <n v="-73.849739099999994"/>
    <s v="2021-1218"/>
    <s v="Dec 18th 2021, 11:10:22 am"/>
    <x v="1"/>
    <x v="2"/>
    <x v="2"/>
    <x v="0"/>
    <s v="11375"/>
    <d v="2021-12-18T00:00:00"/>
    <d v="1899-12-30T11:10:22"/>
    <x v="13"/>
    <x v="1"/>
    <s v="Saturday"/>
    <s v="December"/>
    <x v="27"/>
  </r>
  <r>
    <n v="62"/>
    <s v="Euro Pizza"/>
    <n v="40.559621479999997"/>
    <n v="-74.168236899999997"/>
    <s v="2021-1216"/>
    <s v="Dec 16th 2021, 5:13:45 pm"/>
    <x v="1"/>
    <x v="4"/>
    <x v="4"/>
    <x v="0"/>
    <s v="10312"/>
    <d v="2021-12-16T00:00:00"/>
    <d v="1899-12-30T17:13:45"/>
    <x v="0"/>
    <x v="4"/>
    <s v="Thursday"/>
    <s v="December"/>
    <x v="10"/>
  </r>
  <r>
    <n v="63"/>
    <s v="PG Pizza"/>
    <n v="40.83381"/>
    <n v="-73.915189999999996"/>
    <s v="2021-1211"/>
    <s v="Dec 11th 2021, 1:27:43 pm"/>
    <x v="1"/>
    <x v="0"/>
    <x v="0"/>
    <x v="0"/>
    <s v="10456"/>
    <d v="2021-12-11T00:00:00"/>
    <d v="1899-12-30T13:27:43"/>
    <x v="11"/>
    <x v="3"/>
    <s v="Saturday"/>
    <s v="December"/>
    <x v="47"/>
  </r>
  <r>
    <n v="64"/>
    <s v="Upside Pizza"/>
    <n v="40.755091200000003"/>
    <n v="-73.991149399999998"/>
    <s v="2021-1209"/>
    <s v="Dec 9th 2021, 1:49:02 pm"/>
    <x v="1"/>
    <x v="4"/>
    <x v="4"/>
    <x v="0"/>
    <s v="10018"/>
    <d v="2021-12-09T00:00:00"/>
    <d v="1899-12-30T13:49:02"/>
    <x v="11"/>
    <x v="2"/>
    <s v="Thursday"/>
    <s v="December"/>
    <x v="48"/>
  </r>
  <r>
    <n v="65"/>
    <s v="Koronet Pizzeria"/>
    <n v="40.804470000000002"/>
    <n v="-73.966160000000002"/>
    <s v="2021-1204"/>
    <s v="Dec 4th 2021, 12:14:29 pm"/>
    <x v="1"/>
    <x v="18"/>
    <x v="18"/>
    <x v="3"/>
    <s v="10025"/>
    <d v="2021-12-04T00:00:00"/>
    <d v="1899-12-30T00:14:29"/>
    <x v="14"/>
    <x v="2"/>
    <s v="Saturday"/>
    <s v="December"/>
    <x v="49"/>
  </r>
  <r>
    <n v="66"/>
    <s v="Slice of Harlem Pizzeria"/>
    <n v="40.816679999999998"/>
    <n v="-73.946594000000005"/>
    <s v="2021-1203"/>
    <s v="Dec 3rd 2021, 2:06:04 pm"/>
    <x v="1"/>
    <x v="2"/>
    <x v="2"/>
    <x v="0"/>
    <s v="10030"/>
    <d v="2021-12-03T00:00:00"/>
    <d v="1899-12-30T14:06:04"/>
    <x v="15"/>
    <x v="2"/>
    <s v="Friday"/>
    <s v="December"/>
    <x v="18"/>
  </r>
  <r>
    <n v="67"/>
    <s v="Lennys Pizza"/>
    <n v="40.65099"/>
    <n v="-73.948819999999998"/>
    <s v="2021-1120"/>
    <s v="Nov 20th 2021, 3:11:39 pm"/>
    <x v="1"/>
    <x v="6"/>
    <x v="6"/>
    <x v="0"/>
    <s v="11226"/>
    <d v="2021-11-20T00:00:00"/>
    <d v="1899-12-30T15:11:39"/>
    <x v="10"/>
    <x v="0"/>
    <s v="Saturday"/>
    <s v="November"/>
    <x v="50"/>
  </r>
  <r>
    <n v="68"/>
    <s v="Royal Pizzeria Restaurant Inc"/>
    <n v="40.655069400000002"/>
    <n v="-73.887708500000002"/>
    <s v="2021-1120"/>
    <s v="Nov 20th 2021, 12:32:15 pm"/>
    <x v="1"/>
    <x v="0"/>
    <x v="0"/>
    <x v="0"/>
    <s v="11207"/>
    <d v="2021-11-20T00:00:00"/>
    <d v="1899-12-30T00:32:15"/>
    <x v="14"/>
    <x v="0"/>
    <s v="Saturday"/>
    <s v="November"/>
    <x v="51"/>
  </r>
  <r>
    <n v="69"/>
    <s v="Joe's Pizza &amp; Pasta"/>
    <n v="40.760162919999999"/>
    <n v="-73.731490910000005"/>
    <s v="2021-1119"/>
    <s v="Nov 19th 2021, 2:41:16 pm"/>
    <x v="1"/>
    <x v="0"/>
    <x v="0"/>
    <x v="0"/>
    <s v="11362"/>
    <d v="2021-11-19T00:00:00"/>
    <d v="1899-12-30T14:41:16"/>
    <x v="15"/>
    <x v="1"/>
    <s v="Friday"/>
    <s v="November"/>
    <x v="52"/>
  </r>
  <r>
    <n v="70"/>
    <s v="Pizza Place"/>
    <n v="40.889063100000001"/>
    <n v="-73.859549000000001"/>
    <s v="2021-1118"/>
    <s v="Nov 18th 2021, 9:36:03 pm"/>
    <x v="0"/>
    <x v="2"/>
    <x v="2"/>
    <x v="0"/>
    <s v="10466"/>
    <d v="2021-11-18T00:00:00"/>
    <d v="1899-12-30T21:36:03"/>
    <x v="4"/>
    <x v="3"/>
    <s v="Thursday"/>
    <s v="November"/>
    <x v="53"/>
  </r>
  <r>
    <n v="71"/>
    <s v="Pizza Place"/>
    <n v="40.889035"/>
    <n v="-73.859443999999996"/>
    <s v="2021-1118"/>
    <s v="Nov 18th 2021, 3:36:03 pm"/>
    <x v="1"/>
    <x v="2"/>
    <x v="2"/>
    <x v="0"/>
    <s v="10466"/>
    <d v="2021-11-18T00:00:00"/>
    <d v="1899-12-30T15:36:03"/>
    <x v="10"/>
    <x v="3"/>
    <s v="Thursday"/>
    <s v="November"/>
    <x v="53"/>
  </r>
  <r>
    <n v="72"/>
    <s v="Angies Cafe &amp; Pizza"/>
    <n v="40.811529999999998"/>
    <n v="-73.927070999999998"/>
    <s v="2021-1106"/>
    <s v="Nov 6th 2021, 4:21:26 pm"/>
    <x v="1"/>
    <x v="1"/>
    <x v="1"/>
    <x v="0"/>
    <s v="10451"/>
    <d v="2021-11-06T00:00:00"/>
    <d v="1899-12-30T16:21:26"/>
    <x v="3"/>
    <x v="3"/>
    <s v="Saturday"/>
    <s v="November"/>
    <x v="54"/>
  </r>
  <r>
    <n v="73"/>
    <s v="Pizza Amore"/>
    <n v="40.650536899999999"/>
    <n v="-73.701697300000006"/>
    <s v="2021-1105"/>
    <s v="Nov 5th 2021, 8:13:20 pm"/>
    <x v="1"/>
    <x v="0"/>
    <x v="0"/>
    <x v="0"/>
    <s v="11581"/>
    <d v="2021-11-05T00:00:00"/>
    <d v="1899-12-30T20:13:20"/>
    <x v="2"/>
    <x v="5"/>
    <s v="Friday"/>
    <s v="November"/>
    <x v="12"/>
  </r>
  <r>
    <n v="74"/>
    <s v="Landy's Pizzeria"/>
    <n v="40.617350000000002"/>
    <n v="-74.027379999999994"/>
    <s v="2021-1030"/>
    <s v="Oct 30th 2021, 8:23:41 pm"/>
    <x v="1"/>
    <x v="0"/>
    <x v="0"/>
    <x v="0"/>
    <s v="11209"/>
    <d v="2021-10-30T00:00:00"/>
    <d v="1899-12-30T20:23:41"/>
    <x v="2"/>
    <x v="0"/>
    <s v="Saturday"/>
    <s v="October"/>
    <x v="55"/>
  </r>
  <r>
    <n v="75"/>
    <s v="La Sorrentina Restaurant"/>
    <n v="40.578449999999997"/>
    <n v="-73.849279999999993"/>
    <s v="2021-1030"/>
    <s v="Oct 30th 2021, 7:01:27 pm"/>
    <x v="1"/>
    <x v="0"/>
    <x v="0"/>
    <x v="0"/>
    <s v="11694"/>
    <d v="2021-10-30T00:00:00"/>
    <d v="1899-12-30T19:01:27"/>
    <x v="5"/>
    <x v="1"/>
    <s v="Saturday"/>
    <s v="October"/>
    <x v="56"/>
  </r>
  <r>
    <n v="76"/>
    <s v="Pizza D'Amore"/>
    <n v="40.614757439999998"/>
    <n v="-73.912704239999997"/>
    <s v="2021-1024"/>
    <s v="Oct 24th 2021, 6:16:10 pm"/>
    <x v="1"/>
    <x v="1"/>
    <x v="1"/>
    <x v="0"/>
    <s v="11234"/>
    <d v="2021-10-24T00:00:00"/>
    <d v="1899-12-30T18:16:10"/>
    <x v="1"/>
    <x v="0"/>
    <s v="Sunday"/>
    <s v="October"/>
    <x v="39"/>
  </r>
  <r>
    <n v="77"/>
    <s v="Tigre's Pizza"/>
    <n v="40.844639999999998"/>
    <n v="-73.907300000000006"/>
    <s v="2021-1023"/>
    <s v="Oct 23rd 2021, 8:51:36 pm"/>
    <x v="1"/>
    <x v="6"/>
    <x v="6"/>
    <x v="0"/>
    <s v="10457"/>
    <d v="2021-10-23T00:00:00"/>
    <d v="1899-12-30T20:51:36"/>
    <x v="2"/>
    <x v="3"/>
    <s v="Saturday"/>
    <s v="October"/>
    <x v="42"/>
  </r>
  <r>
    <n v="78"/>
    <s v="Frank's Bay Pizza"/>
    <n v="40.624839999999999"/>
    <n v="-74.079340000000002"/>
    <s v="2021-1022"/>
    <s v="Oct 22nd 2021, 6:07:19 pm"/>
    <x v="1"/>
    <x v="6"/>
    <x v="6"/>
    <x v="0"/>
    <s v="10304"/>
    <d v="2021-10-22T00:00:00"/>
    <d v="1899-12-30T18:07:19"/>
    <x v="1"/>
    <x v="4"/>
    <s v="Friday"/>
    <s v="October"/>
    <x v="57"/>
  </r>
  <r>
    <n v="79"/>
    <s v="La Bona Pizza &amp; Pasta"/>
    <n v="40.673699999999997"/>
    <n v="-73.882829999999998"/>
    <s v="2021-1016"/>
    <s v="Oct 16th 2021, 6:58:35 pm"/>
    <x v="1"/>
    <x v="1"/>
    <x v="1"/>
    <x v="0"/>
    <s v="11208"/>
    <d v="2021-10-16T00:00:00"/>
    <d v="1899-12-30T18:58:35"/>
    <x v="1"/>
    <x v="0"/>
    <s v="Saturday"/>
    <s v="October"/>
    <x v="58"/>
  </r>
  <r>
    <n v="80"/>
    <s v="PG Pizza"/>
    <n v="40.826219999999999"/>
    <n v="-73.917750999999996"/>
    <s v="2021-1015"/>
    <s v="Oct 15th 2021, 10:37:18 pm"/>
    <x v="1"/>
    <x v="1"/>
    <x v="1"/>
    <x v="0"/>
    <s v="10451"/>
    <d v="2021-10-15T00:00:00"/>
    <d v="1899-12-30T22:37:18"/>
    <x v="7"/>
    <x v="3"/>
    <s v="Friday"/>
    <s v="October"/>
    <x v="54"/>
  </r>
  <r>
    <n v="81"/>
    <s v="Mario's Pizza"/>
    <n v="40.657629999999997"/>
    <n v="-73.767240000000001"/>
    <s v="2021-1009"/>
    <s v="Oct 9th 2021, 11:02:31 pm"/>
    <x v="1"/>
    <x v="0"/>
    <x v="0"/>
    <x v="0"/>
    <s v="11434"/>
    <d v="2021-10-09T00:00:00"/>
    <d v="1899-12-30T23:02:31"/>
    <x v="9"/>
    <x v="1"/>
    <s v="Saturday"/>
    <s v="October"/>
    <x v="59"/>
  </r>
  <r>
    <n v="82"/>
    <s v="Margherita Pizza Inc."/>
    <n v="40.704530820000002"/>
    <n v="-73.796792730000007"/>
    <s v="2021-1008"/>
    <s v="Oct 8th 2021, 7:14:13 pm"/>
    <x v="1"/>
    <x v="4"/>
    <x v="4"/>
    <x v="0"/>
    <s v="11433"/>
    <d v="2021-10-08T00:00:00"/>
    <d v="1899-12-30T19:14:13"/>
    <x v="5"/>
    <x v="1"/>
    <s v="Friday"/>
    <s v="October"/>
    <x v="60"/>
  </r>
  <r>
    <n v="83"/>
    <s v="Tony's Pizza"/>
    <n v="40.664850000000001"/>
    <n v="-73.923289999999994"/>
    <s v="2021-1003"/>
    <s v="Oct 3rd 2021, 12:13:21 am"/>
    <x v="1"/>
    <x v="1"/>
    <x v="1"/>
    <x v="0"/>
    <s v="11212"/>
    <d v="2021-10-03T00:00:00"/>
    <d v="1899-12-30T12:13:21"/>
    <x v="8"/>
    <x v="0"/>
    <s v="Sunday"/>
    <s v="October"/>
    <x v="17"/>
  </r>
  <r>
    <n v="84"/>
    <s v="Pronto Pizza"/>
    <n v="40.758240000000001"/>
    <n v="-73.980630000000005"/>
    <s v="2021-0922"/>
    <s v="Sep 22nd 2021, 6:36:47 pm"/>
    <x v="1"/>
    <x v="10"/>
    <x v="10"/>
    <x v="1"/>
    <s v="10036"/>
    <d v="2021-09-22T00:00:00"/>
    <d v="1899-12-30T18:36:47"/>
    <x v="1"/>
    <x v="2"/>
    <s v="Wednesday"/>
    <s v="September"/>
    <x v="24"/>
  </r>
  <r>
    <n v="85"/>
    <s v="Artichoke Basille’s Pizza - Times Square"/>
    <n v="40.753320000000002"/>
    <n v="-73.986980000000003"/>
    <s v="2021-0921"/>
    <s v="Sep 21st 2021, 9:40:02 pm"/>
    <x v="1"/>
    <x v="19"/>
    <x v="19"/>
    <x v="1"/>
    <s v="10018"/>
    <d v="2021-09-21T00:00:00"/>
    <d v="1899-12-30T21:40:02"/>
    <x v="4"/>
    <x v="2"/>
    <s v="Tuesday"/>
    <s v="September"/>
    <x v="48"/>
  </r>
  <r>
    <n v="86"/>
    <s v="Bambinos Express"/>
    <n v="40.7020409"/>
    <n v="-73.906682900000007"/>
    <s v="2021-0828"/>
    <s v="Aug 28th 2021, 2:21:30 am"/>
    <x v="1"/>
    <x v="6"/>
    <x v="6"/>
    <x v="0"/>
    <s v="11385"/>
    <d v="2021-08-28T00:00:00"/>
    <d v="1899-12-30T02:21:30"/>
    <x v="6"/>
    <x v="1"/>
    <s v="Saturday"/>
    <s v="August"/>
    <x v="19"/>
  </r>
  <r>
    <n v="87"/>
    <s v="620 On Caton Pizzeria"/>
    <n v="40.647550000000003"/>
    <n v="-73.973920000000007"/>
    <s v="2021-0828"/>
    <s v="Aug 28th 2021, 10:22:41 pm"/>
    <x v="1"/>
    <x v="0"/>
    <x v="0"/>
    <x v="0"/>
    <s v="11218"/>
    <d v="2021-08-28T00:00:00"/>
    <d v="1899-12-30T22:22:41"/>
    <x v="7"/>
    <x v="0"/>
    <s v="Saturday"/>
    <s v="August"/>
    <x v="33"/>
  </r>
  <r>
    <n v="88"/>
    <s v="Champion Pizza"/>
    <n v="40.736020000000003"/>
    <n v="-73.994039999999998"/>
    <s v="2021-0816"/>
    <s v="Aug 16th 2021, 8:49:22 pm"/>
    <x v="1"/>
    <x v="20"/>
    <x v="20"/>
    <x v="1"/>
    <s v="10011"/>
    <d v="2021-08-16T00:00:00"/>
    <d v="1899-12-30T20:49:22"/>
    <x v="2"/>
    <x v="2"/>
    <s v="Monday"/>
    <s v="August"/>
    <x v="61"/>
  </r>
  <r>
    <n v="89"/>
    <s v="Belmora Pizza &amp; Restaurant"/>
    <n v="40.760950000000001"/>
    <n v="-73.968789999999998"/>
    <s v="2021-0811"/>
    <s v="Aug 11th 2021, 9:32:05 pm"/>
    <x v="1"/>
    <x v="21"/>
    <x v="21"/>
    <x v="0"/>
    <s v="10022"/>
    <d v="2021-08-11T00:00:00"/>
    <d v="1899-12-30T21:32:05"/>
    <x v="4"/>
    <x v="2"/>
    <s v="Wednesday"/>
    <s v="August"/>
    <x v="62"/>
  </r>
  <r>
    <n v="90"/>
    <s v="Sunset Park Pizza"/>
    <n v="40.645470000000003"/>
    <n v="-73.99539"/>
    <s v="2021-0809"/>
    <s v="Aug 9th 2021, 6:08:22 pm"/>
    <x v="1"/>
    <x v="13"/>
    <x v="13"/>
    <x v="0"/>
    <s v="11219"/>
    <d v="2021-08-09T00:00:00"/>
    <d v="1899-12-30T18:08:22"/>
    <x v="1"/>
    <x v="0"/>
    <s v="Monday"/>
    <s v="August"/>
    <x v="25"/>
  </r>
  <r>
    <n v="91"/>
    <s v="Giovanni S Pizza"/>
    <n v="40.83522"/>
    <n v="-73.920159999999996"/>
    <s v="2021-0802"/>
    <s v="Aug 2nd 2021, 7:31:04 pm"/>
    <x v="1"/>
    <x v="13"/>
    <x v="13"/>
    <x v="0"/>
    <s v="10452"/>
    <d v="2021-08-02T00:00:00"/>
    <d v="1899-12-30T19:31:04"/>
    <x v="5"/>
    <x v="3"/>
    <s v="Monday"/>
    <s v="August"/>
    <x v="63"/>
  </r>
  <r>
    <n v="92"/>
    <s v="Slice Joint"/>
    <n v="40.718209999999999"/>
    <n v="-73.988150000000005"/>
    <s v="2021-0730"/>
    <s v="Jul 31st 2021, 2:50:50 am"/>
    <x v="1"/>
    <x v="22"/>
    <x v="22"/>
    <x v="1"/>
    <s v="10002"/>
    <d v="2021-07-30T00:00:00"/>
    <d v="1899-12-30T02:50:50"/>
    <x v="6"/>
    <x v="2"/>
    <s v="Friday"/>
    <s v="July"/>
    <x v="11"/>
  </r>
  <r>
    <n v="93"/>
    <s v="Sacco Pizza"/>
    <n v="40.76623"/>
    <n v="-73.987170000000006"/>
    <s v="2021-0726"/>
    <s v="Jul 26th 2021, 10:20:42 pm"/>
    <x v="1"/>
    <x v="6"/>
    <x v="6"/>
    <x v="0"/>
    <s v="10019"/>
    <d v="2021-07-26T00:00:00"/>
    <d v="1899-12-30T22:20:42"/>
    <x v="7"/>
    <x v="2"/>
    <s v="Monday"/>
    <s v="July"/>
    <x v="64"/>
  </r>
  <r>
    <n v="94"/>
    <s v="Gino's of Broadway"/>
    <n v="40.757570090000002"/>
    <n v="-73.915885209999999"/>
    <s v="2021-0724"/>
    <s v="Jul 25th 2021, 6:10:01 am"/>
    <x v="1"/>
    <x v="1"/>
    <x v="1"/>
    <x v="0"/>
    <s v="11373"/>
    <d v="2021-07-24T00:00:00"/>
    <d v="1899-12-30T06:10:01"/>
    <x v="16"/>
    <x v="1"/>
    <s v="Saturday"/>
    <s v="July"/>
    <x v="65"/>
  </r>
  <r>
    <n v="95"/>
    <s v="Two Boots Pizza"/>
    <n v="40.733080000000001"/>
    <n v="-74.002769999999998"/>
    <s v="2021-0717"/>
    <s v="Jul 17th 2021, 6:00:27 pm"/>
    <x v="1"/>
    <x v="17"/>
    <x v="17"/>
    <x v="1"/>
    <s v="10014"/>
    <d v="2021-07-17T00:00:00"/>
    <d v="1899-12-30T18:00:27"/>
    <x v="1"/>
    <x v="2"/>
    <s v="Saturday"/>
    <s v="July"/>
    <x v="66"/>
  </r>
  <r>
    <n v="96"/>
    <s v="Marinara Pizza"/>
    <n v="40.74241"/>
    <n v="-73.984520000000003"/>
    <s v="2021-0713"/>
    <s v="Jul 13th 2021, 3:38:07 pm"/>
    <x v="1"/>
    <x v="22"/>
    <x v="22"/>
    <x v="1"/>
    <s v="10016"/>
    <d v="2021-07-13T00:00:00"/>
    <d v="1899-12-30T15:38:07"/>
    <x v="10"/>
    <x v="2"/>
    <s v="Tuesday"/>
    <s v="July"/>
    <x v="67"/>
  </r>
  <r>
    <n v="97"/>
    <s v="Casabianca Family Italian Ristorante &amp; Pizzeria"/>
    <n v="40.769440000000003"/>
    <n v="-73.988900000000001"/>
    <s v="2021-0709"/>
    <s v="Jul 9th 2021, 10:19:06 pm"/>
    <x v="1"/>
    <x v="0"/>
    <x v="0"/>
    <x v="0"/>
    <s v="10019"/>
    <d v="2021-07-09T00:00:00"/>
    <d v="1899-12-30T22:19:06"/>
    <x v="7"/>
    <x v="2"/>
    <s v="Friday"/>
    <s v="July"/>
    <x v="64"/>
  </r>
  <r>
    <n v="98"/>
    <s v="Hank's Pizza"/>
    <n v="40.709436199999999"/>
    <n v="-74.012025300000005"/>
    <s v="2021-0707"/>
    <s v="Jul 7th 2021, 7:32:56 pm"/>
    <x v="1"/>
    <x v="8"/>
    <x v="8"/>
    <x v="0"/>
    <s v="10006"/>
    <d v="2021-07-07T00:00:00"/>
    <d v="1899-12-30T19:32:56"/>
    <x v="5"/>
    <x v="2"/>
    <s v="Wednesday"/>
    <s v="July"/>
    <x v="68"/>
  </r>
  <r>
    <n v="99"/>
    <s v="Hank's Pizza"/>
    <n v="40.709436199999999"/>
    <n v="-74.012025300000005"/>
    <s v="2021-0707"/>
    <s v="Jul 7th 2021, 7:32:56 pm"/>
    <x v="1"/>
    <x v="2"/>
    <x v="2"/>
    <x v="0"/>
    <s v="10006"/>
    <d v="2021-07-07T00:00:00"/>
    <d v="1899-12-30T19:32:56"/>
    <x v="5"/>
    <x v="2"/>
    <s v="Wednesday"/>
    <s v="July"/>
    <x v="68"/>
  </r>
  <r>
    <n v="100"/>
    <s v="Enzo &amp; Claudio"/>
    <n v="40.7462825"/>
    <n v="-73.993673400000006"/>
    <s v="2021-0627"/>
    <s v="Jun 27th 2021, 9:43:07 pm"/>
    <x v="1"/>
    <x v="15"/>
    <x v="15"/>
    <x v="0"/>
    <s v="10001"/>
    <d v="2021-06-27T00:00:00"/>
    <d v="1899-12-30T21:43:07"/>
    <x v="4"/>
    <x v="2"/>
    <s v="Sunday"/>
    <s v="June"/>
    <x v="4"/>
  </r>
  <r>
    <n v="101"/>
    <s v="Joe's Pizza"/>
    <n v="40.71687"/>
    <n v="-73.958920000000006"/>
    <s v="2021-0626"/>
    <s v="Jun 26th 2021, 6:24:51 pm"/>
    <x v="1"/>
    <x v="0"/>
    <x v="0"/>
    <x v="0"/>
    <s v="11249"/>
    <d v="2021-06-26T00:00:00"/>
    <d v="1899-12-30T18:24:51"/>
    <x v="1"/>
    <x v="0"/>
    <s v="Saturday"/>
    <s v="June"/>
    <x v="12"/>
  </r>
  <r>
    <n v="102"/>
    <s v="Pizza Prince"/>
    <n v="40.723727699999998"/>
    <n v="-73.950408600000003"/>
    <s v="2021-0617"/>
    <s v="Jun 17th 2021, 9:07:26 pm"/>
    <x v="1"/>
    <x v="0"/>
    <x v="0"/>
    <x v="0"/>
    <s v="11222"/>
    <d v="2021-06-17T00:00:00"/>
    <d v="1899-12-30T21:07:26"/>
    <x v="4"/>
    <x v="0"/>
    <s v="Thursday"/>
    <s v="June"/>
    <x v="69"/>
  </r>
  <r>
    <n v="103"/>
    <s v="Vito's Slices and Pizza"/>
    <n v="40.7545"/>
    <n v="-73.9952799"/>
    <s v="2021-0616"/>
    <s v="Jun 16th 2021, 3:38:29 pm"/>
    <x v="1"/>
    <x v="0"/>
    <x v="0"/>
    <x v="0"/>
    <s v="10018"/>
    <d v="2021-06-16T00:00:00"/>
    <d v="1899-12-30T15:38:29"/>
    <x v="10"/>
    <x v="2"/>
    <s v="Wednesday"/>
    <s v="June"/>
    <x v="48"/>
  </r>
  <r>
    <n v="104"/>
    <s v="Papa John's Pizza"/>
    <n v="40.691732930000001"/>
    <n v="-73.986378009999996"/>
    <s v="2021-0614"/>
    <s v="Jun 14th 2021, 1:22:59 pm"/>
    <x v="1"/>
    <x v="3"/>
    <x v="3"/>
    <x v="0"/>
    <s v="11201"/>
    <d v="2021-06-14T00:00:00"/>
    <d v="1899-12-30T13:22:59"/>
    <x v="11"/>
    <x v="0"/>
    <s v="Monday"/>
    <s v="June"/>
    <x v="70"/>
  </r>
  <r>
    <n v="105"/>
    <s v="Wegmans"/>
    <n v="40.698208200000003"/>
    <n v="-73.977014499999996"/>
    <s v="2021-0527"/>
    <s v="May 27th 2021, 6:05:11 pm"/>
    <x v="1"/>
    <x v="7"/>
    <x v="7"/>
    <x v="1"/>
    <s v="11251"/>
    <d v="2021-05-27T00:00:00"/>
    <d v="1899-12-30T18:05:11"/>
    <x v="1"/>
    <x v="0"/>
    <s v="Thursday"/>
    <s v="May"/>
    <x v="12"/>
  </r>
  <r>
    <n v="106"/>
    <s v="Pizza Market"/>
    <n v="40.746467000000003"/>
    <n v="-73.990095999999994"/>
    <s v="2021-0521"/>
    <s v="May 21st 2021, 6:00:57 pm"/>
    <x v="1"/>
    <x v="3"/>
    <x v="3"/>
    <x v="0"/>
    <s v="10019"/>
    <d v="2021-05-21T00:00:00"/>
    <d v="1899-12-30T18:00:57"/>
    <x v="1"/>
    <x v="2"/>
    <s v="Friday"/>
    <s v="May"/>
    <x v="64"/>
  </r>
  <r>
    <n v="107"/>
    <s v="Zazzy's Pizza"/>
    <n v="40.736589199999997"/>
    <n v="-74.001312499999997"/>
    <s v="2021-0514"/>
    <s v="May 14th 2021, 6:47:11 pm"/>
    <x v="1"/>
    <x v="15"/>
    <x v="15"/>
    <x v="0"/>
    <s v="10014"/>
    <d v="2021-05-14T00:00:00"/>
    <d v="1899-12-30T18:47:11"/>
    <x v="1"/>
    <x v="2"/>
    <s v="Friday"/>
    <s v="May"/>
    <x v="66"/>
  </r>
  <r>
    <n v="108"/>
    <s v="Michelangelo's Pizza"/>
    <n v="40.630870000000002"/>
    <n v="-74.129670000000004"/>
    <s v="2021-0511"/>
    <s v="May 11th 2021, 6:01:12 pm"/>
    <x v="1"/>
    <x v="6"/>
    <x v="6"/>
    <x v="0"/>
    <s v="10310"/>
    <d v="2021-05-11T00:00:00"/>
    <d v="1899-12-30T18:01:12"/>
    <x v="1"/>
    <x v="4"/>
    <s v="Tuesday"/>
    <s v="May"/>
    <x v="71"/>
  </r>
  <r>
    <n v="109"/>
    <s v="Gino's Cucina Brick Oven Pizza"/>
    <n v="40.675220000000003"/>
    <n v="-73.963099999999997"/>
    <s v="2021-0511"/>
    <s v="May 11th 2021, 2:02:50 am"/>
    <x v="1"/>
    <x v="0"/>
    <x v="0"/>
    <x v="0"/>
    <s v="11238"/>
    <d v="2021-05-11T00:00:00"/>
    <d v="1899-12-30T02:02:50"/>
    <x v="6"/>
    <x v="0"/>
    <s v="Tuesday"/>
    <s v="May"/>
    <x v="72"/>
  </r>
  <r>
    <n v="110"/>
    <s v="Julie's Pizzeria &amp; Restaurant"/>
    <n v="40.704160000000002"/>
    <n v="-73.907300000000006"/>
    <s v="2021-0417"/>
    <s v="Apr 17th 2021, 12:37:00 pm"/>
    <x v="1"/>
    <x v="13"/>
    <x v="13"/>
    <x v="0"/>
    <s v="11385"/>
    <d v="2021-04-17T00:00:00"/>
    <d v="1899-12-30T00:37:00"/>
    <x v="14"/>
    <x v="1"/>
    <s v="Saturday"/>
    <s v="April"/>
    <x v="19"/>
  </r>
  <r>
    <n v="111"/>
    <s v="Burrata Pizza"/>
    <n v="40.73021"/>
    <n v="-73.980689999999996"/>
    <s v="2021-0416"/>
    <s v="Apr 16th 2021, 11:07:56 pm"/>
    <x v="1"/>
    <x v="17"/>
    <x v="17"/>
    <x v="1"/>
    <s v="10009"/>
    <d v="2021-04-16T00:00:00"/>
    <d v="1899-12-30T23:07:56"/>
    <x v="9"/>
    <x v="2"/>
    <s v="Friday"/>
    <s v="April"/>
    <x v="30"/>
  </r>
  <r>
    <n v="112"/>
    <s v="Via Ponte Pizzeria"/>
    <n v="40.598010799999997"/>
    <n v="-74.066993499999995"/>
    <s v="2021-0409"/>
    <s v="Apr 9th 2021, 9:44:53 pm"/>
    <x v="1"/>
    <x v="1"/>
    <x v="1"/>
    <x v="0"/>
    <s v="10305"/>
    <d v="2021-04-09T00:00:00"/>
    <d v="1899-12-30T21:44:53"/>
    <x v="4"/>
    <x v="4"/>
    <s v="Friday"/>
    <s v="April"/>
    <x v="44"/>
  </r>
  <r>
    <n v="113"/>
    <s v="11B Express"/>
    <n v="40.727429000000001"/>
    <n v="-73.979695000000007"/>
    <s v="2021-0403"/>
    <s v="Apr 3rd 2021, 5:15:52 pm"/>
    <x v="1"/>
    <x v="0"/>
    <x v="0"/>
    <x v="0"/>
    <s v="10009"/>
    <d v="2021-04-03T00:00:00"/>
    <d v="1899-12-30T17:15:52"/>
    <x v="0"/>
    <x v="2"/>
    <s v="Saturday"/>
    <s v="April"/>
    <x v="30"/>
  </r>
  <r>
    <n v="114"/>
    <s v="NY 99¢ Fresh Pizza"/>
    <n v="40.733291899999998"/>
    <n v="-74.002835599999997"/>
    <s v="2021-0403"/>
    <s v="Apr 3rd 2021, 4:34:33 pm"/>
    <x v="1"/>
    <x v="3"/>
    <x v="3"/>
    <x v="0"/>
    <s v="10014"/>
    <d v="2021-04-03T00:00:00"/>
    <d v="1899-12-30T16:34:33"/>
    <x v="3"/>
    <x v="2"/>
    <s v="Saturday"/>
    <s v="April"/>
    <x v="66"/>
  </r>
  <r>
    <n v="115"/>
    <s v="Norm’s Pizza"/>
    <n v="40.6931218"/>
    <n v="-73.988909300000003"/>
    <s v="2021-0315"/>
    <s v="Mar 15th 2021, 3:49:16 pm"/>
    <x v="1"/>
    <x v="0"/>
    <x v="0"/>
    <x v="0"/>
    <s v="11201"/>
    <d v="2021-03-15T00:00:00"/>
    <d v="1899-12-30T15:49:16"/>
    <x v="10"/>
    <x v="0"/>
    <s v="Monday"/>
    <s v="March"/>
    <x v="70"/>
  </r>
  <r>
    <n v="116"/>
    <s v="Pier 76"/>
    <n v="40.640150419999998"/>
    <n v="-74.075760299999999"/>
    <s v="2021-0304"/>
    <s v="Mar 4th 2021, 2:39:38 pm"/>
    <x v="1"/>
    <x v="7"/>
    <x v="7"/>
    <x v="4"/>
    <s v="10301"/>
    <d v="2021-03-04T00:00:00"/>
    <d v="1899-12-30T14:39:38"/>
    <x v="15"/>
    <x v="4"/>
    <s v="Thursday"/>
    <s v="March"/>
    <x v="73"/>
  </r>
  <r>
    <n v="117"/>
    <s v="Danny's Pizzeria"/>
    <n v="40.722067699999997"/>
    <n v="-73.904286499999998"/>
    <s v="2021-0208"/>
    <s v="Feb 8th 2021, 4:16:16 pm"/>
    <x v="1"/>
    <x v="1"/>
    <x v="1"/>
    <x v="0"/>
    <s v="11378"/>
    <d v="2021-02-08T00:00:00"/>
    <d v="1899-12-30T16:16:16"/>
    <x v="3"/>
    <x v="1"/>
    <s v="Monday"/>
    <s v="February"/>
    <x v="74"/>
  </r>
  <r>
    <n v="118"/>
    <s v="San Remo's Pizza"/>
    <n v="40.640810000000002"/>
    <n v="-73.964929999999995"/>
    <s v="2021-0128"/>
    <s v="Jan 28th 2021, 2:32:51 pm"/>
    <x v="1"/>
    <x v="0"/>
    <x v="0"/>
    <x v="0"/>
    <s v="11226"/>
    <d v="2021-01-28T00:00:00"/>
    <d v="1899-12-30T14:32:51"/>
    <x v="15"/>
    <x v="0"/>
    <s v="Thursday"/>
    <s v="January"/>
    <x v="50"/>
  </r>
  <r>
    <n v="119"/>
    <s v="Antonio's Pizzeria &amp; Cafe"/>
    <n v="40.69294"/>
    <n v="-73.990970000000004"/>
    <s v="2021-0125"/>
    <s v="Jan 25th 2021, 2:01:10 pm"/>
    <x v="1"/>
    <x v="0"/>
    <x v="0"/>
    <x v="0"/>
    <s v="11201"/>
    <d v="2021-01-25T00:00:00"/>
    <d v="1899-12-30T14:01:10"/>
    <x v="15"/>
    <x v="0"/>
    <s v="Monday"/>
    <s v="January"/>
    <x v="70"/>
  </r>
  <r>
    <n v="120"/>
    <s v="Barcklay's Pizza and Pasta"/>
    <n v="40.682763700000002"/>
    <n v="-73.964338299999994"/>
    <s v="2021-0122"/>
    <s v="Jan 22nd 2021, 8:51:28 pm"/>
    <x v="1"/>
    <x v="6"/>
    <x v="6"/>
    <x v="0"/>
    <s v="11238"/>
    <d v="2021-01-22T00:00:00"/>
    <d v="1899-12-30T20:51:28"/>
    <x v="2"/>
    <x v="0"/>
    <s v="Friday"/>
    <s v="January"/>
    <x v="72"/>
  </r>
  <r>
    <n v="121"/>
    <s v="Prima Pizza &amp; Pasta"/>
    <n v="40.728267299999999"/>
    <n v="-73.735858500000006"/>
    <s v="2021-0118"/>
    <s v="Jan 18th 2021, 4:27:14 pm"/>
    <x v="1"/>
    <x v="1"/>
    <x v="1"/>
    <x v="0"/>
    <s v="11428"/>
    <d v="2021-01-18T00:00:00"/>
    <d v="1899-12-30T16:27:14"/>
    <x v="3"/>
    <x v="1"/>
    <s v="Monday"/>
    <s v="January"/>
    <x v="31"/>
  </r>
  <r>
    <n v="122"/>
    <s v="Baker's Pizza"/>
    <n v="40.729439900000003"/>
    <n v="-73.981250000000003"/>
    <s v="2021-0116"/>
    <s v="Jan 16th 2021, 3:01:42 pm"/>
    <x v="1"/>
    <x v="2"/>
    <x v="2"/>
    <x v="0"/>
    <s v="10009"/>
    <d v="2021-01-16T00:00:00"/>
    <d v="1899-12-30T15:01:42"/>
    <x v="10"/>
    <x v="2"/>
    <s v="Saturday"/>
    <s v="January"/>
    <x v="30"/>
  </r>
  <r>
    <n v="123"/>
    <s v="Monty Q's Pizza"/>
    <n v="40.694299999999998"/>
    <n v="-73.992940000000004"/>
    <s v="2021-0104"/>
    <s v="Jan 4th 2021, 1:23:36 pm"/>
    <x v="1"/>
    <x v="17"/>
    <x v="17"/>
    <x v="1"/>
    <s v="11201"/>
    <d v="2021-01-04T00:00:00"/>
    <d v="1899-12-30T13:23:36"/>
    <x v="11"/>
    <x v="0"/>
    <s v="Monday"/>
    <s v="January"/>
    <x v="70"/>
  </r>
  <r>
    <n v="124"/>
    <s v="Tony's Pizzeria"/>
    <n v="40.637600999999997"/>
    <n v="-73.919524999999993"/>
    <s v="2020-1223"/>
    <s v="Dec 23rd 2020, 1:02:42 pm"/>
    <x v="2"/>
    <x v="6"/>
    <x v="6"/>
    <x v="0"/>
    <s v="11234"/>
    <d v="2020-12-23T00:00:00"/>
    <d v="1899-12-30T13:02:42"/>
    <x v="11"/>
    <x v="0"/>
    <s v="Wednesday"/>
    <s v="December"/>
    <x v="39"/>
  </r>
  <r>
    <n v="125"/>
    <s v="Piz-zetta Pizzeria Brooklyn Heights"/>
    <n v="40.691220000000001"/>
    <n v="-73.990620000000007"/>
    <s v="2020-1208"/>
    <s v="Dec 8th 2020, 2:00:47 pm"/>
    <x v="2"/>
    <x v="4"/>
    <x v="4"/>
    <x v="1"/>
    <s v="11201"/>
    <d v="2020-12-08T00:00:00"/>
    <d v="1899-12-30T14:00:47"/>
    <x v="15"/>
    <x v="0"/>
    <s v="Tuesday"/>
    <s v="December"/>
    <x v="70"/>
  </r>
  <r>
    <n v="126"/>
    <s v="Pronto Pizza"/>
    <n v="40.689459900000003"/>
    <n v="-73.992329999999995"/>
    <s v="2020-1129"/>
    <s v="Nov 29th 2020, 4:31:10 pm"/>
    <x v="2"/>
    <x v="6"/>
    <x v="6"/>
    <x v="0"/>
    <s v="11201"/>
    <d v="2020-11-29T00:00:00"/>
    <d v="1899-12-30T16:31:10"/>
    <x v="3"/>
    <x v="0"/>
    <s v="Sunday"/>
    <s v="November"/>
    <x v="70"/>
  </r>
  <r>
    <n v="127"/>
    <s v="99¢ Fresh Pizza &amp; Hot Dog"/>
    <n v="40.726945100000002"/>
    <n v="-73.983116800000005"/>
    <s v="2020-1126"/>
    <s v="Nov 26th 2020, 4:45:14 pm"/>
    <x v="2"/>
    <x v="3"/>
    <x v="3"/>
    <x v="0"/>
    <s v="10009"/>
    <d v="2020-11-26T00:00:00"/>
    <d v="1899-12-30T16:45:14"/>
    <x v="3"/>
    <x v="2"/>
    <s v="Thursday"/>
    <s v="November"/>
    <x v="30"/>
  </r>
  <r>
    <n v="128"/>
    <s v="La Mia Pizzeria &amp; Restaurant"/>
    <n v="40.733088700000003"/>
    <n v="-73.990214100000003"/>
    <s v="2020-1123"/>
    <s v="Nov 23rd 2020, 6:14:57 pm"/>
    <x v="2"/>
    <x v="1"/>
    <x v="1"/>
    <x v="0"/>
    <s v="10003"/>
    <d v="2020-11-23T00:00:00"/>
    <d v="1899-12-30T18:14:57"/>
    <x v="1"/>
    <x v="2"/>
    <s v="Monday"/>
    <s v="November"/>
    <x v="30"/>
  </r>
  <r>
    <n v="129"/>
    <s v="Sam's Pizza"/>
    <n v="40.879390000000001"/>
    <n v="-73.906009999999995"/>
    <s v="2020-1110"/>
    <s v="Nov 10th 2020, 1:55:05 pm"/>
    <x v="2"/>
    <x v="0"/>
    <x v="0"/>
    <x v="0"/>
    <s v="10463"/>
    <d v="2020-11-10T00:00:00"/>
    <d v="1899-12-30T13:55:05"/>
    <x v="11"/>
    <x v="3"/>
    <s v="Tuesday"/>
    <s v="November"/>
    <x v="12"/>
  </r>
  <r>
    <n v="130"/>
    <s v="Pizza2Go"/>
    <n v="40.804859999999998"/>
    <n v="-73.938159999999996"/>
    <s v="2020-1110"/>
    <s v="Nov 10th 2020, 1:11:22 pm"/>
    <x v="2"/>
    <x v="3"/>
    <x v="3"/>
    <x v="0"/>
    <s v="10035"/>
    <d v="2020-11-10T00:00:00"/>
    <d v="1899-12-30T13:11:22"/>
    <x v="11"/>
    <x v="2"/>
    <s v="Tuesday"/>
    <s v="November"/>
    <x v="41"/>
  </r>
  <r>
    <n v="131"/>
    <s v="My Little Pizzeria"/>
    <n v="40.690219999999997"/>
    <n v="-73.992270000000005"/>
    <s v="2020-1021"/>
    <s v="Oct 21st 2020, 1:51:01 pm"/>
    <x v="2"/>
    <x v="0"/>
    <x v="0"/>
    <x v="1"/>
    <s v="11201"/>
    <d v="2020-10-21T00:00:00"/>
    <d v="1899-12-30T13:51:01"/>
    <x v="11"/>
    <x v="0"/>
    <s v="Wednesday"/>
    <s v="October"/>
    <x v="70"/>
  </r>
  <r>
    <n v="132"/>
    <s v="Luv-N-Oven Pizzeria"/>
    <n v="40.689689999999999"/>
    <n v="-73.977580000000003"/>
    <s v="2020-1019"/>
    <s v="Oct 19th 2020, 1:51:34 pm"/>
    <x v="2"/>
    <x v="23"/>
    <x v="23"/>
    <x v="1"/>
    <s v="11217"/>
    <d v="2020-10-19T00:00:00"/>
    <d v="1899-12-30T13:51:34"/>
    <x v="11"/>
    <x v="0"/>
    <s v="Monday"/>
    <s v="October"/>
    <x v="75"/>
  </r>
  <r>
    <n v="133"/>
    <s v="Italian Affair"/>
    <n v="40.722012220000003"/>
    <n v="-73.730042260000005"/>
    <s v="2020-1010"/>
    <s v="Oct 10th 2020, 5:09:51 pm"/>
    <x v="2"/>
    <x v="24"/>
    <x v="24"/>
    <x v="0"/>
    <s v="11001"/>
    <d v="2020-10-10T00:00:00"/>
    <d v="1899-12-30T17:09:51"/>
    <x v="0"/>
    <x v="1"/>
    <s v="Saturday"/>
    <s v="October"/>
    <x v="76"/>
  </r>
  <r>
    <n v="134"/>
    <s v="P &amp; M Pizza &amp; Restaurant"/>
    <n v="40.826180000000001"/>
    <n v="-73.946700000000007"/>
    <s v="2020-0928"/>
    <s v="Sep 28th 2020, 3:07:31 pm"/>
    <x v="2"/>
    <x v="6"/>
    <x v="6"/>
    <x v="0"/>
    <s v="10031"/>
    <d v="2020-09-28T00:00:00"/>
    <d v="1899-12-30T15:07:31"/>
    <x v="10"/>
    <x v="2"/>
    <s v="Monday"/>
    <s v="September"/>
    <x v="77"/>
  </r>
  <r>
    <n v="135"/>
    <s v="Wholesome Garden Pizza"/>
    <n v="40.826116480000003"/>
    <n v="-73.950945320000002"/>
    <s v="2020-0918"/>
    <s v="Sep 18th 2020, 4:27:01 pm"/>
    <x v="2"/>
    <x v="6"/>
    <x v="6"/>
    <x v="0"/>
    <s v="10031"/>
    <d v="2020-09-18T00:00:00"/>
    <d v="1899-12-30T16:27:01"/>
    <x v="3"/>
    <x v="2"/>
    <s v="Friday"/>
    <s v="September"/>
    <x v="77"/>
  </r>
  <r>
    <n v="136"/>
    <s v="Joe's Pizzeria"/>
    <n v="40.658630000000002"/>
    <n v="-73.981710000000007"/>
    <s v="2020-0912"/>
    <s v="Sep 12th 2020, 2:20:32 pm"/>
    <x v="2"/>
    <x v="1"/>
    <x v="1"/>
    <x v="0"/>
    <s v="11215"/>
    <d v="2020-09-12T00:00:00"/>
    <d v="1899-12-30T14:20:32"/>
    <x v="15"/>
    <x v="0"/>
    <s v="Saturday"/>
    <s v="September"/>
    <x v="78"/>
  </r>
  <r>
    <n v="137"/>
    <s v="Pizza Central of Brooklyn"/>
    <n v="40.631140000000002"/>
    <n v="-73.977029999999999"/>
    <s v="2020-0908"/>
    <s v="Sep 8th 2020, 3:57:42 pm"/>
    <x v="2"/>
    <x v="1"/>
    <x v="1"/>
    <x v="0"/>
    <s v="11218"/>
    <d v="2020-09-08T00:00:00"/>
    <d v="1899-12-30T15:57:42"/>
    <x v="10"/>
    <x v="0"/>
    <s v="Tuesday"/>
    <s v="September"/>
    <x v="33"/>
  </r>
  <r>
    <n v="138"/>
    <s v="Pizza D'Amore"/>
    <n v="40.580149599999999"/>
    <n v="-73.837072699999993"/>
    <s v="2020-0908"/>
    <s v="Sep 8th 2020, 1:12:59 pm"/>
    <x v="2"/>
    <x v="10"/>
    <x v="10"/>
    <x v="1"/>
    <s v="11694"/>
    <d v="2020-09-08T00:00:00"/>
    <d v="1899-12-30T13:12:59"/>
    <x v="11"/>
    <x v="1"/>
    <s v="Tuesday"/>
    <s v="September"/>
    <x v="56"/>
  </r>
  <r>
    <n v="139"/>
    <s v="A &amp; S Pizzeria"/>
    <n v="40.644010000000002"/>
    <n v="-74.077600000000004"/>
    <s v="2020-0901"/>
    <s v="Sep 1st 2020, 2:22:36 pm"/>
    <x v="2"/>
    <x v="13"/>
    <x v="13"/>
    <x v="0"/>
    <s v="10301"/>
    <d v="2020-09-01T00:00:00"/>
    <d v="1899-12-30T14:22:36"/>
    <x v="15"/>
    <x v="4"/>
    <s v="Tuesday"/>
    <s v="September"/>
    <x v="73"/>
  </r>
  <r>
    <n v="140"/>
    <s v="Ciros Pizza 116st"/>
    <n v="40.579140000000002"/>
    <n v="-73.837019999999995"/>
    <s v="2020-0820"/>
    <s v="Aug 20th 2020, 8:14:13 pm"/>
    <x v="2"/>
    <x v="1"/>
    <x v="1"/>
    <x v="0"/>
    <s v="11694"/>
    <d v="2020-08-20T00:00:00"/>
    <d v="1899-12-30T20:14:13"/>
    <x v="2"/>
    <x v="1"/>
    <s v="Thursday"/>
    <s v="August"/>
    <x v="56"/>
  </r>
  <r>
    <n v="141"/>
    <s v="Woodhaven Cafe Pizzeria"/>
    <n v="40.680109000000002"/>
    <n v="-73.844140999999993"/>
    <s v="2020-0814"/>
    <s v="Aug 14th 2020, 2:28:17 pm"/>
    <x v="2"/>
    <x v="3"/>
    <x v="3"/>
    <x v="0"/>
    <s v="11417"/>
    <d v="2020-08-14T00:00:00"/>
    <d v="1899-12-30T14:28:17"/>
    <x v="15"/>
    <x v="1"/>
    <s v="Friday"/>
    <s v="August"/>
    <x v="1"/>
  </r>
  <r>
    <n v="142"/>
    <s v="Cheeze Louiez"/>
    <n v="40.701064000000002"/>
    <n v="-73.941230000000004"/>
    <s v="2020-0803"/>
    <s v="Aug 3rd 2020, 8:25:52 pm"/>
    <x v="2"/>
    <x v="1"/>
    <x v="1"/>
    <x v="0"/>
    <s v="11206"/>
    <d v="2020-08-03T00:00:00"/>
    <d v="1899-12-30T20:25:52"/>
    <x v="2"/>
    <x v="0"/>
    <s v="Monday"/>
    <s v="August"/>
    <x v="79"/>
  </r>
  <r>
    <n v="143"/>
    <s v="Gino's Pizza Farockaway Queens NY"/>
    <n v="40.603376359999999"/>
    <n v="-73.753025570000005"/>
    <s v="2020-0803"/>
    <s v="Aug 3rd 2020, 12:48:25 pm"/>
    <x v="2"/>
    <x v="6"/>
    <x v="6"/>
    <x v="0"/>
    <s v="11691"/>
    <d v="2020-08-03T00:00:00"/>
    <d v="1899-12-30T00:48:25"/>
    <x v="14"/>
    <x v="1"/>
    <s v="Monday"/>
    <s v="August"/>
    <x v="80"/>
  </r>
  <r>
    <n v="144"/>
    <s v="JM Pizza"/>
    <n v="40.596594000000003"/>
    <n v="-73.754903999999996"/>
    <s v="2020-0803"/>
    <s v="Aug 3rd 2020, 1:04:28 pm"/>
    <x v="2"/>
    <x v="6"/>
    <x v="6"/>
    <x v="0"/>
    <s v="11691"/>
    <d v="2020-08-03T00:00:00"/>
    <d v="1899-12-30T13:04:28"/>
    <x v="11"/>
    <x v="1"/>
    <s v="Monday"/>
    <s v="August"/>
    <x v="80"/>
  </r>
  <r>
    <n v="145"/>
    <s v="Elegante"/>
    <n v="40.586190000000002"/>
    <n v="-73.815420000000003"/>
    <s v="2020-0729"/>
    <s v="Jul 29th 2020"/>
    <x v="2"/>
    <x v="0"/>
    <x v="0"/>
    <x v="0"/>
    <s v="11693"/>
    <d v="2020-07-29T00:00:00"/>
    <d v="1899-12-30T00:00:00"/>
    <x v="14"/>
    <x v="1"/>
    <s v="Wednesday"/>
    <s v="July"/>
    <x v="81"/>
  </r>
  <r>
    <n v="146"/>
    <s v="Family Pizza"/>
    <n v="40.655850000000001"/>
    <n v="-73.960080000000005"/>
    <s v="2020-0726"/>
    <s v="Jul 26th 2020, 5:54:20 pm"/>
    <x v="2"/>
    <x v="1"/>
    <x v="1"/>
    <x v="0"/>
    <s v="11226"/>
    <d v="2020-07-26T00:00:00"/>
    <d v="1899-12-30T17:54:20"/>
    <x v="0"/>
    <x v="0"/>
    <s v="Sunday"/>
    <s v="July"/>
    <x v="50"/>
  </r>
  <r>
    <n v="147"/>
    <s v="Famous NY Pizza"/>
    <n v="40.637723100000002"/>
    <n v="-74.087369499999994"/>
    <s v="2020-0723"/>
    <s v="Jul 23rd 2020, 1:36:42 pm"/>
    <x v="2"/>
    <x v="13"/>
    <x v="13"/>
    <x v="0"/>
    <s v="10301"/>
    <d v="2020-07-23T00:00:00"/>
    <d v="1899-12-30T13:36:42"/>
    <x v="11"/>
    <x v="4"/>
    <s v="Thursday"/>
    <s v="July"/>
    <x v="73"/>
  </r>
  <r>
    <n v="148"/>
    <s v="Beach Channel Pizza"/>
    <n v="40.597954999999999"/>
    <n v="-73.766131999999999"/>
    <s v="2020-0709"/>
    <s v="Jul 9th 2020, 2:13:24 pm"/>
    <x v="2"/>
    <x v="24"/>
    <x v="24"/>
    <x v="0"/>
    <s v="11691"/>
    <d v="2020-07-09T00:00:00"/>
    <d v="1899-12-30T14:13:24"/>
    <x v="15"/>
    <x v="1"/>
    <s v="Thursday"/>
    <s v="July"/>
    <x v="80"/>
  </r>
  <r>
    <n v="149"/>
    <s v="Star 99¢ Pizza"/>
    <n v="40.718069999999997"/>
    <n v="-73.985860000000002"/>
    <s v="2020-0707"/>
    <s v="Jul 7th 2020, 3:06:36 pm"/>
    <x v="2"/>
    <x v="3"/>
    <x v="3"/>
    <x v="0"/>
    <s v="10002"/>
    <d v="2020-07-07T00:00:00"/>
    <d v="1899-12-30T15:06:36"/>
    <x v="10"/>
    <x v="2"/>
    <s v="Tuesday"/>
    <s v="July"/>
    <x v="11"/>
  </r>
  <r>
    <n v="150"/>
    <s v="Pizza D'Amore"/>
    <n v="40.580149599999999"/>
    <n v="-73.837072699999993"/>
    <s v="2020-0703"/>
    <s v="Jul 3rd 2020, 11:28:19 am"/>
    <x v="2"/>
    <x v="6"/>
    <x v="6"/>
    <x v="0"/>
    <s v="11694"/>
    <d v="2020-07-03T00:00:00"/>
    <d v="1899-12-30T11:28:19"/>
    <x v="13"/>
    <x v="1"/>
    <s v="Friday"/>
    <s v="July"/>
    <x v="56"/>
  </r>
  <r>
    <n v="151"/>
    <s v="Joe's Pizza By The Sea"/>
    <n v="40.587583899999998"/>
    <n v="-73.812705199999996"/>
    <s v="2020-0624"/>
    <s v="Jun 24th 2020, 10:35:37 pm"/>
    <x v="2"/>
    <x v="6"/>
    <x v="6"/>
    <x v="0"/>
    <s v="11693"/>
    <d v="2020-06-24T00:00:00"/>
    <d v="1899-12-30T22:35:37"/>
    <x v="7"/>
    <x v="1"/>
    <s v="Wednesday"/>
    <s v="June"/>
    <x v="81"/>
  </r>
  <r>
    <n v="152"/>
    <s v="Joe &amp; Sal's Pizza Fort Greene"/>
    <n v="40.693329390000002"/>
    <n v="-73.972202539999998"/>
    <s v="2020-0414"/>
    <s v="Apr 14th 2020, 5:37:00 pm"/>
    <x v="2"/>
    <x v="1"/>
    <x v="1"/>
    <x v="0"/>
    <s v="11205"/>
    <d v="2020-04-14T00:00:00"/>
    <d v="1899-12-30T17:37:00"/>
    <x v="0"/>
    <x v="0"/>
    <s v="Tuesday"/>
    <s v="April"/>
    <x v="82"/>
  </r>
  <r>
    <n v="153"/>
    <s v="Marios Chicken Pizza &amp; Grill"/>
    <n v="40.602725399999997"/>
    <n v="-73.750344699999999"/>
    <s v="2020-0330"/>
    <s v="Aug 30th 2020, 3:22:12 pm"/>
    <x v="2"/>
    <x v="13"/>
    <x v="13"/>
    <x v="0"/>
    <s v="11691"/>
    <d v="2020-03-30T00:00:00"/>
    <d v="1899-12-30T15:22:12"/>
    <x v="10"/>
    <x v="1"/>
    <s v="Monday"/>
    <s v="March"/>
    <x v="80"/>
  </r>
  <r>
    <n v="154"/>
    <s v="Pizza plus &amp; the margarita bar"/>
    <n v="40.701692600000001"/>
    <n v="-74.012906580000006"/>
    <s v="2020-0208"/>
    <s v="Feb 8th 2020, 1:21:06 pm"/>
    <x v="2"/>
    <x v="25"/>
    <x v="25"/>
    <x v="1"/>
    <s v="10004"/>
    <d v="2020-02-08T00:00:00"/>
    <d v="1899-12-30T13:21:06"/>
    <x v="11"/>
    <x v="2"/>
    <s v="Saturday"/>
    <s v="February"/>
    <x v="68"/>
  </r>
  <r>
    <n v="155"/>
    <s v="Pizza's San Miguel"/>
    <n v="40.638860000000001"/>
    <n v="-73.968879999999999"/>
    <s v="2020-0111"/>
    <s v="Jan 11th 2020, 5:28:03 pm"/>
    <x v="2"/>
    <x v="13"/>
    <x v="13"/>
    <x v="0"/>
    <s v="11235"/>
    <d v="2020-01-11T00:00:00"/>
    <d v="1899-12-30T17:28:03"/>
    <x v="0"/>
    <x v="0"/>
    <s v="Saturday"/>
    <s v="January"/>
    <x v="34"/>
  </r>
  <r>
    <n v="156"/>
    <s v="Tommy's Pizza"/>
    <n v="40.686160000000001"/>
    <n v="-73.825530000000001"/>
    <s v="2019-1111"/>
    <s v="Nov 11th 2019, 1:59:41 pm"/>
    <x v="3"/>
    <x v="0"/>
    <x v="0"/>
    <x v="0"/>
    <s v="11419"/>
    <d v="2019-11-11T00:00:00"/>
    <d v="1899-12-30T13:59:41"/>
    <x v="11"/>
    <x v="1"/>
    <s v="Monday"/>
    <s v="November"/>
    <x v="83"/>
  </r>
  <r>
    <n v="157"/>
    <s v="Big Daddy's Pizza"/>
    <n v="40.674349999999997"/>
    <n v="-74.007099999999994"/>
    <s v="2019-1026"/>
    <s v="Oct 26th 2019, 3:31:41 pm"/>
    <x v="3"/>
    <x v="13"/>
    <x v="13"/>
    <x v="0"/>
    <s v="11231"/>
    <d v="2019-10-26T00:00:00"/>
    <d v="1899-12-30T15:31:41"/>
    <x v="10"/>
    <x v="0"/>
    <s v="Saturday"/>
    <s v="October"/>
    <x v="84"/>
  </r>
  <r>
    <n v="158"/>
    <s v="Bella Pizza Inc"/>
    <n v="40.70684"/>
    <n v="-73.789829999999995"/>
    <s v="2019-1019"/>
    <s v="Oct 19th 2019, 5:14:44 pm"/>
    <x v="3"/>
    <x v="13"/>
    <x v="13"/>
    <x v="0"/>
    <s v="11433"/>
    <d v="2019-10-19T00:00:00"/>
    <d v="1899-12-30T17:14:44"/>
    <x v="0"/>
    <x v="1"/>
    <s v="Saturday"/>
    <s v="October"/>
    <x v="60"/>
  </r>
  <r>
    <n v="159"/>
    <s v="Tipsy Tomato Pizzeria"/>
    <n v="40.680199000000002"/>
    <n v="-73.845768000000007"/>
    <s v="2019-1011"/>
    <s v="Oct 11th 2019, 3:44:07 pm"/>
    <x v="3"/>
    <x v="1"/>
    <x v="1"/>
    <x v="0"/>
    <s v="11417"/>
    <d v="2019-10-11T00:00:00"/>
    <d v="1899-12-30T15:44:07"/>
    <x v="10"/>
    <x v="1"/>
    <s v="Friday"/>
    <s v="October"/>
    <x v="1"/>
  </r>
  <r>
    <n v="160"/>
    <s v="Unique Bazaar Jamaica NY"/>
    <n v="40.70373"/>
    <n v="-73.797060000000002"/>
    <s v="2019-0928"/>
    <s v="Sep 28th 2019, 4:24:12 pm"/>
    <x v="3"/>
    <x v="26"/>
    <x v="26"/>
    <x v="0"/>
    <s v="11433"/>
    <d v="2019-09-28T00:00:00"/>
    <d v="1899-12-30T16:24:12"/>
    <x v="3"/>
    <x v="1"/>
    <s v="Saturday"/>
    <s v="September"/>
    <x v="60"/>
  </r>
  <r>
    <n v="161"/>
    <s v="Margherita Pizza Inc"/>
    <n v="40.704530820000002"/>
    <n v="-73.796792730000007"/>
    <s v="2019-0928"/>
    <s v="Sep 28th 2019, 3:45:01 pm"/>
    <x v="3"/>
    <x v="2"/>
    <x v="2"/>
    <x v="0"/>
    <s v="11433"/>
    <d v="2019-09-28T00:00:00"/>
    <d v="1899-12-30T15:45:01"/>
    <x v="10"/>
    <x v="1"/>
    <s v="Saturday"/>
    <s v="September"/>
    <x v="60"/>
  </r>
  <r>
    <n v="162"/>
    <s v="Harbor Pizzeria"/>
    <n v="40.718317499999998"/>
    <n v="-73.872735500000005"/>
    <s v="2019-0913"/>
    <s v="Sep 13th 2019, 9:55:58 pm"/>
    <x v="3"/>
    <x v="1"/>
    <x v="1"/>
    <x v="0"/>
    <s v="11379"/>
    <d v="2019-09-13T00:00:00"/>
    <d v="1899-12-30T21:55:58"/>
    <x v="4"/>
    <x v="1"/>
    <s v="Friday"/>
    <s v="September"/>
    <x v="85"/>
  </r>
  <r>
    <n v="163"/>
    <s v="Slice of Brooklyn"/>
    <n v="40.656910000000003"/>
    <n v="-74.001429999999999"/>
    <s v="2019-0807"/>
    <s v="Aug 7th 2019, 1:41:03 pm"/>
    <x v="3"/>
    <x v="24"/>
    <x v="24"/>
    <x v="0"/>
    <s v="11232"/>
    <d v="2019-08-07T00:00:00"/>
    <d v="1899-12-30T13:41:03"/>
    <x v="11"/>
    <x v="0"/>
    <s v="Wednesday"/>
    <s v="August"/>
    <x v="16"/>
  </r>
  <r>
    <n v="164"/>
    <s v="Best Pizza Williamsburg"/>
    <n v="40.715609999999998"/>
    <n v="-73.953519999999997"/>
    <s v="2019-0721"/>
    <s v="Jul 21st 2019, 11:18:50 pm"/>
    <x v="3"/>
    <x v="20"/>
    <x v="20"/>
    <x v="5"/>
    <s v="11211"/>
    <d v="2019-07-21T00:00:00"/>
    <d v="1899-12-30T23:18:50"/>
    <x v="9"/>
    <x v="0"/>
    <s v="Sunday"/>
    <s v="July"/>
    <x v="86"/>
  </r>
  <r>
    <n v="165"/>
    <s v="Ciros Pizza"/>
    <n v="40.579140000000002"/>
    <n v="-73.837019999999995"/>
    <s v="2019-0719"/>
    <s v="Jul 19th 2019, 12:30:08 pm"/>
    <x v="3"/>
    <x v="1"/>
    <x v="1"/>
    <x v="0"/>
    <s v="11694"/>
    <d v="2019-07-19T00:00:00"/>
    <d v="1899-12-30T00:30:08"/>
    <x v="14"/>
    <x v="1"/>
    <s v="Friday"/>
    <s v="July"/>
    <x v="56"/>
  </r>
  <r>
    <n v="166"/>
    <s v="99c Fresh Pizza"/>
    <n v="40.751812399999999"/>
    <n v="-73.974373700000001"/>
    <s v="2019-0611"/>
    <s v="Jun 11th 2019, 3:34:03 pm"/>
    <x v="3"/>
    <x v="3"/>
    <x v="3"/>
    <x v="0"/>
    <s v="10017"/>
    <d v="2019-06-11T00:00:00"/>
    <d v="1899-12-30T15:34:03"/>
    <x v="10"/>
    <x v="2"/>
    <s v="Tuesday"/>
    <s v="June"/>
    <x v="87"/>
  </r>
  <r>
    <n v="167"/>
    <s v="Mangiamo Pizza"/>
    <n v="40.699089999999998"/>
    <n v="-73.914699999999996"/>
    <s v="2019-0605"/>
    <s v="Jun 5th 2019, 8:40:18 pm"/>
    <x v="3"/>
    <x v="13"/>
    <x v="13"/>
    <x v="0"/>
    <s v="11237"/>
    <d v="2019-06-05T00:00:00"/>
    <d v="1899-12-30T20:40:18"/>
    <x v="2"/>
    <x v="0"/>
    <s v="Wednesday"/>
    <s v="June"/>
    <x v="36"/>
  </r>
  <r>
    <n v="168"/>
    <s v="Farmers Pizzeria Inc."/>
    <n v="40.701030000000003"/>
    <n v="-73.765050000000002"/>
    <s v="2019-0517"/>
    <s v="May 17th 2019, 2:34:58 pm"/>
    <x v="3"/>
    <x v="13"/>
    <x v="13"/>
    <x v="0"/>
    <s v="11412"/>
    <d v="2019-05-17T00:00:00"/>
    <d v="1899-12-30T14:34:58"/>
    <x v="15"/>
    <x v="1"/>
    <s v="Friday"/>
    <s v="May"/>
    <x v="88"/>
  </r>
  <r>
    <n v="169"/>
    <s v="Margherita Pizza Inc"/>
    <n v="40.704530820000002"/>
    <n v="-73.796792730000007"/>
    <s v="2019-0427"/>
    <s v="Apr 27th 2019, 3:24:11 pm"/>
    <x v="3"/>
    <x v="20"/>
    <x v="20"/>
    <x v="1"/>
    <s v="11433"/>
    <d v="2019-04-27T00:00:00"/>
    <d v="1899-12-30T15:24:11"/>
    <x v="10"/>
    <x v="1"/>
    <s v="Saturday"/>
    <s v="April"/>
    <x v="60"/>
  </r>
  <r>
    <n v="170"/>
    <s v="Farmers Pizza and Grill"/>
    <n v="40.69088"/>
    <n v="-73.761939999999996"/>
    <s v="2019-0425"/>
    <s v="Apr 25th 2019, 2:47:56 pm"/>
    <x v="3"/>
    <x v="13"/>
    <x v="13"/>
    <x v="0"/>
    <s v="11412"/>
    <d v="2019-04-25T00:00:00"/>
    <d v="1899-12-30T14:47:56"/>
    <x v="15"/>
    <x v="1"/>
    <s v="Thursday"/>
    <s v="April"/>
    <x v="88"/>
  </r>
  <r>
    <n v="171"/>
    <s v="W4 Pizza"/>
    <n v="40.731687000000001"/>
    <n v="-74.001114999999999"/>
    <s v="2019-0423"/>
    <s v="Apr 23rd 2019, 4:30:00 pm"/>
    <x v="3"/>
    <x v="6"/>
    <x v="6"/>
    <x v="1"/>
    <s v="10014"/>
    <d v="2019-04-23T00:00:00"/>
    <d v="1899-12-30T16:30:00"/>
    <x v="3"/>
    <x v="2"/>
    <s v="Tuesday"/>
    <s v="April"/>
    <x v="66"/>
  </r>
  <r>
    <n v="172"/>
    <s v="Luna Pizza"/>
    <n v="40.713501620000002"/>
    <n v="-73.998545980000003"/>
    <s v="2019-0408"/>
    <s v="Apr 8th 2019, 8:52:34 pm"/>
    <x v="3"/>
    <x v="17"/>
    <x v="17"/>
    <x v="1"/>
    <s v="10038"/>
    <d v="2019-04-08T00:00:00"/>
    <d v="1899-12-30T20:52:34"/>
    <x v="2"/>
    <x v="2"/>
    <s v="Monday"/>
    <s v="April"/>
    <x v="11"/>
  </r>
  <r>
    <n v="173"/>
    <s v="Justino's Pizzeria Pizzeria"/>
    <n v="40.708829999999999"/>
    <n v="-74.005309999999994"/>
    <s v="2019-0402"/>
    <s v="Apr 2nd 2019, 1:55:21 pm"/>
    <x v="3"/>
    <x v="1"/>
    <x v="1"/>
    <x v="0"/>
    <s v="10038"/>
    <d v="2019-04-02T00:00:00"/>
    <d v="1899-12-30T13:55:21"/>
    <x v="11"/>
    <x v="2"/>
    <s v="Tuesday"/>
    <s v="April"/>
    <x v="11"/>
  </r>
  <r>
    <n v="174"/>
    <s v="Joe's Pizzeria &amp; Restaurant"/>
    <n v="40.678690000000003"/>
    <n v="-73.867930000000001"/>
    <s v="2019-0309"/>
    <s v="Mar 9th 2019, 1:12:51 pm"/>
    <x v="3"/>
    <x v="6"/>
    <x v="6"/>
    <x v="0"/>
    <s v="11208"/>
    <d v="2019-03-09T00:00:00"/>
    <d v="1899-12-30T13:12:51"/>
    <x v="11"/>
    <x v="0"/>
    <s v="Saturday"/>
    <s v="March"/>
    <x v="58"/>
  </r>
  <r>
    <n v="175"/>
    <s v="Ancona Pizzeria &amp; Heroes"/>
    <n v="40.661529999999999"/>
    <n v="-73.699830000000006"/>
    <s v="2019-0303"/>
    <s v="Mar 3rd 2019, 3:55:04 pm"/>
    <x v="3"/>
    <x v="27"/>
    <x v="27"/>
    <x v="1"/>
    <s v="11580"/>
    <d v="2019-03-03T00:00:00"/>
    <d v="1899-12-30T15:55:04"/>
    <x v="10"/>
    <x v="5"/>
    <s v="Sunday"/>
    <s v="March"/>
    <x v="12"/>
  </r>
  <r>
    <n v="176"/>
    <s v="Hot Fresh Pizza 99c"/>
    <n v="40.718850000000003"/>
    <n v="-74.000360000000001"/>
    <s v="2019-0228"/>
    <s v="Feb 28th 2019, 6:49:52 pm"/>
    <x v="3"/>
    <x v="3"/>
    <x v="3"/>
    <x v="0"/>
    <s v="10013"/>
    <d v="2019-02-28T00:00:00"/>
    <d v="1899-12-30T18:49:52"/>
    <x v="1"/>
    <x v="2"/>
    <s v="Thursday"/>
    <s v="February"/>
    <x v="11"/>
  </r>
  <r>
    <n v="177"/>
    <s v="Gino's"/>
    <n v="40.710674730000001"/>
    <n v="-73.996563460000004"/>
    <s v="2019-0221"/>
    <s v="Feb 21st 2019, 6:58:53 pm"/>
    <x v="3"/>
    <x v="13"/>
    <x v="13"/>
    <x v="0"/>
    <s v="10002"/>
    <d v="2019-02-21T00:00:00"/>
    <d v="1899-12-30T18:58:53"/>
    <x v="1"/>
    <x v="2"/>
    <s v="Thursday"/>
    <s v="February"/>
    <x v="11"/>
  </r>
  <r>
    <n v="178"/>
    <s v="Famous Calabria Pizza"/>
    <n v="40.711682500000002"/>
    <n v="-73.999592500000006"/>
    <s v="2019-0220"/>
    <s v="Feb 20th 2019, 8:49:19 pm"/>
    <x v="3"/>
    <x v="0"/>
    <x v="0"/>
    <x v="0"/>
    <s v="10038"/>
    <d v="2019-02-20T00:00:00"/>
    <d v="1899-12-30T20:49:19"/>
    <x v="2"/>
    <x v="2"/>
    <s v="Wednesday"/>
    <s v="February"/>
    <x v="11"/>
  </r>
  <r>
    <n v="179"/>
    <s v="Roccos Pizzeria"/>
    <n v="40.692127999999997"/>
    <n v="-73.945704149999997"/>
    <s v="2019-0210"/>
    <s v="Feb 10th 2019, 12:05:49 am"/>
    <x v="3"/>
    <x v="1"/>
    <x v="1"/>
    <x v="0"/>
    <s v="11206"/>
    <d v="2019-02-10T00:00:00"/>
    <d v="1899-12-30T12:05:49"/>
    <x v="8"/>
    <x v="0"/>
    <s v="Sunday"/>
    <s v="February"/>
    <x v="79"/>
  </r>
  <r>
    <n v="180"/>
    <s v="Hi-Class Pizza"/>
    <n v="40.725380000000001"/>
    <n v="-73.721670000000003"/>
    <s v="2019-0208"/>
    <s v="Feb 8th 2019, 10:02:58 pm"/>
    <x v="3"/>
    <x v="1"/>
    <x v="1"/>
    <x v="0"/>
    <s v="11426"/>
    <d v="2019-02-08T00:00:00"/>
    <d v="1899-12-30T22:02:58"/>
    <x v="7"/>
    <x v="1"/>
    <s v="Friday"/>
    <s v="February"/>
    <x v="89"/>
  </r>
  <r>
    <n v="181"/>
    <s v="Baker's Pizza"/>
    <n v="40.729439900000003"/>
    <n v="-73.981250000000003"/>
    <s v="2019-0205"/>
    <s v="Feb 5th 2019, 8:45:31 pm"/>
    <x v="3"/>
    <x v="0"/>
    <x v="0"/>
    <x v="0"/>
    <s v="10009"/>
    <d v="2019-02-05T00:00:00"/>
    <d v="1899-12-30T20:45:31"/>
    <x v="2"/>
    <x v="2"/>
    <s v="Tuesday"/>
    <s v="February"/>
    <x v="30"/>
  </r>
  <r>
    <n v="182"/>
    <s v="Kiss My Slice"/>
    <n v="40.755760000000002"/>
    <n v="-73.990520000000004"/>
    <s v="2019-0124"/>
    <s v="Jan 24th 2019, 6:45:02 pm"/>
    <x v="3"/>
    <x v="1"/>
    <x v="1"/>
    <x v="0"/>
    <s v="10036"/>
    <d v="2019-01-24T00:00:00"/>
    <d v="1899-12-30T18:45:02"/>
    <x v="1"/>
    <x v="2"/>
    <s v="Thursday"/>
    <s v="January"/>
    <x v="24"/>
  </r>
  <r>
    <n v="183"/>
    <s v="99 Cent Fresh Hot Pizza"/>
    <n v="40.692320000000002"/>
    <n v="-73.986959999999996"/>
    <s v="2019-0104"/>
    <s v="Jan 4th 2019, 11:16:28 pm"/>
    <x v="3"/>
    <x v="3"/>
    <x v="3"/>
    <x v="0"/>
    <s v="11201"/>
    <d v="2019-01-04T00:00:00"/>
    <d v="1899-12-30T23:16:28"/>
    <x v="9"/>
    <x v="0"/>
    <s v="Friday"/>
    <s v="January"/>
    <x v="70"/>
  </r>
  <r>
    <n v="184"/>
    <s v="Kiss My Slice"/>
    <n v="40.755760000000002"/>
    <n v="-73.990520000000004"/>
    <s v="2018-1213"/>
    <s v="Dec 13th 2018, 6:27:25 pm"/>
    <x v="4"/>
    <x v="3"/>
    <x v="3"/>
    <x v="0"/>
    <s v="10036"/>
    <d v="2018-12-13T00:00:00"/>
    <d v="1899-12-30T18:27:25"/>
    <x v="1"/>
    <x v="2"/>
    <s v="Thursday"/>
    <s v="December"/>
    <x v="24"/>
  </r>
  <r>
    <n v="185"/>
    <s v="Springfield &amp; LA Bari Pizza &amp; Restaurant"/>
    <n v="40.674430800000003"/>
    <n v="-73.763587999999999"/>
    <s v="2018-1108"/>
    <s v="Nov 8th 2018, 4:47:58 pm"/>
    <x v="4"/>
    <x v="13"/>
    <x v="13"/>
    <x v="0"/>
    <s v="11413"/>
    <d v="2018-11-08T00:00:00"/>
    <d v="1899-12-30T16:47:58"/>
    <x v="3"/>
    <x v="1"/>
    <s v="Thursday"/>
    <s v="November"/>
    <x v="90"/>
  </r>
  <r>
    <n v="186"/>
    <s v="Margherita Pizza Inc"/>
    <n v="40.704530820000002"/>
    <n v="-73.796792730000007"/>
    <s v="2018-1107"/>
    <s v="Nov 7th 2018, 2:43:40 pm"/>
    <x v="4"/>
    <x v="0"/>
    <x v="0"/>
    <x v="0"/>
    <s v="11433"/>
    <d v="2018-11-07T00:00:00"/>
    <d v="1899-12-30T14:43:40"/>
    <x v="15"/>
    <x v="1"/>
    <s v="Wednesday"/>
    <s v="November"/>
    <x v="60"/>
  </r>
  <r>
    <n v="187"/>
    <s v="Vaccaro's Pizzeria &amp; Trattoria"/>
    <n v="40.72795"/>
    <n v="-73.710880000000003"/>
    <s v="2018-1031"/>
    <s v="Oct 31st 2018, 2:48:15 pm"/>
    <x v="4"/>
    <x v="28"/>
    <x v="28"/>
    <x v="0"/>
    <s v="11426"/>
    <d v="2018-10-31T00:00:00"/>
    <d v="1899-12-30T14:48:15"/>
    <x v="15"/>
    <x v="1"/>
    <s v="Wednesday"/>
    <s v="October"/>
    <x v="89"/>
  </r>
  <r>
    <n v="188"/>
    <s v="Mario's Pizzeria"/>
    <n v="40.66489"/>
    <n v="-73.735249999999994"/>
    <s v="2018-1017"/>
    <s v="Oct 17th 2018, 2:20:32 pm"/>
    <x v="4"/>
    <x v="6"/>
    <x v="6"/>
    <x v="0"/>
    <s v="11422"/>
    <d v="2018-10-17T00:00:00"/>
    <d v="1899-12-30T14:20:32"/>
    <x v="15"/>
    <x v="1"/>
    <s v="Wednesday"/>
    <s v="October"/>
    <x v="91"/>
  </r>
  <r>
    <n v="189"/>
    <s v="Mario's Pizza"/>
    <n v="40.657629999999997"/>
    <n v="-73.767240000000001"/>
    <s v="2018-0929"/>
    <s v="Sep 29th 2018, 1:45:47 pm"/>
    <x v="4"/>
    <x v="1"/>
    <x v="1"/>
    <x v="0"/>
    <s v="11434"/>
    <d v="2018-09-29T00:00:00"/>
    <d v="1899-12-30T13:45:47"/>
    <x v="11"/>
    <x v="1"/>
    <s v="Saturday"/>
    <s v="September"/>
    <x v="59"/>
  </r>
  <r>
    <n v="190"/>
    <s v="Big John's Pizza"/>
    <n v="40.718561399999999"/>
    <n v="-73.735845100000006"/>
    <s v="2018-0912"/>
    <s v="Sep 12th 2018, 3:38:58 pm"/>
    <x v="4"/>
    <x v="2"/>
    <x v="2"/>
    <x v="1"/>
    <s v="11428"/>
    <d v="2018-09-12T00:00:00"/>
    <d v="1899-12-30T15:38:58"/>
    <x v="10"/>
    <x v="1"/>
    <s v="Wednesday"/>
    <s v="September"/>
    <x v="31"/>
  </r>
  <r>
    <n v="191"/>
    <s v="Lamici"/>
    <n v="40.663517400000003"/>
    <n v="-73.776792799999996"/>
    <s v="2018-0908"/>
    <s v="Sep 8th 2018, 3:08:48 pm"/>
    <x v="4"/>
    <x v="6"/>
    <x v="6"/>
    <x v="0"/>
    <s v="11434"/>
    <d v="2018-09-08T00:00:00"/>
    <d v="1899-12-30T15:08:48"/>
    <x v="10"/>
    <x v="1"/>
    <s v="Saturday"/>
    <s v="September"/>
    <x v="59"/>
  </r>
  <r>
    <n v="192"/>
    <s v="Two Boots Pizza"/>
    <n v="40.723689999999998"/>
    <n v="-73.984889999999993"/>
    <s v="2018-0327"/>
    <s v="Mar 27th 2018, 2:54:01 pm"/>
    <x v="4"/>
    <x v="29"/>
    <x v="29"/>
    <x v="1"/>
    <s v="10009"/>
    <d v="2018-03-27T00:00:00"/>
    <d v="1899-12-30T14:54:01"/>
    <x v="15"/>
    <x v="2"/>
    <s v="Tuesday"/>
    <s v="March"/>
    <x v="30"/>
  </r>
  <r>
    <n v="193"/>
    <s v="Alba Pizzeria"/>
    <n v="40.709383600000002"/>
    <n v="-73.818850900000001"/>
    <s v="2017-1212"/>
    <s v="Dec 12th 2017, 2:01:45 pm"/>
    <x v="5"/>
    <x v="1"/>
    <x v="1"/>
    <x v="0"/>
    <s v="11435"/>
    <d v="2017-12-12T00:00:00"/>
    <d v="1899-12-30T14:01:45"/>
    <x v="15"/>
    <x v="1"/>
    <s v="Tuesday"/>
    <s v="December"/>
    <x v="92"/>
  </r>
  <r>
    <n v="194"/>
    <s v="Pizza Plus"/>
    <n v="40.801879999999997"/>
    <n v="-73.936909999999997"/>
    <s v="2017-1208"/>
    <s v="Dec 8th 2017, 2:23:35 pm"/>
    <x v="5"/>
    <x v="13"/>
    <x v="13"/>
    <x v="0"/>
    <s v="10035"/>
    <d v="2017-12-08T00:00:00"/>
    <d v="1899-12-30T14:23:35"/>
    <x v="15"/>
    <x v="2"/>
    <s v="Friday"/>
    <s v="December"/>
    <x v="41"/>
  </r>
  <r>
    <n v="195"/>
    <s v="Am PM Pizza Bagel"/>
    <n v="40.626139999999999"/>
    <n v="-73.976079999999996"/>
    <s v="2017-1206"/>
    <s v="Dec 6th 2017, 2:58:45 pm"/>
    <x v="5"/>
    <x v="13"/>
    <x v="13"/>
    <x v="0"/>
    <s v="11230"/>
    <d v="2017-12-06T00:00:00"/>
    <d v="1899-12-30T14:58:45"/>
    <x v="15"/>
    <x v="0"/>
    <s v="Wednesday"/>
    <s v="December"/>
    <x v="93"/>
  </r>
  <r>
    <n v="196"/>
    <s v="Pino's Pizza"/>
    <n v="40.600975599999998"/>
    <n v="-74.000596799999997"/>
    <s v="2017-1205"/>
    <s v="Dec 5th 2017, 5:05:46 pm"/>
    <x v="5"/>
    <x v="6"/>
    <x v="6"/>
    <x v="0"/>
    <s v="11214"/>
    <d v="2017-12-05T00:00:00"/>
    <d v="1899-12-30T17:05:46"/>
    <x v="0"/>
    <x v="0"/>
    <s v="Tuesday"/>
    <s v="December"/>
    <x v="2"/>
  </r>
  <r>
    <n v="197"/>
    <s v="Margherita Pizza"/>
    <n v="40.704393899999999"/>
    <n v="-73.797156900000004"/>
    <s v="2017-1129"/>
    <s v="Nov 29th 2017, 2:56:10 pm"/>
    <x v="5"/>
    <x v="0"/>
    <x v="0"/>
    <x v="0"/>
    <s v="11432"/>
    <d v="2017-11-29T00:00:00"/>
    <d v="1899-12-30T14:56:10"/>
    <x v="15"/>
    <x v="1"/>
    <s v="Wednesday"/>
    <s v="November"/>
    <x v="43"/>
  </r>
  <r>
    <n v="198"/>
    <s v="Carbo's Pizzeria"/>
    <n v="40.86262"/>
    <n v="-73.843239999999994"/>
    <s v="2017-1128"/>
    <s v="Nov 28th 2017, 3:51:39 pm"/>
    <x v="5"/>
    <x v="6"/>
    <x v="6"/>
    <x v="0"/>
    <s v="10469"/>
    <d v="2017-11-28T00:00:00"/>
    <d v="1899-12-30T15:51:39"/>
    <x v="10"/>
    <x v="3"/>
    <s v="Tuesday"/>
    <s v="November"/>
    <x v="6"/>
  </r>
  <r>
    <n v="199"/>
    <s v="Antonio's Pizzeria &amp; Cafe"/>
    <n v="40.69294"/>
    <n v="-73.990970000000004"/>
    <s v="2017-1022"/>
    <s v="Oct 22nd 2017, 12:21:22 pm"/>
    <x v="5"/>
    <x v="6"/>
    <x v="6"/>
    <x v="0"/>
    <s v="11201"/>
    <d v="2017-10-22T00:00:00"/>
    <d v="1899-12-30T00:21:22"/>
    <x v="14"/>
    <x v="0"/>
    <s v="Sunday"/>
    <s v="October"/>
    <x v="70"/>
  </r>
  <r>
    <n v="200"/>
    <s v="Rosa's Pizza"/>
    <n v="40.712209999999999"/>
    <n v="-73.900009999999995"/>
    <s v="2017-0814"/>
    <s v="Aug 14th 2017, 11:26:59 am"/>
    <x v="5"/>
    <x v="28"/>
    <x v="28"/>
    <x v="0"/>
    <s v="11385"/>
    <d v="2017-08-14T00:00:00"/>
    <d v="1899-12-30T11:26:59"/>
    <x v="13"/>
    <x v="1"/>
    <s v="Monday"/>
    <s v="August"/>
    <x v="19"/>
  </r>
  <r>
    <n v="201"/>
    <s v="2 Bros Pizza"/>
    <n v="40.756950000000003"/>
    <n v="-73.993499999999997"/>
    <s v="2017-0803"/>
    <s v="Aug 3rd 2017, 6:54:31 pm"/>
    <x v="5"/>
    <x v="3"/>
    <x v="3"/>
    <x v="0"/>
    <s v="10018"/>
    <d v="2017-08-03T00:00:00"/>
    <d v="1899-12-30T18:54:31"/>
    <x v="1"/>
    <x v="2"/>
    <s v="Thursday"/>
    <s v="August"/>
    <x v="48"/>
  </r>
  <r>
    <n v="202"/>
    <s v="Gotham Pizza"/>
    <n v="40.732140000000001"/>
    <n v="-73.988249999999994"/>
    <s v="2017-0728"/>
    <s v="Jul 28th 2017, 4:05:02 pm"/>
    <x v="5"/>
    <x v="1"/>
    <x v="1"/>
    <x v="0"/>
    <s v="10003"/>
    <d v="2017-07-28T00:00:00"/>
    <d v="1899-12-30T16:05:02"/>
    <x v="3"/>
    <x v="2"/>
    <s v="Friday"/>
    <s v="July"/>
    <x v="30"/>
  </r>
  <r>
    <n v="203"/>
    <s v="Joey's Pizza"/>
    <n v="40.726216399999998"/>
    <n v="-73.895181199999996"/>
    <s v="2017-0628"/>
    <s v="Jun 28th 2017, 8:58:07 pm"/>
    <x v="5"/>
    <x v="1"/>
    <x v="1"/>
    <x v="0"/>
    <s v="11373"/>
    <d v="2017-06-28T00:00:00"/>
    <d v="1899-12-30T20:58:07"/>
    <x v="2"/>
    <x v="1"/>
    <s v="Wednesday"/>
    <s v="June"/>
    <x v="65"/>
  </r>
  <r>
    <n v="204"/>
    <s v="NY Fresh Pizza"/>
    <n v="40.765148199999999"/>
    <n v="-73.988136299999994"/>
    <s v="2017-0616"/>
    <s v="Jun 16th 2017, 5:42:08 pm"/>
    <x v="5"/>
    <x v="3"/>
    <x v="3"/>
    <x v="0"/>
    <s v="10019"/>
    <d v="2017-06-16T00:00:00"/>
    <d v="1899-12-30T17:42:08"/>
    <x v="0"/>
    <x v="2"/>
    <s v="Friday"/>
    <s v="June"/>
    <x v="64"/>
  </r>
  <r>
    <n v="205"/>
    <s v="Gotham Pizza"/>
    <n v="40.743810000000003"/>
    <n v="-74.002949999999998"/>
    <s v="2017-0531"/>
    <s v="May 31st 2017, 8:42:52 pm"/>
    <x v="5"/>
    <x v="0"/>
    <x v="0"/>
    <x v="1"/>
    <s v="10011"/>
    <d v="2017-05-31T00:00:00"/>
    <d v="1899-12-30T20:42:52"/>
    <x v="2"/>
    <x v="2"/>
    <s v="Wednesday"/>
    <s v="May"/>
    <x v="61"/>
  </r>
  <r>
    <n v="206"/>
    <s v="Scarr's Pizza"/>
    <n v="40.715389999999999"/>
    <n v="-73.991529999999997"/>
    <s v="2017-0516"/>
    <s v="May 16th 2017, 12:54:18 pm"/>
    <x v="5"/>
    <x v="23"/>
    <x v="23"/>
    <x v="1"/>
    <s v="10002"/>
    <d v="2017-05-16T00:00:00"/>
    <d v="1899-12-30T00:54:18"/>
    <x v="14"/>
    <x v="2"/>
    <s v="Tuesday"/>
    <s v="May"/>
    <x v="11"/>
  </r>
  <r>
    <n v="207"/>
    <s v="Sutton Pizzeria"/>
    <n v="40.761830000000003"/>
    <n v="-73.960149999999999"/>
    <s v="2017-0503"/>
    <s v="May 3rd 2017, 8:20:08 pm"/>
    <x v="5"/>
    <x v="1"/>
    <x v="1"/>
    <x v="0"/>
    <s v="10065"/>
    <d v="2017-05-03T00:00:00"/>
    <d v="1899-12-30T20:20:08"/>
    <x v="2"/>
    <x v="2"/>
    <s v="Wednesday"/>
    <s v="May"/>
    <x v="12"/>
  </r>
  <r>
    <n v="208"/>
    <s v="Little Gio's Pizza"/>
    <n v="40.723739999999999"/>
    <n v="-73.987899999999996"/>
    <s v="2017-0429"/>
    <s v="Apr 29th 2017, 1:57:12 pm"/>
    <x v="5"/>
    <x v="24"/>
    <x v="24"/>
    <x v="0"/>
    <s v="10009"/>
    <d v="2017-04-29T00:00:00"/>
    <d v="1899-12-30T13:57:12"/>
    <x v="11"/>
    <x v="2"/>
    <s v="Saturday"/>
    <s v="April"/>
    <x v="30"/>
  </r>
  <r>
    <n v="209"/>
    <s v="99 Cent Express Pizza"/>
    <n v="40.750239999999998"/>
    <n v="-73.970500000000001"/>
    <s v="2017-0421"/>
    <s v="Apr 21st 2017, 8:34:08 pm"/>
    <x v="5"/>
    <x v="3"/>
    <x v="3"/>
    <x v="0"/>
    <s v="10017"/>
    <d v="2017-04-21T00:00:00"/>
    <d v="1899-12-30T20:34:08"/>
    <x v="2"/>
    <x v="2"/>
    <s v="Friday"/>
    <s v="April"/>
    <x v="87"/>
  </r>
  <r>
    <n v="210"/>
    <s v="Sofia Pizza Shoppe"/>
    <n v="40.756740000000001"/>
    <n v="-73.964309999999998"/>
    <s v="2017-0412"/>
    <s v="Apr 12th 2017, 2:37:39 pm"/>
    <x v="5"/>
    <x v="10"/>
    <x v="10"/>
    <x v="1"/>
    <s v="10022"/>
    <d v="2017-04-12T00:00:00"/>
    <d v="1899-12-30T14:37:39"/>
    <x v="15"/>
    <x v="2"/>
    <s v="Wednesday"/>
    <s v="April"/>
    <x v="62"/>
  </r>
  <r>
    <n v="211"/>
    <s v="Luigi's Family Italian Ristorante and Pizzeria"/>
    <n v="40.77843"/>
    <n v="-73.948629999999994"/>
    <s v="2017-0322"/>
    <s v="Mar 22nd 2017, 7:05:00 pm"/>
    <x v="5"/>
    <x v="1"/>
    <x v="1"/>
    <x v="0"/>
    <s v="10128"/>
    <d v="2017-03-22T00:00:00"/>
    <d v="1899-12-30T19:05:00"/>
    <x v="5"/>
    <x v="2"/>
    <s v="Wednesday"/>
    <s v="March"/>
    <x v="94"/>
  </r>
  <r>
    <n v="212"/>
    <s v="Italian Village Pizzeria &amp; Restaurant NYC"/>
    <n v="40.77149"/>
    <n v="-73.953090000000003"/>
    <s v="2017-0211"/>
    <s v="Feb 11th 2017, 6:58:17 pm"/>
    <x v="5"/>
    <x v="1"/>
    <x v="1"/>
    <x v="0"/>
    <s v="10075"/>
    <d v="2017-02-11T00:00:00"/>
    <d v="1899-12-30T18:58:17"/>
    <x v="1"/>
    <x v="2"/>
    <s v="Saturday"/>
    <s v="February"/>
    <x v="12"/>
  </r>
  <r>
    <n v="213"/>
    <s v="Bosa's Pizza of Harlem"/>
    <n v="40.802746999999997"/>
    <n v="-73.934088200000005"/>
    <s v="2017-0211"/>
    <s v="Feb 11th 2017, 5:02:12 pm"/>
    <x v="5"/>
    <x v="13"/>
    <x v="13"/>
    <x v="0"/>
    <s v="10035"/>
    <d v="2017-02-11T00:00:00"/>
    <d v="1899-12-30T17:02:12"/>
    <x v="0"/>
    <x v="2"/>
    <s v="Saturday"/>
    <s v="February"/>
    <x v="41"/>
  </r>
  <r>
    <n v="214"/>
    <s v="Rivoli Pizza II"/>
    <n v="40.733289900000003"/>
    <n v="-74.006190000000004"/>
    <s v="2017-0127"/>
    <s v="Jan 27th 2017, 1:51:10 pm"/>
    <x v="5"/>
    <x v="0"/>
    <x v="0"/>
    <x v="0"/>
    <s v="10014"/>
    <d v="2017-01-27T00:00:00"/>
    <d v="1899-12-30T13:51:10"/>
    <x v="11"/>
    <x v="2"/>
    <s v="Friday"/>
    <s v="January"/>
    <x v="66"/>
  </r>
  <r>
    <n v="215"/>
    <s v="J's Pizza"/>
    <n v="40.739816400000002"/>
    <n v="-73.998945300000003"/>
    <s v="2017-0127"/>
    <s v="Jan 21st 2017, 5:22:27 pm"/>
    <x v="5"/>
    <x v="2"/>
    <x v="2"/>
    <x v="1"/>
    <s v="10011"/>
    <d v="2017-01-27T00:00:00"/>
    <d v="1899-12-30T17:22:27"/>
    <x v="0"/>
    <x v="2"/>
    <s v="Friday"/>
    <s v="January"/>
    <x v="61"/>
  </r>
  <r>
    <n v="216"/>
    <s v="44st Pizza"/>
    <n v="40.752020000000002"/>
    <n v="-73.973759999999999"/>
    <s v="2017-0119"/>
    <s v="Jan 19th 2017, 3:42:04 pm"/>
    <x v="5"/>
    <x v="3"/>
    <x v="3"/>
    <x v="0"/>
    <s v="10017"/>
    <d v="2017-01-19T00:00:00"/>
    <d v="1899-12-30T15:42:04"/>
    <x v="10"/>
    <x v="2"/>
    <s v="Thursday"/>
    <s v="January"/>
    <x v="87"/>
  </r>
  <r>
    <n v="217"/>
    <s v="Joey Pepperoni's Pizza"/>
    <n v="40.740867999999999"/>
    <n v="-73.978965000000002"/>
    <s v="2016-1224"/>
    <s v="Dec 24th 2016, 2:43:21 pm"/>
    <x v="6"/>
    <x v="3"/>
    <x v="3"/>
    <x v="0"/>
    <s v="10016"/>
    <d v="2016-12-24T00:00:00"/>
    <d v="1899-12-30T14:43:21"/>
    <x v="15"/>
    <x v="2"/>
    <s v="Saturday"/>
    <s v="December"/>
    <x v="67"/>
  </r>
  <r>
    <n v="218"/>
    <s v="Tony's Pizzeria &amp; Restaurant"/>
    <n v="40.699199999999998"/>
    <n v="-73.918819999999997"/>
    <s v="2016-1022"/>
    <s v="Oct 22nd 2016, 7:52:03 pm"/>
    <x v="6"/>
    <x v="6"/>
    <x v="6"/>
    <x v="0"/>
    <s v="11237"/>
    <d v="2016-10-22T00:00:00"/>
    <d v="1899-12-30T19:52:03"/>
    <x v="5"/>
    <x v="0"/>
    <s v="Saturday"/>
    <s v="October"/>
    <x v="36"/>
  </r>
  <r>
    <n v="219"/>
    <s v="Villa Mia Pizzeria"/>
    <n v="40.669490000000003"/>
    <n v="-73.992850000000004"/>
    <s v="2016-1020"/>
    <s v="Oct 20th 2016, 4:48:25 pm"/>
    <x v="6"/>
    <x v="6"/>
    <x v="6"/>
    <x v="0"/>
    <s v="11215"/>
    <d v="2016-10-20T00:00:00"/>
    <d v="1899-12-30T16:48:25"/>
    <x v="3"/>
    <x v="0"/>
    <s v="Thursday"/>
    <s v="October"/>
    <x v="78"/>
  </r>
  <r>
    <n v="220"/>
    <s v="Sofia Pizza Shoppe"/>
    <n v="40.756740000000001"/>
    <n v="-73.964309999999998"/>
    <s v="2016-1014"/>
    <s v="Oct 14th 2016, 1:55:17 pm"/>
    <x v="6"/>
    <x v="17"/>
    <x v="17"/>
    <x v="1"/>
    <s v="10022"/>
    <d v="2016-10-14T00:00:00"/>
    <d v="1899-12-30T13:55:17"/>
    <x v="11"/>
    <x v="2"/>
    <s v="Friday"/>
    <s v="October"/>
    <x v="62"/>
  </r>
  <r>
    <n v="221"/>
    <s v="Mamma's Famous Ristorante"/>
    <n v="40.788060000000002"/>
    <n v="-73.977069999999998"/>
    <s v="2016-0920"/>
    <s v="Sep 20th 2016, 4:25:12 pm"/>
    <x v="6"/>
    <x v="30"/>
    <x v="30"/>
    <x v="1"/>
    <s v="10024"/>
    <d v="2016-09-20T00:00:00"/>
    <d v="1899-12-30T16:25:12"/>
    <x v="3"/>
    <x v="2"/>
    <s v="Tuesday"/>
    <s v="September"/>
    <x v="38"/>
  </r>
  <r>
    <n v="222"/>
    <s v="Justino's Pizzeria"/>
    <n v="40.769600680000003"/>
    <n v="-73.98845172"/>
    <s v="2016-0909"/>
    <s v="Sep 9th 2016, 6:30:30 pm"/>
    <x v="6"/>
    <x v="4"/>
    <x v="4"/>
    <x v="1"/>
    <s v="10019"/>
    <d v="2016-09-09T00:00:00"/>
    <d v="1899-12-30T18:30:30"/>
    <x v="1"/>
    <x v="2"/>
    <s v="Friday"/>
    <s v="September"/>
    <x v="64"/>
  </r>
  <r>
    <n v="223"/>
    <s v="New York sal's pizza"/>
    <n v="40.763779900000003"/>
    <n v="-73.992239999999995"/>
    <s v="2016-0909"/>
    <s v="Sep 9th 2016, 2:33:24 pm"/>
    <x v="6"/>
    <x v="1"/>
    <x v="1"/>
    <x v="0"/>
    <s v="10019"/>
    <d v="2016-09-09T00:00:00"/>
    <d v="1899-12-30T14:33:24"/>
    <x v="15"/>
    <x v="2"/>
    <s v="Friday"/>
    <s v="September"/>
    <x v="64"/>
  </r>
  <r>
    <n v="224"/>
    <s v="Pizza &amp; Pita"/>
    <n v="40.743850510000001"/>
    <n v="-73.973964890000005"/>
    <s v="2016-0908"/>
    <s v="Sep 8th 2016, 2:38:36 pm"/>
    <x v="6"/>
    <x v="1"/>
    <x v="1"/>
    <x v="0"/>
    <s v="10016"/>
    <d v="2016-09-08T00:00:00"/>
    <d v="1899-12-30T14:38:36"/>
    <x v="15"/>
    <x v="2"/>
    <s v="Thursday"/>
    <s v="September"/>
    <x v="67"/>
  </r>
  <r>
    <n v="225"/>
    <s v="Luigi's Gourmet Pizza"/>
    <n v="40.765590000000003"/>
    <n v="-73.983490000000003"/>
    <s v="2016-0825"/>
    <s v="Aug 25th 2016, 4:30:15 pm"/>
    <x v="6"/>
    <x v="1"/>
    <x v="1"/>
    <x v="0"/>
    <s v="10019"/>
    <d v="2016-08-25T00:00:00"/>
    <d v="1899-12-30T16:30:15"/>
    <x v="3"/>
    <x v="2"/>
    <s v="Thursday"/>
    <s v="August"/>
    <x v="64"/>
  </r>
  <r>
    <n v="226"/>
    <s v="Giuseppe's Pizza At St George"/>
    <n v="40.642225519999997"/>
    <n v="-74.076740369999996"/>
    <s v="2016-0823"/>
    <s v="Aug 23rd 2016, 1:12:17 pm"/>
    <x v="6"/>
    <x v="13"/>
    <x v="13"/>
    <x v="0"/>
    <s v="10301"/>
    <d v="2016-08-23T00:00:00"/>
    <d v="1899-12-30T13:12:17"/>
    <x v="11"/>
    <x v="4"/>
    <s v="Tuesday"/>
    <s v="August"/>
    <x v="73"/>
  </r>
  <r>
    <n v="227"/>
    <s v="Tom's Pizza &amp; Italian Restaurant Inc"/>
    <n v="40.694980000000001"/>
    <n v="-73.842860000000002"/>
    <s v="2016-0822"/>
    <s v="Aug 22nd 2016, 12:29:24 pm"/>
    <x v="6"/>
    <x v="13"/>
    <x v="13"/>
    <x v="0"/>
    <s v="11418"/>
    <d v="2016-08-22T00:00:00"/>
    <d v="1899-12-30T00:29:24"/>
    <x v="14"/>
    <x v="1"/>
    <s v="Monday"/>
    <s v="August"/>
    <x v="95"/>
  </r>
  <r>
    <n v="228"/>
    <s v="Three Brothers 3"/>
    <n v="40.680422999999998"/>
    <n v="-73.753499000000005"/>
    <s v="2016-0820"/>
    <s v="Aug 20th 2016, 3:07:31 pm"/>
    <x v="6"/>
    <x v="13"/>
    <x v="13"/>
    <x v="0"/>
    <s v="11413"/>
    <d v="2016-08-20T00:00:00"/>
    <d v="1899-12-30T15:07:31"/>
    <x v="10"/>
    <x v="1"/>
    <s v="Saturday"/>
    <s v="August"/>
    <x v="90"/>
  </r>
  <r>
    <n v="229"/>
    <s v="Domenick's Pizza"/>
    <n v="40.678165700000001"/>
    <n v="-73.831740400000001"/>
    <s v="2016-0820"/>
    <s v="Aug 20th 2016, 1:07:19 pm"/>
    <x v="6"/>
    <x v="13"/>
    <x v="13"/>
    <x v="0"/>
    <s v="11417"/>
    <d v="2016-08-20T00:00:00"/>
    <d v="1899-12-30T13:07:19"/>
    <x v="11"/>
    <x v="1"/>
    <s v="Saturday"/>
    <s v="August"/>
    <x v="1"/>
  </r>
  <r>
    <n v="230"/>
    <s v="John &amp; Tony's"/>
    <n v="40.760420519999997"/>
    <n v="-73.961605700000007"/>
    <s v="2016-0819"/>
    <s v="Aug 19th 2016, 8:41:44 pm"/>
    <x v="6"/>
    <x v="31"/>
    <x v="31"/>
    <x v="0"/>
    <s v="10065"/>
    <d v="2016-08-19T00:00:00"/>
    <d v="1899-12-30T20:41:44"/>
    <x v="2"/>
    <x v="2"/>
    <s v="Friday"/>
    <s v="August"/>
    <x v="12"/>
  </r>
  <r>
    <n v="231"/>
    <s v="Mario's Pizza"/>
    <n v="40.68683"/>
    <n v="-73.966440000000006"/>
    <s v="2016-0818"/>
    <s v="Aug 18th 2016, 7:49:54 pm"/>
    <x v="6"/>
    <x v="0"/>
    <x v="0"/>
    <x v="1"/>
    <s v="11238"/>
    <d v="2016-08-18T00:00:00"/>
    <d v="1899-12-30T19:49:54"/>
    <x v="5"/>
    <x v="0"/>
    <s v="Thursday"/>
    <s v="August"/>
    <x v="72"/>
  </r>
  <r>
    <n v="232"/>
    <s v="J&amp;D Pizzeria Restaurant"/>
    <n v="40.674289999999999"/>
    <n v="-73.878789999999995"/>
    <s v="2016-0813"/>
    <s v="Aug 13th 2016, 12:20:48 pm"/>
    <x v="6"/>
    <x v="3"/>
    <x v="3"/>
    <x v="0"/>
    <s v="11208"/>
    <d v="2016-08-13T00:00:00"/>
    <d v="1899-12-30T00:20:48"/>
    <x v="14"/>
    <x v="0"/>
    <s v="Saturday"/>
    <s v="August"/>
    <x v="58"/>
  </r>
  <r>
    <n v="233"/>
    <s v="Lenny's Pizza"/>
    <n v="40.650643770000002"/>
    <n v="-73.838100710000006"/>
    <s v="2016-0813"/>
    <s v="Aug 13th 2016, 1:44:41 pm"/>
    <x v="6"/>
    <x v="0"/>
    <x v="0"/>
    <x v="0"/>
    <s v="11414"/>
    <d v="2016-08-13T00:00:00"/>
    <d v="1899-12-30T13:44:41"/>
    <x v="11"/>
    <x v="1"/>
    <s v="Saturday"/>
    <s v="August"/>
    <x v="96"/>
  </r>
  <r>
    <n v="234"/>
    <s v="Romeo's Pizzeria"/>
    <n v="40.673904899999997"/>
    <n v="-73.843486200000001"/>
    <s v="2016-0807"/>
    <s v="Aug 7th 2016, 2:02:48 pm"/>
    <x v="6"/>
    <x v="6"/>
    <x v="6"/>
    <x v="0"/>
    <s v="11417"/>
    <d v="2016-08-07T00:00:00"/>
    <d v="1899-12-30T14:02:48"/>
    <x v="15"/>
    <x v="1"/>
    <s v="Sunday"/>
    <s v="August"/>
    <x v="1"/>
  </r>
  <r>
    <n v="235"/>
    <s v="Dany's Pizza Restaurant"/>
    <n v="40.690671999999999"/>
    <n v="-73.869664999999998"/>
    <s v="2016-0807"/>
    <s v="Aug 7th 2016, 11:23:31 am"/>
    <x v="6"/>
    <x v="13"/>
    <x v="13"/>
    <x v="0"/>
    <s v="11208"/>
    <d v="2016-08-07T00:00:00"/>
    <d v="1899-12-30T11:23:31"/>
    <x v="13"/>
    <x v="0"/>
    <s v="Sunday"/>
    <s v="August"/>
    <x v="58"/>
  </r>
  <r>
    <n v="236"/>
    <s v="Cafe Daniellos"/>
    <n v="40.75882"/>
    <n v="-73.965429999999998"/>
    <s v="2016-0728"/>
    <s v="Jul 28th 2016, 5:08:33 pm"/>
    <x v="6"/>
    <x v="1"/>
    <x v="1"/>
    <x v="0"/>
    <s v="10022"/>
    <d v="2016-07-28T00:00:00"/>
    <d v="1899-12-30T17:08:33"/>
    <x v="0"/>
    <x v="2"/>
    <s v="Thursday"/>
    <s v="July"/>
    <x v="62"/>
  </r>
  <r>
    <n v="237"/>
    <s v="Gino's Pizzeria"/>
    <n v="40.652340000000002"/>
    <n v="-73.959019999999995"/>
    <s v="2016-0727"/>
    <s v="Jul 27th 2016, 6:56:54 pm"/>
    <x v="6"/>
    <x v="24"/>
    <x v="24"/>
    <x v="0"/>
    <s v="11226"/>
    <d v="2016-07-27T00:00:00"/>
    <d v="1899-12-30T18:56:54"/>
    <x v="1"/>
    <x v="0"/>
    <s v="Wednesday"/>
    <s v="July"/>
    <x v="50"/>
  </r>
  <r>
    <n v="238"/>
    <s v="Armando's Pizza"/>
    <n v="40.610227999999999"/>
    <n v="-73.922216000000006"/>
    <s v="2016-0727"/>
    <s v="Jul 27th 2016, 6:34:38 pm"/>
    <x v="6"/>
    <x v="32"/>
    <x v="32"/>
    <x v="0"/>
    <s v="11234"/>
    <d v="2016-07-27T00:00:00"/>
    <d v="1899-12-30T18:34:38"/>
    <x v="1"/>
    <x v="0"/>
    <s v="Wednesday"/>
    <s v="July"/>
    <x v="39"/>
  </r>
  <r>
    <n v="239"/>
    <s v="Ray's Pizza"/>
    <n v="40.722990000000003"/>
    <n v="-73.994579999999999"/>
    <s v="2016-0702"/>
    <s v="Jul 2nd 2016, 6:54:55 pm"/>
    <x v="6"/>
    <x v="33"/>
    <x v="33"/>
    <x v="6"/>
    <s v="10012"/>
    <d v="2016-07-02T00:00:00"/>
    <d v="1899-12-30T18:54:55"/>
    <x v="1"/>
    <x v="2"/>
    <s v="Saturday"/>
    <s v="July"/>
    <x v="66"/>
  </r>
  <r>
    <n v="240"/>
    <s v="Claudio's Pizzeria"/>
    <n v="40.760399999999997"/>
    <n v="-73.994690000000006"/>
    <s v="2016-0629"/>
    <s v="Jun 29th 2016, 5:41:10 pm"/>
    <x v="6"/>
    <x v="23"/>
    <x v="23"/>
    <x v="1"/>
    <s v="10036"/>
    <d v="2016-06-29T00:00:00"/>
    <d v="1899-12-30T17:41:10"/>
    <x v="0"/>
    <x v="2"/>
    <s v="Wednesday"/>
    <s v="June"/>
    <x v="24"/>
  </r>
  <r>
    <n v="241"/>
    <s v="Aenos Pizza"/>
    <n v="40.836790000000001"/>
    <n v="-73.889080000000007"/>
    <s v="2016-0629"/>
    <s v="Jun 29th 2016, 4:02:39 pm"/>
    <x v="6"/>
    <x v="24"/>
    <x v="24"/>
    <x v="0"/>
    <s v="10460"/>
    <d v="2016-06-29T00:00:00"/>
    <d v="1899-12-30T16:02:39"/>
    <x v="3"/>
    <x v="3"/>
    <s v="Wednesday"/>
    <s v="June"/>
    <x v="97"/>
  </r>
  <r>
    <n v="242"/>
    <s v="Luke Pizza"/>
    <n v="40.829330400000003"/>
    <n v="-73.891502399999993"/>
    <s v="2016-0627"/>
    <s v="Jun 27th 2016, 4:05:13 pm"/>
    <x v="6"/>
    <x v="6"/>
    <x v="6"/>
    <x v="0"/>
    <s v="10459"/>
    <d v="2016-06-27T00:00:00"/>
    <d v="1899-12-30T16:05:13"/>
    <x v="3"/>
    <x v="3"/>
    <s v="Monday"/>
    <s v="June"/>
    <x v="98"/>
  </r>
  <r>
    <n v="243"/>
    <s v="Fresco Pizza &amp; Pasta"/>
    <n v="40.814208700000002"/>
    <n v="-73.913197199999999"/>
    <s v="2016-0627"/>
    <s v="Jun 27th 2016, 3:26:09 pm"/>
    <x v="6"/>
    <x v="24"/>
    <x v="24"/>
    <x v="0"/>
    <s v="10455"/>
    <d v="2016-06-27T00:00:00"/>
    <d v="1899-12-30T15:26:09"/>
    <x v="10"/>
    <x v="3"/>
    <s v="Monday"/>
    <s v="June"/>
    <x v="29"/>
  </r>
  <r>
    <n v="244"/>
    <s v="Pinos La Forchetta Pizzeria &amp; Restaurant"/>
    <n v="40.671329999999998"/>
    <n v="-73.977699999999999"/>
    <s v="2016-0626"/>
    <s v="Jun 26th 2016, 1:54:00 am"/>
    <x v="6"/>
    <x v="1"/>
    <x v="1"/>
    <x v="0"/>
    <s v="11215"/>
    <d v="2016-06-26T00:00:00"/>
    <d v="1899-12-30T01:54:00"/>
    <x v="12"/>
    <x v="0"/>
    <s v="Sunday"/>
    <s v="June"/>
    <x v="78"/>
  </r>
  <r>
    <n v="245"/>
    <s v="Bleecker Street Pizza"/>
    <n v="40.732266809999999"/>
    <n v="-74.003419050000005"/>
    <s v="2016-0617"/>
    <s v="Jun 17th 2016, 3:13:29 pm"/>
    <x v="6"/>
    <x v="2"/>
    <x v="2"/>
    <x v="1"/>
    <s v="10014"/>
    <d v="2016-06-17T00:00:00"/>
    <d v="1899-12-30T15:13:29"/>
    <x v="10"/>
    <x v="2"/>
    <s v="Friday"/>
    <s v="June"/>
    <x v="66"/>
  </r>
  <r>
    <n v="246"/>
    <s v="Roma Pizza"/>
    <n v="40.780299999999997"/>
    <n v="-73.953119999999998"/>
    <s v="2016-0611"/>
    <s v="Jun 11th 2016, 9:20:40 pm"/>
    <x v="6"/>
    <x v="6"/>
    <x v="6"/>
    <x v="0"/>
    <s v="10128"/>
    <d v="2016-06-11T00:00:00"/>
    <d v="1899-12-30T21:20:40"/>
    <x v="4"/>
    <x v="2"/>
    <s v="Saturday"/>
    <s v="June"/>
    <x v="94"/>
  </r>
  <r>
    <n v="247"/>
    <s v="Saba's Pizza NY"/>
    <n v="40.77711"/>
    <n v="-73.957160000000002"/>
    <s v="2016-0609"/>
    <s v="Jun 9th 2016, 7:54:59 pm"/>
    <x v="6"/>
    <x v="2"/>
    <x v="2"/>
    <x v="0"/>
    <s v="10037"/>
    <d v="2016-06-09T00:00:00"/>
    <d v="1899-12-30T19:54:59"/>
    <x v="5"/>
    <x v="2"/>
    <s v="Thursday"/>
    <s v="June"/>
    <x v="41"/>
  </r>
  <r>
    <n v="248"/>
    <s v="Little Italy Pizza"/>
    <n v="40.778559999999999"/>
    <n v="-73.952939999999998"/>
    <s v="2016-0609"/>
    <s v="Jun 9th 2016, 2:09:20 pm"/>
    <x v="6"/>
    <x v="1"/>
    <x v="1"/>
    <x v="0"/>
    <s v="10028"/>
    <d v="2016-06-09T00:00:00"/>
    <d v="1899-12-30T14:09:20"/>
    <x v="15"/>
    <x v="2"/>
    <s v="Thursday"/>
    <s v="June"/>
    <x v="94"/>
  </r>
  <r>
    <n v="249"/>
    <s v="99¢ Pizza"/>
    <n v="40.692442059999998"/>
    <n v="-73.986702559999998"/>
    <s v="2016-0601"/>
    <s v="Jun 1st 2016, 9:12:04 pm"/>
    <x v="6"/>
    <x v="3"/>
    <x v="3"/>
    <x v="0"/>
    <s v="11201"/>
    <d v="2016-06-01T00:00:00"/>
    <d v="1899-12-30T21:12:04"/>
    <x v="4"/>
    <x v="0"/>
    <s v="Wednesday"/>
    <s v="June"/>
    <x v="70"/>
  </r>
  <r>
    <n v="250"/>
    <s v="My PIE Pizzeria"/>
    <n v="40.76079"/>
    <n v="-73.969409999999996"/>
    <s v="2016-0524"/>
    <s v="May 24th 2016, 11:12:09 pm"/>
    <x v="6"/>
    <x v="34"/>
    <x v="34"/>
    <x v="6"/>
    <s v="10022"/>
    <d v="2016-05-24T00:00:00"/>
    <d v="1899-12-30T23:12:09"/>
    <x v="9"/>
    <x v="2"/>
    <s v="Tuesday"/>
    <s v="May"/>
    <x v="62"/>
  </r>
  <r>
    <n v="251"/>
    <s v="Sal's Pizza Store"/>
    <n v="40.683610000000002"/>
    <n v="-73.995140000000006"/>
    <s v="2016-0523"/>
    <s v="May 23rd 2016, 8:34:01 pm"/>
    <x v="6"/>
    <x v="1"/>
    <x v="1"/>
    <x v="0"/>
    <s v="11231"/>
    <d v="2016-05-23T00:00:00"/>
    <d v="1899-12-30T20:34:01"/>
    <x v="2"/>
    <x v="0"/>
    <s v="Monday"/>
    <s v="May"/>
    <x v="84"/>
  </r>
  <r>
    <n v="252"/>
    <s v="Cotta Bene Pizzeria Restaurant"/>
    <n v="40.676859999999998"/>
    <n v="-73.986189999999993"/>
    <s v="2016-0517"/>
    <s v="May 17th 2016, 8:32:10 pm"/>
    <x v="6"/>
    <x v="6"/>
    <x v="6"/>
    <x v="0"/>
    <s v="11215"/>
    <d v="2016-05-17T00:00:00"/>
    <d v="1899-12-30T20:32:10"/>
    <x v="2"/>
    <x v="0"/>
    <s v="Tuesday"/>
    <s v="May"/>
    <x v="78"/>
  </r>
  <r>
    <n v="253"/>
    <s v="NY Pizza Suprema"/>
    <n v="40.750140000000002"/>
    <n v="-73.995180000000005"/>
    <s v="2016-0505"/>
    <s v="May 5th 2016, 4:44:28 pm"/>
    <x v="6"/>
    <x v="0"/>
    <x v="0"/>
    <x v="0"/>
    <s v="10001"/>
    <d v="2016-05-05T00:00:00"/>
    <d v="1899-12-30T16:44:28"/>
    <x v="3"/>
    <x v="2"/>
    <s v="Thursday"/>
    <s v="May"/>
    <x v="4"/>
  </r>
  <r>
    <n v="254"/>
    <s v="Pizza Boy II"/>
    <n v="40.745521830000001"/>
    <n v="-73.905557049999999"/>
    <s v="2016-0503"/>
    <s v="May 3rd 2016, 6:17:27 pm"/>
    <x v="6"/>
    <x v="32"/>
    <x v="32"/>
    <x v="0"/>
    <s v="11377"/>
    <d v="2016-05-03T00:00:00"/>
    <d v="1899-12-30T18:17:27"/>
    <x v="1"/>
    <x v="1"/>
    <s v="Tuesday"/>
    <s v="May"/>
    <x v="99"/>
  </r>
  <r>
    <n v="255"/>
    <s v="Martiniello's Pizzeria"/>
    <n v="40.748849999999997"/>
    <n v="-73.870859999999993"/>
    <s v="2016-0503"/>
    <s v="May 3rd 2016, 1:26:30 pm"/>
    <x v="6"/>
    <x v="26"/>
    <x v="26"/>
    <x v="0"/>
    <s v="11373"/>
    <d v="2016-05-03T00:00:00"/>
    <d v="1899-12-30T13:26:30"/>
    <x v="11"/>
    <x v="1"/>
    <s v="Tuesday"/>
    <s v="May"/>
    <x v="65"/>
  </r>
  <r>
    <n v="256"/>
    <s v="Marabella Pizza"/>
    <n v="40.740310000000001"/>
    <n v="-73.923730000000006"/>
    <s v="2016-0502"/>
    <s v="May 2nd 2016, 7:33:18 pm"/>
    <x v="6"/>
    <x v="6"/>
    <x v="6"/>
    <x v="0"/>
    <s v="11104"/>
    <d v="2016-05-02T00:00:00"/>
    <d v="1899-12-30T19:33:18"/>
    <x v="5"/>
    <x v="1"/>
    <s v="Monday"/>
    <s v="May"/>
    <x v="100"/>
  </r>
  <r>
    <n v="257"/>
    <s v="Mark's Pizza"/>
    <n v="40.678820000000002"/>
    <n v="-74.011380000000003"/>
    <s v="2016-0430"/>
    <s v="Apr 30th 2016, 7:51:16 pm"/>
    <x v="6"/>
    <x v="6"/>
    <x v="6"/>
    <x v="0"/>
    <s v="11231"/>
    <d v="2016-04-30T00:00:00"/>
    <d v="1899-12-30T19:51:16"/>
    <x v="5"/>
    <x v="0"/>
    <s v="Saturday"/>
    <s v="April"/>
    <x v="84"/>
  </r>
  <r>
    <n v="258"/>
    <s v="Picasso Pizzeria"/>
    <n v="40.710209999999996"/>
    <n v="-74.016490000000005"/>
    <s v="2016-0429"/>
    <s v="Apr 29th 2016, 7:01:14 pm"/>
    <x v="6"/>
    <x v="35"/>
    <x v="35"/>
    <x v="0"/>
    <s v="10280"/>
    <d v="2016-04-29T00:00:00"/>
    <d v="1899-12-30T19:01:14"/>
    <x v="5"/>
    <x v="2"/>
    <s v="Friday"/>
    <s v="April"/>
    <x v="101"/>
  </r>
  <r>
    <n v="259"/>
    <s v="Mario's Pizzeria"/>
    <n v="40.683459999999997"/>
    <n v="-73.990020000000001"/>
    <s v="2016-0419"/>
    <s v="Apr 19th 2016, 11:43:02 pm"/>
    <x v="6"/>
    <x v="26"/>
    <x v="26"/>
    <x v="0"/>
    <s v="11201"/>
    <d v="2016-04-19T00:00:00"/>
    <d v="1899-12-30T23:43:02"/>
    <x v="9"/>
    <x v="0"/>
    <s v="Tuesday"/>
    <s v="April"/>
    <x v="70"/>
  </r>
  <r>
    <n v="260"/>
    <s v="Milano Pizza Shop"/>
    <n v="40.796840000000003"/>
    <n v="-73.938119999999998"/>
    <s v="2016-0323"/>
    <s v="Mar 23rd 2016, 5:20:04 pm"/>
    <x v="6"/>
    <x v="24"/>
    <x v="24"/>
    <x v="0"/>
    <s v="10029"/>
    <d v="2016-03-23T00:00:00"/>
    <d v="1899-12-30T17:20:04"/>
    <x v="0"/>
    <x v="2"/>
    <s v="Wednesday"/>
    <s v="March"/>
    <x v="41"/>
  </r>
  <r>
    <n v="261"/>
    <s v="620 Caton Pizzeria"/>
    <n v="40.647550000000003"/>
    <n v="-73.973920000000007"/>
    <s v="2016-0315"/>
    <s v="Mar 15th 2016, 8:12:12 pm"/>
    <x v="6"/>
    <x v="6"/>
    <x v="6"/>
    <x v="0"/>
    <s v="11218"/>
    <d v="2016-03-15T00:00:00"/>
    <d v="1899-12-30T20:12:12"/>
    <x v="2"/>
    <x v="0"/>
    <s v="Tuesday"/>
    <s v="March"/>
    <x v="33"/>
  </r>
  <r>
    <n v="262"/>
    <s v="Gotham Pizza"/>
    <n v="40.743810000000003"/>
    <n v="-74.002949999999998"/>
    <s v="2016-0213"/>
    <s v="Feb 13th 2016, 9:58:42 pm"/>
    <x v="6"/>
    <x v="6"/>
    <x v="6"/>
    <x v="0"/>
    <s v="10011"/>
    <d v="2016-02-13T00:00:00"/>
    <d v="1899-12-30T21:58:42"/>
    <x v="4"/>
    <x v="2"/>
    <s v="Saturday"/>
    <s v="February"/>
    <x v="61"/>
  </r>
  <r>
    <n v="263"/>
    <s v="Bella Napoli"/>
    <n v="40.745109900000003"/>
    <n v="-73.994709999999998"/>
    <s v="2016-0213"/>
    <s v="Feb 13th 2016, 5:10:46 pm"/>
    <x v="6"/>
    <x v="32"/>
    <x v="32"/>
    <x v="0"/>
    <s v="10001"/>
    <d v="2016-02-13T00:00:00"/>
    <d v="1899-12-30T17:10:46"/>
    <x v="0"/>
    <x v="2"/>
    <s v="Saturday"/>
    <s v="February"/>
    <x v="4"/>
  </r>
  <r>
    <n v="264"/>
    <s v="Lunetta Pizza &amp; Restaurant"/>
    <n v="40.737209999999997"/>
    <n v="-73.983949999999993"/>
    <s v="2016-0129"/>
    <s v="Jan 29th 2016, 8:07:48 pm"/>
    <x v="6"/>
    <x v="6"/>
    <x v="6"/>
    <x v="0"/>
    <s v="10010"/>
    <d v="2016-01-29T00:00:00"/>
    <d v="1899-12-30T20:07:48"/>
    <x v="2"/>
    <x v="2"/>
    <s v="Friday"/>
    <s v="January"/>
    <x v="30"/>
  </r>
  <r>
    <n v="265"/>
    <s v="Royal Pizza"/>
    <n v="40.748750000000001"/>
    <n v="-73.976140000000001"/>
    <s v="2016-0126"/>
    <s v="Jan 26th 2016, 6:50:46 pm"/>
    <x v="6"/>
    <x v="6"/>
    <x v="6"/>
    <x v="0"/>
    <s v="10016"/>
    <d v="2016-01-26T00:00:00"/>
    <d v="1899-12-30T18:50:46"/>
    <x v="1"/>
    <x v="2"/>
    <s v="Tuesday"/>
    <s v="January"/>
    <x v="67"/>
  </r>
  <r>
    <n v="266"/>
    <s v="Luigi Pizza Restaurant"/>
    <n v="40.746740000000003"/>
    <n v="-73.997219999999999"/>
    <s v="2016-0105"/>
    <s v="Jan 5th 2016, 9:57:09 pm"/>
    <x v="6"/>
    <x v="24"/>
    <x v="24"/>
    <x v="0"/>
    <s v="10001"/>
    <d v="2016-01-05T00:00:00"/>
    <d v="1899-12-30T21:57:09"/>
    <x v="4"/>
    <x v="2"/>
    <s v="Tuesday"/>
    <s v="January"/>
    <x v="4"/>
  </r>
  <r>
    <n v="267"/>
    <s v="Pizza Prince"/>
    <n v="40.723908680000001"/>
    <n v="-73.950386820000006"/>
    <s v="2015-1231"/>
    <s v="Dec 31st 2015, 5:08:00 pm"/>
    <x v="7"/>
    <x v="2"/>
    <x v="2"/>
    <x v="1"/>
    <s v="11222"/>
    <d v="2015-12-31T00:00:00"/>
    <d v="1899-12-30T17:08:00"/>
    <x v="0"/>
    <x v="0"/>
    <s v="Thursday"/>
    <s v="December"/>
    <x v="69"/>
  </r>
  <r>
    <n v="268"/>
    <s v="Little Italy Pizza"/>
    <n v="40.777833809999997"/>
    <n v="-73.982492410000006"/>
    <s v="2015-1231"/>
    <s v="Dec 31st 2015, 10:50:23 pm"/>
    <x v="7"/>
    <x v="4"/>
    <x v="4"/>
    <x v="1"/>
    <s v="10023"/>
    <d v="2015-12-31T00:00:00"/>
    <d v="1899-12-30T22:50:23"/>
    <x v="7"/>
    <x v="2"/>
    <s v="Thursday"/>
    <s v="December"/>
    <x v="102"/>
  </r>
  <r>
    <n v="269"/>
    <s v="DJ Pizza"/>
    <n v="40.746450000000003"/>
    <n v="-73.980260000000001"/>
    <s v="2015-1228"/>
    <s v="Dec 28th 2015, 5:57:55 pm"/>
    <x v="7"/>
    <x v="6"/>
    <x v="6"/>
    <x v="0"/>
    <s v="10016"/>
    <d v="2015-12-28T00:00:00"/>
    <d v="1899-12-30T17:57:55"/>
    <x v="0"/>
    <x v="2"/>
    <s v="Monday"/>
    <s v="December"/>
    <x v="67"/>
  </r>
  <r>
    <n v="270"/>
    <s v="San Remo Pizza"/>
    <n v="40.700310000000002"/>
    <n v="-73.906130000000005"/>
    <s v="2015-1226"/>
    <s v="Dec 26th 2015, 5:57:06 pm"/>
    <x v="7"/>
    <x v="6"/>
    <x v="6"/>
    <x v="0"/>
    <s v="11418"/>
    <d v="2015-12-26T00:00:00"/>
    <d v="1899-12-30T17:57:06"/>
    <x v="0"/>
    <x v="1"/>
    <s v="Saturday"/>
    <s v="December"/>
    <x v="95"/>
  </r>
  <r>
    <n v="271"/>
    <s v="Tony's Original's"/>
    <n v="40.638289999999998"/>
    <n v="-74.07938"/>
    <s v="2015-1224"/>
    <s v="Dec 24th 2015, 2:34:11 pm"/>
    <x v="7"/>
    <x v="13"/>
    <x v="13"/>
    <x v="0"/>
    <s v="10301"/>
    <d v="2015-12-24T00:00:00"/>
    <d v="1899-12-30T14:34:11"/>
    <x v="15"/>
    <x v="4"/>
    <s v="Thursday"/>
    <s v="December"/>
    <x v="73"/>
  </r>
  <r>
    <n v="272"/>
    <s v="Fiore's Pizza"/>
    <n v="40.728749999999998"/>
    <n v="-74.000100000000003"/>
    <s v="2015-1222"/>
    <s v="Dec 22nd 2015, 8:15:57 pm"/>
    <x v="7"/>
    <x v="4"/>
    <x v="4"/>
    <x v="1"/>
    <s v="10012"/>
    <d v="2015-12-22T00:00:00"/>
    <d v="1899-12-30T20:15:57"/>
    <x v="2"/>
    <x v="2"/>
    <s v="Tuesday"/>
    <s v="December"/>
    <x v="66"/>
  </r>
  <r>
    <n v="273"/>
    <s v="Abitino's Trattoria Pizzeria"/>
    <n v="40.754605099999999"/>
    <n v="-73.968523399999995"/>
    <s v="2015-1220"/>
    <s v="Dec 20th 2015, 2:07:57 pm"/>
    <x v="7"/>
    <x v="0"/>
    <x v="0"/>
    <x v="0"/>
    <s v="10022"/>
    <d v="2015-12-20T00:00:00"/>
    <d v="1899-12-30T14:07:57"/>
    <x v="15"/>
    <x v="2"/>
    <s v="Sunday"/>
    <s v="December"/>
    <x v="62"/>
  </r>
  <r>
    <n v="274"/>
    <s v="99 Cents Fresh Pizza"/>
    <n v="40.7331"/>
    <n v="-73.999549999999999"/>
    <s v="2015-1217"/>
    <s v="Dec 17th 2015, 7:32:10 pm"/>
    <x v="7"/>
    <x v="3"/>
    <x v="3"/>
    <x v="0"/>
    <s v="10011"/>
    <d v="2015-12-17T00:00:00"/>
    <d v="1899-12-30T19:32:10"/>
    <x v="5"/>
    <x v="2"/>
    <s v="Thursday"/>
    <s v="December"/>
    <x v="61"/>
  </r>
  <r>
    <n v="275"/>
    <s v="Gourmet Park"/>
    <n v="40.763289999999998"/>
    <n v="-73.968459999999993"/>
    <s v="2015-1216"/>
    <s v="Dec 16th 2015, 5:03:15 pm"/>
    <x v="7"/>
    <x v="6"/>
    <x v="6"/>
    <x v="1"/>
    <s v="10065"/>
    <d v="2015-12-16T00:00:00"/>
    <d v="1899-12-30T17:03:15"/>
    <x v="0"/>
    <x v="2"/>
    <s v="Wednesday"/>
    <s v="December"/>
    <x v="12"/>
  </r>
  <r>
    <n v="276"/>
    <s v="City Slice"/>
    <n v="40.765429400000002"/>
    <n v="-73.990929399999999"/>
    <s v="2015-1213"/>
    <s v="Dec 13th 2015, 2:09:19 pm"/>
    <x v="7"/>
    <x v="1"/>
    <x v="1"/>
    <x v="0"/>
    <s v="10019"/>
    <d v="2015-12-13T00:00:00"/>
    <d v="1899-12-30T14:09:19"/>
    <x v="15"/>
    <x v="2"/>
    <s v="Sunday"/>
    <s v="December"/>
    <x v="64"/>
  </r>
  <r>
    <n v="277"/>
    <s v="Majestic Pizza"/>
    <n v="40.710071300000003"/>
    <n v="-74.010314899999997"/>
    <s v="2015-1210"/>
    <s v="Dec 10th 2015, 6:33:27 pm"/>
    <x v="7"/>
    <x v="6"/>
    <x v="6"/>
    <x v="0"/>
    <s v="10007"/>
    <d v="2015-12-10T00:00:00"/>
    <d v="1899-12-30T18:33:27"/>
    <x v="1"/>
    <x v="2"/>
    <s v="Thursday"/>
    <s v="December"/>
    <x v="68"/>
  </r>
  <r>
    <n v="278"/>
    <s v="Luna Pizza"/>
    <n v="40.713501620000002"/>
    <n v="-73.998545980000003"/>
    <s v="2015-1205"/>
    <s v="Dec 5th 2015, 8:12:13 pm"/>
    <x v="7"/>
    <x v="17"/>
    <x v="17"/>
    <x v="1"/>
    <s v="10038"/>
    <d v="2015-12-05T00:00:00"/>
    <d v="1899-12-30T20:12:13"/>
    <x v="2"/>
    <x v="2"/>
    <s v="Saturday"/>
    <s v="December"/>
    <x v="11"/>
  </r>
  <r>
    <n v="279"/>
    <s v="Rosetti's Pizza"/>
    <n v="40.723799999999997"/>
    <n v="-74.004589899999999"/>
    <s v="2015-1203"/>
    <s v="Dec 3rd 2015, 3:53:13 pm"/>
    <x v="7"/>
    <x v="1"/>
    <x v="1"/>
    <x v="0"/>
    <s v="10012"/>
    <d v="2015-12-03T00:00:00"/>
    <d v="1899-12-30T15:53:13"/>
    <x v="10"/>
    <x v="2"/>
    <s v="Thursday"/>
    <s v="December"/>
    <x v="66"/>
  </r>
  <r>
    <n v="280"/>
    <s v="Sal Pizza"/>
    <n v="40.704458690000003"/>
    <n v="-73.919242670000003"/>
    <s v="2015-1124"/>
    <s v="Nov 24th 2015, 8:26:30 pm"/>
    <x v="7"/>
    <x v="24"/>
    <x v="24"/>
    <x v="0"/>
    <s v="11237"/>
    <d v="2015-11-24T00:00:00"/>
    <d v="1899-12-30T20:26:30"/>
    <x v="2"/>
    <x v="0"/>
    <s v="Tuesday"/>
    <s v="November"/>
    <x v="36"/>
  </r>
  <r>
    <n v="281"/>
    <s v="Pizza 33"/>
    <n v="40.745049999999999"/>
    <n v="-73.978210000000004"/>
    <s v="2015-1121"/>
    <s v="Nov 21st 2015, 6:09:28 pm"/>
    <x v="7"/>
    <x v="0"/>
    <x v="0"/>
    <x v="0"/>
    <s v="10016"/>
    <d v="2015-11-21T00:00:00"/>
    <d v="1899-12-30T18:09:28"/>
    <x v="1"/>
    <x v="2"/>
    <s v="Saturday"/>
    <s v="November"/>
    <x v="67"/>
  </r>
  <r>
    <n v="282"/>
    <s v="Dough Boys Pizza"/>
    <n v="40.743856299999997"/>
    <n v="-73.979275700000002"/>
    <s v="2015-1120"/>
    <s v="Nov 20th 2015, 2:19:15 pm"/>
    <x v="7"/>
    <x v="16"/>
    <x v="16"/>
    <x v="1"/>
    <s v="10016"/>
    <d v="2015-11-20T00:00:00"/>
    <d v="1899-12-30T14:19:15"/>
    <x v="15"/>
    <x v="2"/>
    <s v="Friday"/>
    <s v="November"/>
    <x v="67"/>
  </r>
  <r>
    <n v="283"/>
    <s v="Yankee Pizza"/>
    <n v="40.726700000000001"/>
    <n v="-73.977270000000004"/>
    <s v="2015-1120"/>
    <s v="Nov 20th 2015, 11:52:31 pm"/>
    <x v="7"/>
    <x v="24"/>
    <x v="24"/>
    <x v="0"/>
    <s v="10009"/>
    <d v="2015-11-20T00:00:00"/>
    <d v="1899-12-30T23:52:31"/>
    <x v="9"/>
    <x v="2"/>
    <s v="Friday"/>
    <s v="November"/>
    <x v="30"/>
  </r>
  <r>
    <n v="284"/>
    <s v="Primavera Pizza &amp; Pasta"/>
    <n v="40.756990000000002"/>
    <n v="-73.967219999999998"/>
    <s v="2015-1119"/>
    <s v="Nov 19th 2015, 3:26:37 pm"/>
    <x v="7"/>
    <x v="0"/>
    <x v="0"/>
    <x v="0"/>
    <s v="10022"/>
    <d v="2015-11-19T00:00:00"/>
    <d v="1899-12-30T15:26:37"/>
    <x v="10"/>
    <x v="2"/>
    <s v="Thursday"/>
    <s v="November"/>
    <x v="62"/>
  </r>
  <r>
    <n v="285"/>
    <s v="La Bellezza Pizzeria"/>
    <n v="40.715730180000001"/>
    <n v="-74.005051570000006"/>
    <s v="2015-1118"/>
    <s v="Nov 18th 2015, 5:07:33 pm"/>
    <x v="7"/>
    <x v="6"/>
    <x v="6"/>
    <x v="0"/>
    <s v="10007"/>
    <d v="2015-11-18T00:00:00"/>
    <d v="1899-12-30T17:07:33"/>
    <x v="0"/>
    <x v="2"/>
    <s v="Wednesday"/>
    <s v="November"/>
    <x v="68"/>
  </r>
  <r>
    <n v="286"/>
    <s v="King Pizza &amp; Pasta"/>
    <n v="40.682830000000003"/>
    <n v="-73.964389999999995"/>
    <s v="2015-1114"/>
    <s v="Nov 14th 2015, 6:32:58 pm"/>
    <x v="7"/>
    <x v="36"/>
    <x v="36"/>
    <x v="0"/>
    <s v="11238"/>
    <d v="2015-11-14T00:00:00"/>
    <d v="1899-12-30T18:32:58"/>
    <x v="1"/>
    <x v="0"/>
    <s v="Saturday"/>
    <s v="November"/>
    <x v="72"/>
  </r>
  <r>
    <n v="287"/>
    <s v="Not Ray's Nick's Pizza Inc"/>
    <n v="40.686059999999998"/>
    <n v="-73.974119999999999"/>
    <s v="2015-1114"/>
    <s v="Nov 14th 2015, 2:38:45 pm"/>
    <x v="7"/>
    <x v="1"/>
    <x v="1"/>
    <x v="0"/>
    <s v="11217"/>
    <d v="2015-11-14T00:00:00"/>
    <d v="1899-12-30T14:38:45"/>
    <x v="15"/>
    <x v="0"/>
    <s v="Saturday"/>
    <s v="November"/>
    <x v="75"/>
  </r>
  <r>
    <n v="288"/>
    <s v="Abitino Pizzeria &amp; Restaurant"/>
    <n v="40.748190000000001"/>
    <n v="-73.97363"/>
    <s v="2015-1113"/>
    <s v="Nov 13th 2015, 4:44:36 pm"/>
    <x v="7"/>
    <x v="0"/>
    <x v="0"/>
    <x v="0"/>
    <s v="10016"/>
    <d v="2015-11-13T00:00:00"/>
    <d v="1899-12-30T16:44:36"/>
    <x v="3"/>
    <x v="2"/>
    <s v="Friday"/>
    <s v="November"/>
    <x v="67"/>
  </r>
  <r>
    <n v="289"/>
    <s v="Gotham Pizza"/>
    <n v="40.769981399999999"/>
    <n v="-73.951721199999994"/>
    <s v="2015-1110"/>
    <s v="Nov 10th 2015, 9:24:03 pm"/>
    <x v="7"/>
    <x v="1"/>
    <x v="1"/>
    <x v="0"/>
    <s v="10021"/>
    <d v="2015-11-10T00:00:00"/>
    <d v="1899-12-30T21:24:03"/>
    <x v="4"/>
    <x v="2"/>
    <s v="Tuesday"/>
    <s v="November"/>
    <x v="94"/>
  </r>
  <r>
    <n v="290"/>
    <s v="Arturo's Pizza"/>
    <n v="40.775289999999998"/>
    <n v="-73.947379999999995"/>
    <s v="2015-1107"/>
    <s v="Nov 7th 2015, 3:12:28 pm"/>
    <x v="7"/>
    <x v="0"/>
    <x v="0"/>
    <x v="1"/>
    <s v="10028"/>
    <d v="2015-11-07T00:00:00"/>
    <d v="1899-12-30T15:12:28"/>
    <x v="10"/>
    <x v="2"/>
    <s v="Saturday"/>
    <s v="November"/>
    <x v="94"/>
  </r>
  <r>
    <n v="291"/>
    <s v="Delizia 92 Restaurant &amp; Pizzeria"/>
    <n v="40.78152"/>
    <n v="-73.948859999999996"/>
    <s v="2015-1107"/>
    <s v="Nov 7th 2015, 10:10:02 pm"/>
    <x v="7"/>
    <x v="37"/>
    <x v="37"/>
    <x v="1"/>
    <s v="10128"/>
    <d v="2015-11-07T00:00:00"/>
    <d v="1899-12-30T22:10:02"/>
    <x v="7"/>
    <x v="2"/>
    <s v="Saturday"/>
    <s v="November"/>
    <x v="94"/>
  </r>
  <r>
    <n v="292"/>
    <s v="Pastafina Restaurant"/>
    <n v="40.741874000000003"/>
    <n v="-73.981183000000001"/>
    <s v="2015-1106"/>
    <s v="Nov 6th 2015, 4:55:50 pm"/>
    <x v="7"/>
    <x v="23"/>
    <x v="23"/>
    <x v="7"/>
    <s v="10016"/>
    <d v="2015-11-06T00:00:00"/>
    <d v="1899-12-30T16:55:50"/>
    <x v="3"/>
    <x v="2"/>
    <s v="Friday"/>
    <s v="November"/>
    <x v="67"/>
  </r>
  <r>
    <n v="293"/>
    <s v="Mamma Mia Pizza &amp; Grill"/>
    <n v="40.78022"/>
    <n v="-73.946719999999999"/>
    <s v="2015-1105"/>
    <s v="Nov 5th 2015, 8:22:56 pm"/>
    <x v="7"/>
    <x v="24"/>
    <x v="24"/>
    <x v="0"/>
    <s v="10128"/>
    <d v="2015-11-05T00:00:00"/>
    <d v="1899-12-30T20:22:56"/>
    <x v="2"/>
    <x v="2"/>
    <s v="Thursday"/>
    <s v="November"/>
    <x v="94"/>
  </r>
  <r>
    <n v="294"/>
    <s v="Pizza Park Corp"/>
    <n v="40.764449900000002"/>
    <n v="-73.958680000000001"/>
    <s v="2015-1105"/>
    <s v="Nov 5th 2015, 2:07:54 pm"/>
    <x v="7"/>
    <x v="1"/>
    <x v="1"/>
    <x v="0"/>
    <s v="10065"/>
    <d v="2015-11-05T00:00:00"/>
    <d v="1899-12-30T14:07:54"/>
    <x v="15"/>
    <x v="2"/>
    <s v="Thursday"/>
    <s v="November"/>
    <x v="12"/>
  </r>
  <r>
    <n v="295"/>
    <s v="Papa John's Pizza"/>
    <n v="40.716905709999999"/>
    <n v="-73.990387920000003"/>
    <s v="2015-1102"/>
    <s v="Nov 2nd 2015, 3:33:36 pm"/>
    <x v="7"/>
    <x v="3"/>
    <x v="3"/>
    <x v="0"/>
    <s v="10002"/>
    <d v="2015-11-02T00:00:00"/>
    <d v="1899-12-30T15:33:36"/>
    <x v="10"/>
    <x v="2"/>
    <s v="Monday"/>
    <s v="November"/>
    <x v="11"/>
  </r>
  <r>
    <n v="296"/>
    <s v="Little Italy Pizza"/>
    <n v="40.777833809999997"/>
    <n v="-73.982492410000006"/>
    <s v="2015-1027"/>
    <s v="Oct 27th 2015, 7:52:07 pm"/>
    <x v="7"/>
    <x v="4"/>
    <x v="4"/>
    <x v="1"/>
    <s v="10023"/>
    <d v="2015-10-27T00:00:00"/>
    <d v="1899-12-30T19:52:07"/>
    <x v="5"/>
    <x v="2"/>
    <s v="Tuesday"/>
    <s v="October"/>
    <x v="102"/>
  </r>
  <r>
    <n v="297"/>
    <s v="Francesco's Pizza"/>
    <n v="40.775196999999999"/>
    <n v="-73.980690999999993"/>
    <s v="2015-1027"/>
    <s v="Oct 27th 2015, 4:30:38 pm"/>
    <x v="7"/>
    <x v="38"/>
    <x v="38"/>
    <x v="0"/>
    <s v="10023"/>
    <d v="2015-10-27T00:00:00"/>
    <d v="1899-12-30T16:30:38"/>
    <x v="3"/>
    <x v="2"/>
    <s v="Tuesday"/>
    <s v="October"/>
    <x v="102"/>
  </r>
  <r>
    <n v="298"/>
    <s v="LaRustica Pizza"/>
    <n v="40.784178099999998"/>
    <n v="-73.952404900000005"/>
    <s v="2015-1022"/>
    <s v="Oct 22nd 2015, 6:26:49 pm"/>
    <x v="7"/>
    <x v="1"/>
    <x v="1"/>
    <x v="0"/>
    <s v="10128"/>
    <d v="2015-10-22T00:00:00"/>
    <d v="1899-12-30T18:26:49"/>
    <x v="1"/>
    <x v="2"/>
    <s v="Thursday"/>
    <s v="October"/>
    <x v="94"/>
  </r>
  <r>
    <n v="299"/>
    <s v="Pizza Works"/>
    <n v="40.787610000000001"/>
    <n v="-73.944289999999995"/>
    <s v="2015-1020"/>
    <s v="Oct 20th 2015, 6:35:37 pm"/>
    <x v="7"/>
    <x v="1"/>
    <x v="1"/>
    <x v="0"/>
    <s v="10029"/>
    <d v="2015-10-20T00:00:00"/>
    <d v="1899-12-30T18:35:37"/>
    <x v="1"/>
    <x v="2"/>
    <s v="Tuesday"/>
    <s v="October"/>
    <x v="41"/>
  </r>
  <r>
    <n v="300"/>
    <s v="Triangle Pizzeria"/>
    <n v="40.790570000000002"/>
    <n v="-73.942769999999996"/>
    <s v="2015-1020"/>
    <s v="Oct 20th 2015, 4:39:22 pm"/>
    <x v="7"/>
    <x v="24"/>
    <x v="24"/>
    <x v="0"/>
    <s v="10029"/>
    <d v="2015-10-20T00:00:00"/>
    <d v="1899-12-30T16:39:22"/>
    <x v="3"/>
    <x v="2"/>
    <s v="Tuesday"/>
    <s v="October"/>
    <x v="41"/>
  </r>
  <r>
    <n v="301"/>
    <s v="La Traviata Pizzeria"/>
    <n v="40.77505"/>
    <n v="-73.980879999999999"/>
    <s v="2015-1014"/>
    <s v="Oct 14th 2015, 6:07:18 pm"/>
    <x v="7"/>
    <x v="39"/>
    <x v="39"/>
    <x v="1"/>
    <s v="10023"/>
    <d v="2015-10-14T00:00:00"/>
    <d v="1899-12-30T18:07:18"/>
    <x v="1"/>
    <x v="2"/>
    <s v="Wednesday"/>
    <s v="October"/>
    <x v="102"/>
  </r>
  <r>
    <n v="302"/>
    <s v="Joey Pepperoni's Pizza"/>
    <n v="40.740867999999999"/>
    <n v="-73.978965000000002"/>
    <s v="2015-1013"/>
    <s v="Oct 13th 2015, 9:26:36 pm"/>
    <x v="7"/>
    <x v="3"/>
    <x v="3"/>
    <x v="0"/>
    <s v="10016"/>
    <d v="2015-10-13T00:00:00"/>
    <d v="1899-12-30T21:26:36"/>
    <x v="4"/>
    <x v="2"/>
    <s v="Tuesday"/>
    <s v="October"/>
    <x v="67"/>
  </r>
  <r>
    <n v="303"/>
    <s v="Stella's Pizza"/>
    <n v="40.74297"/>
    <n v="-74.003680000000003"/>
    <s v="2015-1007"/>
    <s v="Oct 7th 2015, 4:12:50 pm"/>
    <x v="7"/>
    <x v="1"/>
    <x v="1"/>
    <x v="0"/>
    <s v="10011"/>
    <d v="2015-10-07T00:00:00"/>
    <d v="1899-12-30T16:12:50"/>
    <x v="3"/>
    <x v="2"/>
    <s v="Wednesday"/>
    <s v="October"/>
    <x v="61"/>
  </r>
  <r>
    <n v="304"/>
    <s v="Patsy's Pizza"/>
    <n v="40.797144930000002"/>
    <n v="-73.934791090000004"/>
    <s v="2015-1006"/>
    <s v="Oct 6th 2015, 3:31:48 pm"/>
    <x v="7"/>
    <x v="36"/>
    <x v="36"/>
    <x v="0"/>
    <s v="10035"/>
    <d v="2015-10-06T00:00:00"/>
    <d v="1899-12-30T15:31:48"/>
    <x v="10"/>
    <x v="2"/>
    <s v="Tuesday"/>
    <s v="October"/>
    <x v="41"/>
  </r>
  <r>
    <n v="305"/>
    <s v="Sam's Famous Pizza 116th"/>
    <n v="40.798439999999999"/>
    <n v="-73.941569999999999"/>
    <s v="2015-1006"/>
    <s v="Oct 6th 2015, 3:20:46 pm"/>
    <x v="7"/>
    <x v="24"/>
    <x v="24"/>
    <x v="0"/>
    <s v="10029"/>
    <d v="2015-10-06T00:00:00"/>
    <d v="1899-12-30T15:20:46"/>
    <x v="10"/>
    <x v="2"/>
    <s v="Tuesday"/>
    <s v="October"/>
    <x v="41"/>
  </r>
  <r>
    <n v="306"/>
    <s v="Cucina Bene"/>
    <n v="40.705959999999997"/>
    <n v="-74.009929999999997"/>
    <s v="2015-1005"/>
    <s v="Oct 5th 2015, 5:35:58 pm"/>
    <x v="7"/>
    <x v="1"/>
    <x v="1"/>
    <x v="0"/>
    <s v="10005"/>
    <d v="2015-10-05T00:00:00"/>
    <d v="1899-12-30T17:35:58"/>
    <x v="0"/>
    <x v="2"/>
    <s v="Monday"/>
    <s v="October"/>
    <x v="68"/>
  </r>
  <r>
    <n v="307"/>
    <s v="Melani Pizzeria"/>
    <n v="40.71904"/>
    <n v="-73.984660000000005"/>
    <s v="2015-1003"/>
    <s v="Oct 3rd 2015, 6:19:01 pm"/>
    <x v="7"/>
    <x v="26"/>
    <x v="26"/>
    <x v="0"/>
    <s v="10002"/>
    <d v="2015-10-03T00:00:00"/>
    <d v="1899-12-30T18:19:01"/>
    <x v="1"/>
    <x v="2"/>
    <s v="Saturday"/>
    <s v="October"/>
    <x v="11"/>
  </r>
  <r>
    <n v="308"/>
    <s v="La Margarita Pizza"/>
    <n v="40.7213955"/>
    <n v="-73.987438299999994"/>
    <s v="2015-1003"/>
    <s v="Oct 3rd 2015, 6:07:12 pm"/>
    <x v="7"/>
    <x v="13"/>
    <x v="13"/>
    <x v="0"/>
    <s v="10002"/>
    <d v="2015-10-03T00:00:00"/>
    <d v="1899-12-30T18:07:12"/>
    <x v="1"/>
    <x v="2"/>
    <s v="Saturday"/>
    <s v="October"/>
    <x v="11"/>
  </r>
  <r>
    <n v="309"/>
    <s v="Rosario Pizza Inc"/>
    <n v="40.721589999999999"/>
    <n v="-73.988569999999996"/>
    <s v="2015-1003"/>
    <s v="Oct 3rd 2015, 10:08:14 pm"/>
    <x v="7"/>
    <x v="6"/>
    <x v="6"/>
    <x v="0"/>
    <s v="10002"/>
    <d v="2015-10-03T00:00:00"/>
    <d v="1899-12-30T22:08:14"/>
    <x v="7"/>
    <x v="2"/>
    <s v="Saturday"/>
    <s v="October"/>
    <x v="11"/>
  </r>
  <r>
    <n v="310"/>
    <s v="Sal's Pizza and Restaurant"/>
    <n v="40.875309999999999"/>
    <n v="-73.879660000000001"/>
    <s v="2015-0930"/>
    <s v="Sep 30th 2015, 4:40:01 pm"/>
    <x v="7"/>
    <x v="6"/>
    <x v="6"/>
    <x v="0"/>
    <s v="10467"/>
    <d v="2015-09-30T00:00:00"/>
    <d v="1899-12-30T16:40:01"/>
    <x v="3"/>
    <x v="3"/>
    <s v="Wednesday"/>
    <s v="September"/>
    <x v="15"/>
  </r>
  <r>
    <n v="311"/>
    <s v="Napoli Pizza"/>
    <n v="40.87321"/>
    <n v="-73.878969999999995"/>
    <s v="2015-0930"/>
    <s v="Sep 30th 2015, 3:48:09 pm"/>
    <x v="7"/>
    <x v="6"/>
    <x v="6"/>
    <x v="0"/>
    <s v="10467"/>
    <d v="2015-09-30T00:00:00"/>
    <d v="1899-12-30T15:48:09"/>
    <x v="10"/>
    <x v="3"/>
    <s v="Wednesday"/>
    <s v="September"/>
    <x v="15"/>
  </r>
  <r>
    <n v="312"/>
    <s v="Not Ray's Leo's Pizza"/>
    <n v="40.57535"/>
    <n v="-73.99409"/>
    <s v="2015-0929"/>
    <s v="Sep 29th 2015, 3:12:27 pm"/>
    <x v="7"/>
    <x v="13"/>
    <x v="13"/>
    <x v="0"/>
    <s v="11224"/>
    <d v="2015-09-29T00:00:00"/>
    <d v="1899-12-30T15:12:27"/>
    <x v="10"/>
    <x v="0"/>
    <s v="Tuesday"/>
    <s v="September"/>
    <x v="20"/>
  </r>
  <r>
    <n v="313"/>
    <s v="Little Vincent's Pizza"/>
    <n v="40.769460760000001"/>
    <n v="-73.958042730000003"/>
    <s v="2015-0928"/>
    <s v="Sep 28th 2015, 3:39:58 pm"/>
    <x v="7"/>
    <x v="2"/>
    <x v="2"/>
    <x v="1"/>
    <s v="10021"/>
    <d v="2015-09-28T00:00:00"/>
    <d v="1899-12-30T15:39:58"/>
    <x v="10"/>
    <x v="2"/>
    <s v="Monday"/>
    <s v="September"/>
    <x v="94"/>
  </r>
  <r>
    <n v="314"/>
    <s v="Pizza Boss NYC"/>
    <n v="40.771740000000001"/>
    <n v="-73.956450000000004"/>
    <s v="2015-0928"/>
    <s v="Sep 28th 2015, 1:23:25 pm"/>
    <x v="7"/>
    <x v="0"/>
    <x v="0"/>
    <x v="0"/>
    <s v="10021"/>
    <d v="2015-09-28T00:00:00"/>
    <d v="1899-12-30T13:23:25"/>
    <x v="11"/>
    <x v="2"/>
    <s v="Monday"/>
    <s v="September"/>
    <x v="94"/>
  </r>
  <r>
    <n v="315"/>
    <s v="Arturo's Italian Restaurant"/>
    <n v="40.77543"/>
    <n v="-73.947730000000007"/>
    <s v="2015-0926"/>
    <s v="Sep 26th 2015, 8:08:06 pm"/>
    <x v="7"/>
    <x v="6"/>
    <x v="6"/>
    <x v="0"/>
    <s v="10028"/>
    <d v="2015-09-26T00:00:00"/>
    <d v="1899-12-30T20:08:06"/>
    <x v="2"/>
    <x v="2"/>
    <s v="Saturday"/>
    <s v="September"/>
    <x v="94"/>
  </r>
  <r>
    <n v="316"/>
    <s v="Lunetta Pizza"/>
    <n v="40.775320000000001"/>
    <n v="-73.956310000000002"/>
    <s v="2015-0926"/>
    <s v="Sep 26th 2015, 4:07:07 pm"/>
    <x v="7"/>
    <x v="6"/>
    <x v="6"/>
    <x v="0"/>
    <s v="10028"/>
    <d v="2015-09-26T00:00:00"/>
    <d v="1899-12-30T16:07:07"/>
    <x v="3"/>
    <x v="2"/>
    <s v="Saturday"/>
    <s v="September"/>
    <x v="94"/>
  </r>
  <r>
    <n v="317"/>
    <s v="Phil's Pizza"/>
    <n v="40.729140000000001"/>
    <n v="-74.004999999999995"/>
    <s v="2015-0925"/>
    <s v="Sep 25th 2015, 1:42:34 pm"/>
    <x v="7"/>
    <x v="1"/>
    <x v="1"/>
    <x v="0"/>
    <s v="10014"/>
    <d v="2015-09-25T00:00:00"/>
    <d v="1899-12-30T13:42:34"/>
    <x v="11"/>
    <x v="2"/>
    <s v="Friday"/>
    <s v="September"/>
    <x v="66"/>
  </r>
  <r>
    <n v="318"/>
    <s v="Krust Pizza"/>
    <n v="40.733206269999997"/>
    <n v="-73.985860349999996"/>
    <s v="2015-0924"/>
    <s v="Sep 24th 2015, 8:19:49 pm"/>
    <x v="7"/>
    <x v="3"/>
    <x v="3"/>
    <x v="0"/>
    <s v="10003"/>
    <d v="2015-09-24T00:00:00"/>
    <d v="1899-12-30T20:19:49"/>
    <x v="2"/>
    <x v="2"/>
    <s v="Thursday"/>
    <s v="September"/>
    <x v="30"/>
  </r>
  <r>
    <n v="319"/>
    <s v="Mike's Pizza"/>
    <n v="40.738485099999998"/>
    <n v="-73.980669599999999"/>
    <s v="2015-0922"/>
    <s v="Sep 22nd 2015, 7:52:52 pm"/>
    <x v="7"/>
    <x v="6"/>
    <x v="6"/>
    <x v="0"/>
    <s v="10010"/>
    <d v="2015-09-22T00:00:00"/>
    <d v="1899-12-30T19:52:52"/>
    <x v="5"/>
    <x v="2"/>
    <s v="Tuesday"/>
    <s v="September"/>
    <x v="30"/>
  </r>
  <r>
    <n v="320"/>
    <s v="Susano's Pizzeria Restaurant"/>
    <n v="40.703212200000003"/>
    <n v="-73.9080984"/>
    <s v="2015-0920"/>
    <s v="Sep 20th 2015, 7:42:01 pm"/>
    <x v="7"/>
    <x v="26"/>
    <x v="26"/>
    <x v="0"/>
    <s v="11385"/>
    <d v="2015-09-20T00:00:00"/>
    <d v="1899-12-30T19:42:01"/>
    <x v="5"/>
    <x v="1"/>
    <s v="Sunday"/>
    <s v="September"/>
    <x v="19"/>
  </r>
  <r>
    <n v="321"/>
    <s v="East Village Pizza"/>
    <n v="40.728175479999997"/>
    <n v="-73.985146880000002"/>
    <s v="2015-0917"/>
    <s v="Sep 17th 2015, 9:04:17 pm"/>
    <x v="7"/>
    <x v="6"/>
    <x v="6"/>
    <x v="0"/>
    <s v="10003"/>
    <d v="2015-09-17T00:00:00"/>
    <d v="1899-12-30T21:04:17"/>
    <x v="4"/>
    <x v="2"/>
    <s v="Thursday"/>
    <s v="September"/>
    <x v="30"/>
  </r>
  <r>
    <n v="322"/>
    <s v="Famiglia Pizzeria"/>
    <n v="40.730870000000003"/>
    <n v="-73.9923699"/>
    <s v="2015-0916"/>
    <s v="Sep 16th 2015, 4:33:50 pm"/>
    <x v="7"/>
    <x v="38"/>
    <x v="38"/>
    <x v="0"/>
    <s v="10003"/>
    <d v="2015-09-16T00:00:00"/>
    <d v="1899-12-30T16:33:50"/>
    <x v="3"/>
    <x v="2"/>
    <s v="Wednesday"/>
    <s v="September"/>
    <x v="30"/>
  </r>
  <r>
    <n v="323"/>
    <s v="Stromboli Pizza"/>
    <n v="40.727773020000001"/>
    <n v="-73.98541376"/>
    <s v="2015-0914"/>
    <s v="Sep 14th 2015, 5:39:24 pm"/>
    <x v="7"/>
    <x v="1"/>
    <x v="1"/>
    <x v="0"/>
    <s v="10003"/>
    <d v="2015-09-14T00:00:00"/>
    <d v="1899-12-30T17:39:24"/>
    <x v="0"/>
    <x v="2"/>
    <s v="Monday"/>
    <s v="September"/>
    <x v="30"/>
  </r>
  <r>
    <n v="324"/>
    <s v="Martinellos Pizza"/>
    <n v="40.704276999999998"/>
    <n v="-73.907211000000004"/>
    <s v="2015-0906"/>
    <s v="Sep 6th 2015, 4:37:30 pm"/>
    <x v="7"/>
    <x v="26"/>
    <x v="26"/>
    <x v="0"/>
    <s v="11385"/>
    <d v="2015-09-06T00:00:00"/>
    <d v="1899-12-30T16:37:30"/>
    <x v="3"/>
    <x v="1"/>
    <s v="Sunday"/>
    <s v="September"/>
    <x v="19"/>
  </r>
  <r>
    <n v="325"/>
    <s v="Napoli Pizza and Pasta"/>
    <n v="40.757186099999998"/>
    <n v="-73.9268541"/>
    <s v="2015-0716"/>
    <s v="Jul 16th 2015, 4:42:56 pm"/>
    <x v="7"/>
    <x v="13"/>
    <x v="13"/>
    <x v="0"/>
    <s v="11106"/>
    <d v="2015-07-16T00:00:00"/>
    <d v="1899-12-30T16:42:56"/>
    <x v="3"/>
    <x v="1"/>
    <s v="Thursday"/>
    <s v="July"/>
    <x v="45"/>
  </r>
  <r>
    <n v="326"/>
    <s v="Two Boots Pizza"/>
    <n v="40.736677899999997"/>
    <n v="-74.001265869999997"/>
    <s v="2015-0708"/>
    <s v="Jul 8th 2015, 7:34:53 pm"/>
    <x v="7"/>
    <x v="23"/>
    <x v="23"/>
    <x v="1"/>
    <s v="10014"/>
    <d v="2015-07-08T00:00:00"/>
    <d v="1899-12-30T19:34:53"/>
    <x v="5"/>
    <x v="2"/>
    <s v="Wednesday"/>
    <s v="July"/>
    <x v="66"/>
  </r>
  <r>
    <n v="327"/>
    <s v="Giuseppe's Pizzeria"/>
    <n v="40.749696900000004"/>
    <n v="-73.977022199999993"/>
    <s v="2015-0703"/>
    <s v="Jul 3rd 2015, 2:06:04 pm"/>
    <x v="7"/>
    <x v="1"/>
    <x v="1"/>
    <x v="0"/>
    <s v="10016"/>
    <d v="2015-07-03T00:00:00"/>
    <d v="1899-12-30T14:06:04"/>
    <x v="15"/>
    <x v="2"/>
    <s v="Friday"/>
    <s v="July"/>
    <x v="67"/>
  </r>
  <r>
    <n v="328"/>
    <s v="Sal's Little Italy"/>
    <n v="40.72052"/>
    <n v="-73.996579999999994"/>
    <s v="2015-0626"/>
    <s v="Jun 26th 2015, 3:12:48 am"/>
    <x v="7"/>
    <x v="17"/>
    <x v="17"/>
    <x v="1"/>
    <s v="10012"/>
    <d v="2015-06-26T00:00:00"/>
    <d v="1899-12-30T03:12:48"/>
    <x v="17"/>
    <x v="2"/>
    <s v="Friday"/>
    <s v="June"/>
    <x v="66"/>
  </r>
  <r>
    <n v="329"/>
    <s v="Mike's Pizza"/>
    <n v="40.655380000000001"/>
    <n v="-73.956500000000005"/>
    <s v="2015-0614"/>
    <s v="Jun 14th 2015, 7:30:24 pm"/>
    <x v="7"/>
    <x v="13"/>
    <x v="13"/>
    <x v="0"/>
    <s v="11226"/>
    <d v="2015-06-14T00:00:00"/>
    <d v="1899-12-30T19:30:24"/>
    <x v="5"/>
    <x v="0"/>
    <s v="Sunday"/>
    <s v="June"/>
    <x v="50"/>
  </r>
  <r>
    <n v="330"/>
    <s v="Joe's Pizza"/>
    <n v="40.733310000000003"/>
    <n v="-73.987629999999996"/>
    <s v="2015-0606"/>
    <s v="Jun 6th 2015, 4:27:19 pm"/>
    <x v="7"/>
    <x v="1"/>
    <x v="1"/>
    <x v="0"/>
    <s v="10003"/>
    <d v="2015-06-06T00:00:00"/>
    <d v="1899-12-30T16:27:19"/>
    <x v="3"/>
    <x v="2"/>
    <s v="Saturday"/>
    <s v="June"/>
    <x v="30"/>
  </r>
  <r>
    <n v="331"/>
    <s v="Clinton Square Pizza"/>
    <n v="40.714047059999999"/>
    <n v="-73.987199279999999"/>
    <s v="2015-0531"/>
    <s v="May 31st 2015, 3:25:32 pm"/>
    <x v="7"/>
    <x v="13"/>
    <x v="13"/>
    <x v="0"/>
    <s v="10002"/>
    <d v="2015-05-31T00:00:00"/>
    <d v="1899-12-30T15:25:32"/>
    <x v="10"/>
    <x v="2"/>
    <s v="Sunday"/>
    <s v="May"/>
    <x v="11"/>
  </r>
  <r>
    <n v="332"/>
    <s v="Barone Pizza"/>
    <n v="40.758936200000001"/>
    <n v="-73.8296299"/>
    <s v="2015-0525"/>
    <s v="May 25th 2015, 1:03:31 pm"/>
    <x v="7"/>
    <x v="6"/>
    <x v="6"/>
    <x v="0"/>
    <s v="11354"/>
    <d v="2015-05-25T00:00:00"/>
    <d v="1899-12-30T13:03:31"/>
    <x v="11"/>
    <x v="1"/>
    <s v="Monday"/>
    <s v="May"/>
    <x v="103"/>
  </r>
  <r>
    <n v="333"/>
    <s v="2 Bros Pizza"/>
    <n v="40.754710000000003"/>
    <n v="-73.991860000000003"/>
    <s v="2015-0510"/>
    <s v="May 10th 2015, 2:54:07 pm"/>
    <x v="7"/>
    <x v="3"/>
    <x v="3"/>
    <x v="0"/>
    <s v="10018"/>
    <d v="2015-05-10T00:00:00"/>
    <d v="1899-12-30T14:54:07"/>
    <x v="15"/>
    <x v="2"/>
    <s v="Sunday"/>
    <s v="May"/>
    <x v="48"/>
  </r>
  <r>
    <n v="334"/>
    <s v="Nunzio's Pizzeria"/>
    <n v="40.577939999999998"/>
    <n v="-74.102590000000006"/>
    <s v="2015-0506"/>
    <s v="May 6th 2015, 4:34:45 pm"/>
    <x v="7"/>
    <x v="13"/>
    <x v="13"/>
    <x v="0"/>
    <s v="10306"/>
    <d v="2015-05-06T00:00:00"/>
    <d v="1899-12-30T16:34:45"/>
    <x v="3"/>
    <x v="4"/>
    <s v="Wednesday"/>
    <s v="May"/>
    <x v="104"/>
  </r>
  <r>
    <n v="335"/>
    <s v="Italy Pizza"/>
    <n v="40.727872900000001"/>
    <n v="-73.9528617"/>
    <s v="2015-0423"/>
    <s v="Apr 23rd 2015, 2:03:23 pm"/>
    <x v="7"/>
    <x v="1"/>
    <x v="1"/>
    <x v="0"/>
    <s v="11222"/>
    <d v="2015-04-23T00:00:00"/>
    <d v="1899-12-30T14:03:23"/>
    <x v="15"/>
    <x v="0"/>
    <s v="Thursday"/>
    <s v="April"/>
    <x v="69"/>
  </r>
  <r>
    <n v="336"/>
    <s v="Pizza &amp; bagel on 3rd"/>
    <n v="40.664389999999997"/>
    <n v="-73.996740000000003"/>
    <s v="2015-0422"/>
    <s v="Apr 22nd 2015, 2:46:25 pm"/>
    <x v="7"/>
    <x v="24"/>
    <x v="24"/>
    <x v="0"/>
    <s v="11232"/>
    <d v="2015-04-22T00:00:00"/>
    <d v="1899-12-30T14:46:25"/>
    <x v="15"/>
    <x v="0"/>
    <s v="Wednesday"/>
    <s v="April"/>
    <x v="16"/>
  </r>
  <r>
    <n v="337"/>
    <s v="City Island Delicatessan Inc"/>
    <n v="40.852584"/>
    <n v="-73.789134000000004"/>
    <s v="2015-0418"/>
    <s v="Apr 18th 2015, 4:55:38 pm"/>
    <x v="7"/>
    <x v="24"/>
    <x v="24"/>
    <x v="0"/>
    <s v="10464"/>
    <d v="2015-04-18T00:00:00"/>
    <d v="1899-12-30T16:55:38"/>
    <x v="3"/>
    <x v="3"/>
    <s v="Saturday"/>
    <s v="April"/>
    <x v="105"/>
  </r>
  <r>
    <n v="338"/>
    <s v="Wilbel"/>
    <n v="40.812890000000003"/>
    <n v="-73.902050000000003"/>
    <s v="2015-0418"/>
    <s v="Apr 18th 2015, 3:18:18 pm"/>
    <x v="7"/>
    <x v="24"/>
    <x v="24"/>
    <x v="0"/>
    <s v="10455"/>
    <d v="2015-04-18T00:00:00"/>
    <d v="1899-12-30T15:18:18"/>
    <x v="10"/>
    <x v="3"/>
    <s v="Saturday"/>
    <s v="April"/>
    <x v="29"/>
  </r>
  <r>
    <n v="339"/>
    <s v="Dona Bella Pizza"/>
    <n v="40.715025619999999"/>
    <n v="-74.007751549999995"/>
    <s v="2015-0412"/>
    <s v="Apr 12th 2015, 5:15:25 pm"/>
    <x v="7"/>
    <x v="6"/>
    <x v="6"/>
    <x v="0"/>
    <s v="10007"/>
    <d v="2015-04-12T00:00:00"/>
    <d v="1899-12-30T17:15:25"/>
    <x v="0"/>
    <x v="2"/>
    <s v="Sunday"/>
    <s v="April"/>
    <x v="68"/>
  </r>
  <r>
    <n v="340"/>
    <s v="Anna Maria Pizza"/>
    <n v="40.717959999999998"/>
    <n v="-73.957459999999998"/>
    <s v="2015-0406"/>
    <s v="Apr 6th 2015, 2:31:51 pm"/>
    <x v="7"/>
    <x v="24"/>
    <x v="24"/>
    <x v="0"/>
    <s v="11211"/>
    <d v="2015-04-06T00:00:00"/>
    <d v="1899-12-30T14:31:51"/>
    <x v="15"/>
    <x v="0"/>
    <s v="Monday"/>
    <s v="April"/>
    <x v="86"/>
  </r>
  <r>
    <n v="341"/>
    <s v="Joe's Pizza of The Village"/>
    <n v="40.667662"/>
    <n v="-73.987419200000005"/>
    <s v="2015-0405"/>
    <s v="Apr 5th 2015, 1:18:29 am"/>
    <x v="7"/>
    <x v="1"/>
    <x v="1"/>
    <x v="0"/>
    <s v="11215"/>
    <d v="2015-04-05T00:00:00"/>
    <d v="1899-12-30T01:18:29"/>
    <x v="12"/>
    <x v="0"/>
    <s v="Sunday"/>
    <s v="April"/>
    <x v="78"/>
  </r>
  <r>
    <n v="342"/>
    <s v="Pizza &amp; Pasta Restaurant"/>
    <n v="40.704283199999999"/>
    <n v="-73.942923399999998"/>
    <s v="2015-0324"/>
    <s v="Mar 24th 2015, 7:03:21 pm"/>
    <x v="7"/>
    <x v="13"/>
    <x v="13"/>
    <x v="0"/>
    <s v="11206"/>
    <d v="2015-03-24T00:00:00"/>
    <d v="1899-12-30T19:03:21"/>
    <x v="5"/>
    <x v="0"/>
    <s v="Tuesday"/>
    <s v="March"/>
    <x v="79"/>
  </r>
  <r>
    <n v="343"/>
    <s v="Russ Pizza"/>
    <n v="40.726460000000003"/>
    <n v="-73.952439999999996"/>
    <s v="2015-0302"/>
    <s v="Mar 2nd 2015, 4:49:47 pm"/>
    <x v="7"/>
    <x v="1"/>
    <x v="1"/>
    <x v="0"/>
    <s v="11222"/>
    <d v="2015-03-02T00:00:00"/>
    <d v="1899-12-30T16:49:47"/>
    <x v="3"/>
    <x v="0"/>
    <s v="Monday"/>
    <s v="March"/>
    <x v="69"/>
  </r>
  <r>
    <n v="344"/>
    <s v="Portofino Ristorante Forest Hills, Queens"/>
    <n v="40.719149999999999"/>
    <n v="-73.839860000000002"/>
    <s v="2015-0222"/>
    <s v="Feb 22nd 2015, 4:38:18 pm"/>
    <x v="7"/>
    <x v="32"/>
    <x v="32"/>
    <x v="0"/>
    <s v="11375"/>
    <d v="2015-02-22T00:00:00"/>
    <d v="1899-12-30T16:38:18"/>
    <x v="3"/>
    <x v="1"/>
    <s v="Sunday"/>
    <s v="February"/>
    <x v="27"/>
  </r>
  <r>
    <n v="345"/>
    <s v="Pepino Pizzeria"/>
    <n v="40.745328000000001"/>
    <n v="-73.903351499999999"/>
    <s v="2015-0222"/>
    <s v="Feb 22nd 2015, 3:20:18 pm"/>
    <x v="7"/>
    <x v="6"/>
    <x v="6"/>
    <x v="0"/>
    <s v="11377"/>
    <d v="2015-02-22T00:00:00"/>
    <d v="1899-12-30T15:20:18"/>
    <x v="10"/>
    <x v="1"/>
    <s v="Sunday"/>
    <s v="February"/>
    <x v="99"/>
  </r>
  <r>
    <n v="346"/>
    <s v="Pizza Town"/>
    <n v="40.680019999999999"/>
    <n v="-73.977860000000007"/>
    <s v="2015-0221"/>
    <s v="Feb 21st 2015, 2:20:28 pm"/>
    <x v="7"/>
    <x v="1"/>
    <x v="1"/>
    <x v="0"/>
    <s v="11217"/>
    <d v="2015-02-21T00:00:00"/>
    <d v="1899-12-30T14:20:28"/>
    <x v="15"/>
    <x v="0"/>
    <s v="Saturday"/>
    <s v="February"/>
    <x v="75"/>
  </r>
  <r>
    <n v="347"/>
    <s v="Pizza Di Napoli"/>
    <n v="40.701087999999999"/>
    <n v="-73.941023000000001"/>
    <s v="2015-0219"/>
    <s v="Feb 19th 2015, 7:21:28 pm"/>
    <x v="7"/>
    <x v="26"/>
    <x v="26"/>
    <x v="0"/>
    <s v="11206"/>
    <d v="2015-02-19T00:00:00"/>
    <d v="1899-12-30T19:21:28"/>
    <x v="5"/>
    <x v="0"/>
    <s v="Thursday"/>
    <s v="February"/>
    <x v="79"/>
  </r>
  <r>
    <n v="348"/>
    <s v="Pizza Di Napoli"/>
    <n v="40.701087999999999"/>
    <n v="-73.941023000000001"/>
    <s v="2015-0219"/>
    <s v="Feb 19th 2015, 7:20:04 pm"/>
    <x v="7"/>
    <x v="13"/>
    <x v="13"/>
    <x v="1"/>
    <s v="11206"/>
    <d v="2015-02-19T00:00:00"/>
    <d v="1899-12-30T19:20:04"/>
    <x v="5"/>
    <x v="0"/>
    <s v="Thursday"/>
    <s v="February"/>
    <x v="79"/>
  </r>
  <r>
    <n v="349"/>
    <s v="Dani's House of Pizza"/>
    <n v="40.708939999999998"/>
    <n v="-73.830560000000006"/>
    <s v="2015-0216"/>
    <s v="Feb 16th 2015, 8:49:36 pm"/>
    <x v="7"/>
    <x v="0"/>
    <x v="0"/>
    <x v="0"/>
    <s v="11415"/>
    <d v="2015-02-16T00:00:00"/>
    <d v="1899-12-30T20:49:36"/>
    <x v="2"/>
    <x v="1"/>
    <s v="Monday"/>
    <s v="February"/>
    <x v="3"/>
  </r>
  <r>
    <n v="350"/>
    <s v="Joe's Pizza of The Village"/>
    <n v="40.6717637"/>
    <n v="-73.983856099999997"/>
    <s v="2015-0207"/>
    <s v="Feb 7th 2015, 10:03:36 pm"/>
    <x v="7"/>
    <x v="1"/>
    <x v="1"/>
    <x v="0"/>
    <s v="11215"/>
    <d v="2015-02-07T00:00:00"/>
    <d v="1899-12-30T22:03:36"/>
    <x v="7"/>
    <x v="0"/>
    <s v="Saturday"/>
    <s v="February"/>
    <x v="78"/>
  </r>
  <r>
    <n v="351"/>
    <s v="Antonio's Pizzeria &amp; Restaurant"/>
    <n v="40.6769775"/>
    <n v="-73.972505200000001"/>
    <s v="2015-0206"/>
    <s v="Feb 6th 2015, 8:38:40 pm"/>
    <x v="7"/>
    <x v="2"/>
    <x v="2"/>
    <x v="1"/>
    <s v="11238"/>
    <d v="2015-02-06T00:00:00"/>
    <d v="1899-12-30T20:38:40"/>
    <x v="2"/>
    <x v="0"/>
    <s v="Friday"/>
    <s v="February"/>
    <x v="72"/>
  </r>
  <r>
    <n v="352"/>
    <s v="Antonio's Pizzeria &amp; Restaurant"/>
    <n v="40.6769775"/>
    <n v="-73.972505200000001"/>
    <s v="2015-0206"/>
    <s v="Feb 6th 2015, 8:38:40 pm"/>
    <x v="7"/>
    <x v="1"/>
    <x v="1"/>
    <x v="0"/>
    <s v="11238"/>
    <d v="2015-02-06T00:00:00"/>
    <d v="1899-12-30T20:38:40"/>
    <x v="2"/>
    <x v="0"/>
    <s v="Friday"/>
    <s v="February"/>
    <x v="72"/>
  </r>
  <r>
    <n v="353"/>
    <s v="Archie's Pizza"/>
    <n v="40.699807399999997"/>
    <n v="-73.928411400000002"/>
    <s v="2015-0206"/>
    <s v="Feb 6th 2015, 11:08:56 pm"/>
    <x v="7"/>
    <x v="4"/>
    <x v="4"/>
    <x v="0"/>
    <s v="11221"/>
    <d v="2015-02-06T00:00:00"/>
    <d v="1899-12-30T23:08:56"/>
    <x v="9"/>
    <x v="0"/>
    <s v="Friday"/>
    <s v="February"/>
    <x v="106"/>
  </r>
  <r>
    <n v="354"/>
    <s v="Corte Cafe Pizza"/>
    <n v="40.713861199999997"/>
    <n v="-74.003882469999994"/>
    <s v="2015-0204"/>
    <s v="Feb 4th 2015, 5:25:37 pm"/>
    <x v="7"/>
    <x v="6"/>
    <x v="6"/>
    <x v="0"/>
    <s v="10278"/>
    <d v="2015-02-04T00:00:00"/>
    <d v="1899-12-30T17:25:37"/>
    <x v="0"/>
    <x v="2"/>
    <s v="Wednesday"/>
    <s v="February"/>
    <x v="12"/>
  </r>
  <r>
    <n v="355"/>
    <s v="Little Italy Pizza"/>
    <n v="40.6982"/>
    <n v="-73.937690000000003"/>
    <s v="2015-0127"/>
    <s v="Jan 27th 2015, 10:24:34 pm"/>
    <x v="7"/>
    <x v="13"/>
    <x v="13"/>
    <x v="0"/>
    <s v="11206"/>
    <d v="2015-01-27T00:00:00"/>
    <d v="1899-12-30T22:24:34"/>
    <x v="7"/>
    <x v="0"/>
    <s v="Tuesday"/>
    <s v="January"/>
    <x v="79"/>
  </r>
  <r>
    <n v="356"/>
    <s v="Tony's Pizza Spot"/>
    <n v="40.690469999999998"/>
    <n v="-73.960130000000007"/>
    <s v="2015-0122"/>
    <s v="Jan 22nd 2015, 2:33:48 pm"/>
    <x v="7"/>
    <x v="24"/>
    <x v="24"/>
    <x v="0"/>
    <s v="11205"/>
    <d v="2015-01-22T00:00:00"/>
    <d v="1899-12-30T14:33:48"/>
    <x v="15"/>
    <x v="0"/>
    <s v="Thursday"/>
    <s v="January"/>
    <x v="82"/>
  </r>
  <r>
    <n v="357"/>
    <s v="2 Bros. Pizza"/>
    <n v="40.731110000000001"/>
    <n v="-74.00179"/>
    <s v="2015-0117"/>
    <s v="Jan 17th 2015, 8:35:03 pm"/>
    <x v="7"/>
    <x v="3"/>
    <x v="3"/>
    <x v="0"/>
    <s v="10014"/>
    <d v="2015-01-17T00:00:00"/>
    <d v="1899-12-30T20:35:03"/>
    <x v="2"/>
    <x v="2"/>
    <s v="Saturday"/>
    <s v="January"/>
    <x v="66"/>
  </r>
  <r>
    <n v="358"/>
    <s v="Artichoke Basille's Pizza - East Village, NYC"/>
    <n v="40.732089999999999"/>
    <n v="-73.983909999999995"/>
    <s v="2015-0104"/>
    <s v="Jan 4th 2015, 4:51:02 pm"/>
    <x v="7"/>
    <x v="10"/>
    <x v="10"/>
    <x v="0"/>
    <s v="10003"/>
    <d v="2015-01-04T00:00:00"/>
    <d v="1899-12-30T16:51:02"/>
    <x v="3"/>
    <x v="2"/>
    <s v="Sunday"/>
    <s v="January"/>
    <x v="30"/>
  </r>
  <r>
    <n v="359"/>
    <s v="Percy's $1 Pizza"/>
    <n v="40.729190000000003"/>
    <n v="-74.001450000000006"/>
    <s v="2015-0103"/>
    <s v="Jan 3rd 2015, 1:53:52 am"/>
    <x v="7"/>
    <x v="3"/>
    <x v="3"/>
    <x v="0"/>
    <s v="10012"/>
    <d v="2015-01-03T00:00:00"/>
    <d v="1899-12-30T01:53:52"/>
    <x v="12"/>
    <x v="2"/>
    <s v="Saturday"/>
    <s v="January"/>
    <x v="66"/>
  </r>
  <r>
    <n v="360"/>
    <s v="Caesar's Palace Pizza"/>
    <n v="40.786081500000002"/>
    <n v="-73.975817399999997"/>
    <s v="2015-0102"/>
    <s v="Jan 2nd 2015, 8:41:40 pm"/>
    <x v="7"/>
    <x v="0"/>
    <x v="0"/>
    <x v="0"/>
    <s v="10024"/>
    <d v="2015-01-02T00:00:00"/>
    <d v="1899-12-30T20:41:40"/>
    <x v="2"/>
    <x v="2"/>
    <s v="Friday"/>
    <s v="January"/>
    <x v="38"/>
  </r>
  <r>
    <n v="361"/>
    <s v="Carmine and Sons"/>
    <n v="40.7149322"/>
    <n v="-73.944179399999996"/>
    <s v="2014-1229"/>
    <s v="Dec 29th 2014, 8:22:33 pm"/>
    <x v="8"/>
    <x v="1"/>
    <x v="1"/>
    <x v="0"/>
    <s v="11211"/>
    <d v="2014-12-29T00:00:00"/>
    <d v="1899-12-30T20:22:33"/>
    <x v="2"/>
    <x v="0"/>
    <s v="Monday"/>
    <s v="December"/>
    <x v="86"/>
  </r>
  <r>
    <n v="362"/>
    <s v="Ginas Pizzeria"/>
    <n v="40.651029999999999"/>
    <n v="-74.003960000000006"/>
    <s v="2014-1227"/>
    <s v="Dec 27th 2014, 6:30:41 pm"/>
    <x v="8"/>
    <x v="6"/>
    <x v="6"/>
    <x v="0"/>
    <s v="11232"/>
    <d v="2014-12-27T00:00:00"/>
    <d v="1899-12-30T18:30:41"/>
    <x v="1"/>
    <x v="0"/>
    <s v="Saturday"/>
    <s v="December"/>
    <x v="16"/>
  </r>
  <r>
    <n v="363"/>
    <s v="Norberts Pizza"/>
    <n v="40.69661"/>
    <n v="-73.934910000000002"/>
    <s v="2014-1226"/>
    <s v="Dec 26th 2014, 9:15:40 pm"/>
    <x v="8"/>
    <x v="13"/>
    <x v="13"/>
    <x v="0"/>
    <s v="11206"/>
    <d v="2014-12-26T00:00:00"/>
    <d v="1899-12-30T21:15:40"/>
    <x v="4"/>
    <x v="0"/>
    <s v="Friday"/>
    <s v="December"/>
    <x v="79"/>
  </r>
  <r>
    <n v="364"/>
    <s v="Francos Pizza"/>
    <n v="40.672789999999999"/>
    <n v="-73.950370000000007"/>
    <s v="2014-1226"/>
    <s v="Dec 26th 2014, 3:53:29 pm"/>
    <x v="8"/>
    <x v="24"/>
    <x v="24"/>
    <x v="0"/>
    <s v="11216"/>
    <d v="2014-12-26T00:00:00"/>
    <d v="1899-12-30T15:53:29"/>
    <x v="10"/>
    <x v="0"/>
    <s v="Friday"/>
    <s v="December"/>
    <x v="23"/>
  </r>
  <r>
    <n v="365"/>
    <s v="Vinny vincenz Pizza"/>
    <n v="40.73113"/>
    <n v="-73.982960000000006"/>
    <s v="2014-1224"/>
    <s v="Dec 24th 2014, 5:38:19 pm"/>
    <x v="8"/>
    <x v="3"/>
    <x v="3"/>
    <x v="0"/>
    <s v="10003"/>
    <d v="2014-12-24T00:00:00"/>
    <d v="1899-12-30T17:38:19"/>
    <x v="0"/>
    <x v="2"/>
    <s v="Wednesday"/>
    <s v="December"/>
    <x v="30"/>
  </r>
  <r>
    <n v="366"/>
    <s v="$1.00 Pizza"/>
    <n v="40.680398599999997"/>
    <n v="-73.949534900000003"/>
    <s v="2014-1222"/>
    <s v="Dec 22nd 2014, 9:34:03 pm"/>
    <x v="8"/>
    <x v="3"/>
    <x v="3"/>
    <x v="0"/>
    <s v="11216"/>
    <d v="2014-12-22T00:00:00"/>
    <d v="1899-12-30T21:34:03"/>
    <x v="4"/>
    <x v="0"/>
    <s v="Monday"/>
    <s v="December"/>
    <x v="23"/>
  </r>
  <r>
    <n v="367"/>
    <s v="Smiling Pizza"/>
    <n v="40.666885600000001"/>
    <n v="-73.981370400000003"/>
    <s v="2014-1220"/>
    <s v="Dec 20th 2014, 9:05:09 pm"/>
    <x v="8"/>
    <x v="6"/>
    <x v="6"/>
    <x v="0"/>
    <s v="11215"/>
    <d v="2014-12-20T00:00:00"/>
    <d v="1899-12-30T21:05:09"/>
    <x v="4"/>
    <x v="0"/>
    <s v="Saturday"/>
    <s v="December"/>
    <x v="78"/>
  </r>
  <r>
    <n v="368"/>
    <s v="Lean Crust"/>
    <n v="40.686700000000002"/>
    <n v="-73.975040000000007"/>
    <s v="2014-1220"/>
    <s v="Dec 20th 2014, 2:41:46 pm"/>
    <x v="8"/>
    <x v="4"/>
    <x v="4"/>
    <x v="1"/>
    <s v="11217"/>
    <d v="2014-12-20T00:00:00"/>
    <d v="1899-12-30T14:41:46"/>
    <x v="15"/>
    <x v="0"/>
    <s v="Saturday"/>
    <s v="December"/>
    <x v="75"/>
  </r>
  <r>
    <n v="369"/>
    <s v="Danny's Pizza II"/>
    <n v="40.707696609999999"/>
    <n v="-73.943483169999993"/>
    <s v="2014-1218"/>
    <s v="Dec 18th 2014, 6:46:32 pm"/>
    <x v="8"/>
    <x v="32"/>
    <x v="32"/>
    <x v="0"/>
    <s v="11206"/>
    <d v="2014-12-18T00:00:00"/>
    <d v="1899-12-30T18:46:32"/>
    <x v="1"/>
    <x v="0"/>
    <s v="Thursday"/>
    <s v="December"/>
    <x v="79"/>
  </r>
  <r>
    <n v="370"/>
    <s v="Iggy's Pizzeria"/>
    <n v="40.72925"/>
    <n v="-73.984340000000003"/>
    <s v="2014-1215"/>
    <s v="Dec 15th 2014, 6:58:13 pm"/>
    <x v="8"/>
    <x v="6"/>
    <x v="6"/>
    <x v="0"/>
    <s v="10003"/>
    <d v="2014-12-15T00:00:00"/>
    <d v="1899-12-30T18:58:13"/>
    <x v="1"/>
    <x v="2"/>
    <s v="Monday"/>
    <s v="December"/>
    <x v="30"/>
  </r>
  <r>
    <n v="371"/>
    <s v="Joe's Pizza"/>
    <n v="40.730659699999997"/>
    <n v="-74.002170699999994"/>
    <s v="2014-1213"/>
    <s v="Dec 13th 2014, 3:16:42 pm"/>
    <x v="8"/>
    <x v="4"/>
    <x v="4"/>
    <x v="1"/>
    <s v="10014"/>
    <d v="2014-12-13T00:00:00"/>
    <d v="1899-12-30T15:16:42"/>
    <x v="10"/>
    <x v="2"/>
    <s v="Saturday"/>
    <s v="December"/>
    <x v="66"/>
  </r>
  <r>
    <n v="372"/>
    <s v="Gotham Pizza NYC"/>
    <n v="40.763019999999997"/>
    <n v="-73.98536"/>
    <s v="2014-1211"/>
    <s v="Dec 11th 2014, 8:20:27 pm"/>
    <x v="8"/>
    <x v="1"/>
    <x v="1"/>
    <x v="0"/>
    <s v="10019"/>
    <d v="2014-12-11T00:00:00"/>
    <d v="1899-12-30T20:20:27"/>
    <x v="2"/>
    <x v="2"/>
    <s v="Thursday"/>
    <s v="December"/>
    <x v="64"/>
  </r>
  <r>
    <n v="373"/>
    <s v="Nina's Restaurant &amp; Pizzeria"/>
    <n v="40.722360000000002"/>
    <n v="-73.941280000000006"/>
    <s v="2014-1211"/>
    <s v="Dec 11th 2014, 2:38:40 pm"/>
    <x v="8"/>
    <x v="24"/>
    <x v="24"/>
    <x v="0"/>
    <s v="11222"/>
    <d v="2014-12-11T00:00:00"/>
    <d v="1899-12-30T14:38:40"/>
    <x v="15"/>
    <x v="0"/>
    <s v="Thursday"/>
    <s v="December"/>
    <x v="69"/>
  </r>
  <r>
    <n v="374"/>
    <s v="99c Fresh Pizza"/>
    <n v="40.758139999999997"/>
    <n v="-73.992339999999999"/>
    <s v="2014-1204"/>
    <s v="Dec 4th 2014, 7:19:13 pm"/>
    <x v="8"/>
    <x v="3"/>
    <x v="3"/>
    <x v="0"/>
    <s v="10036"/>
    <d v="2014-12-04T00:00:00"/>
    <d v="1899-12-30T19:19:13"/>
    <x v="5"/>
    <x v="2"/>
    <s v="Thursday"/>
    <s v="December"/>
    <x v="24"/>
  </r>
  <r>
    <n v="375"/>
    <s v="Milly's Pizza"/>
    <n v="40.699109999999997"/>
    <n v="-73.939319999999995"/>
    <s v="2014-1203"/>
    <s v="Dec 3rd 2014, 6:02:00 pm"/>
    <x v="8"/>
    <x v="24"/>
    <x v="24"/>
    <x v="0"/>
    <s v="11206"/>
    <d v="2014-12-03T00:00:00"/>
    <d v="1899-12-30T18:02:00"/>
    <x v="1"/>
    <x v="0"/>
    <s v="Wednesday"/>
    <s v="December"/>
    <x v="79"/>
  </r>
  <r>
    <n v="376"/>
    <s v="Little Gio's Pizza"/>
    <n v="40.723739999999999"/>
    <n v="-73.987899999999996"/>
    <s v="2014-1130"/>
    <s v="Nov 30th 2014, 2:30:52 pm"/>
    <x v="8"/>
    <x v="24"/>
    <x v="24"/>
    <x v="0"/>
    <s v="10009"/>
    <d v="2014-11-30T00:00:00"/>
    <d v="1899-12-30T14:30:52"/>
    <x v="15"/>
    <x v="2"/>
    <s v="Sunday"/>
    <s v="November"/>
    <x v="30"/>
  </r>
  <r>
    <n v="377"/>
    <s v="Two Boots Pizza"/>
    <n v="40.723713500000002"/>
    <n v="-73.984987200000006"/>
    <s v="2014-1129"/>
    <s v="Nov 29th 2014, 7:00:07 am"/>
    <x v="8"/>
    <x v="38"/>
    <x v="38"/>
    <x v="0"/>
    <s v="10009"/>
    <d v="2014-11-29T00:00:00"/>
    <d v="1899-12-30T07:00:07"/>
    <x v="18"/>
    <x v="2"/>
    <s v="Saturday"/>
    <s v="November"/>
    <x v="30"/>
  </r>
  <r>
    <n v="378"/>
    <s v="Two Grandpa's Pizza"/>
    <n v="40.847806919999996"/>
    <n v="-73.907143880000007"/>
    <s v="2014-1129"/>
    <s v="Nov 29th 2014, 3:50:29 pm"/>
    <x v="8"/>
    <x v="13"/>
    <x v="13"/>
    <x v="0"/>
    <s v="10457"/>
    <d v="2014-11-29T00:00:00"/>
    <d v="1899-12-30T15:50:29"/>
    <x v="10"/>
    <x v="3"/>
    <s v="Saturday"/>
    <s v="November"/>
    <x v="42"/>
  </r>
  <r>
    <n v="379"/>
    <s v="Samaria Pizzeria"/>
    <n v="40.765663910000001"/>
    <n v="-73.93079401"/>
    <s v="2014-1129"/>
    <s v="Nov 29th 2014, 2:45:07 pm"/>
    <x v="8"/>
    <x v="24"/>
    <x v="24"/>
    <x v="0"/>
    <s v="11106"/>
    <d v="2014-11-29T00:00:00"/>
    <d v="1899-12-30T14:45:07"/>
    <x v="15"/>
    <x v="1"/>
    <s v="Saturday"/>
    <s v="November"/>
    <x v="45"/>
  </r>
  <r>
    <n v="380"/>
    <s v="Crispy Pizza"/>
    <n v="40.644570510000001"/>
    <n v="-74.098384940000003"/>
    <s v="2014-1128"/>
    <s v="Nov 28th 2014, 1:17:14 pm"/>
    <x v="8"/>
    <x v="13"/>
    <x v="13"/>
    <x v="0"/>
    <s v="10301"/>
    <d v="2014-11-28T00:00:00"/>
    <d v="1899-12-30T13:17:14"/>
    <x v="11"/>
    <x v="4"/>
    <s v="Friday"/>
    <s v="November"/>
    <x v="73"/>
  </r>
  <r>
    <n v="381"/>
    <s v="J's Pizza"/>
    <n v="40.739816400000002"/>
    <n v="-73.998945300000003"/>
    <s v="2014-1125"/>
    <s v="Nov 25th 2014, 10:41:41 pm"/>
    <x v="8"/>
    <x v="0"/>
    <x v="0"/>
    <x v="1"/>
    <s v="10011"/>
    <d v="2014-11-25T00:00:00"/>
    <d v="1899-12-30T22:41:41"/>
    <x v="7"/>
    <x v="2"/>
    <s v="Tuesday"/>
    <s v="November"/>
    <x v="61"/>
  </r>
  <r>
    <n v="382"/>
    <s v="Fdr 99 Cent Slice Pizza"/>
    <n v="40.722990000000003"/>
    <n v="-73.985489999999999"/>
    <s v="2014-1123"/>
    <s v="Nov 23rd 2014, 8:12:19 pm"/>
    <x v="8"/>
    <x v="3"/>
    <x v="3"/>
    <x v="0"/>
    <s v="10009"/>
    <d v="2014-11-23T00:00:00"/>
    <d v="1899-12-30T20:12:19"/>
    <x v="2"/>
    <x v="2"/>
    <s v="Sunday"/>
    <s v="November"/>
    <x v="30"/>
  </r>
  <r>
    <n v="383"/>
    <s v="Neighborhood Pizza"/>
    <n v="40.660229999999999"/>
    <n v="-73.830609899999999"/>
    <s v="2014-1123"/>
    <s v="Nov 23rd 2014, 2:13:14 pm"/>
    <x v="8"/>
    <x v="1"/>
    <x v="1"/>
    <x v="0"/>
    <s v="11414"/>
    <d v="2014-11-23T00:00:00"/>
    <d v="1899-12-30T14:13:14"/>
    <x v="15"/>
    <x v="1"/>
    <s v="Sunday"/>
    <s v="November"/>
    <x v="96"/>
  </r>
  <r>
    <n v="384"/>
    <s v="Norberts Pizza"/>
    <n v="40.69661"/>
    <n v="-73.934910000000002"/>
    <s v="2014-1122"/>
    <s v="Nov 22nd 2014, 9:25:32 pm"/>
    <x v="8"/>
    <x v="13"/>
    <x v="13"/>
    <x v="0"/>
    <s v="11206"/>
    <d v="2014-11-22T00:00:00"/>
    <d v="1899-12-30T21:25:32"/>
    <x v="4"/>
    <x v="0"/>
    <s v="Saturday"/>
    <s v="November"/>
    <x v="79"/>
  </r>
  <r>
    <n v="385"/>
    <s v="Pranzo"/>
    <n v="40.703310000000002"/>
    <n v="-74.010689999999997"/>
    <s v="2014-1121"/>
    <s v="Nov 21st 2014, 3:30:41 pm"/>
    <x v="8"/>
    <x v="6"/>
    <x v="6"/>
    <x v="0"/>
    <s v="10004"/>
    <d v="2014-11-21T00:00:00"/>
    <d v="1899-12-30T15:30:41"/>
    <x v="10"/>
    <x v="2"/>
    <s v="Friday"/>
    <s v="November"/>
    <x v="68"/>
  </r>
  <r>
    <n v="386"/>
    <s v="IL Porto: Brick Oven Pizza and Ristorante"/>
    <n v="40.697442700000003"/>
    <n v="-73.967519699999997"/>
    <s v="2014-1121"/>
    <s v="Nov 21st 2014, 1:11:10 pm"/>
    <x v="8"/>
    <x v="1"/>
    <x v="1"/>
    <x v="0"/>
    <s v="11205"/>
    <d v="2014-11-21T00:00:00"/>
    <d v="1899-12-30T13:11:10"/>
    <x v="11"/>
    <x v="0"/>
    <s v="Friday"/>
    <s v="November"/>
    <x v="82"/>
  </r>
  <r>
    <n v="387"/>
    <s v="La Traviata Pizzeria"/>
    <n v="40.77505"/>
    <n v="-73.980879999999999"/>
    <s v="2014-1118"/>
    <s v="Nov 18th 2014, 9:24:00 pm"/>
    <x v="8"/>
    <x v="40"/>
    <x v="40"/>
    <x v="0"/>
    <s v="10023"/>
    <d v="2014-11-18T00:00:00"/>
    <d v="1899-12-30T21:24:00"/>
    <x v="4"/>
    <x v="2"/>
    <s v="Tuesday"/>
    <s v="November"/>
    <x v="102"/>
  </r>
  <r>
    <n v="388"/>
    <s v="Little Italy Pizza III"/>
    <n v="40.734771000000002"/>
    <n v="-73.992288000000002"/>
    <s v="2014-1116"/>
    <s v="Nov 16th 2014, 4:36:43 pm"/>
    <x v="8"/>
    <x v="1"/>
    <x v="1"/>
    <x v="0"/>
    <s v="10003"/>
    <d v="2014-11-16T00:00:00"/>
    <d v="1899-12-30T16:36:43"/>
    <x v="3"/>
    <x v="2"/>
    <s v="Sunday"/>
    <s v="November"/>
    <x v="30"/>
  </r>
  <r>
    <n v="389"/>
    <s v="Williamsburg Pizza LES"/>
    <n v="40.718220000000002"/>
    <n v="-73.991230000000002"/>
    <s v="2014-1114"/>
    <s v="Nov 14th 2014, 2:33:03 pm"/>
    <x v="8"/>
    <x v="1"/>
    <x v="1"/>
    <x v="0"/>
    <s v="10002"/>
    <d v="2014-11-14T00:00:00"/>
    <d v="1899-12-30T14:33:03"/>
    <x v="15"/>
    <x v="2"/>
    <s v="Friday"/>
    <s v="November"/>
    <x v="11"/>
  </r>
  <r>
    <n v="390"/>
    <s v="Mariella Pizza"/>
    <n v="40.73507"/>
    <n v="-73.98612"/>
    <s v="2014-1112"/>
    <s v="Nov 12th 2014, 9:50:46 pm"/>
    <x v="8"/>
    <x v="0"/>
    <x v="0"/>
    <x v="0"/>
    <s v="10035"/>
    <d v="2014-11-12T00:00:00"/>
    <d v="1899-12-30T21:50:46"/>
    <x v="4"/>
    <x v="2"/>
    <s v="Wednesday"/>
    <s v="November"/>
    <x v="41"/>
  </r>
  <r>
    <n v="391"/>
    <s v="Lucia Pizza"/>
    <n v="40.76032"/>
    <n v="-73.828130000000002"/>
    <s v="2014-1109"/>
    <s v="Nov 9th 2014, 9:13:48 pm"/>
    <x v="8"/>
    <x v="6"/>
    <x v="6"/>
    <x v="4"/>
    <s v="11354"/>
    <d v="2014-11-09T00:00:00"/>
    <d v="1899-12-30T21:13:48"/>
    <x v="4"/>
    <x v="1"/>
    <s v="Sunday"/>
    <s v="November"/>
    <x v="103"/>
  </r>
  <r>
    <n v="392"/>
    <s v="Pizza Pasta Restaurant"/>
    <n v="40.704283199999999"/>
    <n v="-73.942923399999998"/>
    <s v="2014-1104"/>
    <s v="Nov 4th 2014, 6:30:37 pm"/>
    <x v="8"/>
    <x v="3"/>
    <x v="3"/>
    <x v="0"/>
    <s v="11206"/>
    <d v="2014-11-04T00:00:00"/>
    <d v="1899-12-30T18:30:37"/>
    <x v="1"/>
    <x v="0"/>
    <s v="Tuesday"/>
    <s v="November"/>
    <x v="79"/>
  </r>
  <r>
    <n v="393"/>
    <s v="Tom's Delicious Pizza"/>
    <n v="40.814896099999999"/>
    <n v="-73.959333200000003"/>
    <s v="2014-1102"/>
    <s v="Nov 2nd 2014, 4:44:30 pm"/>
    <x v="8"/>
    <x v="6"/>
    <x v="6"/>
    <x v="0"/>
    <s v="10027"/>
    <d v="2014-11-02T00:00:00"/>
    <d v="1899-12-30T16:44:30"/>
    <x v="3"/>
    <x v="2"/>
    <s v="Sunday"/>
    <s v="November"/>
    <x v="107"/>
  </r>
  <r>
    <n v="394"/>
    <s v="Makkah Pizza"/>
    <n v="40.818759999999997"/>
    <n v="-73.937799999999996"/>
    <s v="2014-1102"/>
    <s v="Nov 2nd 2014, 1:49:50 pm"/>
    <x v="8"/>
    <x v="24"/>
    <x v="24"/>
    <x v="0"/>
    <s v="10030"/>
    <d v="2014-11-02T00:00:00"/>
    <d v="1899-12-30T13:49:50"/>
    <x v="11"/>
    <x v="2"/>
    <s v="Sunday"/>
    <s v="November"/>
    <x v="18"/>
  </r>
  <r>
    <n v="395"/>
    <s v="Best Pizza of 1st Avenue"/>
    <n v="40.757959999999997"/>
    <n v="-73.962950000000006"/>
    <s v="2014-1102"/>
    <s v="Nov 2nd 2014, 1:01:50 pm"/>
    <x v="8"/>
    <x v="6"/>
    <x v="6"/>
    <x v="0"/>
    <s v="10022"/>
    <d v="2014-11-02T00:00:00"/>
    <d v="1899-12-30T13:01:50"/>
    <x v="11"/>
    <x v="2"/>
    <s v="Sunday"/>
    <s v="November"/>
    <x v="62"/>
  </r>
  <r>
    <n v="396"/>
    <s v="99 Cents Famous Pizza"/>
    <n v="40.730609999999999"/>
    <n v="-73.981229999999996"/>
    <s v="2014-1101"/>
    <s v="Nov 1st 2014, 6:24:44 pm"/>
    <x v="8"/>
    <x v="3"/>
    <x v="3"/>
    <x v="0"/>
    <s v="10009"/>
    <d v="2014-11-01T00:00:00"/>
    <d v="1899-12-30T18:24:44"/>
    <x v="1"/>
    <x v="2"/>
    <s v="Saturday"/>
    <s v="November"/>
    <x v="30"/>
  </r>
  <r>
    <n v="397"/>
    <s v="Mike's Pizza"/>
    <n v="40.695799999999998"/>
    <n v="-73.946560000000005"/>
    <s v="2014-1030"/>
    <s v="Oct 30th 2014, 8:34:49 pm"/>
    <x v="8"/>
    <x v="13"/>
    <x v="13"/>
    <x v="0"/>
    <s v="11206"/>
    <d v="2014-10-30T00:00:00"/>
    <d v="1899-12-30T20:34:49"/>
    <x v="2"/>
    <x v="0"/>
    <s v="Thursday"/>
    <s v="October"/>
    <x v="79"/>
  </r>
  <r>
    <n v="398"/>
    <s v="Bergen Pizza"/>
    <n v="40.680523999999998"/>
    <n v="-73.974394000000004"/>
    <s v="2014-1029"/>
    <s v="Oct 29th 2014, 9:57:14 pm"/>
    <x v="8"/>
    <x v="6"/>
    <x v="6"/>
    <x v="0"/>
    <s v="11217"/>
    <d v="2014-10-29T00:00:00"/>
    <d v="1899-12-30T21:57:14"/>
    <x v="4"/>
    <x v="0"/>
    <s v="Wednesday"/>
    <s v="October"/>
    <x v="75"/>
  </r>
  <r>
    <n v="399"/>
    <s v="Douma"/>
    <n v="40.722540000000002"/>
    <n v="-73.99239"/>
    <s v="2014-1029"/>
    <s v="Oct 29th 2014, 6:38:14 pm"/>
    <x v="8"/>
    <x v="6"/>
    <x v="6"/>
    <x v="0"/>
    <s v="10002"/>
    <d v="2014-10-29T00:00:00"/>
    <d v="1899-12-30T18:38:14"/>
    <x v="1"/>
    <x v="2"/>
    <s v="Wednesday"/>
    <s v="October"/>
    <x v="11"/>
  </r>
  <r>
    <n v="400"/>
    <s v="Brooklyn Harvest Market"/>
    <n v="40.706777039999999"/>
    <n v="-73.950364160000007"/>
    <s v="2014-1027"/>
    <s v="Oct 27th 2014, 9:56:18 pm"/>
    <x v="8"/>
    <x v="13"/>
    <x v="13"/>
    <x v="0"/>
    <s v="11206"/>
    <d v="2014-10-27T00:00:00"/>
    <d v="1899-12-30T21:56:18"/>
    <x v="4"/>
    <x v="0"/>
    <s v="Monday"/>
    <s v="October"/>
    <x v="79"/>
  </r>
  <r>
    <n v="401"/>
    <s v="Williamsburg Pizza LES"/>
    <n v="40.718220000000002"/>
    <n v="-73.991230000000002"/>
    <s v="2014-1027"/>
    <s v="Oct 27th 2014, 1:23:30 pm"/>
    <x v="8"/>
    <x v="1"/>
    <x v="1"/>
    <x v="0"/>
    <s v="10002"/>
    <d v="2014-10-27T00:00:00"/>
    <d v="1899-12-30T13:23:30"/>
    <x v="11"/>
    <x v="2"/>
    <s v="Monday"/>
    <s v="October"/>
    <x v="11"/>
  </r>
  <r>
    <n v="402"/>
    <s v="Lower East Side Pizza"/>
    <n v="40.713945000000002"/>
    <n v="-73.989103999999998"/>
    <s v="2014-1026"/>
    <s v="Oct 26th 2014, 7:34:56 pm"/>
    <x v="8"/>
    <x v="13"/>
    <x v="13"/>
    <x v="0"/>
    <s v="10002"/>
    <d v="2014-10-26T00:00:00"/>
    <d v="1899-12-30T19:34:56"/>
    <x v="5"/>
    <x v="2"/>
    <s v="Sunday"/>
    <s v="October"/>
    <x v="11"/>
  </r>
  <r>
    <n v="403"/>
    <s v="Bosco Pizza"/>
    <n v="40.692844999999998"/>
    <n v="-73.940330000000003"/>
    <s v="2014-1021"/>
    <s v="Oct 21st 2014, 7:46:25 pm"/>
    <x v="8"/>
    <x v="24"/>
    <x v="24"/>
    <x v="0"/>
    <s v="11221"/>
    <d v="2014-10-21T00:00:00"/>
    <d v="1899-12-30T19:46:25"/>
    <x v="5"/>
    <x v="0"/>
    <s v="Tuesday"/>
    <s v="October"/>
    <x v="106"/>
  </r>
  <r>
    <n v="404"/>
    <s v="Norberts Pizza"/>
    <n v="40.69661"/>
    <n v="-73.934910000000002"/>
    <s v="2014-1021"/>
    <s v="Oct 21st 2014, 10:02:57 pm"/>
    <x v="8"/>
    <x v="13"/>
    <x v="13"/>
    <x v="0"/>
    <s v="11206"/>
    <d v="2014-10-21T00:00:00"/>
    <d v="1899-12-30T22:02:57"/>
    <x v="7"/>
    <x v="0"/>
    <s v="Tuesday"/>
    <s v="October"/>
    <x v="79"/>
  </r>
  <r>
    <n v="405"/>
    <s v="Liberty Pizza"/>
    <n v="40.693339999999999"/>
    <n v="-73.966040000000007"/>
    <s v="2014-1020"/>
    <s v="Oct 20th 2014, 7:46:04 pm"/>
    <x v="8"/>
    <x v="6"/>
    <x v="6"/>
    <x v="0"/>
    <s v="11205"/>
    <d v="2014-10-20T00:00:00"/>
    <d v="1899-12-30T19:46:04"/>
    <x v="5"/>
    <x v="0"/>
    <s v="Monday"/>
    <s v="October"/>
    <x v="82"/>
  </r>
  <r>
    <n v="406"/>
    <s v="Angelica Pizzeria &amp; Restaurant"/>
    <n v="40.687890000000003"/>
    <n v="-73.9815799"/>
    <s v="2014-1018"/>
    <s v="Oct 18th 2014, 3:55:56 pm"/>
    <x v="8"/>
    <x v="13"/>
    <x v="13"/>
    <x v="0"/>
    <s v="11217"/>
    <d v="2014-10-18T00:00:00"/>
    <d v="1899-12-30T15:55:56"/>
    <x v="10"/>
    <x v="0"/>
    <s v="Saturday"/>
    <s v="October"/>
    <x v="75"/>
  </r>
  <r>
    <n v="407"/>
    <s v="Domenico's Pizza &amp; Pasta, Amboy Road"/>
    <n v="40.5256981"/>
    <n v="-74.2019284"/>
    <s v="2014-1018"/>
    <s v="Oct 18th 2014, 10:44:30 pm"/>
    <x v="8"/>
    <x v="6"/>
    <x v="6"/>
    <x v="0"/>
    <s v="10309"/>
    <d v="2014-10-18T00:00:00"/>
    <d v="1899-12-30T22:44:30"/>
    <x v="7"/>
    <x v="4"/>
    <s v="Saturday"/>
    <s v="October"/>
    <x v="108"/>
  </r>
  <r>
    <n v="408"/>
    <s v="Luigi Pizzeria"/>
    <n v="40.68965"/>
    <n v="-73.965440000000001"/>
    <s v="2014-1016"/>
    <s v="Oct 16th 2014, 7:18:18 pm"/>
    <x v="8"/>
    <x v="0"/>
    <x v="0"/>
    <x v="1"/>
    <s v="11205"/>
    <d v="2014-10-16T00:00:00"/>
    <d v="1899-12-30T19:18:18"/>
    <x v="5"/>
    <x v="0"/>
    <s v="Thursday"/>
    <s v="October"/>
    <x v="82"/>
  </r>
  <r>
    <n v="409"/>
    <s v="Luigi Pizzeria"/>
    <n v="40.68965"/>
    <n v="-73.965440000000001"/>
    <s v="2014-1016"/>
    <s v="Oct 16th 2014, 7:17:41 pm"/>
    <x v="8"/>
    <x v="6"/>
    <x v="6"/>
    <x v="0"/>
    <s v="11205"/>
    <d v="2014-10-16T00:00:00"/>
    <d v="1899-12-30T19:17:41"/>
    <x v="5"/>
    <x v="0"/>
    <s v="Thursday"/>
    <s v="October"/>
    <x v="82"/>
  </r>
  <r>
    <n v="410"/>
    <s v="Dee's &amp; L Pizza Plus"/>
    <n v="40.673855119999999"/>
    <n v="-73.791054529999997"/>
    <s v="2014-1012"/>
    <s v="Oct 12th 2014, 2:29:54 pm"/>
    <x v="8"/>
    <x v="13"/>
    <x v="13"/>
    <x v="0"/>
    <s v="11436"/>
    <d v="2014-10-12T00:00:00"/>
    <d v="1899-12-30T14:29:54"/>
    <x v="15"/>
    <x v="1"/>
    <s v="Sunday"/>
    <s v="October"/>
    <x v="109"/>
  </r>
  <r>
    <n v="411"/>
    <s v="L&amp;B Spumoni Gardens"/>
    <n v="40.594677820000001"/>
    <n v="-73.981432839999997"/>
    <s v="2014-1008"/>
    <s v="Oct 8th 2014, 7:11:39 pm"/>
    <x v="8"/>
    <x v="6"/>
    <x v="6"/>
    <x v="4"/>
    <s v="11223"/>
    <d v="2014-10-08T00:00:00"/>
    <d v="1899-12-30T19:11:39"/>
    <x v="5"/>
    <x v="0"/>
    <s v="Wednesday"/>
    <s v="October"/>
    <x v="37"/>
  </r>
  <r>
    <n v="412"/>
    <s v="L&amp;B Spumoni Gardens"/>
    <n v="40.594677820000001"/>
    <n v="-73.981432839999997"/>
    <s v="2014-1008"/>
    <s v="Oct 8th 2014, 7:11:02 pm"/>
    <x v="8"/>
    <x v="6"/>
    <x v="6"/>
    <x v="0"/>
    <s v="11223"/>
    <d v="2014-10-08T00:00:00"/>
    <d v="1899-12-30T19:11:02"/>
    <x v="5"/>
    <x v="0"/>
    <s v="Wednesday"/>
    <s v="October"/>
    <x v="37"/>
  </r>
  <r>
    <n v="413"/>
    <s v="Roccos Pizza Joint"/>
    <n v="40.742289900000003"/>
    <n v="-73.997389999999996"/>
    <s v="2014-1006"/>
    <s v="Oct 6th 2014, 8:10:08 pm"/>
    <x v="8"/>
    <x v="1"/>
    <x v="1"/>
    <x v="0"/>
    <s v="10011"/>
    <d v="2014-10-06T00:00:00"/>
    <d v="1899-12-30T20:10:08"/>
    <x v="2"/>
    <x v="2"/>
    <s v="Monday"/>
    <s v="October"/>
    <x v="61"/>
  </r>
  <r>
    <n v="414"/>
    <s v="Cafe Au Lee"/>
    <n v="40.702240000000003"/>
    <n v="-73.955860000000001"/>
    <s v="2014-1006"/>
    <s v="Oct 6th 2014, 6:47:18 pm"/>
    <x v="8"/>
    <x v="1"/>
    <x v="1"/>
    <x v="0"/>
    <s v="11211"/>
    <d v="2014-10-06T00:00:00"/>
    <d v="1899-12-30T18:47:18"/>
    <x v="1"/>
    <x v="0"/>
    <s v="Monday"/>
    <s v="October"/>
    <x v="86"/>
  </r>
  <r>
    <n v="415"/>
    <s v="Ani Pizza Palace"/>
    <n v="40.766309999999997"/>
    <n v="-73.908810000000003"/>
    <s v="2014-1005"/>
    <s v="Oct 5th 2014, 3:50:40 pm"/>
    <x v="8"/>
    <x v="6"/>
    <x v="6"/>
    <x v="0"/>
    <s v="11103"/>
    <d v="2014-10-05T00:00:00"/>
    <d v="1899-12-30T15:50:40"/>
    <x v="10"/>
    <x v="1"/>
    <s v="Sunday"/>
    <s v="October"/>
    <x v="110"/>
  </r>
  <r>
    <n v="416"/>
    <s v="Cozzi Pizza"/>
    <n v="40.703769999999999"/>
    <n v="-73.947490000000002"/>
    <s v="2014-1002"/>
    <s v="Oct 2nd 2014, 8:14:27 pm"/>
    <x v="8"/>
    <x v="13"/>
    <x v="13"/>
    <x v="0"/>
    <s v="11206"/>
    <d v="2014-10-02T00:00:00"/>
    <d v="1899-12-30T20:14:27"/>
    <x v="2"/>
    <x v="0"/>
    <s v="Thursday"/>
    <s v="October"/>
    <x v="79"/>
  </r>
  <r>
    <n v="417"/>
    <s v="Pronto Pizza"/>
    <n v="40.640549999999998"/>
    <n v="-74.116110000000006"/>
    <s v="2014-0928"/>
    <s v="Sep 28th 2014, 12:30:45 pm"/>
    <x v="8"/>
    <x v="6"/>
    <x v="6"/>
    <x v="0"/>
    <s v="10310"/>
    <d v="2014-09-28T00:00:00"/>
    <d v="1899-12-30T00:30:45"/>
    <x v="14"/>
    <x v="4"/>
    <s v="Sunday"/>
    <s v="September"/>
    <x v="71"/>
  </r>
  <r>
    <n v="418"/>
    <s v="La Rondine"/>
    <n v="40.713266500000003"/>
    <n v="-73.829060600000005"/>
    <s v="2014-0927"/>
    <s v="Sep 27th 2014, 5:10:56 pm"/>
    <x v="8"/>
    <x v="24"/>
    <x v="24"/>
    <x v="0"/>
    <s v="11415"/>
    <d v="2014-09-27T00:00:00"/>
    <d v="1899-12-30T17:10:56"/>
    <x v="0"/>
    <x v="1"/>
    <s v="Saturday"/>
    <s v="September"/>
    <x v="3"/>
  </r>
  <r>
    <n v="419"/>
    <s v="Williamsburg Pizza"/>
    <n v="40.707951999999999"/>
    <n v="-73.950806"/>
    <s v="2014-0926"/>
    <s v="Sep 26th 2014, 7:43:08 pm"/>
    <x v="8"/>
    <x v="1"/>
    <x v="1"/>
    <x v="0"/>
    <s v="11211"/>
    <d v="2014-09-26T00:00:00"/>
    <d v="1899-12-30T19:43:08"/>
    <x v="5"/>
    <x v="0"/>
    <s v="Friday"/>
    <s v="September"/>
    <x v="86"/>
  </r>
  <r>
    <n v="420"/>
    <s v="Coffee break"/>
    <n v="40.69473"/>
    <n v="-73.9559"/>
    <s v="2014-0923"/>
    <s v="Sep 23rd 2014, 6:29:51 pm"/>
    <x v="8"/>
    <x v="1"/>
    <x v="1"/>
    <x v="0"/>
    <s v="11205"/>
    <d v="2014-09-23T00:00:00"/>
    <d v="1899-12-30T18:29:51"/>
    <x v="1"/>
    <x v="0"/>
    <s v="Tuesday"/>
    <s v="September"/>
    <x v="82"/>
  </r>
  <r>
    <n v="421"/>
    <s v="Sunnyside Pizza"/>
    <n v="40.744072699999997"/>
    <n v="-73.9240104"/>
    <s v="2014-0922"/>
    <s v="Sep 22nd 2014, 12:25:52 pm"/>
    <x v="8"/>
    <x v="6"/>
    <x v="6"/>
    <x v="0"/>
    <s v="11104"/>
    <d v="2014-09-22T00:00:00"/>
    <d v="1899-12-30T00:25:52"/>
    <x v="14"/>
    <x v="1"/>
    <s v="Monday"/>
    <s v="September"/>
    <x v="100"/>
  </r>
  <r>
    <n v="422"/>
    <s v="Di Fara Pizza"/>
    <n v="40.625084129999998"/>
    <n v="-73.961552060000002"/>
    <s v="2014-0921"/>
    <s v="Sep 21st 2014, 4:11:32 pm"/>
    <x v="8"/>
    <x v="16"/>
    <x v="16"/>
    <x v="0"/>
    <s v="11230"/>
    <d v="2014-09-21T00:00:00"/>
    <d v="1899-12-30T16:11:32"/>
    <x v="3"/>
    <x v="0"/>
    <s v="Sunday"/>
    <s v="September"/>
    <x v="93"/>
  </r>
  <r>
    <n v="423"/>
    <s v="New Park Pizza"/>
    <n v="40.663038999999998"/>
    <n v="-73.840548999999996"/>
    <s v="2014-0919"/>
    <s v="Sep 19th 2014, 6:37:12 pm"/>
    <x v="8"/>
    <x v="1"/>
    <x v="1"/>
    <x v="0"/>
    <s v="11414"/>
    <d v="2014-09-19T00:00:00"/>
    <d v="1899-12-30T18:37:12"/>
    <x v="1"/>
    <x v="1"/>
    <s v="Friday"/>
    <s v="September"/>
    <x v="96"/>
  </r>
  <r>
    <n v="424"/>
    <s v="Muzzarella Pizza"/>
    <n v="40.73021"/>
    <n v="-73.980689999999996"/>
    <s v="2014-0919"/>
    <s v="Sep 19th 2014, 11:35:29 pm"/>
    <x v="8"/>
    <x v="6"/>
    <x v="6"/>
    <x v="0"/>
    <s v="10009"/>
    <d v="2014-09-19T00:00:00"/>
    <d v="1899-12-30T23:35:29"/>
    <x v="9"/>
    <x v="2"/>
    <s v="Friday"/>
    <s v="September"/>
    <x v="30"/>
  </r>
  <r>
    <n v="425"/>
    <s v="Domenick's Pizza"/>
    <n v="40.705144199999999"/>
    <n v="-73.809706700000007"/>
    <s v="2014-0919"/>
    <s v="Sep 19th 2014, 1:22:02 pm"/>
    <x v="8"/>
    <x v="13"/>
    <x v="13"/>
    <x v="0"/>
    <s v="11435"/>
    <d v="2014-09-19T00:00:00"/>
    <d v="1899-12-30T13:22:02"/>
    <x v="11"/>
    <x v="1"/>
    <s v="Friday"/>
    <s v="September"/>
    <x v="92"/>
  </r>
  <r>
    <n v="426"/>
    <s v="Goodfellas Pizzeria &amp; Italian Restaurant"/>
    <n v="40.88705436"/>
    <n v="-73.904239869999998"/>
    <s v="2014-0916"/>
    <s v="Sep 16th 2014, 10:33:20 pm"/>
    <x v="8"/>
    <x v="0"/>
    <x v="0"/>
    <x v="0"/>
    <s v="10463"/>
    <d v="2014-09-16T00:00:00"/>
    <d v="1899-12-30T22:33:20"/>
    <x v="7"/>
    <x v="3"/>
    <s v="Tuesday"/>
    <s v="September"/>
    <x v="12"/>
  </r>
  <r>
    <n v="427"/>
    <s v="South Shore Pizza"/>
    <n v="40.622787000000002"/>
    <n v="-73.743580899999998"/>
    <s v="2014-0914"/>
    <s v="Sep 14th 2014, 5:50:38 pm"/>
    <x v="8"/>
    <x v="0"/>
    <x v="0"/>
    <x v="0"/>
    <s v="11096"/>
    <d v="2014-09-14T00:00:00"/>
    <d v="1899-12-30T17:50:38"/>
    <x v="0"/>
    <x v="5"/>
    <s v="Sunday"/>
    <s v="September"/>
    <x v="12"/>
  </r>
  <r>
    <n v="428"/>
    <s v="Margherita Pizza Inc"/>
    <n v="40.704530820000002"/>
    <n v="-73.796792730000007"/>
    <s v="2014-0914"/>
    <s v="Sep 14th 2014, 5:07:17 pm"/>
    <x v="8"/>
    <x v="0"/>
    <x v="0"/>
    <x v="0"/>
    <s v="11433"/>
    <d v="2014-09-14T00:00:00"/>
    <d v="1899-12-30T17:07:17"/>
    <x v="0"/>
    <x v="1"/>
    <s v="Sunday"/>
    <s v="September"/>
    <x v="60"/>
  </r>
  <r>
    <n v="429"/>
    <s v="Ray's Bagel Café &amp; Pizza"/>
    <n v="40.729289999999999"/>
    <n v="-73.989649999999997"/>
    <s v="2014-0913"/>
    <s v="Sep 13th 2014, 5:35:44 pm"/>
    <x v="8"/>
    <x v="1"/>
    <x v="1"/>
    <x v="0"/>
    <s v="10003"/>
    <d v="2014-09-13T00:00:00"/>
    <d v="1899-12-30T17:35:44"/>
    <x v="0"/>
    <x v="2"/>
    <s v="Saturday"/>
    <s v="September"/>
    <x v="30"/>
  </r>
  <r>
    <n v="430"/>
    <s v="Champion Pizza"/>
    <n v="40.719623749999997"/>
    <n v="-73.987559169999997"/>
    <s v="2014-0910"/>
    <s v="Sep 10th 2014, 9:23:19 pm"/>
    <x v="8"/>
    <x v="3"/>
    <x v="3"/>
    <x v="0"/>
    <s v="10002"/>
    <d v="2014-09-10T00:00:00"/>
    <d v="1899-12-30T21:23:19"/>
    <x v="4"/>
    <x v="2"/>
    <s v="Wednesday"/>
    <s v="September"/>
    <x v="11"/>
  </r>
  <r>
    <n v="431"/>
    <s v="East Side Brick Oven Pizza"/>
    <n v="40.767197299999999"/>
    <n v="-73.962470499999995"/>
    <s v="2014-0908"/>
    <s v="Sep 8th 2014, 2:42:55 pm"/>
    <x v="8"/>
    <x v="1"/>
    <x v="1"/>
    <x v="0"/>
    <s v="10065"/>
    <d v="2014-09-08T00:00:00"/>
    <d v="1899-12-30T14:42:55"/>
    <x v="15"/>
    <x v="2"/>
    <s v="Monday"/>
    <s v="September"/>
    <x v="12"/>
  </r>
  <r>
    <n v="432"/>
    <s v="Pisa Pizzeria"/>
    <n v="40.701391270000002"/>
    <n v="-73.888150170000003"/>
    <s v="2014-0908"/>
    <s v="Sep 8th 2014, 12:01:04 pm"/>
    <x v="8"/>
    <x v="6"/>
    <x v="6"/>
    <x v="0"/>
    <s v="11385"/>
    <d v="2014-09-08T00:00:00"/>
    <d v="1899-12-30T00:01:04"/>
    <x v="14"/>
    <x v="1"/>
    <s v="Monday"/>
    <s v="September"/>
    <x v="19"/>
  </r>
  <r>
    <n v="433"/>
    <s v="Two Boots to Go-Go"/>
    <n v="40.726424530000003"/>
    <n v="-73.99558888"/>
    <s v="2014-0907"/>
    <s v="Sep 7th 2014, 9:59:59 pm"/>
    <x v="8"/>
    <x v="38"/>
    <x v="38"/>
    <x v="0"/>
    <s v="10012"/>
    <d v="2014-09-07T00:00:00"/>
    <d v="1899-12-30T21:59:59"/>
    <x v="4"/>
    <x v="2"/>
    <s v="Sunday"/>
    <s v="September"/>
    <x v="66"/>
  </r>
  <r>
    <n v="434"/>
    <s v="Triangolo Pizzeria"/>
    <n v="40.733640000000001"/>
    <n v="-73.954989999999995"/>
    <s v="2014-0907"/>
    <s v="Sep 7th 2014, 7:03:46 pm"/>
    <x v="8"/>
    <x v="6"/>
    <x v="6"/>
    <x v="0"/>
    <s v="11222"/>
    <d v="2014-09-07T00:00:00"/>
    <d v="1899-12-30T19:03:46"/>
    <x v="5"/>
    <x v="0"/>
    <s v="Sunday"/>
    <s v="September"/>
    <x v="69"/>
  </r>
  <r>
    <n v="435"/>
    <s v="Luigi's Pizza"/>
    <n v="40.661630000000002"/>
    <n v="-73.993340000000003"/>
    <s v="2014-0906"/>
    <s v="Sep 6th 2014, 4:40:54 pm"/>
    <x v="8"/>
    <x v="24"/>
    <x v="24"/>
    <x v="0"/>
    <s v="11232"/>
    <d v="2014-09-06T00:00:00"/>
    <d v="1899-12-30T16:40:54"/>
    <x v="3"/>
    <x v="0"/>
    <s v="Saturday"/>
    <s v="September"/>
    <x v="16"/>
  </r>
  <r>
    <n v="436"/>
    <s v="Royal Pizza Myrtle Ave"/>
    <n v="40.699737200000001"/>
    <n v="-73.908245899999997"/>
    <s v="2014-0903"/>
    <s v="Sep 3rd 2014, 7:27:03 pm"/>
    <x v="8"/>
    <x v="6"/>
    <x v="6"/>
    <x v="0"/>
    <s v="11385"/>
    <d v="2014-09-03T00:00:00"/>
    <d v="1899-12-30T19:27:03"/>
    <x v="5"/>
    <x v="1"/>
    <s v="Wednesday"/>
    <s v="September"/>
    <x v="19"/>
  </r>
  <r>
    <n v="437"/>
    <s v="Ganni's Pizza"/>
    <n v="40.694279999999999"/>
    <n v="-73.957830000000001"/>
    <s v="2014-0902"/>
    <s v="Sep 2nd 2014, 7:30:44 pm"/>
    <x v="8"/>
    <x v="24"/>
    <x v="24"/>
    <x v="0"/>
    <s v="11205"/>
    <d v="2014-09-02T00:00:00"/>
    <d v="1899-12-30T19:30:44"/>
    <x v="5"/>
    <x v="0"/>
    <s v="Tuesday"/>
    <s v="September"/>
    <x v="82"/>
  </r>
  <r>
    <n v="438"/>
    <s v="Rocco Pizza"/>
    <n v="40.69211"/>
    <n v="-73.945830000000001"/>
    <s v="2014-0901"/>
    <s v="Sep 1st 2014, 1:26:08 pm"/>
    <x v="8"/>
    <x v="24"/>
    <x v="24"/>
    <x v="0"/>
    <s v="11206"/>
    <d v="2014-09-01T00:00:00"/>
    <d v="1899-12-30T13:26:08"/>
    <x v="11"/>
    <x v="0"/>
    <s v="Monday"/>
    <s v="September"/>
    <x v="79"/>
  </r>
  <r>
    <n v="439"/>
    <s v="Roebling Pizza"/>
    <n v="40.708590000000001"/>
    <n v="-73.961160000000007"/>
    <s v="2014-0831"/>
    <s v="Aug 31st 2014, 5:58:36 pm"/>
    <x v="8"/>
    <x v="6"/>
    <x v="6"/>
    <x v="0"/>
    <s v="11211"/>
    <d v="2014-08-31T00:00:00"/>
    <d v="1899-12-30T17:58:36"/>
    <x v="0"/>
    <x v="0"/>
    <s v="Sunday"/>
    <s v="August"/>
    <x v="86"/>
  </r>
  <r>
    <n v="440"/>
    <s v="Pizza Mercato Waverly"/>
    <n v="40.730120999999997"/>
    <n v="-73.994107999999997"/>
    <s v="2014-0830"/>
    <s v="Aug 30th 2014, 3:24:19 pm"/>
    <x v="8"/>
    <x v="24"/>
    <x v="24"/>
    <x v="0"/>
    <s v="10003"/>
    <d v="2014-08-30T00:00:00"/>
    <d v="1899-12-30T15:24:19"/>
    <x v="10"/>
    <x v="2"/>
    <s v="Saturday"/>
    <s v="August"/>
    <x v="30"/>
  </r>
  <r>
    <n v="441"/>
    <s v="Prince St. Pizza"/>
    <n v="40.722999999999999"/>
    <n v="-73.994579999999999"/>
    <s v="2014-0828"/>
    <s v="Aug 28th 2014, 7:17:39 pm"/>
    <x v="8"/>
    <x v="31"/>
    <x v="31"/>
    <x v="0"/>
    <s v="10012"/>
    <d v="2014-08-28T00:00:00"/>
    <d v="1899-12-30T19:17:39"/>
    <x v="5"/>
    <x v="2"/>
    <s v="Thursday"/>
    <s v="August"/>
    <x v="66"/>
  </r>
  <r>
    <n v="442"/>
    <s v="Village Pizza"/>
    <n v="40.739249999999998"/>
    <n v="-74.003119999999996"/>
    <s v="2014-0827"/>
    <s v="Aug 27th 2014, 7:53:47 pm"/>
    <x v="8"/>
    <x v="6"/>
    <x v="6"/>
    <x v="0"/>
    <s v="10014"/>
    <d v="2014-08-27T00:00:00"/>
    <d v="1899-12-30T19:53:47"/>
    <x v="5"/>
    <x v="2"/>
    <s v="Wednesday"/>
    <s v="August"/>
    <x v="66"/>
  </r>
  <r>
    <n v="443"/>
    <s v="69 pizzeria"/>
    <n v="40.737014000000002"/>
    <n v="-73.89564"/>
    <s v="2014-0827"/>
    <s v="Aug 27th 2014, 2:48:38 pm"/>
    <x v="8"/>
    <x v="24"/>
    <x v="24"/>
    <x v="0"/>
    <s v="11377"/>
    <d v="2014-08-27T00:00:00"/>
    <d v="1899-12-30T14:48:38"/>
    <x v="15"/>
    <x v="1"/>
    <s v="Wednesday"/>
    <s v="August"/>
    <x v="99"/>
  </r>
  <r>
    <n v="444"/>
    <s v="Fdr 99 Cent Slice Pizza"/>
    <n v="40.722990000000003"/>
    <n v="-73.985489999999999"/>
    <s v="2014-0826"/>
    <s v="Aug 26th 2014, 8:03:09 pm"/>
    <x v="8"/>
    <x v="3"/>
    <x v="3"/>
    <x v="0"/>
    <s v="10009"/>
    <d v="2014-08-26T00:00:00"/>
    <d v="1899-12-30T20:03:09"/>
    <x v="2"/>
    <x v="2"/>
    <s v="Tuesday"/>
    <s v="August"/>
    <x v="30"/>
  </r>
  <r>
    <n v="445"/>
    <s v="Alphonso's Pizzeria &amp; Trattoria - Pizza Shack"/>
    <n v="40.714337999999998"/>
    <n v="-73.981707999999998"/>
    <s v="2014-0826"/>
    <s v="Aug 26th 2014, 6:49:59 pm"/>
    <x v="8"/>
    <x v="24"/>
    <x v="24"/>
    <x v="0"/>
    <s v="10002"/>
    <d v="2014-08-26T00:00:00"/>
    <d v="1899-12-30T18:49:59"/>
    <x v="1"/>
    <x v="2"/>
    <s v="Tuesday"/>
    <s v="August"/>
    <x v="11"/>
  </r>
  <r>
    <n v="446"/>
    <s v="Saluggi's"/>
    <n v="40.720109999999998"/>
    <n v="-74.003579999999999"/>
    <s v="2014-0826"/>
    <s v="Aug 26th 2014, 4:53:54 pm"/>
    <x v="8"/>
    <x v="23"/>
    <x v="23"/>
    <x v="1"/>
    <s v="10013"/>
    <d v="2014-08-26T00:00:00"/>
    <d v="1899-12-30T16:53:54"/>
    <x v="3"/>
    <x v="2"/>
    <s v="Tuesday"/>
    <s v="August"/>
    <x v="11"/>
  </r>
  <r>
    <n v="447"/>
    <s v="Mimi's Pizza"/>
    <n v="40.778619900000002"/>
    <n v="-73.952904500000002"/>
    <s v="2014-0826"/>
    <s v="Aug 26th 2014, 3:15:06 pm"/>
    <x v="8"/>
    <x v="0"/>
    <x v="0"/>
    <x v="0"/>
    <s v="10028"/>
    <d v="2014-08-26T00:00:00"/>
    <d v="1899-12-30T15:15:06"/>
    <x v="10"/>
    <x v="2"/>
    <s v="Tuesday"/>
    <s v="August"/>
    <x v="94"/>
  </r>
  <r>
    <n v="448"/>
    <s v="Luna Pizza"/>
    <n v="40.713501620000002"/>
    <n v="-73.998545980000003"/>
    <s v="2014-0823"/>
    <s v="Aug 23rd 2014, 7:50:42 pm"/>
    <x v="8"/>
    <x v="1"/>
    <x v="1"/>
    <x v="0"/>
    <s v="10038"/>
    <d v="2014-08-23T00:00:00"/>
    <d v="1899-12-30T19:50:42"/>
    <x v="5"/>
    <x v="2"/>
    <s v="Saturday"/>
    <s v="August"/>
    <x v="11"/>
  </r>
  <r>
    <n v="449"/>
    <s v="Joe's Pizza"/>
    <n v="40.730659699999997"/>
    <n v="-74.002170699999994"/>
    <s v="2014-0823"/>
    <s v="Aug 23rd 2014, 7:15:42 pm"/>
    <x v="8"/>
    <x v="1"/>
    <x v="1"/>
    <x v="0"/>
    <s v="10014"/>
    <d v="2014-08-23T00:00:00"/>
    <d v="1899-12-30T19:15:42"/>
    <x v="5"/>
    <x v="2"/>
    <s v="Saturday"/>
    <s v="August"/>
    <x v="66"/>
  </r>
  <r>
    <n v="450"/>
    <s v="Carmine's Original Pizza"/>
    <n v="40.725551369999998"/>
    <n v="-73.951470229999998"/>
    <s v="2014-0820"/>
    <s v="Aug 20th 2014, 2:03:17 pm"/>
    <x v="8"/>
    <x v="2"/>
    <x v="2"/>
    <x v="1"/>
    <s v="11222"/>
    <d v="2014-08-20T00:00:00"/>
    <d v="1899-12-30T14:03:17"/>
    <x v="15"/>
    <x v="0"/>
    <s v="Wednesday"/>
    <s v="August"/>
    <x v="69"/>
  </r>
  <r>
    <n v="451"/>
    <s v="Carmine's Original Pizza"/>
    <n v="40.725551369999998"/>
    <n v="-73.951470229999998"/>
    <s v="2014-0820"/>
    <s v="Aug 20th 2014, 2:03:17 pm"/>
    <x v="8"/>
    <x v="24"/>
    <x v="24"/>
    <x v="0"/>
    <s v="11222"/>
    <d v="2014-08-20T00:00:00"/>
    <d v="1899-12-30T14:03:17"/>
    <x v="15"/>
    <x v="0"/>
    <s v="Wednesday"/>
    <s v="August"/>
    <x v="69"/>
  </r>
  <r>
    <n v="452"/>
    <s v="2 Bros. Pizza"/>
    <n v="40.756548840000001"/>
    <n v="-73.980802209999993"/>
    <s v="2014-0819"/>
    <s v="Aug 19th 2014, 6:32:55 pm"/>
    <x v="8"/>
    <x v="41"/>
    <x v="41"/>
    <x v="0"/>
    <s v="10036"/>
    <d v="2014-08-19T00:00:00"/>
    <d v="1899-12-30T18:32:55"/>
    <x v="1"/>
    <x v="2"/>
    <s v="Tuesday"/>
    <s v="August"/>
    <x v="24"/>
  </r>
  <r>
    <n v="453"/>
    <s v="Two Boots Pizza Williamsburg"/>
    <n v="40.71696"/>
    <n v="-73.956680000000006"/>
    <s v="2014-0819"/>
    <s v="Aug 19th 2014, 1:38:09 pm"/>
    <x v="8"/>
    <x v="17"/>
    <x v="17"/>
    <x v="8"/>
    <s v="11211"/>
    <d v="2014-08-19T00:00:00"/>
    <d v="1899-12-30T13:38:09"/>
    <x v="11"/>
    <x v="0"/>
    <s v="Tuesday"/>
    <s v="August"/>
    <x v="86"/>
  </r>
  <r>
    <n v="454"/>
    <s v="South Brooklyn Pizza"/>
    <n v="40.677590000000002"/>
    <n v="-73.998040000000003"/>
    <s v="2014-0817"/>
    <s v="Aug 17th 2014, 8:52:39 pm"/>
    <x v="8"/>
    <x v="17"/>
    <x v="17"/>
    <x v="7"/>
    <s v="11231"/>
    <d v="2014-08-17T00:00:00"/>
    <d v="1899-12-30T20:52:39"/>
    <x v="2"/>
    <x v="0"/>
    <s v="Sunday"/>
    <s v="August"/>
    <x v="84"/>
  </r>
  <r>
    <n v="455"/>
    <s v="Cassiano's Pizza"/>
    <n v="40.759481700000002"/>
    <n v="-73.968278100000006"/>
    <s v="2014-0816"/>
    <s v="Aug 16th 2014, 6:53:29 pm"/>
    <x v="8"/>
    <x v="42"/>
    <x v="42"/>
    <x v="0"/>
    <s v="10022"/>
    <d v="2014-08-16T00:00:00"/>
    <d v="1899-12-30T18:53:29"/>
    <x v="1"/>
    <x v="2"/>
    <s v="Saturday"/>
    <s v="August"/>
    <x v="62"/>
  </r>
  <r>
    <n v="456"/>
    <s v="Best Pizza"/>
    <n v="40.715609999999998"/>
    <n v="-73.953519999999997"/>
    <s v="2014-0815"/>
    <s v="Aug 15th 2014, 2:11:14 pm"/>
    <x v="8"/>
    <x v="2"/>
    <x v="2"/>
    <x v="0"/>
    <s v="11211"/>
    <d v="2014-08-15T00:00:00"/>
    <d v="1899-12-30T14:11:14"/>
    <x v="15"/>
    <x v="0"/>
    <s v="Friday"/>
    <s v="August"/>
    <x v="86"/>
  </r>
  <r>
    <n v="457"/>
    <s v="Best Pizza"/>
    <n v="40.715609999999998"/>
    <n v="-73.953519999999997"/>
    <s v="2014-0815"/>
    <s v="Aug 15th 2014, 2:06:11 pm"/>
    <x v="8"/>
    <x v="23"/>
    <x v="23"/>
    <x v="5"/>
    <s v="11211"/>
    <d v="2014-08-15T00:00:00"/>
    <d v="1899-12-30T14:06:11"/>
    <x v="15"/>
    <x v="0"/>
    <s v="Friday"/>
    <s v="August"/>
    <x v="86"/>
  </r>
  <r>
    <n v="458"/>
    <s v="Tony's Pizza"/>
    <n v="40.715054000000002"/>
    <n v="-73.944696100000002"/>
    <s v="2014-0814"/>
    <s v="Aug 14th 2014, 3:11:14 pm"/>
    <x v="8"/>
    <x v="1"/>
    <x v="1"/>
    <x v="0"/>
    <s v="11211"/>
    <d v="2014-08-14T00:00:00"/>
    <d v="1899-12-30T15:11:14"/>
    <x v="10"/>
    <x v="0"/>
    <s v="Thursday"/>
    <s v="August"/>
    <x v="86"/>
  </r>
  <r>
    <n v="459"/>
    <s v="Bleecker Street Pizza"/>
    <n v="40.732266809999999"/>
    <n v="-74.003419050000005"/>
    <s v="2014-0813"/>
    <s v="Aug 13th 2014, 7:26:31 pm"/>
    <x v="8"/>
    <x v="1"/>
    <x v="1"/>
    <x v="0"/>
    <s v="10014"/>
    <d v="2014-08-13T00:00:00"/>
    <d v="1899-12-30T19:26:31"/>
    <x v="5"/>
    <x v="2"/>
    <s v="Wednesday"/>
    <s v="August"/>
    <x v="66"/>
  </r>
  <r>
    <n v="460"/>
    <s v="Chai Pizza Sushi Cafe"/>
    <n v="40.697699999999998"/>
    <n v="-73.9599099"/>
    <s v="2014-0812"/>
    <s v="Aug 12th 2014, 6:01:55 pm"/>
    <x v="8"/>
    <x v="1"/>
    <x v="1"/>
    <x v="0"/>
    <s v="11205"/>
    <d v="2014-08-12T00:00:00"/>
    <d v="1899-12-30T18:01:55"/>
    <x v="1"/>
    <x v="0"/>
    <s v="Tuesday"/>
    <s v="August"/>
    <x v="82"/>
  </r>
  <r>
    <n v="461"/>
    <s v="Alphonso's Pizzeria &amp; Trattoria - Pizza Shack"/>
    <n v="40.714337999999998"/>
    <n v="-73.981707999999998"/>
    <s v="2014-0810"/>
    <s v="Aug 10th 2014, 3:03:13 pm"/>
    <x v="8"/>
    <x v="24"/>
    <x v="24"/>
    <x v="0"/>
    <s v="10002"/>
    <d v="2014-08-10T00:00:00"/>
    <d v="1899-12-30T15:03:13"/>
    <x v="10"/>
    <x v="2"/>
    <s v="Sunday"/>
    <s v="August"/>
    <x v="11"/>
  </r>
  <r>
    <n v="462"/>
    <s v="Frank's Pizza"/>
    <n v="40.617719999999998"/>
    <n v="-73.931740000000005"/>
    <s v="2014-0809"/>
    <s v="Aug 9th 2014, 6:17:39 pm"/>
    <x v="8"/>
    <x v="43"/>
    <x v="43"/>
    <x v="0"/>
    <s v="11234"/>
    <d v="2014-08-09T00:00:00"/>
    <d v="1899-12-30T18:17:39"/>
    <x v="1"/>
    <x v="0"/>
    <s v="Saturday"/>
    <s v="August"/>
    <x v="39"/>
  </r>
  <r>
    <n v="463"/>
    <s v="Bona Pizza"/>
    <n v="40.640976670000001"/>
    <n v="-73.956270329999995"/>
    <s v="2014-0809"/>
    <s v="Aug 9th 2014, 1:31:51 pm"/>
    <x v="8"/>
    <x v="13"/>
    <x v="13"/>
    <x v="0"/>
    <s v="11226"/>
    <d v="2014-08-09T00:00:00"/>
    <d v="1899-12-30T13:31:51"/>
    <x v="11"/>
    <x v="0"/>
    <s v="Saturday"/>
    <s v="August"/>
    <x v="50"/>
  </r>
  <r>
    <m/>
    <m/>
    <m/>
    <m/>
    <m/>
    <m/>
    <x v="9"/>
    <x v="44"/>
    <x v="44"/>
    <x v="9"/>
    <m/>
    <m/>
    <m/>
    <x v="19"/>
    <x v="6"/>
    <m/>
    <m/>
    <x v="1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E00CA-9422-1B40-BC69-BB9C6FE05DF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dataField="1" showAll="0">
      <items count="46">
        <item x="3"/>
        <item x="41"/>
        <item x="26"/>
        <item x="36"/>
        <item x="13"/>
        <item x="24"/>
        <item x="32"/>
        <item x="6"/>
        <item x="43"/>
        <item x="28"/>
        <item x="40"/>
        <item x="1"/>
        <item x="38"/>
        <item x="31"/>
        <item x="0"/>
        <item x="42"/>
        <item x="35"/>
        <item x="21"/>
        <item x="12"/>
        <item x="2"/>
        <item x="9"/>
        <item x="15"/>
        <item x="5"/>
        <item x="4"/>
        <item x="37"/>
        <item x="23"/>
        <item x="11"/>
        <item x="39"/>
        <item x="27"/>
        <item x="7"/>
        <item x="30"/>
        <item x="33"/>
        <item x="17"/>
        <item x="29"/>
        <item x="20"/>
        <item x="8"/>
        <item x="22"/>
        <item x="25"/>
        <item x="10"/>
        <item x="14"/>
        <item x="16"/>
        <item x="34"/>
        <item x="18"/>
        <item x="19"/>
        <item x="44"/>
        <item t="default"/>
      </items>
    </pivotField>
    <pivotField showAll="0"/>
    <pivotField showAll="0">
      <items count="11">
        <item x="6"/>
        <item x="3"/>
        <item x="7"/>
        <item x="8"/>
        <item x="1"/>
        <item x="0"/>
        <item x="4"/>
        <item x="2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113">
        <item x="110"/>
        <item x="2"/>
        <item x="101"/>
        <item x="55"/>
        <item x="26"/>
        <item x="23"/>
        <item x="89"/>
        <item x="9"/>
        <item x="25"/>
        <item x="92"/>
        <item x="70"/>
        <item x="17"/>
        <item x="36"/>
        <item x="106"/>
        <item x="84"/>
        <item x="21"/>
        <item x="49"/>
        <item x="61"/>
        <item x="11"/>
        <item x="105"/>
        <item x="46"/>
        <item x="54"/>
        <item x="20"/>
        <item x="22"/>
        <item x="58"/>
        <item x="41"/>
        <item x="51"/>
        <item x="65"/>
        <item x="10"/>
        <item x="80"/>
        <item x="50"/>
        <item x="39"/>
        <item x="76"/>
        <item x="103"/>
        <item x="32"/>
        <item x="27"/>
        <item x="82"/>
        <item x="4"/>
        <item x="48"/>
        <item x="87"/>
        <item x="37"/>
        <item x="69"/>
        <item x="66"/>
        <item x="77"/>
        <item x="81"/>
        <item x="18"/>
        <item x="63"/>
        <item x="7"/>
        <item x="96"/>
        <item x="16"/>
        <item x="35"/>
        <item x="43"/>
        <item x="33"/>
        <item x="3"/>
        <item x="102"/>
        <item x="52"/>
        <item x="98"/>
        <item x="30"/>
        <item x="107"/>
        <item x="74"/>
        <item x="29"/>
        <item x="85"/>
        <item x="64"/>
        <item x="93"/>
        <item x="47"/>
        <item x="67"/>
        <item x="73"/>
        <item x="104"/>
        <item x="15"/>
        <item x="28"/>
        <item x="1"/>
        <item x="13"/>
        <item x="75"/>
        <item x="78"/>
        <item x="5"/>
        <item x="108"/>
        <item x="72"/>
        <item x="31"/>
        <item x="45"/>
        <item x="95"/>
        <item x="83"/>
        <item x="19"/>
        <item x="59"/>
        <item x="44"/>
        <item x="91"/>
        <item x="56"/>
        <item x="34"/>
        <item x="40"/>
        <item x="60"/>
        <item x="109"/>
        <item x="90"/>
        <item x="88"/>
        <item x="57"/>
        <item x="100"/>
        <item x="62"/>
        <item x="68"/>
        <item x="24"/>
        <item x="42"/>
        <item x="14"/>
        <item x="94"/>
        <item x="38"/>
        <item x="0"/>
        <item x="53"/>
        <item x="71"/>
        <item x="97"/>
        <item x="6"/>
        <item x="86"/>
        <item x="79"/>
        <item x="8"/>
        <item x="99"/>
        <item h="1" x="12"/>
        <item h="1" x="1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7"/>
  </rowFields>
  <rowItems count="14">
    <i>
      <x v="79"/>
    </i>
    <i>
      <x v="19"/>
    </i>
    <i>
      <x v="104"/>
    </i>
    <i>
      <x v="32"/>
    </i>
    <i>
      <x v="70"/>
    </i>
    <i>
      <x v="24"/>
    </i>
    <i>
      <x v="107"/>
    </i>
    <i>
      <x v="46"/>
    </i>
    <i>
      <x v="91"/>
    </i>
    <i>
      <x v="90"/>
    </i>
    <i>
      <x v="67"/>
    </i>
    <i>
      <x v="89"/>
    </i>
    <i>
      <x v="39"/>
    </i>
    <i t="grand">
      <x/>
    </i>
  </rowItems>
  <colItems count="1">
    <i/>
  </colItems>
  <dataFields count="1">
    <dataField name="Average of Price as number" fld="7" subtotal="average" baseField="0" baseItem="0" numFmtId="167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7" type="count" evalOrder="-1" id="2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91388-19D0-CC47-BD29-5D246F5A5A1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4" firstHeaderRow="1" firstDataRow="1" firstDataCol="1" rowPageCount="1" colPageCount="1"/>
  <pivotFields count="18">
    <pivotField showAll="0"/>
    <pivotField showAll="0"/>
    <pivotField showAll="0"/>
    <pivotField showAll="0"/>
    <pivotField showAll="0"/>
    <pivotField showAll="0"/>
    <pivotField showAll="0"/>
    <pivotField dataField="1" showAll="0">
      <items count="46">
        <item x="3"/>
        <item x="41"/>
        <item x="26"/>
        <item x="36"/>
        <item x="13"/>
        <item x="24"/>
        <item x="32"/>
        <item x="6"/>
        <item x="43"/>
        <item x="28"/>
        <item x="40"/>
        <item x="1"/>
        <item x="38"/>
        <item x="31"/>
        <item x="0"/>
        <item x="42"/>
        <item x="35"/>
        <item x="21"/>
        <item x="12"/>
        <item x="2"/>
        <item x="9"/>
        <item x="15"/>
        <item x="5"/>
        <item x="4"/>
        <item x="37"/>
        <item x="23"/>
        <item x="11"/>
        <item x="39"/>
        <item x="27"/>
        <item x="7"/>
        <item x="30"/>
        <item x="33"/>
        <item x="17"/>
        <item x="29"/>
        <item x="20"/>
        <item x="8"/>
        <item x="22"/>
        <item x="25"/>
        <item x="10"/>
        <item x="14"/>
        <item x="16"/>
        <item x="34"/>
        <item x="18"/>
        <item x="19"/>
        <item x="44"/>
        <item t="default"/>
      </items>
    </pivotField>
    <pivotField showAll="0"/>
    <pivotField axis="axisPage" multipleItemSelectionAllowed="1" showAll="0">
      <items count="11">
        <item x="6"/>
        <item x="3"/>
        <item x="7"/>
        <item x="8"/>
        <item x="1"/>
        <item x="0"/>
        <item x="4"/>
        <item x="2"/>
        <item x="5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113">
        <item x="110"/>
        <item x="2"/>
        <item x="101"/>
        <item x="55"/>
        <item x="26"/>
        <item x="23"/>
        <item x="89"/>
        <item x="9"/>
        <item x="25"/>
        <item x="92"/>
        <item x="70"/>
        <item x="17"/>
        <item x="36"/>
        <item x="106"/>
        <item x="84"/>
        <item x="21"/>
        <item x="49"/>
        <item x="61"/>
        <item x="11"/>
        <item x="105"/>
        <item x="46"/>
        <item x="54"/>
        <item x="20"/>
        <item x="22"/>
        <item x="58"/>
        <item x="41"/>
        <item x="51"/>
        <item x="65"/>
        <item x="10"/>
        <item x="80"/>
        <item x="50"/>
        <item x="39"/>
        <item x="76"/>
        <item x="103"/>
        <item x="32"/>
        <item x="27"/>
        <item x="82"/>
        <item x="4"/>
        <item x="48"/>
        <item x="87"/>
        <item x="37"/>
        <item x="69"/>
        <item x="66"/>
        <item x="77"/>
        <item x="81"/>
        <item x="18"/>
        <item x="63"/>
        <item x="7"/>
        <item x="96"/>
        <item x="16"/>
        <item x="35"/>
        <item x="43"/>
        <item x="33"/>
        <item x="3"/>
        <item x="102"/>
        <item x="52"/>
        <item x="98"/>
        <item x="30"/>
        <item x="107"/>
        <item x="74"/>
        <item x="29"/>
        <item x="85"/>
        <item x="64"/>
        <item x="93"/>
        <item x="47"/>
        <item x="67"/>
        <item x="73"/>
        <item x="104"/>
        <item x="15"/>
        <item x="28"/>
        <item x="1"/>
        <item x="13"/>
        <item x="75"/>
        <item x="78"/>
        <item x="5"/>
        <item x="108"/>
        <item x="72"/>
        <item x="31"/>
        <item x="45"/>
        <item x="95"/>
        <item x="83"/>
        <item x="19"/>
        <item x="59"/>
        <item x="44"/>
        <item x="91"/>
        <item x="56"/>
        <item x="34"/>
        <item x="40"/>
        <item x="60"/>
        <item x="109"/>
        <item x="90"/>
        <item x="88"/>
        <item x="57"/>
        <item x="100"/>
        <item x="62"/>
        <item x="68"/>
        <item x="24"/>
        <item x="42"/>
        <item x="14"/>
        <item x="94"/>
        <item x="38"/>
        <item x="0"/>
        <item x="53"/>
        <item x="71"/>
        <item x="97"/>
        <item x="6"/>
        <item x="86"/>
        <item x="79"/>
        <item x="8"/>
        <item x="99"/>
        <item x="12"/>
        <item x="1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7"/>
  </rowFields>
  <rowItems count="11">
    <i>
      <x v="16"/>
    </i>
    <i>
      <x v="20"/>
    </i>
    <i>
      <x v="69"/>
    </i>
    <i>
      <x v="63"/>
    </i>
    <i>
      <x v="94"/>
    </i>
    <i>
      <x v="54"/>
    </i>
    <i>
      <x v="50"/>
    </i>
    <i>
      <x v="102"/>
    </i>
    <i>
      <x v="4"/>
    </i>
    <i>
      <x v="74"/>
    </i>
    <i t="grand">
      <x/>
    </i>
  </rowItems>
  <colItems count="1">
    <i/>
  </colItems>
  <pageFields count="1">
    <pageField fld="9" hier="-1"/>
  </pageFields>
  <dataFields count="1">
    <dataField name="Average of Price as number" fld="7" subtotal="average" baseField="0" baseItem="0" numFmtId="167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7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D7CCCF-B96D-6E4A-A4BA-5A40BB385C8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dataField="1" showAll="0">
      <items count="46">
        <item x="3"/>
        <item x="41"/>
        <item x="26"/>
        <item x="36"/>
        <item x="13"/>
        <item x="24"/>
        <item x="32"/>
        <item x="6"/>
        <item x="43"/>
        <item x="28"/>
        <item x="40"/>
        <item x="1"/>
        <item x="38"/>
        <item x="31"/>
        <item x="0"/>
        <item x="42"/>
        <item x="35"/>
        <item x="21"/>
        <item x="12"/>
        <item x="2"/>
        <item x="9"/>
        <item x="15"/>
        <item x="5"/>
        <item x="4"/>
        <item x="37"/>
        <item x="23"/>
        <item x="11"/>
        <item x="39"/>
        <item x="27"/>
        <item x="7"/>
        <item x="30"/>
        <item x="33"/>
        <item x="17"/>
        <item x="29"/>
        <item x="20"/>
        <item x="8"/>
        <item x="22"/>
        <item x="25"/>
        <item x="10"/>
        <item x="14"/>
        <item x="16"/>
        <item x="34"/>
        <item x="18"/>
        <item x="19"/>
        <item x="4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2"/>
        <item x="1"/>
        <item x="4"/>
        <item x="3"/>
        <item h="1" x="5"/>
        <item h="1" x="6"/>
        <item t="default"/>
      </items>
    </pivotField>
    <pivotField showAll="0"/>
    <pivotField showAll="0"/>
    <pivotField showAll="0">
      <items count="113">
        <item x="110"/>
        <item x="2"/>
        <item x="101"/>
        <item x="55"/>
        <item x="26"/>
        <item x="23"/>
        <item x="89"/>
        <item x="9"/>
        <item x="25"/>
        <item x="92"/>
        <item x="70"/>
        <item x="17"/>
        <item x="36"/>
        <item x="106"/>
        <item x="84"/>
        <item x="21"/>
        <item x="49"/>
        <item x="61"/>
        <item x="11"/>
        <item x="105"/>
        <item x="46"/>
        <item x="54"/>
        <item x="20"/>
        <item x="22"/>
        <item x="58"/>
        <item x="41"/>
        <item x="51"/>
        <item x="65"/>
        <item x="10"/>
        <item x="80"/>
        <item x="50"/>
        <item x="39"/>
        <item x="76"/>
        <item x="103"/>
        <item x="32"/>
        <item x="27"/>
        <item x="82"/>
        <item x="4"/>
        <item x="48"/>
        <item x="87"/>
        <item x="37"/>
        <item x="69"/>
        <item x="66"/>
        <item x="77"/>
        <item x="81"/>
        <item x="18"/>
        <item x="63"/>
        <item x="7"/>
        <item x="96"/>
        <item x="16"/>
        <item x="35"/>
        <item x="43"/>
        <item x="33"/>
        <item x="3"/>
        <item x="102"/>
        <item x="52"/>
        <item x="98"/>
        <item x="30"/>
        <item x="107"/>
        <item x="74"/>
        <item x="29"/>
        <item x="85"/>
        <item x="64"/>
        <item x="93"/>
        <item x="47"/>
        <item x="67"/>
        <item x="73"/>
        <item x="104"/>
        <item x="15"/>
        <item x="28"/>
        <item x="1"/>
        <item x="13"/>
        <item x="75"/>
        <item x="78"/>
        <item x="5"/>
        <item x="108"/>
        <item x="72"/>
        <item x="31"/>
        <item x="45"/>
        <item x="95"/>
        <item x="83"/>
        <item x="19"/>
        <item x="59"/>
        <item x="44"/>
        <item x="91"/>
        <item x="56"/>
        <item x="34"/>
        <item x="40"/>
        <item x="60"/>
        <item x="109"/>
        <item x="90"/>
        <item x="88"/>
        <item x="57"/>
        <item x="100"/>
        <item x="62"/>
        <item x="68"/>
        <item x="24"/>
        <item x="42"/>
        <item x="14"/>
        <item x="94"/>
        <item x="38"/>
        <item x="0"/>
        <item x="53"/>
        <item x="71"/>
        <item x="97"/>
        <item x="6"/>
        <item x="86"/>
        <item x="79"/>
        <item x="8"/>
        <item x="99"/>
        <item h="1" x="12"/>
        <item h="1" x="111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ice as number" fld="7" subtotal="average" baseField="0" baseItem="0" numFmtId="167"/>
    <dataField name="Max of Price as number" fld="7" subtotal="max" baseField="0" baseItem="0"/>
    <dataField name="Min of Price as number" fld="7" subtotal="min" baseField="0" baseItem="0"/>
  </dataFields>
  <formats count="1">
    <format dxfId="7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E08A8-10FE-BF43-A1C5-4E4D23CDED9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3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axis="axisRow" showAll="0">
      <items count="11">
        <item x="8"/>
        <item x="7"/>
        <item x="6"/>
        <item x="5"/>
        <item x="4"/>
        <item x="3"/>
        <item x="2"/>
        <item x="1"/>
        <item x="0"/>
        <item h="1" x="9"/>
        <item t="default"/>
      </items>
    </pivotField>
    <pivotField dataField="1" showAll="0"/>
    <pivotField showAll="0">
      <items count="46">
        <item x="3"/>
        <item x="41"/>
        <item x="26"/>
        <item x="36"/>
        <item x="13"/>
        <item x="24"/>
        <item x="32"/>
        <item x="6"/>
        <item x="43"/>
        <item x="28"/>
        <item x="40"/>
        <item x="1"/>
        <item x="38"/>
        <item x="31"/>
        <item x="0"/>
        <item x="42"/>
        <item x="35"/>
        <item x="21"/>
        <item x="12"/>
        <item x="2"/>
        <item x="9"/>
        <item x="15"/>
        <item x="5"/>
        <item x="4"/>
        <item x="37"/>
        <item x="23"/>
        <item x="11"/>
        <item x="39"/>
        <item x="27"/>
        <item x="7"/>
        <item x="30"/>
        <item x="33"/>
        <item x="17"/>
        <item x="29"/>
        <item x="20"/>
        <item x="8"/>
        <item x="22"/>
        <item x="25"/>
        <item x="10"/>
        <item x="14"/>
        <item x="16"/>
        <item x="34"/>
        <item x="18"/>
        <item x="19"/>
        <item x="4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rice as number" fld="7" baseField="0" baseItem="0"/>
  </dataFields>
  <formats count="2">
    <format dxfId="1">
      <pivotArea collapsedLevelsAreSubtotals="1" fieldPosition="0">
        <references count="1">
          <reference field="6" count="0"/>
        </references>
      </pivotArea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6A05FE-5800-1141-8626-14082A586D3C}" name="Table1" displayName="Table1" ref="A1:E7" totalsRowShown="0">
  <autoFilter ref="A1:E7" xr:uid="{E66A05FE-5800-1141-8626-14082A586D3C}"/>
  <tableColumns count="5">
    <tableColumn id="1" xr3:uid="{66E14A65-208A-CB43-9A24-6133A0CE60B8}" name="Boroughs" dataDxfId="6"/>
    <tableColumn id="2" xr3:uid="{448CC5F9-84CF-C941-808A-D30F858198DF}" name="Avg Price " dataDxfId="5"/>
    <tableColumn id="3" xr3:uid="{73EAD88F-A2E6-004D-A70B-E45BDDF7F6AB}" name="Max" dataDxfId="4"/>
    <tableColumn id="4" xr3:uid="{2CF11FD8-5163-2F41-954D-351192ED197D}" name="Min" dataDxfId="3"/>
    <tableColumn id="5" xr3:uid="{36C65883-E8D4-214E-A2CF-53CECEEB376E}" name="Range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2B9-EAB7-354D-A461-C21970D7D7A5}">
  <dimension ref="A1:B116"/>
  <sheetViews>
    <sheetView workbookViewId="0"/>
  </sheetViews>
  <sheetFormatPr baseColWidth="10" defaultRowHeight="15" x14ac:dyDescent="0.2"/>
  <cols>
    <col min="1" max="1" width="27.1640625" bestFit="1" customWidth="1"/>
    <col min="2" max="2" width="22.33203125" style="14" bestFit="1" customWidth="1"/>
  </cols>
  <sheetData>
    <row r="1" spans="1:2" ht="19" x14ac:dyDescent="0.25">
      <c r="A1" s="16" t="s">
        <v>1695</v>
      </c>
      <c r="B1"/>
    </row>
    <row r="3" spans="1:2" x14ac:dyDescent="0.2">
      <c r="A3" s="12" t="s">
        <v>1689</v>
      </c>
      <c r="B3" s="14" t="s">
        <v>1693</v>
      </c>
    </row>
    <row r="4" spans="1:2" x14ac:dyDescent="0.2">
      <c r="A4" s="13" t="s">
        <v>1606</v>
      </c>
      <c r="B4" s="14">
        <v>2.25</v>
      </c>
    </row>
    <row r="5" spans="1:2" x14ac:dyDescent="0.2">
      <c r="A5" s="13" t="s">
        <v>1476</v>
      </c>
      <c r="B5" s="14">
        <v>2.25</v>
      </c>
    </row>
    <row r="6" spans="1:2" x14ac:dyDescent="0.2">
      <c r="A6" s="13" t="s">
        <v>1485</v>
      </c>
      <c r="B6" s="14">
        <v>2.25</v>
      </c>
    </row>
    <row r="7" spans="1:2" x14ac:dyDescent="0.2">
      <c r="A7" s="13" t="s">
        <v>1660</v>
      </c>
      <c r="B7" s="14">
        <v>2.25</v>
      </c>
    </row>
    <row r="8" spans="1:2" x14ac:dyDescent="0.2">
      <c r="A8" s="13" t="s">
        <v>1602</v>
      </c>
      <c r="B8" s="14">
        <v>2.25</v>
      </c>
    </row>
    <row r="9" spans="1:2" x14ac:dyDescent="0.2">
      <c r="A9" s="13" t="s">
        <v>1515</v>
      </c>
      <c r="B9" s="14">
        <v>2.0625</v>
      </c>
    </row>
    <row r="10" spans="1:2" x14ac:dyDescent="0.2">
      <c r="A10" s="13" t="s">
        <v>1523</v>
      </c>
      <c r="B10" s="14">
        <v>2.0593750000000002</v>
      </c>
    </row>
    <row r="11" spans="1:2" x14ac:dyDescent="0.2">
      <c r="A11" s="13" t="s">
        <v>1451</v>
      </c>
      <c r="B11" s="14">
        <v>2</v>
      </c>
    </row>
    <row r="12" spans="1:2" x14ac:dyDescent="0.2">
      <c r="A12" s="13" t="s">
        <v>1628</v>
      </c>
      <c r="B12" s="14">
        <v>2</v>
      </c>
    </row>
    <row r="13" spans="1:2" x14ac:dyDescent="0.2">
      <c r="A13" s="13" t="s">
        <v>1623</v>
      </c>
      <c r="B13" s="14">
        <v>2</v>
      </c>
    </row>
    <row r="14" spans="1:2" x14ac:dyDescent="0.2">
      <c r="A14" s="13" t="s">
        <v>1670</v>
      </c>
      <c r="B14" s="14">
        <v>2</v>
      </c>
    </row>
    <row r="15" spans="1:2" x14ac:dyDescent="0.2">
      <c r="A15" s="13" t="s">
        <v>1609</v>
      </c>
      <c r="B15" s="14">
        <v>2</v>
      </c>
    </row>
    <row r="16" spans="1:2" x14ac:dyDescent="0.2">
      <c r="A16" s="13" t="s">
        <v>1570</v>
      </c>
      <c r="B16" s="14">
        <v>1</v>
      </c>
    </row>
    <row r="17" spans="1:2" x14ac:dyDescent="0.2">
      <c r="A17" s="13" t="s">
        <v>1690</v>
      </c>
      <c r="B17" s="14">
        <v>2.0175000000000001</v>
      </c>
    </row>
    <row r="18" spans="1:2" x14ac:dyDescent="0.2">
      <c r="B18"/>
    </row>
    <row r="19" spans="1:2" x14ac:dyDescent="0.2">
      <c r="B19"/>
    </row>
    <row r="20" spans="1:2" x14ac:dyDescent="0.2">
      <c r="B20"/>
    </row>
    <row r="21" spans="1:2" x14ac:dyDescent="0.2">
      <c r="B21"/>
    </row>
    <row r="22" spans="1:2" x14ac:dyDescent="0.2">
      <c r="B22"/>
    </row>
    <row r="23" spans="1:2" x14ac:dyDescent="0.2">
      <c r="B23"/>
    </row>
    <row r="24" spans="1:2" x14ac:dyDescent="0.2">
      <c r="B24"/>
    </row>
    <row r="25" spans="1:2" x14ac:dyDescent="0.2">
      <c r="B25"/>
    </row>
    <row r="26" spans="1:2" x14ac:dyDescent="0.2">
      <c r="B26"/>
    </row>
    <row r="27" spans="1:2" x14ac:dyDescent="0.2">
      <c r="B27"/>
    </row>
    <row r="28" spans="1:2" x14ac:dyDescent="0.2">
      <c r="B28"/>
    </row>
    <row r="29" spans="1:2" x14ac:dyDescent="0.2">
      <c r="B29"/>
    </row>
    <row r="30" spans="1:2" x14ac:dyDescent="0.2">
      <c r="B30"/>
    </row>
    <row r="31" spans="1:2" x14ac:dyDescent="0.2">
      <c r="B31"/>
    </row>
    <row r="32" spans="1:2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  <row r="38" spans="2:2" x14ac:dyDescent="0.2">
      <c r="B38"/>
    </row>
    <row r="39" spans="2:2" x14ac:dyDescent="0.2">
      <c r="B39"/>
    </row>
    <row r="40" spans="2:2" x14ac:dyDescent="0.2">
      <c r="B40"/>
    </row>
    <row r="41" spans="2:2" x14ac:dyDescent="0.2">
      <c r="B41"/>
    </row>
    <row r="42" spans="2:2" x14ac:dyDescent="0.2">
      <c r="B42"/>
    </row>
    <row r="43" spans="2:2" x14ac:dyDescent="0.2">
      <c r="B43"/>
    </row>
    <row r="44" spans="2:2" x14ac:dyDescent="0.2">
      <c r="B44"/>
    </row>
    <row r="45" spans="2:2" x14ac:dyDescent="0.2">
      <c r="B45"/>
    </row>
    <row r="46" spans="2:2" x14ac:dyDescent="0.2">
      <c r="B46"/>
    </row>
    <row r="47" spans="2:2" x14ac:dyDescent="0.2">
      <c r="B47"/>
    </row>
    <row r="48" spans="2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D78D-BF1C-E441-9E79-97FAEB7D2CFE}">
  <dimension ref="A1:C116"/>
  <sheetViews>
    <sheetView workbookViewId="0">
      <selection activeCell="N6" sqref="N6"/>
    </sheetView>
  </sheetViews>
  <sheetFormatPr baseColWidth="10" defaultRowHeight="15" x14ac:dyDescent="0.2"/>
  <cols>
    <col min="1" max="1" width="24.33203125" bestFit="1" customWidth="1"/>
    <col min="2" max="2" width="22.33203125" style="14" bestFit="1" customWidth="1"/>
  </cols>
  <sheetData>
    <row r="1" spans="1:3" ht="19" x14ac:dyDescent="0.25">
      <c r="A1" s="12" t="s">
        <v>8</v>
      </c>
      <c r="B1" t="s">
        <v>1694</v>
      </c>
      <c r="C1" s="16" t="s">
        <v>1696</v>
      </c>
    </row>
    <row r="3" spans="1:3" x14ac:dyDescent="0.2">
      <c r="A3" s="12" t="s">
        <v>1689</v>
      </c>
      <c r="B3" s="14" t="s">
        <v>1693</v>
      </c>
    </row>
    <row r="4" spans="1:3" x14ac:dyDescent="0.2">
      <c r="A4" s="13" t="s">
        <v>1563</v>
      </c>
      <c r="B4" s="14">
        <v>5.5</v>
      </c>
    </row>
    <row r="5" spans="1:3" x14ac:dyDescent="0.2">
      <c r="A5" s="13" t="s">
        <v>1482</v>
      </c>
      <c r="B5" s="14">
        <v>5</v>
      </c>
    </row>
    <row r="6" spans="1:3" x14ac:dyDescent="0.2">
      <c r="A6" s="13" t="s">
        <v>1652</v>
      </c>
      <c r="B6" s="14">
        <v>3.5</v>
      </c>
    </row>
    <row r="7" spans="1:3" x14ac:dyDescent="0.2">
      <c r="A7" s="13" t="s">
        <v>1495</v>
      </c>
      <c r="B7" s="14">
        <v>3.5</v>
      </c>
    </row>
    <row r="8" spans="1:3" x14ac:dyDescent="0.2">
      <c r="A8" s="13" t="s">
        <v>1569</v>
      </c>
      <c r="B8" s="14">
        <v>3.4722222222222223</v>
      </c>
    </row>
    <row r="9" spans="1:3" x14ac:dyDescent="0.2">
      <c r="A9" s="13" t="s">
        <v>1562</v>
      </c>
      <c r="B9" s="14">
        <v>3.2700000000000005</v>
      </c>
    </row>
    <row r="10" spans="1:3" x14ac:dyDescent="0.2">
      <c r="A10" s="13" t="s">
        <v>1582</v>
      </c>
      <c r="B10" s="14">
        <v>3.27</v>
      </c>
    </row>
    <row r="11" spans="1:3" x14ac:dyDescent="0.2">
      <c r="A11" s="13" t="s">
        <v>1474</v>
      </c>
      <c r="B11" s="14">
        <v>3.25</v>
      </c>
    </row>
    <row r="12" spans="1:3" x14ac:dyDescent="0.2">
      <c r="A12" s="13" t="s">
        <v>1648</v>
      </c>
      <c r="B12" s="14">
        <v>3.25</v>
      </c>
    </row>
    <row r="13" spans="1:3" x14ac:dyDescent="0.2">
      <c r="A13" s="13" t="s">
        <v>1479</v>
      </c>
      <c r="B13" s="14">
        <v>3.25</v>
      </c>
    </row>
    <row r="14" spans="1:3" x14ac:dyDescent="0.2">
      <c r="A14" s="13" t="s">
        <v>1690</v>
      </c>
      <c r="B14" s="14">
        <v>3.5247999999999995</v>
      </c>
    </row>
    <row r="15" spans="1:3" x14ac:dyDescent="0.2">
      <c r="B15"/>
    </row>
    <row r="16" spans="1:3" x14ac:dyDescent="0.2">
      <c r="B16"/>
    </row>
    <row r="17" spans="2:2" x14ac:dyDescent="0.2">
      <c r="B17"/>
    </row>
    <row r="18" spans="2:2" x14ac:dyDescent="0.2">
      <c r="B18"/>
    </row>
    <row r="19" spans="2:2" x14ac:dyDescent="0.2">
      <c r="B19"/>
    </row>
    <row r="20" spans="2:2" x14ac:dyDescent="0.2">
      <c r="B20"/>
    </row>
    <row r="21" spans="2:2" x14ac:dyDescent="0.2">
      <c r="B21"/>
    </row>
    <row r="22" spans="2:2" x14ac:dyDescent="0.2">
      <c r="B22"/>
    </row>
    <row r="23" spans="2:2" x14ac:dyDescent="0.2">
      <c r="B23"/>
    </row>
    <row r="24" spans="2:2" x14ac:dyDescent="0.2">
      <c r="B24"/>
    </row>
    <row r="25" spans="2:2" x14ac:dyDescent="0.2">
      <c r="B25"/>
    </row>
    <row r="26" spans="2:2" x14ac:dyDescent="0.2">
      <c r="B26"/>
    </row>
    <row r="27" spans="2:2" x14ac:dyDescent="0.2">
      <c r="B27"/>
    </row>
    <row r="28" spans="2:2" x14ac:dyDescent="0.2">
      <c r="B28"/>
    </row>
    <row r="29" spans="2:2" x14ac:dyDescent="0.2">
      <c r="B29"/>
    </row>
    <row r="30" spans="2:2" x14ac:dyDescent="0.2">
      <c r="B30"/>
    </row>
    <row r="31" spans="2:2" x14ac:dyDescent="0.2">
      <c r="B31"/>
    </row>
    <row r="32" spans="2:2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  <row r="38" spans="2:2" x14ac:dyDescent="0.2">
      <c r="B38"/>
    </row>
    <row r="39" spans="2:2" x14ac:dyDescent="0.2">
      <c r="B39"/>
    </row>
    <row r="40" spans="2:2" x14ac:dyDescent="0.2">
      <c r="B40"/>
    </row>
    <row r="41" spans="2:2" x14ac:dyDescent="0.2">
      <c r="B41"/>
    </row>
    <row r="42" spans="2:2" x14ac:dyDescent="0.2">
      <c r="B42"/>
    </row>
    <row r="43" spans="2:2" x14ac:dyDescent="0.2">
      <c r="B43"/>
    </row>
    <row r="44" spans="2:2" x14ac:dyDescent="0.2">
      <c r="B44"/>
    </row>
    <row r="45" spans="2:2" x14ac:dyDescent="0.2">
      <c r="B45"/>
    </row>
    <row r="46" spans="2:2" x14ac:dyDescent="0.2">
      <c r="B46"/>
    </row>
    <row r="47" spans="2:2" x14ac:dyDescent="0.2">
      <c r="B47"/>
    </row>
    <row r="48" spans="2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4AE9-8C59-3C40-9116-38422D377C16}">
  <dimension ref="A1:D9"/>
  <sheetViews>
    <sheetView workbookViewId="0">
      <selection activeCell="A4" sqref="A4:D8"/>
    </sheetView>
  </sheetViews>
  <sheetFormatPr baseColWidth="10" defaultRowHeight="15" x14ac:dyDescent="0.2"/>
  <cols>
    <col min="1" max="1" width="12.1640625" bestFit="1" customWidth="1"/>
    <col min="2" max="2" width="22.33203125" bestFit="1" customWidth="1"/>
    <col min="3" max="3" width="19.1640625" bestFit="1" customWidth="1"/>
    <col min="4" max="4" width="19" bestFit="1" customWidth="1"/>
    <col min="5" max="7" width="12.1640625" bestFit="1" customWidth="1"/>
    <col min="8" max="8" width="6.33203125" bestFit="1" customWidth="1"/>
    <col min="9" max="9" width="12.1640625" bestFit="1" customWidth="1"/>
  </cols>
  <sheetData>
    <row r="1" spans="1:4" ht="19" x14ac:dyDescent="0.25">
      <c r="B1" s="16" t="s">
        <v>1697</v>
      </c>
    </row>
    <row r="3" spans="1:4" x14ac:dyDescent="0.2">
      <c r="A3" s="12" t="s">
        <v>1689</v>
      </c>
      <c r="B3" t="s">
        <v>1693</v>
      </c>
      <c r="C3" t="s">
        <v>1698</v>
      </c>
      <c r="D3" t="s">
        <v>1699</v>
      </c>
    </row>
    <row r="4" spans="1:4" x14ac:dyDescent="0.2">
      <c r="A4" s="13" t="s">
        <v>1306</v>
      </c>
      <c r="B4" s="14">
        <v>2.6230370370370366</v>
      </c>
      <c r="C4" s="14">
        <v>5</v>
      </c>
      <c r="D4" s="14">
        <v>1</v>
      </c>
    </row>
    <row r="5" spans="1:4" x14ac:dyDescent="0.2">
      <c r="A5" s="13" t="s">
        <v>1308</v>
      </c>
      <c r="B5" s="14">
        <v>2.7148663101604282</v>
      </c>
      <c r="C5" s="14">
        <v>6.53</v>
      </c>
      <c r="D5" s="14">
        <v>1</v>
      </c>
    </row>
    <row r="6" spans="1:4" x14ac:dyDescent="0.2">
      <c r="A6" s="13" t="s">
        <v>1307</v>
      </c>
      <c r="B6" s="14">
        <v>2.6303409090909091</v>
      </c>
      <c r="C6" s="14">
        <v>4.5</v>
      </c>
      <c r="D6" s="14">
        <v>1</v>
      </c>
    </row>
    <row r="7" spans="1:4" x14ac:dyDescent="0.2">
      <c r="A7" s="13" t="s">
        <v>1310</v>
      </c>
      <c r="B7" s="14">
        <v>2.5193750000000001</v>
      </c>
      <c r="C7" s="14">
        <v>3.81</v>
      </c>
      <c r="D7" s="14">
        <v>2</v>
      </c>
    </row>
    <row r="8" spans="1:4" x14ac:dyDescent="0.2">
      <c r="A8" s="13" t="s">
        <v>1309</v>
      </c>
      <c r="B8" s="14">
        <v>2.8814285714285712</v>
      </c>
      <c r="C8" s="14">
        <v>5</v>
      </c>
      <c r="D8" s="14">
        <v>2</v>
      </c>
    </row>
    <row r="9" spans="1:4" x14ac:dyDescent="0.2">
      <c r="A9" s="13" t="s">
        <v>1690</v>
      </c>
      <c r="B9" s="14">
        <v>2.6777006507592191</v>
      </c>
      <c r="C9" s="14">
        <v>6.53</v>
      </c>
      <c r="D9" s="14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47887-64F4-8245-A01B-B5C0A3183C07}">
  <dimension ref="A1:E16"/>
  <sheetViews>
    <sheetView tabSelected="1" workbookViewId="0">
      <selection activeCell="B16" sqref="B16"/>
    </sheetView>
  </sheetViews>
  <sheetFormatPr baseColWidth="10" defaultRowHeight="15" x14ac:dyDescent="0.2"/>
  <cols>
    <col min="1" max="2" width="15.83203125" customWidth="1"/>
    <col min="5" max="5" width="15.83203125" customWidth="1"/>
  </cols>
  <sheetData>
    <row r="1" spans="1:5" x14ac:dyDescent="0.2">
      <c r="A1" t="s">
        <v>1701</v>
      </c>
      <c r="B1" t="s">
        <v>1704</v>
      </c>
      <c r="C1" t="s">
        <v>1702</v>
      </c>
      <c r="D1" t="s">
        <v>1703</v>
      </c>
      <c r="E1" t="s">
        <v>1700</v>
      </c>
    </row>
    <row r="2" spans="1:5" x14ac:dyDescent="0.2">
      <c r="A2" s="13" t="s">
        <v>1306</v>
      </c>
      <c r="B2" s="14">
        <v>2.6230370370370366</v>
      </c>
      <c r="C2" s="14">
        <v>5</v>
      </c>
      <c r="D2" s="14">
        <v>1</v>
      </c>
      <c r="E2" s="14">
        <f>C2-D2</f>
        <v>4</v>
      </c>
    </row>
    <row r="3" spans="1:5" x14ac:dyDescent="0.2">
      <c r="A3" s="13" t="s">
        <v>1308</v>
      </c>
      <c r="B3" s="14">
        <v>2.7148663101604282</v>
      </c>
      <c r="C3" s="14">
        <v>6.53</v>
      </c>
      <c r="D3" s="14">
        <v>1</v>
      </c>
      <c r="E3" s="14">
        <f t="shared" ref="E3:E6" si="0">C3-D3</f>
        <v>5.53</v>
      </c>
    </row>
    <row r="4" spans="1:5" x14ac:dyDescent="0.2">
      <c r="A4" s="13" t="s">
        <v>1307</v>
      </c>
      <c r="B4" s="14">
        <v>2.6303409090909091</v>
      </c>
      <c r="C4" s="14">
        <v>4.5</v>
      </c>
      <c r="D4" s="14">
        <v>1</v>
      </c>
      <c r="E4" s="14">
        <f t="shared" si="0"/>
        <v>3.5</v>
      </c>
    </row>
    <row r="5" spans="1:5" x14ac:dyDescent="0.2">
      <c r="A5" s="13" t="s">
        <v>1310</v>
      </c>
      <c r="B5" s="14">
        <v>2.5193750000000001</v>
      </c>
      <c r="C5" s="14">
        <v>3.81</v>
      </c>
      <c r="D5" s="14">
        <v>2</v>
      </c>
      <c r="E5" s="14">
        <f t="shared" si="0"/>
        <v>1.81</v>
      </c>
    </row>
    <row r="6" spans="1:5" x14ac:dyDescent="0.2">
      <c r="A6" s="13" t="s">
        <v>1309</v>
      </c>
      <c r="B6" s="14">
        <v>2.8814285714285712</v>
      </c>
      <c r="C6" s="14">
        <v>5</v>
      </c>
      <c r="D6" s="14">
        <v>2</v>
      </c>
      <c r="E6" s="14">
        <f t="shared" si="0"/>
        <v>3</v>
      </c>
    </row>
    <row r="7" spans="1:5" x14ac:dyDescent="0.2">
      <c r="A7" s="14"/>
      <c r="B7" s="14"/>
      <c r="C7" s="14"/>
      <c r="D7" s="14"/>
    </row>
    <row r="8" spans="1:5" x14ac:dyDescent="0.2">
      <c r="A8" s="14"/>
      <c r="B8" s="14"/>
      <c r="C8" s="14"/>
      <c r="D8" s="14"/>
    </row>
    <row r="9" spans="1:5" x14ac:dyDescent="0.2">
      <c r="A9" s="14"/>
      <c r="B9" s="14"/>
      <c r="C9" s="14"/>
      <c r="D9" s="14"/>
    </row>
    <row r="11" spans="1:5" x14ac:dyDescent="0.2">
      <c r="E11" s="14"/>
    </row>
    <row r="12" spans="1:5" x14ac:dyDescent="0.2">
      <c r="E12" s="14"/>
    </row>
    <row r="13" spans="1:5" x14ac:dyDescent="0.2">
      <c r="E13" s="14"/>
    </row>
    <row r="14" spans="1:5" x14ac:dyDescent="0.2">
      <c r="E14" s="14"/>
    </row>
    <row r="15" spans="1:5" x14ac:dyDescent="0.2">
      <c r="E15" s="14"/>
    </row>
    <row r="16" spans="1:5" x14ac:dyDescent="0.2">
      <c r="E16" s="14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BD3C0-D6D6-0A4A-8E31-E5D0C3718EC9}">
  <dimension ref="A3:D13"/>
  <sheetViews>
    <sheetView workbookViewId="0">
      <selection activeCell="D3" sqref="D3"/>
    </sheetView>
  </sheetViews>
  <sheetFormatPr baseColWidth="10" defaultRowHeight="15" x14ac:dyDescent="0.2"/>
  <cols>
    <col min="1" max="1" width="12.1640625" bestFit="1" customWidth="1"/>
    <col min="2" max="3" width="19.1640625" bestFit="1" customWidth="1"/>
    <col min="4" max="45" width="6" bestFit="1" customWidth="1"/>
    <col min="46" max="46" width="6.33203125" bestFit="1" customWidth="1"/>
    <col min="47" max="47" width="10" bestFit="1" customWidth="1"/>
  </cols>
  <sheetData>
    <row r="3" spans="1:4" ht="16" x14ac:dyDescent="0.2">
      <c r="A3" s="12" t="s">
        <v>1689</v>
      </c>
      <c r="B3" s="14" t="s">
        <v>1691</v>
      </c>
      <c r="D3" s="15" t="s">
        <v>1692</v>
      </c>
    </row>
    <row r="4" spans="1:4" x14ac:dyDescent="0.2">
      <c r="A4" s="13">
        <v>2014</v>
      </c>
      <c r="B4" s="14">
        <v>255.25</v>
      </c>
    </row>
    <row r="5" spans="1:4" x14ac:dyDescent="0.2">
      <c r="A5" s="13">
        <v>2015</v>
      </c>
      <c r="B5" s="14">
        <v>239.48999999999998</v>
      </c>
    </row>
    <row r="6" spans="1:4" x14ac:dyDescent="0.2">
      <c r="A6" s="13">
        <v>2016</v>
      </c>
      <c r="B6" s="14">
        <v>129.75000000000003</v>
      </c>
    </row>
    <row r="7" spans="1:4" x14ac:dyDescent="0.2">
      <c r="A7" s="13">
        <v>2017</v>
      </c>
      <c r="B7" s="14">
        <v>59.4</v>
      </c>
    </row>
    <row r="8" spans="1:4" x14ac:dyDescent="0.2">
      <c r="A8" s="13">
        <v>2018</v>
      </c>
      <c r="B8" s="14">
        <v>23.729999999999997</v>
      </c>
    </row>
    <row r="9" spans="1:4" x14ac:dyDescent="0.2">
      <c r="A9" s="13">
        <v>2019</v>
      </c>
      <c r="B9" s="14">
        <v>71.55</v>
      </c>
    </row>
    <row r="10" spans="1:4" x14ac:dyDescent="0.2">
      <c r="A10" s="13">
        <v>2020</v>
      </c>
      <c r="B10" s="14">
        <v>80.900000000000006</v>
      </c>
    </row>
    <row r="11" spans="1:4" x14ac:dyDescent="0.2">
      <c r="A11" s="13">
        <v>2021</v>
      </c>
      <c r="B11" s="14">
        <v>209.71000000000004</v>
      </c>
    </row>
    <row r="12" spans="1:4" x14ac:dyDescent="0.2">
      <c r="A12" s="13">
        <v>2022</v>
      </c>
      <c r="B12" s="14">
        <v>174.44</v>
      </c>
    </row>
    <row r="13" spans="1:4" x14ac:dyDescent="0.2">
      <c r="A13" s="13" t="s">
        <v>1690</v>
      </c>
      <c r="B13">
        <v>1244.22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5"/>
  <sheetViews>
    <sheetView zoomScale="130" zoomScaleNormal="130" workbookViewId="0">
      <selection activeCell="A145" sqref="A1:R1048576"/>
    </sheetView>
  </sheetViews>
  <sheetFormatPr baseColWidth="10" defaultColWidth="8.83203125" defaultRowHeight="15" x14ac:dyDescent="0.2"/>
  <cols>
    <col min="2" max="2" width="13.5" customWidth="1"/>
    <col min="3" max="3" width="16.33203125" customWidth="1"/>
    <col min="4" max="4" width="14.6640625" customWidth="1"/>
    <col min="6" max="6" width="17" customWidth="1"/>
    <col min="8" max="8" width="11.33203125" customWidth="1"/>
    <col min="11" max="11" width="8.83203125" style="4"/>
    <col min="12" max="12" width="26.33203125" style="2" bestFit="1" customWidth="1"/>
    <col min="13" max="13" width="10.83203125" style="6" customWidth="1"/>
    <col min="18" max="18" width="19.1640625" customWidth="1"/>
  </cols>
  <sheetData>
    <row r="1" spans="1:18" x14ac:dyDescent="0.2">
      <c r="A1" t="s">
        <v>1447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9</v>
      </c>
      <c r="L1" s="3" t="s">
        <v>3</v>
      </c>
      <c r="M1" s="7" t="s">
        <v>1446</v>
      </c>
      <c r="N1" s="10" t="s">
        <v>1685</v>
      </c>
      <c r="O1" s="9" t="s">
        <v>1445</v>
      </c>
      <c r="P1" s="11" t="s">
        <v>1686</v>
      </c>
      <c r="Q1" s="11" t="s">
        <v>1687</v>
      </c>
      <c r="R1" s="11" t="s">
        <v>1688</v>
      </c>
    </row>
    <row r="2" spans="1:18" x14ac:dyDescent="0.2">
      <c r="A2" s="1">
        <v>0</v>
      </c>
      <c r="B2" t="s">
        <v>10</v>
      </c>
      <c r="C2">
        <v>40.6232544</v>
      </c>
      <c r="D2">
        <v>-73.937922400000005</v>
      </c>
      <c r="E2" t="s">
        <v>407</v>
      </c>
      <c r="F2" t="s">
        <v>792</v>
      </c>
      <c r="G2">
        <v>2022</v>
      </c>
      <c r="H2">
        <v>3</v>
      </c>
      <c r="I2" t="s">
        <v>1253</v>
      </c>
      <c r="J2" t="s">
        <v>1297</v>
      </c>
      <c r="K2" s="4" t="s">
        <v>1311</v>
      </c>
      <c r="L2" s="2">
        <v>44848</v>
      </c>
      <c r="M2" s="8">
        <v>0.74850694444444443</v>
      </c>
      <c r="N2" t="str">
        <f>TEXT(M2,"HH")</f>
        <v>17</v>
      </c>
      <c r="O2" t="str">
        <f>VLOOKUP(K2,Boroughs!A:B,2,FALSE)</f>
        <v>Brooklyn</v>
      </c>
      <c r="P2" t="str">
        <f>TEXT(L2,"dddd")</f>
        <v>Friday</v>
      </c>
      <c r="Q2" t="str">
        <f>TEXT(L2,"mmmm")</f>
        <v>October</v>
      </c>
      <c r="R2" t="str">
        <f>VLOOKUP(K2, Neighborhood!A:B,2,FALSE)</f>
        <v xml:space="preserve">Vanderveer </v>
      </c>
    </row>
    <row r="3" spans="1:18" x14ac:dyDescent="0.2">
      <c r="A3" s="1">
        <v>1</v>
      </c>
      <c r="B3" t="s">
        <v>11</v>
      </c>
      <c r="C3">
        <v>40.680891699999997</v>
      </c>
      <c r="D3">
        <v>-73.842630700000001</v>
      </c>
      <c r="E3" t="s">
        <v>408</v>
      </c>
      <c r="F3" t="s">
        <v>793</v>
      </c>
      <c r="G3">
        <v>2022</v>
      </c>
      <c r="H3">
        <v>3</v>
      </c>
      <c r="I3" t="s">
        <v>1253</v>
      </c>
      <c r="J3" t="s">
        <v>1297</v>
      </c>
      <c r="K3" s="4" t="s">
        <v>1312</v>
      </c>
      <c r="L3" s="2">
        <v>44842</v>
      </c>
      <c r="M3" s="8">
        <v>0.78401620370370362</v>
      </c>
      <c r="N3" t="str">
        <f t="shared" ref="N3:N66" si="0">TEXT(M3,"HH")</f>
        <v>18</v>
      </c>
      <c r="O3" t="str">
        <f>VLOOKUP(K3,Boroughs!A:B,2,FALSE)</f>
        <v>Queens</v>
      </c>
      <c r="P3" t="str">
        <f t="shared" ref="P3:P66" si="1">TEXT(L3,"dddd")</f>
        <v>Saturday</v>
      </c>
      <c r="Q3" t="str">
        <f t="shared" ref="Q3:Q66" si="2">TEXT(L3,"mmmm")</f>
        <v>October</v>
      </c>
      <c r="R3" t="str">
        <f>VLOOKUP(K3, Neighborhood!A:B,2,FALSE)</f>
        <v xml:space="preserve">Ozone Park </v>
      </c>
    </row>
    <row r="4" spans="1:18" x14ac:dyDescent="0.2">
      <c r="A4" s="1">
        <v>2</v>
      </c>
      <c r="B4" t="s">
        <v>12</v>
      </c>
      <c r="C4">
        <v>40.600014799999997</v>
      </c>
      <c r="D4">
        <v>-73.999455100000006</v>
      </c>
      <c r="E4" t="s">
        <v>409</v>
      </c>
      <c r="F4" t="s">
        <v>794</v>
      </c>
      <c r="G4">
        <v>2022</v>
      </c>
      <c r="H4">
        <v>2.75</v>
      </c>
      <c r="I4" t="s">
        <v>1254</v>
      </c>
      <c r="J4" t="s">
        <v>1297</v>
      </c>
      <c r="K4" s="4" t="s">
        <v>1313</v>
      </c>
      <c r="L4" s="2">
        <v>44837</v>
      </c>
      <c r="M4" s="8">
        <v>0.74123842592592604</v>
      </c>
      <c r="N4" t="str">
        <f t="shared" si="0"/>
        <v>17</v>
      </c>
      <c r="O4" t="str">
        <f>VLOOKUP(K4,Boroughs!A:B,2,FALSE)</f>
        <v>Brooklyn</v>
      </c>
      <c r="P4" t="str">
        <f t="shared" si="1"/>
        <v>Monday</v>
      </c>
      <c r="Q4" t="str">
        <f t="shared" si="2"/>
        <v>October</v>
      </c>
      <c r="R4" t="str">
        <f>VLOOKUP(K4, Neighborhood!A:B,2,FALSE)</f>
        <v xml:space="preserve">Bath Beach-Bensonhurst </v>
      </c>
    </row>
    <row r="5" spans="1:18" x14ac:dyDescent="0.2">
      <c r="A5" s="1">
        <v>3</v>
      </c>
      <c r="B5" t="s">
        <v>13</v>
      </c>
      <c r="C5">
        <v>40.713335399999998</v>
      </c>
      <c r="D5">
        <v>-73.829410199999998</v>
      </c>
      <c r="E5" t="s">
        <v>410</v>
      </c>
      <c r="F5" t="s">
        <v>795</v>
      </c>
      <c r="G5">
        <v>2022</v>
      </c>
      <c r="H5">
        <v>3.25</v>
      </c>
      <c r="I5" t="s">
        <v>1255</v>
      </c>
      <c r="J5" t="s">
        <v>1297</v>
      </c>
      <c r="K5" s="4" t="s">
        <v>1314</v>
      </c>
      <c r="L5" s="2">
        <v>44828</v>
      </c>
      <c r="M5" s="8">
        <v>0.77383101851851854</v>
      </c>
      <c r="N5" t="str">
        <f t="shared" si="0"/>
        <v>18</v>
      </c>
      <c r="O5" t="str">
        <f>VLOOKUP(K5,Boroughs!A:B,2,FALSE)</f>
        <v>Queens</v>
      </c>
      <c r="P5" t="str">
        <f t="shared" si="1"/>
        <v>Saturday</v>
      </c>
      <c r="Q5" t="str">
        <f t="shared" si="2"/>
        <v>September</v>
      </c>
      <c r="R5" t="str">
        <f>VLOOKUP(K5, Neighborhood!A:B,2,FALSE)</f>
        <v xml:space="preserve">Kew Gardens </v>
      </c>
    </row>
    <row r="6" spans="1:18" x14ac:dyDescent="0.2">
      <c r="A6" s="1">
        <v>4</v>
      </c>
      <c r="B6" t="s">
        <v>14</v>
      </c>
      <c r="C6">
        <v>40.748250900000002</v>
      </c>
      <c r="D6">
        <v>-73.9923498</v>
      </c>
      <c r="E6" t="s">
        <v>411</v>
      </c>
      <c r="F6" t="s">
        <v>796</v>
      </c>
      <c r="G6">
        <v>2022</v>
      </c>
      <c r="H6">
        <v>1</v>
      </c>
      <c r="I6" t="s">
        <v>1256</v>
      </c>
      <c r="J6" t="s">
        <v>1297</v>
      </c>
      <c r="K6" s="4" t="s">
        <v>1315</v>
      </c>
      <c r="L6" s="2">
        <v>44819</v>
      </c>
      <c r="M6" s="8">
        <v>0.76615740740740745</v>
      </c>
      <c r="N6" t="str">
        <f t="shared" si="0"/>
        <v>18</v>
      </c>
      <c r="O6" t="str">
        <f>VLOOKUP(K6,Boroughs!A:B,2,FALSE)</f>
        <v>Manhattan</v>
      </c>
      <c r="P6" t="str">
        <f t="shared" si="1"/>
        <v>Thursday</v>
      </c>
      <c r="Q6" t="str">
        <f t="shared" si="2"/>
        <v>September</v>
      </c>
      <c r="R6" t="str">
        <f>VLOOKUP(K6, Neighborhood!A:B,2,FALSE)</f>
        <v xml:space="preserve">Fur-Flower District </v>
      </c>
    </row>
    <row r="7" spans="1:18" x14ac:dyDescent="0.2">
      <c r="A7" s="1">
        <v>5</v>
      </c>
      <c r="B7" t="s">
        <v>15</v>
      </c>
      <c r="C7">
        <v>40.854561599999997</v>
      </c>
      <c r="D7">
        <v>-73.865881799999997</v>
      </c>
      <c r="E7" t="s">
        <v>412</v>
      </c>
      <c r="F7" t="s">
        <v>797</v>
      </c>
      <c r="G7">
        <v>2022</v>
      </c>
      <c r="H7">
        <v>3.5</v>
      </c>
      <c r="I7" t="s">
        <v>1257</v>
      </c>
      <c r="J7" t="s">
        <v>1297</v>
      </c>
      <c r="K7" s="4" t="s">
        <v>1316</v>
      </c>
      <c r="L7" s="2">
        <v>44813</v>
      </c>
      <c r="M7" s="8">
        <v>0.86717592592592585</v>
      </c>
      <c r="N7" t="str">
        <f t="shared" si="0"/>
        <v>20</v>
      </c>
      <c r="O7" t="str">
        <f>VLOOKUP(K7,Boroughs!A:B,2,FALSE)</f>
        <v>The Bronx</v>
      </c>
      <c r="P7" t="str">
        <f t="shared" si="1"/>
        <v>Friday</v>
      </c>
      <c r="Q7" t="str">
        <f t="shared" si="2"/>
        <v>September</v>
      </c>
      <c r="R7" t="str">
        <f>VLOOKUP(K7, Neighborhood!A:B,2,FALSE)</f>
        <v xml:space="preserve">Parkchester-Van Nest </v>
      </c>
    </row>
    <row r="8" spans="1:18" x14ac:dyDescent="0.2">
      <c r="A8" s="1">
        <v>6</v>
      </c>
      <c r="B8" t="s">
        <v>16</v>
      </c>
      <c r="C8">
        <v>40.863129100000002</v>
      </c>
      <c r="D8">
        <v>-73.858510800000005</v>
      </c>
      <c r="E8" t="s">
        <v>412</v>
      </c>
      <c r="F8" t="s">
        <v>798</v>
      </c>
      <c r="G8">
        <v>2022</v>
      </c>
      <c r="H8">
        <v>3</v>
      </c>
      <c r="I8" t="s">
        <v>1253</v>
      </c>
      <c r="J8" t="s">
        <v>1297</v>
      </c>
      <c r="K8" s="4" t="s">
        <v>1317</v>
      </c>
      <c r="L8" s="2">
        <v>44813</v>
      </c>
      <c r="M8" s="8">
        <v>0.71771990740740732</v>
      </c>
      <c r="N8" t="str">
        <f t="shared" si="0"/>
        <v>17</v>
      </c>
      <c r="O8" t="str">
        <f>VLOOKUP(K8,Boroughs!A:B,2,FALSE)</f>
        <v>The Bronx</v>
      </c>
      <c r="P8" t="str">
        <f t="shared" si="1"/>
        <v>Friday</v>
      </c>
      <c r="Q8" t="str">
        <f t="shared" si="2"/>
        <v>September</v>
      </c>
      <c r="R8" t="str">
        <f>VLOOKUP(K8, Neighborhood!A:B,2,FALSE)</f>
        <v xml:space="preserve">Williamsbridge-Baychester </v>
      </c>
    </row>
    <row r="9" spans="1:18" x14ac:dyDescent="0.2">
      <c r="A9" s="1">
        <v>7</v>
      </c>
      <c r="B9" t="s">
        <v>17</v>
      </c>
      <c r="C9">
        <v>40.6004632</v>
      </c>
      <c r="D9">
        <v>-73.943072400000005</v>
      </c>
      <c r="E9" t="s">
        <v>413</v>
      </c>
      <c r="F9" t="s">
        <v>799</v>
      </c>
      <c r="G9">
        <v>2022</v>
      </c>
      <c r="H9">
        <v>3.35</v>
      </c>
      <c r="I9" t="s">
        <v>1258</v>
      </c>
      <c r="J9" t="s">
        <v>1297</v>
      </c>
      <c r="K9" s="4" t="s">
        <v>1318</v>
      </c>
      <c r="L9" s="2">
        <v>44809</v>
      </c>
      <c r="M9" s="8">
        <v>0.69245370370370374</v>
      </c>
      <c r="N9" t="str">
        <f t="shared" si="0"/>
        <v>16</v>
      </c>
      <c r="O9" t="str">
        <f>VLOOKUP(K9,Boroughs!A:B,2,FALSE)</f>
        <v>Brooklyn</v>
      </c>
      <c r="P9" t="str">
        <f t="shared" si="1"/>
        <v>Monday</v>
      </c>
      <c r="Q9" t="str">
        <f t="shared" si="2"/>
        <v>September</v>
      </c>
      <c r="R9" t="str">
        <f>VLOOKUP(K9, Neighborhood!A:B,2,FALSE)</f>
        <v xml:space="preserve">Homecrest-Madison </v>
      </c>
    </row>
    <row r="10" spans="1:18" x14ac:dyDescent="0.2">
      <c r="A10" s="1">
        <v>8</v>
      </c>
      <c r="B10" t="s">
        <v>18</v>
      </c>
      <c r="C10">
        <v>40.903661300000003</v>
      </c>
      <c r="D10">
        <v>-73.850466800000007</v>
      </c>
      <c r="E10" t="s">
        <v>414</v>
      </c>
      <c r="F10" t="s">
        <v>800</v>
      </c>
      <c r="G10">
        <v>2022</v>
      </c>
      <c r="H10">
        <v>3</v>
      </c>
      <c r="I10" t="s">
        <v>1253</v>
      </c>
      <c r="J10" t="s">
        <v>1297</v>
      </c>
      <c r="K10" s="4" t="s">
        <v>1319</v>
      </c>
      <c r="L10" s="2">
        <v>44791</v>
      </c>
      <c r="M10" s="8">
        <v>0.89098379629629632</v>
      </c>
      <c r="N10" t="str">
        <f t="shared" si="0"/>
        <v>21</v>
      </c>
      <c r="O10" t="str">
        <f>VLOOKUP(K10,Boroughs!A:B,2,FALSE)</f>
        <v>The Bronx</v>
      </c>
      <c r="P10" t="str">
        <f t="shared" si="1"/>
        <v>Thursday</v>
      </c>
      <c r="Q10" t="str">
        <f t="shared" si="2"/>
        <v>August</v>
      </c>
      <c r="R10" t="str">
        <f>VLOOKUP(K10, Neighborhood!A:B,2,FALSE)</f>
        <v xml:space="preserve">Woodlawn-Wakefield </v>
      </c>
    </row>
    <row r="11" spans="1:18" x14ac:dyDescent="0.2">
      <c r="A11" s="1">
        <v>9</v>
      </c>
      <c r="B11" t="s">
        <v>19</v>
      </c>
      <c r="C11">
        <v>40.8676344</v>
      </c>
      <c r="D11">
        <v>-73.883604599999998</v>
      </c>
      <c r="E11" t="s">
        <v>415</v>
      </c>
      <c r="F11" t="s">
        <v>801</v>
      </c>
      <c r="G11">
        <v>2022</v>
      </c>
      <c r="H11">
        <v>3.5</v>
      </c>
      <c r="I11" t="s">
        <v>1257</v>
      </c>
      <c r="J11" t="s">
        <v>1297</v>
      </c>
      <c r="K11" s="4" t="s">
        <v>1320</v>
      </c>
      <c r="L11" s="2">
        <v>44786</v>
      </c>
      <c r="M11" s="8">
        <v>0.87043981481481481</v>
      </c>
      <c r="N11" t="str">
        <f t="shared" si="0"/>
        <v>20</v>
      </c>
      <c r="O11" t="str">
        <f>VLOOKUP(K11,Boroughs!A:B,2,FALSE)</f>
        <v>The Bronx</v>
      </c>
      <c r="P11" t="str">
        <f t="shared" si="1"/>
        <v>Saturday</v>
      </c>
      <c r="Q11" t="str">
        <f t="shared" si="2"/>
        <v>August</v>
      </c>
      <c r="R11" t="str">
        <f>VLOOKUP(K11, Neighborhood!A:B,2,FALSE)</f>
        <v xml:space="preserve">Belmont-Fordham-Bedford Park </v>
      </c>
    </row>
    <row r="12" spans="1:18" x14ac:dyDescent="0.2">
      <c r="A12" s="1">
        <v>10</v>
      </c>
      <c r="B12" t="s">
        <v>20</v>
      </c>
      <c r="C12">
        <v>40.533289199999999</v>
      </c>
      <c r="D12">
        <v>-74.192775499999996</v>
      </c>
      <c r="E12" t="s">
        <v>416</v>
      </c>
      <c r="F12" t="s">
        <v>802</v>
      </c>
      <c r="G12">
        <v>2022</v>
      </c>
      <c r="H12">
        <v>2.5</v>
      </c>
      <c r="I12" t="s">
        <v>1259</v>
      </c>
      <c r="J12" t="s">
        <v>1297</v>
      </c>
      <c r="K12" s="4" t="s">
        <v>1321</v>
      </c>
      <c r="L12" s="2">
        <v>44785</v>
      </c>
      <c r="M12" s="8">
        <v>0.89917824074074071</v>
      </c>
      <c r="N12" t="str">
        <f t="shared" si="0"/>
        <v>21</v>
      </c>
      <c r="O12" t="str">
        <f>VLOOKUP(K12,Boroughs!A:B,2,FALSE)</f>
        <v>Staten Island</v>
      </c>
      <c r="P12" t="str">
        <f t="shared" si="1"/>
        <v>Friday</v>
      </c>
      <c r="Q12" t="str">
        <f t="shared" si="2"/>
        <v>August</v>
      </c>
      <c r="R12" t="str">
        <f>VLOOKUP(K12, Neighborhood!A:B,2,FALSE)</f>
        <v xml:space="preserve">Eltingville-Arden Heights </v>
      </c>
    </row>
    <row r="13" spans="1:18" x14ac:dyDescent="0.2">
      <c r="A13" s="1">
        <v>11</v>
      </c>
      <c r="B13" t="s">
        <v>21</v>
      </c>
      <c r="C13">
        <v>40.716672600000003</v>
      </c>
      <c r="D13">
        <v>-73.999670100000003</v>
      </c>
      <c r="E13" t="s">
        <v>417</v>
      </c>
      <c r="F13" t="s">
        <v>803</v>
      </c>
      <c r="G13">
        <v>2022</v>
      </c>
      <c r="H13">
        <v>3.81</v>
      </c>
      <c r="I13" t="s">
        <v>1260</v>
      </c>
      <c r="J13" t="s">
        <v>1297</v>
      </c>
      <c r="K13" s="4" t="s">
        <v>1322</v>
      </c>
      <c r="L13" s="2">
        <v>44775</v>
      </c>
      <c r="M13" s="8">
        <v>0.80942129629629633</v>
      </c>
      <c r="N13" t="str">
        <f t="shared" si="0"/>
        <v>19</v>
      </c>
      <c r="O13" t="str">
        <f>VLOOKUP(K13,Boroughs!A:B,2,FALSE)</f>
        <v>Manhattan</v>
      </c>
      <c r="P13" t="str">
        <f t="shared" si="1"/>
        <v>Tuesday</v>
      </c>
      <c r="Q13" t="str">
        <f t="shared" si="2"/>
        <v>August</v>
      </c>
      <c r="R13" t="str">
        <f>VLOOKUP(K13, Neighborhood!A:B,2,FALSE)</f>
        <v>Chinatown and Vicinity</v>
      </c>
    </row>
    <row r="14" spans="1:18" x14ac:dyDescent="0.2">
      <c r="A14" s="1">
        <v>12</v>
      </c>
      <c r="B14" t="s">
        <v>22</v>
      </c>
      <c r="C14">
        <v>40.8855857</v>
      </c>
      <c r="D14">
        <v>-73.910377600000004</v>
      </c>
      <c r="E14" t="s">
        <v>418</v>
      </c>
      <c r="F14" t="s">
        <v>804</v>
      </c>
      <c r="G14">
        <v>2022</v>
      </c>
      <c r="H14">
        <v>4.3499999999999996</v>
      </c>
      <c r="I14" t="s">
        <v>1261</v>
      </c>
      <c r="J14" t="s">
        <v>1298</v>
      </c>
      <c r="K14" s="4" t="s">
        <v>1323</v>
      </c>
      <c r="L14" s="2">
        <v>44771</v>
      </c>
      <c r="M14" s="8">
        <v>0.78023148148148147</v>
      </c>
      <c r="N14" t="str">
        <f t="shared" si="0"/>
        <v>18</v>
      </c>
      <c r="O14" t="str">
        <f>VLOOKUP(K14,Boroughs!A:B,2,FALSE)</f>
        <v>The Bronx</v>
      </c>
      <c r="P14" t="str">
        <f t="shared" si="1"/>
        <v>Friday</v>
      </c>
      <c r="Q14" t="str">
        <f t="shared" si="2"/>
        <v>July</v>
      </c>
      <c r="R14" t="e">
        <f>VLOOKUP(K14, Neighborhood!A:B,2,FALSE)</f>
        <v>#N/A</v>
      </c>
    </row>
    <row r="15" spans="1:18" x14ac:dyDescent="0.2">
      <c r="A15" s="1">
        <v>13</v>
      </c>
      <c r="B15" t="s">
        <v>23</v>
      </c>
      <c r="C15">
        <v>40.684326200000001</v>
      </c>
      <c r="D15">
        <v>-73.845000200000001</v>
      </c>
      <c r="E15" t="s">
        <v>419</v>
      </c>
      <c r="F15" t="s">
        <v>805</v>
      </c>
      <c r="G15">
        <v>2022</v>
      </c>
      <c r="H15">
        <v>3</v>
      </c>
      <c r="I15" t="s">
        <v>1253</v>
      </c>
      <c r="J15" t="s">
        <v>1297</v>
      </c>
      <c r="K15" s="4" t="s">
        <v>1324</v>
      </c>
      <c r="L15" s="2">
        <v>44765</v>
      </c>
      <c r="M15" s="8">
        <v>0.88942129629629629</v>
      </c>
      <c r="N15" t="str">
        <f t="shared" si="0"/>
        <v>21</v>
      </c>
      <c r="O15" t="str">
        <f>VLOOKUP(K15,Boroughs!A:B,2,FALSE)</f>
        <v>Queens</v>
      </c>
      <c r="P15" t="str">
        <f t="shared" si="1"/>
        <v>Saturday</v>
      </c>
      <c r="Q15" t="str">
        <f t="shared" si="2"/>
        <v>July</v>
      </c>
      <c r="R15" t="str">
        <f>VLOOKUP(K15, Neighborhood!A:B,2,FALSE)</f>
        <v xml:space="preserve">Ozone Park-Woodhaven </v>
      </c>
    </row>
    <row r="16" spans="1:18" x14ac:dyDescent="0.2">
      <c r="A16" s="1">
        <v>14</v>
      </c>
      <c r="B16" t="s">
        <v>24</v>
      </c>
      <c r="C16">
        <v>40.867910500000001</v>
      </c>
      <c r="D16">
        <v>-73.900489399999998</v>
      </c>
      <c r="E16" t="s">
        <v>420</v>
      </c>
      <c r="F16" t="s">
        <v>806</v>
      </c>
      <c r="G16">
        <v>2022</v>
      </c>
      <c r="H16">
        <v>3.25</v>
      </c>
      <c r="I16" t="s">
        <v>1255</v>
      </c>
      <c r="J16" t="s">
        <v>1297</v>
      </c>
      <c r="K16" s="4" t="s">
        <v>1325</v>
      </c>
      <c r="L16" s="2">
        <v>44764</v>
      </c>
      <c r="M16" s="8">
        <v>0.70710648148148147</v>
      </c>
      <c r="N16" t="str">
        <f t="shared" si="0"/>
        <v>16</v>
      </c>
      <c r="O16" t="str">
        <f>VLOOKUP(K16,Boroughs!A:B,2,FALSE)</f>
        <v>The Bronx</v>
      </c>
      <c r="P16" t="str">
        <f t="shared" si="1"/>
        <v>Friday</v>
      </c>
      <c r="Q16" t="str">
        <f t="shared" si="2"/>
        <v>July</v>
      </c>
      <c r="R16" t="str">
        <f>VLOOKUP(K16, Neighborhood!A:B,2,FALSE)</f>
        <v xml:space="preserve">University Heights-Kingsbridge </v>
      </c>
    </row>
    <row r="17" spans="1:18" x14ac:dyDescent="0.2">
      <c r="A17" s="1">
        <v>15</v>
      </c>
      <c r="B17" t="s">
        <v>25</v>
      </c>
      <c r="C17">
        <v>40.865698999999999</v>
      </c>
      <c r="D17">
        <v>-73.864609000000002</v>
      </c>
      <c r="E17" t="s">
        <v>421</v>
      </c>
      <c r="F17" t="s">
        <v>807</v>
      </c>
      <c r="G17">
        <v>2022</v>
      </c>
      <c r="H17">
        <v>3</v>
      </c>
      <c r="I17" t="s">
        <v>1253</v>
      </c>
      <c r="J17" t="s">
        <v>1297</v>
      </c>
      <c r="K17" s="4" t="s">
        <v>1326</v>
      </c>
      <c r="L17" s="2">
        <v>44763</v>
      </c>
      <c r="M17" s="8">
        <v>0.81868055555555552</v>
      </c>
      <c r="N17" t="str">
        <f t="shared" si="0"/>
        <v>19</v>
      </c>
      <c r="O17" t="str">
        <f>VLOOKUP(K17,Boroughs!A:B,2,FALSE)</f>
        <v>The Bronx</v>
      </c>
      <c r="P17" t="str">
        <f t="shared" si="1"/>
        <v>Thursday</v>
      </c>
      <c r="Q17" t="str">
        <f t="shared" si="2"/>
        <v>July</v>
      </c>
      <c r="R17" t="str">
        <f>VLOOKUP(K17, Neighborhood!A:B,2,FALSE)</f>
        <v xml:space="preserve">Norwood-Williamsbridge </v>
      </c>
    </row>
    <row r="18" spans="1:18" x14ac:dyDescent="0.2">
      <c r="A18" s="1">
        <v>16</v>
      </c>
      <c r="B18" t="s">
        <v>26</v>
      </c>
      <c r="C18">
        <v>40.655615599999997</v>
      </c>
      <c r="D18">
        <v>-74.003370500000003</v>
      </c>
      <c r="E18" t="s">
        <v>422</v>
      </c>
      <c r="F18" t="s">
        <v>808</v>
      </c>
      <c r="G18">
        <v>2022</v>
      </c>
      <c r="H18">
        <v>3</v>
      </c>
      <c r="I18" t="s">
        <v>1253</v>
      </c>
      <c r="J18" t="s">
        <v>1297</v>
      </c>
      <c r="K18" s="4" t="s">
        <v>1327</v>
      </c>
      <c r="L18" s="2">
        <v>44750</v>
      </c>
      <c r="M18" s="8">
        <v>0.80913194444444436</v>
      </c>
      <c r="N18" t="str">
        <f t="shared" si="0"/>
        <v>19</v>
      </c>
      <c r="O18" t="str">
        <f>VLOOKUP(K18,Boroughs!A:B,2,FALSE)</f>
        <v>Brooklyn</v>
      </c>
      <c r="P18" t="str">
        <f t="shared" si="1"/>
        <v>Friday</v>
      </c>
      <c r="Q18" t="str">
        <f t="shared" si="2"/>
        <v>July</v>
      </c>
      <c r="R18" t="str">
        <f>VLOOKUP(K18, Neighborhood!A:B,2,FALSE)</f>
        <v xml:space="preserve">Industry City-Sunset Park </v>
      </c>
    </row>
    <row r="19" spans="1:18" x14ac:dyDescent="0.2">
      <c r="A19" s="1">
        <v>17</v>
      </c>
      <c r="B19" t="s">
        <v>27</v>
      </c>
      <c r="C19">
        <v>40.655044599999997</v>
      </c>
      <c r="D19">
        <v>-73.916050600000005</v>
      </c>
      <c r="E19" t="s">
        <v>423</v>
      </c>
      <c r="F19" t="s">
        <v>809</v>
      </c>
      <c r="G19">
        <v>2022</v>
      </c>
      <c r="H19">
        <v>3</v>
      </c>
      <c r="I19" t="s">
        <v>1253</v>
      </c>
      <c r="J19" t="s">
        <v>1297</v>
      </c>
      <c r="K19" s="4" t="s">
        <v>1328</v>
      </c>
      <c r="L19" s="2">
        <v>44743</v>
      </c>
      <c r="M19" s="8">
        <v>0.72538194444444448</v>
      </c>
      <c r="N19" t="str">
        <f t="shared" si="0"/>
        <v>17</v>
      </c>
      <c r="O19" t="str">
        <f>VLOOKUP(K19,Boroughs!A:B,2,FALSE)</f>
        <v>Brooklyn</v>
      </c>
      <c r="P19" t="str">
        <f t="shared" si="1"/>
        <v>Friday</v>
      </c>
      <c r="Q19" t="str">
        <f t="shared" si="2"/>
        <v>July</v>
      </c>
      <c r="R19" t="str">
        <f>VLOOKUP(K19, Neighborhood!A:B,2,FALSE)</f>
        <v xml:space="preserve">Brownsville </v>
      </c>
    </row>
    <row r="20" spans="1:18" x14ac:dyDescent="0.2">
      <c r="A20" s="1">
        <v>18</v>
      </c>
      <c r="B20" t="s">
        <v>28</v>
      </c>
      <c r="C20">
        <v>40.804819799999997</v>
      </c>
      <c r="D20">
        <v>-73.954764299999994</v>
      </c>
      <c r="E20" t="s">
        <v>424</v>
      </c>
      <c r="F20" t="s">
        <v>810</v>
      </c>
      <c r="G20">
        <v>2022</v>
      </c>
      <c r="H20">
        <v>3</v>
      </c>
      <c r="I20" t="s">
        <v>1253</v>
      </c>
      <c r="J20" t="s">
        <v>1297</v>
      </c>
      <c r="K20" s="4" t="s">
        <v>1329</v>
      </c>
      <c r="L20" s="2">
        <v>44716</v>
      </c>
      <c r="M20" s="8">
        <v>0.82682870370370365</v>
      </c>
      <c r="N20" t="str">
        <f t="shared" si="0"/>
        <v>19</v>
      </c>
      <c r="O20" t="str">
        <f>VLOOKUP(K20,Boroughs!A:B,2,FALSE)</f>
        <v>Manhattan</v>
      </c>
      <c r="P20" t="str">
        <f t="shared" si="1"/>
        <v>Saturday</v>
      </c>
      <c r="Q20" t="str">
        <f t="shared" si="2"/>
        <v>June</v>
      </c>
      <c r="R20" t="str">
        <f>VLOOKUP(K20, Neighborhood!A:B,2,FALSE)</f>
        <v>Harlem</v>
      </c>
    </row>
    <row r="21" spans="1:18" x14ac:dyDescent="0.2">
      <c r="A21" s="1">
        <v>19</v>
      </c>
      <c r="B21" t="s">
        <v>29</v>
      </c>
      <c r="C21">
        <v>40.700352100000003</v>
      </c>
      <c r="D21">
        <v>-73.899438700000005</v>
      </c>
      <c r="E21" t="s">
        <v>425</v>
      </c>
      <c r="F21" t="s">
        <v>811</v>
      </c>
      <c r="G21">
        <v>2022</v>
      </c>
      <c r="H21">
        <v>3</v>
      </c>
      <c r="I21" t="s">
        <v>1253</v>
      </c>
      <c r="J21" t="s">
        <v>1297</v>
      </c>
      <c r="K21" s="4" t="s">
        <v>1330</v>
      </c>
      <c r="L21" s="2">
        <v>44709</v>
      </c>
      <c r="M21" s="8">
        <v>0.72136574074074078</v>
      </c>
      <c r="N21" t="str">
        <f t="shared" si="0"/>
        <v>17</v>
      </c>
      <c r="O21" t="str">
        <f>VLOOKUP(K21,Boroughs!A:B,2,FALSE)</f>
        <v>Queens</v>
      </c>
      <c r="P21" t="str">
        <f t="shared" si="1"/>
        <v>Saturday</v>
      </c>
      <c r="Q21" t="str">
        <f t="shared" si="2"/>
        <v>May</v>
      </c>
      <c r="R21" t="str">
        <f>VLOOKUP(K21, Neighborhood!A:B,2,FALSE)</f>
        <v xml:space="preserve">Ridgewood-Glendale </v>
      </c>
    </row>
    <row r="22" spans="1:18" x14ac:dyDescent="0.2">
      <c r="A22" s="1">
        <v>20</v>
      </c>
      <c r="B22" t="s">
        <v>30</v>
      </c>
      <c r="C22">
        <v>40.684212799999997</v>
      </c>
      <c r="D22">
        <v>-73.8593422</v>
      </c>
      <c r="E22" t="s">
        <v>426</v>
      </c>
      <c r="F22" t="s">
        <v>812</v>
      </c>
      <c r="G22">
        <v>2022</v>
      </c>
      <c r="H22">
        <v>3.26</v>
      </c>
      <c r="I22" t="s">
        <v>1262</v>
      </c>
      <c r="J22" t="s">
        <v>1297</v>
      </c>
      <c r="K22" s="4" t="s">
        <v>1324</v>
      </c>
      <c r="L22" s="2">
        <v>44708</v>
      </c>
      <c r="M22" s="8">
        <v>0.84370370370370373</v>
      </c>
      <c r="N22" t="str">
        <f t="shared" si="0"/>
        <v>20</v>
      </c>
      <c r="O22" t="str">
        <f>VLOOKUP(K22,Boroughs!A:B,2,FALSE)</f>
        <v>Queens</v>
      </c>
      <c r="P22" t="str">
        <f t="shared" si="1"/>
        <v>Friday</v>
      </c>
      <c r="Q22" t="str">
        <f t="shared" si="2"/>
        <v>May</v>
      </c>
      <c r="R22" t="str">
        <f>VLOOKUP(K22, Neighborhood!A:B,2,FALSE)</f>
        <v xml:space="preserve">Ozone Park-Woodhaven </v>
      </c>
    </row>
    <row r="23" spans="1:18" x14ac:dyDescent="0.2">
      <c r="A23" s="1">
        <v>21</v>
      </c>
      <c r="B23" t="s">
        <v>31</v>
      </c>
      <c r="C23">
        <v>40.576870499999998</v>
      </c>
      <c r="D23">
        <v>-73.9846206</v>
      </c>
      <c r="E23" t="s">
        <v>427</v>
      </c>
      <c r="F23" t="s">
        <v>813</v>
      </c>
      <c r="G23">
        <v>2022</v>
      </c>
      <c r="H23">
        <v>3</v>
      </c>
      <c r="I23" t="s">
        <v>1253</v>
      </c>
      <c r="J23" t="s">
        <v>1297</v>
      </c>
      <c r="K23" s="4" t="s">
        <v>1331</v>
      </c>
      <c r="L23" s="2">
        <v>44702</v>
      </c>
      <c r="M23" s="8">
        <v>0.76504629629629628</v>
      </c>
      <c r="N23" t="str">
        <f t="shared" si="0"/>
        <v>18</v>
      </c>
      <c r="O23" t="str">
        <f>VLOOKUP(K23,Boroughs!A:B,2,FALSE)</f>
        <v>Brooklyn</v>
      </c>
      <c r="P23" t="str">
        <f t="shared" si="1"/>
        <v>Saturday</v>
      </c>
      <c r="Q23" t="str">
        <f t="shared" si="2"/>
        <v>May</v>
      </c>
      <c r="R23" t="str">
        <f>VLOOKUP(K23, Neighborhood!A:B,2,FALSE)</f>
        <v xml:space="preserve">Coney Island </v>
      </c>
    </row>
    <row r="24" spans="1:18" x14ac:dyDescent="0.2">
      <c r="A24" s="1">
        <v>22</v>
      </c>
      <c r="B24" t="s">
        <v>32</v>
      </c>
      <c r="C24">
        <v>40.610692999999998</v>
      </c>
      <c r="D24">
        <v>-74.146136999999996</v>
      </c>
      <c r="E24" t="s">
        <v>428</v>
      </c>
      <c r="F24" t="s">
        <v>814</v>
      </c>
      <c r="G24">
        <v>2022</v>
      </c>
      <c r="H24">
        <v>2.75</v>
      </c>
      <c r="I24" t="s">
        <v>1254</v>
      </c>
      <c r="J24" t="s">
        <v>1297</v>
      </c>
      <c r="K24" s="4" t="s">
        <v>1332</v>
      </c>
      <c r="L24" s="2">
        <v>44701</v>
      </c>
      <c r="M24" s="8">
        <v>0.90387731481481481</v>
      </c>
      <c r="N24" t="str">
        <f t="shared" si="0"/>
        <v>21</v>
      </c>
      <c r="O24" t="str">
        <f>VLOOKUP(K24,Boroughs!A:B,2,FALSE)</f>
        <v>Staten Island</v>
      </c>
      <c r="P24" t="str">
        <f t="shared" si="1"/>
        <v>Friday</v>
      </c>
      <c r="Q24" t="str">
        <f t="shared" si="2"/>
        <v>May</v>
      </c>
      <c r="R24" t="str">
        <f>VLOOKUP(K24, Neighborhood!A:B,2,FALSE)</f>
        <v xml:space="preserve">Castleton Corners-New Springville </v>
      </c>
    </row>
    <row r="25" spans="1:18" x14ac:dyDescent="0.2">
      <c r="A25" s="1">
        <v>23</v>
      </c>
      <c r="B25" t="s">
        <v>33</v>
      </c>
      <c r="C25">
        <v>40.743450799999998</v>
      </c>
      <c r="D25">
        <v>-73.854715200000001</v>
      </c>
      <c r="E25" t="s">
        <v>429</v>
      </c>
      <c r="F25" t="s">
        <v>815</v>
      </c>
      <c r="G25">
        <v>2022</v>
      </c>
      <c r="H25">
        <v>3</v>
      </c>
      <c r="I25" t="s">
        <v>1253</v>
      </c>
      <c r="J25" t="s">
        <v>1297</v>
      </c>
      <c r="K25" s="4" t="s">
        <v>1333</v>
      </c>
      <c r="L25" s="2">
        <v>44694</v>
      </c>
      <c r="M25" s="8">
        <v>0.73190972222222228</v>
      </c>
      <c r="N25" t="str">
        <f t="shared" si="0"/>
        <v>17</v>
      </c>
      <c r="O25" t="str">
        <f>VLOOKUP(K25,Boroughs!A:B,2,FALSE)</f>
        <v>Queens</v>
      </c>
      <c r="P25" t="str">
        <f t="shared" si="1"/>
        <v>Friday</v>
      </c>
      <c r="Q25" t="str">
        <f t="shared" si="2"/>
        <v>May</v>
      </c>
      <c r="R25" t="str">
        <f>VLOOKUP(K25, Neighborhood!A:B,2,FALSE)</f>
        <v xml:space="preserve">Corona </v>
      </c>
    </row>
    <row r="26" spans="1:18" x14ac:dyDescent="0.2">
      <c r="A26" s="1">
        <v>24</v>
      </c>
      <c r="B26" t="s">
        <v>34</v>
      </c>
      <c r="C26">
        <v>40.687530000000002</v>
      </c>
      <c r="D26">
        <v>-73.954426999999995</v>
      </c>
      <c r="E26" t="s">
        <v>429</v>
      </c>
      <c r="F26" t="s">
        <v>816</v>
      </c>
      <c r="G26">
        <v>2022</v>
      </c>
      <c r="H26">
        <v>4.5</v>
      </c>
      <c r="I26" t="s">
        <v>1263</v>
      </c>
      <c r="J26" t="s">
        <v>1298</v>
      </c>
      <c r="K26" s="4" t="s">
        <v>1334</v>
      </c>
      <c r="L26" s="2">
        <v>44694</v>
      </c>
      <c r="M26" s="8">
        <v>0.11930555555555555</v>
      </c>
      <c r="N26" t="str">
        <f t="shared" si="0"/>
        <v>02</v>
      </c>
      <c r="O26" t="str">
        <f>VLOOKUP(K26,Boroughs!A:B,2,FALSE)</f>
        <v>Brooklyn</v>
      </c>
      <c r="P26" t="str">
        <f t="shared" si="1"/>
        <v>Friday</v>
      </c>
      <c r="Q26" t="str">
        <f t="shared" si="2"/>
        <v>May</v>
      </c>
      <c r="R26" t="str">
        <f>VLOOKUP(K26, Neighborhood!A:B,2,FALSE)</f>
        <v xml:space="preserve">Bedford Stuyvesant </v>
      </c>
    </row>
    <row r="27" spans="1:18" x14ac:dyDescent="0.2">
      <c r="A27" s="1">
        <v>25</v>
      </c>
      <c r="B27" t="s">
        <v>35</v>
      </c>
      <c r="C27">
        <v>40.760803500000002</v>
      </c>
      <c r="D27">
        <v>-73.990625100000003</v>
      </c>
      <c r="E27" t="s">
        <v>430</v>
      </c>
      <c r="F27" t="s">
        <v>817</v>
      </c>
      <c r="G27">
        <v>2022</v>
      </c>
      <c r="H27">
        <v>3.76</v>
      </c>
      <c r="I27" t="s">
        <v>1264</v>
      </c>
      <c r="J27" t="s">
        <v>1297</v>
      </c>
      <c r="K27" s="4" t="s">
        <v>1335</v>
      </c>
      <c r="L27" s="2">
        <v>44693</v>
      </c>
      <c r="M27" s="8">
        <v>0.93623842592592599</v>
      </c>
      <c r="N27" t="str">
        <f t="shared" si="0"/>
        <v>22</v>
      </c>
      <c r="O27" t="str">
        <f>VLOOKUP(K27,Boroughs!A:B,2,FALSE)</f>
        <v>Manhattan</v>
      </c>
      <c r="P27" t="str">
        <f t="shared" si="1"/>
        <v>Thursday</v>
      </c>
      <c r="Q27" t="str">
        <f t="shared" si="2"/>
        <v>May</v>
      </c>
      <c r="R27" t="str">
        <f>VLOOKUP(K27, Neighborhood!A:B,2,FALSE)</f>
        <v xml:space="preserve">Theater District-Clinton </v>
      </c>
    </row>
    <row r="28" spans="1:18" x14ac:dyDescent="0.2">
      <c r="A28" s="1">
        <v>26</v>
      </c>
      <c r="B28" t="s">
        <v>36</v>
      </c>
      <c r="C28">
        <v>40.624913499999998</v>
      </c>
      <c r="D28">
        <v>-73.999350300000003</v>
      </c>
      <c r="E28" t="s">
        <v>431</v>
      </c>
      <c r="F28" t="s">
        <v>818</v>
      </c>
      <c r="G28">
        <v>2022</v>
      </c>
      <c r="H28">
        <v>2.75</v>
      </c>
      <c r="I28" t="s">
        <v>1254</v>
      </c>
      <c r="J28" t="s">
        <v>1297</v>
      </c>
      <c r="K28" s="4" t="s">
        <v>1336</v>
      </c>
      <c r="L28" s="2">
        <v>44688</v>
      </c>
      <c r="M28" s="8">
        <v>0.86045138888888895</v>
      </c>
      <c r="N28" t="str">
        <f t="shared" si="0"/>
        <v>20</v>
      </c>
      <c r="O28" t="str">
        <f>VLOOKUP(K28,Boroughs!A:B,2,FALSE)</f>
        <v>Brooklyn</v>
      </c>
      <c r="P28" t="str">
        <f t="shared" si="1"/>
        <v>Saturday</v>
      </c>
      <c r="Q28" t="str">
        <f t="shared" si="2"/>
        <v>May</v>
      </c>
      <c r="R28" t="str">
        <f>VLOOKUP(K28, Neighborhood!A:B,2,FALSE)</f>
        <v xml:space="preserve">Borough Park </v>
      </c>
    </row>
    <row r="29" spans="1:18" x14ac:dyDescent="0.2">
      <c r="A29" s="1">
        <v>27</v>
      </c>
      <c r="B29" t="s">
        <v>37</v>
      </c>
      <c r="C29">
        <v>40.598976100000002</v>
      </c>
      <c r="D29">
        <v>-73.9372106</v>
      </c>
      <c r="E29" t="s">
        <v>432</v>
      </c>
      <c r="F29" t="s">
        <v>819</v>
      </c>
      <c r="G29">
        <v>2022</v>
      </c>
      <c r="H29">
        <v>2.75</v>
      </c>
      <c r="I29" t="s">
        <v>1254</v>
      </c>
      <c r="J29" t="s">
        <v>1297</v>
      </c>
      <c r="K29" s="4" t="s">
        <v>1318</v>
      </c>
      <c r="L29" s="2">
        <v>44687</v>
      </c>
      <c r="M29" s="8">
        <v>0.73380787037037043</v>
      </c>
      <c r="N29" t="str">
        <f t="shared" si="0"/>
        <v>17</v>
      </c>
      <c r="O29" t="str">
        <f>VLOOKUP(K29,Boroughs!A:B,2,FALSE)</f>
        <v>Brooklyn</v>
      </c>
      <c r="P29" t="str">
        <f t="shared" si="1"/>
        <v>Friday</v>
      </c>
      <c r="Q29" t="str">
        <f t="shared" si="2"/>
        <v>May</v>
      </c>
      <c r="R29" t="str">
        <f>VLOOKUP(K29, Neighborhood!A:B,2,FALSE)</f>
        <v xml:space="preserve">Homecrest-Madison </v>
      </c>
    </row>
    <row r="30" spans="1:18" x14ac:dyDescent="0.2">
      <c r="A30" s="1">
        <v>28</v>
      </c>
      <c r="B30" t="s">
        <v>38</v>
      </c>
      <c r="C30">
        <v>40.757506399999997</v>
      </c>
      <c r="D30">
        <v>-73.782925300000002</v>
      </c>
      <c r="E30" t="s">
        <v>433</v>
      </c>
      <c r="F30" t="s">
        <v>820</v>
      </c>
      <c r="G30">
        <v>2022</v>
      </c>
      <c r="H30">
        <v>3.25</v>
      </c>
      <c r="I30" t="s">
        <v>1255</v>
      </c>
      <c r="J30" t="s">
        <v>1297</v>
      </c>
      <c r="K30" s="4" t="s">
        <v>1337</v>
      </c>
      <c r="L30" s="2">
        <v>44679</v>
      </c>
      <c r="M30" s="8">
        <v>0.87776620370370362</v>
      </c>
      <c r="N30" t="str">
        <f t="shared" si="0"/>
        <v>21</v>
      </c>
      <c r="O30" t="str">
        <f>VLOOKUP(K30,Boroughs!A:B,2,FALSE)</f>
        <v>Queens</v>
      </c>
      <c r="P30" t="str">
        <f t="shared" si="1"/>
        <v>Thursday</v>
      </c>
      <c r="Q30" t="str">
        <f t="shared" si="2"/>
        <v>April</v>
      </c>
      <c r="R30" t="str">
        <f>VLOOKUP(K30, Neighborhood!A:B,2,FALSE)</f>
        <v xml:space="preserve">Bayside </v>
      </c>
    </row>
    <row r="31" spans="1:18" x14ac:dyDescent="0.2">
      <c r="A31" s="1">
        <v>29</v>
      </c>
      <c r="B31" t="s">
        <v>39</v>
      </c>
      <c r="C31">
        <v>40.719574399999999</v>
      </c>
      <c r="D31">
        <v>-73.842655899999997</v>
      </c>
      <c r="E31" t="s">
        <v>434</v>
      </c>
      <c r="F31" t="s">
        <v>821</v>
      </c>
      <c r="G31">
        <v>2022</v>
      </c>
      <c r="H31">
        <v>3.24</v>
      </c>
      <c r="I31" t="s">
        <v>1265</v>
      </c>
      <c r="J31" t="s">
        <v>1297</v>
      </c>
      <c r="K31" s="4" t="s">
        <v>1338</v>
      </c>
      <c r="L31" s="2">
        <v>44673</v>
      </c>
      <c r="M31" s="8">
        <v>0.74967592592592591</v>
      </c>
      <c r="N31" t="str">
        <f t="shared" si="0"/>
        <v>17</v>
      </c>
      <c r="O31" t="str">
        <f>VLOOKUP(K31,Boroughs!A:B,2,FALSE)</f>
        <v>Queens</v>
      </c>
      <c r="P31" t="str">
        <f t="shared" si="1"/>
        <v>Friday</v>
      </c>
      <c r="Q31" t="str">
        <f t="shared" si="2"/>
        <v>April</v>
      </c>
      <c r="R31" t="str">
        <f>VLOOKUP(K31, Neighborhood!A:B,2,FALSE)</f>
        <v xml:space="preserve">Forest Hills </v>
      </c>
    </row>
    <row r="32" spans="1:18" x14ac:dyDescent="0.2">
      <c r="A32" s="1">
        <v>30</v>
      </c>
      <c r="B32" t="s">
        <v>40</v>
      </c>
      <c r="C32">
        <v>40.739963500000002</v>
      </c>
      <c r="D32">
        <v>-73.758249000000006</v>
      </c>
      <c r="E32" t="s">
        <v>435</v>
      </c>
      <c r="F32" t="s">
        <v>822</v>
      </c>
      <c r="G32">
        <v>2022</v>
      </c>
      <c r="H32">
        <v>3.5</v>
      </c>
      <c r="I32" t="s">
        <v>1257</v>
      </c>
      <c r="J32" t="s">
        <v>1297</v>
      </c>
      <c r="K32" s="4" t="s">
        <v>1339</v>
      </c>
      <c r="L32" s="2">
        <v>44667</v>
      </c>
      <c r="M32" s="8">
        <v>0.74952546296296296</v>
      </c>
      <c r="N32" t="str">
        <f t="shared" si="0"/>
        <v>17</v>
      </c>
      <c r="O32" t="str">
        <f>VLOOKUP(K32,Boroughs!A:B,2,FALSE)</f>
        <v>Queens</v>
      </c>
      <c r="P32" t="str">
        <f t="shared" si="1"/>
        <v>Saturday</v>
      </c>
      <c r="Q32" t="str">
        <f t="shared" si="2"/>
        <v>April</v>
      </c>
      <c r="R32" t="str">
        <f>VLOOKUP(K32, Neighborhood!A:B,2,FALSE)</f>
        <v xml:space="preserve">Oakland Gardens-Bayside Hills </v>
      </c>
    </row>
    <row r="33" spans="1:18" x14ac:dyDescent="0.2">
      <c r="A33" s="1">
        <v>31</v>
      </c>
      <c r="B33" t="s">
        <v>41</v>
      </c>
      <c r="C33">
        <v>40.816464099999997</v>
      </c>
      <c r="D33">
        <v>-73.902707100000001</v>
      </c>
      <c r="E33" t="s">
        <v>436</v>
      </c>
      <c r="F33" t="s">
        <v>823</v>
      </c>
      <c r="G33">
        <v>2022</v>
      </c>
      <c r="H33">
        <v>2.75</v>
      </c>
      <c r="I33" t="s">
        <v>1254</v>
      </c>
      <c r="J33" t="s">
        <v>1297</v>
      </c>
      <c r="K33" s="4" t="s">
        <v>1340</v>
      </c>
      <c r="L33" s="2">
        <v>44660</v>
      </c>
      <c r="M33" s="8">
        <v>0.86732638888888891</v>
      </c>
      <c r="N33" t="str">
        <f t="shared" si="0"/>
        <v>20</v>
      </c>
      <c r="O33" t="str">
        <f>VLOOKUP(K33,Boroughs!A:B,2,FALSE)</f>
        <v>The Bronx</v>
      </c>
      <c r="P33" t="str">
        <f t="shared" si="1"/>
        <v>Saturday</v>
      </c>
      <c r="Q33" t="str">
        <f t="shared" si="2"/>
        <v>April</v>
      </c>
      <c r="R33" t="str">
        <f>VLOOKUP(K33, Neighborhood!A:B,2,FALSE)</f>
        <v xml:space="preserve">Melrose-Longwood </v>
      </c>
    </row>
    <row r="34" spans="1:18" x14ac:dyDescent="0.2">
      <c r="A34" s="1">
        <v>32</v>
      </c>
      <c r="B34" t="s">
        <v>42</v>
      </c>
      <c r="C34">
        <v>40.717725000000002</v>
      </c>
      <c r="D34">
        <v>-73.999883100000005</v>
      </c>
      <c r="E34" t="s">
        <v>437</v>
      </c>
      <c r="F34" t="s">
        <v>824</v>
      </c>
      <c r="G34">
        <v>2022</v>
      </c>
      <c r="H34">
        <v>2</v>
      </c>
      <c r="I34" t="s">
        <v>1266</v>
      </c>
      <c r="J34" t="s">
        <v>1297</v>
      </c>
      <c r="K34" s="4" t="s">
        <v>1322</v>
      </c>
      <c r="L34" s="2">
        <v>44657</v>
      </c>
      <c r="M34" s="8">
        <v>0.81724537037037026</v>
      </c>
      <c r="N34" t="str">
        <f t="shared" si="0"/>
        <v>19</v>
      </c>
      <c r="O34" t="str">
        <f>VLOOKUP(K34,Boroughs!A:B,2,FALSE)</f>
        <v>Manhattan</v>
      </c>
      <c r="P34" t="str">
        <f t="shared" si="1"/>
        <v>Wednesday</v>
      </c>
      <c r="Q34" t="str">
        <f t="shared" si="2"/>
        <v>April</v>
      </c>
      <c r="R34" t="str">
        <f>VLOOKUP(K34, Neighborhood!A:B,2,FALSE)</f>
        <v>Chinatown and Vicinity</v>
      </c>
    </row>
    <row r="35" spans="1:18" x14ac:dyDescent="0.2">
      <c r="A35" s="1">
        <v>33</v>
      </c>
      <c r="B35" t="s">
        <v>43</v>
      </c>
      <c r="C35">
        <v>40.729778099999997</v>
      </c>
      <c r="D35">
        <v>-73.986505199999996</v>
      </c>
      <c r="E35" t="s">
        <v>438</v>
      </c>
      <c r="F35" t="s">
        <v>825</v>
      </c>
      <c r="G35">
        <v>2022</v>
      </c>
      <c r="H35">
        <v>4.9000000000000004</v>
      </c>
      <c r="I35" t="s">
        <v>1267</v>
      </c>
      <c r="J35" t="s">
        <v>1298</v>
      </c>
      <c r="K35" s="4" t="s">
        <v>1341</v>
      </c>
      <c r="L35" s="2">
        <v>44642</v>
      </c>
      <c r="M35" s="8">
        <v>0.83048611111111104</v>
      </c>
      <c r="N35" t="str">
        <f t="shared" si="0"/>
        <v>19</v>
      </c>
      <c r="O35" t="str">
        <f>VLOOKUP(K35,Boroughs!A:B,2,FALSE)</f>
        <v>Manhattan</v>
      </c>
      <c r="P35" t="str">
        <f t="shared" si="1"/>
        <v>Tuesday</v>
      </c>
      <c r="Q35" t="str">
        <f t="shared" si="2"/>
        <v>March</v>
      </c>
      <c r="R35" t="str">
        <f>VLOOKUP(K35, Neighborhood!A:B,2,FALSE)</f>
        <v>Lower East Side-East Village-Stuy Town</v>
      </c>
    </row>
    <row r="36" spans="1:18" x14ac:dyDescent="0.2">
      <c r="A36" s="1">
        <v>34</v>
      </c>
      <c r="B36" t="s">
        <v>44</v>
      </c>
      <c r="C36">
        <v>40.718561399999999</v>
      </c>
      <c r="D36">
        <v>-73.735845100000006</v>
      </c>
      <c r="E36" t="s">
        <v>439</v>
      </c>
      <c r="F36" t="s">
        <v>826</v>
      </c>
      <c r="G36">
        <v>2022</v>
      </c>
      <c r="H36">
        <v>2.75</v>
      </c>
      <c r="I36" t="s">
        <v>1254</v>
      </c>
      <c r="J36" t="s">
        <v>1297</v>
      </c>
      <c r="K36" s="4" t="s">
        <v>1342</v>
      </c>
      <c r="L36" s="2">
        <v>44638</v>
      </c>
      <c r="M36" s="8">
        <v>0.72310185185185183</v>
      </c>
      <c r="N36" t="str">
        <f t="shared" si="0"/>
        <v>17</v>
      </c>
      <c r="O36" t="str">
        <f>VLOOKUP(K36,Boroughs!A:B,2,FALSE)</f>
        <v>Queens</v>
      </c>
      <c r="P36" t="str">
        <f t="shared" si="1"/>
        <v>Friday</v>
      </c>
      <c r="Q36" t="str">
        <f t="shared" si="2"/>
        <v>March</v>
      </c>
      <c r="R36" t="str">
        <f>VLOOKUP(K36, Neighborhood!A:B,2,FALSE)</f>
        <v xml:space="preserve">Queens Village </v>
      </c>
    </row>
    <row r="37" spans="1:18" x14ac:dyDescent="0.2">
      <c r="A37" s="1">
        <v>35</v>
      </c>
      <c r="B37" t="s">
        <v>45</v>
      </c>
      <c r="C37">
        <v>40.753469799999998</v>
      </c>
      <c r="D37">
        <v>-73.8218842</v>
      </c>
      <c r="E37" t="s">
        <v>440</v>
      </c>
      <c r="F37" t="s">
        <v>827</v>
      </c>
      <c r="G37">
        <v>2022</v>
      </c>
      <c r="H37">
        <v>3</v>
      </c>
      <c r="I37" t="s">
        <v>1253</v>
      </c>
      <c r="J37" t="s">
        <v>1297</v>
      </c>
      <c r="K37" s="4" t="s">
        <v>1343</v>
      </c>
      <c r="L37" s="2">
        <v>44632</v>
      </c>
      <c r="M37" s="8">
        <v>0.78281250000000002</v>
      </c>
      <c r="N37" t="str">
        <f t="shared" si="0"/>
        <v>18</v>
      </c>
      <c r="O37" t="str">
        <f>VLOOKUP(K37,Boroughs!A:B,2,FALSE)</f>
        <v>Queens</v>
      </c>
      <c r="P37" t="str">
        <f t="shared" si="1"/>
        <v>Saturday</v>
      </c>
      <c r="Q37" t="str">
        <f t="shared" si="2"/>
        <v>March</v>
      </c>
      <c r="R37" t="str">
        <f>VLOOKUP(K37, Neighborhood!A:B,2,FALSE)</f>
        <v xml:space="preserve">Flushing-Murray Hill </v>
      </c>
    </row>
    <row r="38" spans="1:18" x14ac:dyDescent="0.2">
      <c r="A38" s="1">
        <v>36</v>
      </c>
      <c r="B38" t="s">
        <v>46</v>
      </c>
      <c r="C38">
        <v>40.646123299999999</v>
      </c>
      <c r="D38">
        <v>-73.971104100000005</v>
      </c>
      <c r="E38" t="s">
        <v>441</v>
      </c>
      <c r="F38" t="s">
        <v>828</v>
      </c>
      <c r="G38">
        <v>2022</v>
      </c>
      <c r="H38">
        <v>3</v>
      </c>
      <c r="I38" t="s">
        <v>1253</v>
      </c>
      <c r="J38" t="s">
        <v>1297</v>
      </c>
      <c r="K38" s="4" t="s">
        <v>1344</v>
      </c>
      <c r="L38" s="2">
        <v>44623</v>
      </c>
      <c r="M38" s="8">
        <v>0.88949074074074075</v>
      </c>
      <c r="N38" t="str">
        <f t="shared" si="0"/>
        <v>21</v>
      </c>
      <c r="O38" t="str">
        <f>VLOOKUP(K38,Boroughs!A:B,2,FALSE)</f>
        <v>Brooklyn</v>
      </c>
      <c r="P38" t="str">
        <f t="shared" si="1"/>
        <v>Thursday</v>
      </c>
      <c r="Q38" t="str">
        <f t="shared" si="2"/>
        <v>March</v>
      </c>
      <c r="R38" t="str">
        <f>VLOOKUP(K38, Neighborhood!A:B,2,FALSE)</f>
        <v xml:space="preserve">Kensington-Windsor Terrace </v>
      </c>
    </row>
    <row r="39" spans="1:18" x14ac:dyDescent="0.2">
      <c r="A39" s="1">
        <v>37</v>
      </c>
      <c r="B39" t="s">
        <v>47</v>
      </c>
      <c r="C39">
        <v>40.5785196</v>
      </c>
      <c r="D39">
        <v>-73.958008000000007</v>
      </c>
      <c r="E39" t="s">
        <v>442</v>
      </c>
      <c r="F39" t="s">
        <v>829</v>
      </c>
      <c r="G39">
        <v>2022</v>
      </c>
      <c r="H39">
        <v>3</v>
      </c>
      <c r="I39" t="s">
        <v>1253</v>
      </c>
      <c r="J39" t="s">
        <v>1297</v>
      </c>
      <c r="K39" s="4" t="s">
        <v>1345</v>
      </c>
      <c r="L39" s="2">
        <v>44618</v>
      </c>
      <c r="M39" s="8">
        <v>0.83429398148148148</v>
      </c>
      <c r="N39" t="str">
        <f t="shared" si="0"/>
        <v>20</v>
      </c>
      <c r="O39" t="str">
        <f>VLOOKUP(K39,Boroughs!A:B,2,FALSE)</f>
        <v>Brooklyn</v>
      </c>
      <c r="P39" t="str">
        <f t="shared" si="1"/>
        <v>Saturday</v>
      </c>
      <c r="Q39" t="str">
        <f t="shared" si="2"/>
        <v>February</v>
      </c>
      <c r="R39" t="str">
        <f>VLOOKUP(K39, Neighborhood!A:B,2,FALSE)</f>
        <v xml:space="preserve">Sheepshead Bay-Brighton Beach </v>
      </c>
    </row>
    <row r="40" spans="1:18" x14ac:dyDescent="0.2">
      <c r="A40" s="1">
        <v>38</v>
      </c>
      <c r="B40" t="s">
        <v>48</v>
      </c>
      <c r="C40">
        <v>40.756058899999999</v>
      </c>
      <c r="D40">
        <v>-73.878542300000007</v>
      </c>
      <c r="E40" t="s">
        <v>443</v>
      </c>
      <c r="F40" t="s">
        <v>830</v>
      </c>
      <c r="G40">
        <v>2022</v>
      </c>
      <c r="H40">
        <v>3.27</v>
      </c>
      <c r="I40" t="s">
        <v>1268</v>
      </c>
      <c r="J40" t="s">
        <v>1297</v>
      </c>
      <c r="K40" s="4" t="s">
        <v>1346</v>
      </c>
      <c r="L40" s="2">
        <v>44610</v>
      </c>
      <c r="M40" s="8">
        <v>0.7155555555555555</v>
      </c>
      <c r="N40" t="str">
        <f t="shared" si="0"/>
        <v>17</v>
      </c>
      <c r="O40" t="str">
        <f>VLOOKUP(K40,Boroughs!A:B,2,FALSE)</f>
        <v>Queens</v>
      </c>
      <c r="P40" t="str">
        <f t="shared" si="1"/>
        <v>Friday</v>
      </c>
      <c r="Q40" t="str">
        <f t="shared" si="2"/>
        <v>February</v>
      </c>
      <c r="R40" t="str">
        <f>VLOOKUP(K40, Neighborhood!A:B,2,FALSE)</f>
        <v>Jackson Heights</v>
      </c>
    </row>
    <row r="41" spans="1:18" x14ac:dyDescent="0.2">
      <c r="A41" s="1">
        <v>39</v>
      </c>
      <c r="B41" t="s">
        <v>49</v>
      </c>
      <c r="C41">
        <v>40.704507100000001</v>
      </c>
      <c r="D41">
        <v>-73.919241999999997</v>
      </c>
      <c r="E41" t="s">
        <v>444</v>
      </c>
      <c r="F41" t="s">
        <v>831</v>
      </c>
      <c r="G41">
        <v>2022</v>
      </c>
      <c r="H41">
        <v>2.75</v>
      </c>
      <c r="I41" t="s">
        <v>1254</v>
      </c>
      <c r="J41" t="s">
        <v>1297</v>
      </c>
      <c r="K41" s="4" t="s">
        <v>1347</v>
      </c>
      <c r="L41" s="2">
        <v>44597</v>
      </c>
      <c r="M41" s="8">
        <v>0.94513888888888886</v>
      </c>
      <c r="N41" t="str">
        <f t="shared" si="0"/>
        <v>22</v>
      </c>
      <c r="O41" t="str">
        <f>VLOOKUP(K41,Boroughs!A:B,2,FALSE)</f>
        <v>Brooklyn</v>
      </c>
      <c r="P41" t="str">
        <f t="shared" si="1"/>
        <v>Saturday</v>
      </c>
      <c r="Q41" t="str">
        <f t="shared" si="2"/>
        <v>February</v>
      </c>
      <c r="R41" t="str">
        <f>VLOOKUP(K41, Neighborhood!A:B,2,FALSE)</f>
        <v xml:space="preserve">Bushwick </v>
      </c>
    </row>
    <row r="42" spans="1:18" x14ac:dyDescent="0.2">
      <c r="A42" s="1">
        <v>40</v>
      </c>
      <c r="B42" t="s">
        <v>50</v>
      </c>
      <c r="C42">
        <v>40.603513620000001</v>
      </c>
      <c r="D42">
        <v>-73.986583100000004</v>
      </c>
      <c r="E42" t="s">
        <v>445</v>
      </c>
      <c r="F42" t="s">
        <v>832</v>
      </c>
      <c r="G42">
        <v>2022</v>
      </c>
      <c r="H42">
        <v>3.5</v>
      </c>
      <c r="I42" t="s">
        <v>1257</v>
      </c>
      <c r="J42" t="s">
        <v>1299</v>
      </c>
      <c r="K42" s="4" t="s">
        <v>1348</v>
      </c>
      <c r="L42" s="2">
        <v>44596</v>
      </c>
      <c r="M42" s="8">
        <v>0.8039236111111111</v>
      </c>
      <c r="N42" t="str">
        <f t="shared" si="0"/>
        <v>19</v>
      </c>
      <c r="O42" t="str">
        <f>VLOOKUP(K42,Boroughs!A:B,2,FALSE)</f>
        <v>Brooklyn</v>
      </c>
      <c r="P42" t="str">
        <f t="shared" si="1"/>
        <v>Friday</v>
      </c>
      <c r="Q42" t="str">
        <f t="shared" si="2"/>
        <v>February</v>
      </c>
      <c r="R42" t="str">
        <f>VLOOKUP(K42, Neighborhood!A:B,2,FALSE)</f>
        <v>Gravesend</v>
      </c>
    </row>
    <row r="43" spans="1:18" x14ac:dyDescent="0.2">
      <c r="A43" s="1">
        <v>41</v>
      </c>
      <c r="B43" t="s">
        <v>51</v>
      </c>
      <c r="C43">
        <v>40.596529599999997</v>
      </c>
      <c r="D43">
        <v>-73.993964399999996</v>
      </c>
      <c r="E43" t="s">
        <v>445</v>
      </c>
      <c r="F43" t="s">
        <v>833</v>
      </c>
      <c r="G43">
        <v>2022</v>
      </c>
      <c r="H43">
        <v>3</v>
      </c>
      <c r="I43" t="s">
        <v>1253</v>
      </c>
      <c r="J43" t="s">
        <v>1297</v>
      </c>
      <c r="K43" s="4" t="s">
        <v>1313</v>
      </c>
      <c r="L43" s="2">
        <v>44596</v>
      </c>
      <c r="M43" s="8">
        <v>0.71871527777777777</v>
      </c>
      <c r="N43" t="str">
        <f t="shared" si="0"/>
        <v>17</v>
      </c>
      <c r="O43" t="str">
        <f>VLOOKUP(K43,Boroughs!A:B,2,FALSE)</f>
        <v>Brooklyn</v>
      </c>
      <c r="P43" t="str">
        <f t="shared" si="1"/>
        <v>Friday</v>
      </c>
      <c r="Q43" t="str">
        <f t="shared" si="2"/>
        <v>February</v>
      </c>
      <c r="R43" t="str">
        <f>VLOOKUP(K43, Neighborhood!A:B,2,FALSE)</f>
        <v xml:space="preserve">Bath Beach-Bensonhurst </v>
      </c>
    </row>
    <row r="44" spans="1:18" x14ac:dyDescent="0.2">
      <c r="A44" s="1">
        <v>42</v>
      </c>
      <c r="B44" t="s">
        <v>52</v>
      </c>
      <c r="C44">
        <v>40.654758000000001</v>
      </c>
      <c r="D44">
        <v>-74.004357999999996</v>
      </c>
      <c r="E44" t="s">
        <v>446</v>
      </c>
      <c r="F44" t="s">
        <v>834</v>
      </c>
      <c r="G44">
        <v>2022</v>
      </c>
      <c r="H44">
        <v>2.75</v>
      </c>
      <c r="I44" t="s">
        <v>1254</v>
      </c>
      <c r="J44" t="s">
        <v>1297</v>
      </c>
      <c r="K44" s="4" t="s">
        <v>1327</v>
      </c>
      <c r="L44" s="2">
        <v>44595</v>
      </c>
      <c r="M44" s="8">
        <v>0.69192129629629628</v>
      </c>
      <c r="N44" t="str">
        <f t="shared" si="0"/>
        <v>16</v>
      </c>
      <c r="O44" t="str">
        <f>VLOOKUP(K44,Boroughs!A:B,2,FALSE)</f>
        <v>Brooklyn</v>
      </c>
      <c r="P44" t="str">
        <f t="shared" si="1"/>
        <v>Thursday</v>
      </c>
      <c r="Q44" t="str">
        <f t="shared" si="2"/>
        <v>February</v>
      </c>
      <c r="R44" t="str">
        <f>VLOOKUP(K44, Neighborhood!A:B,2,FALSE)</f>
        <v xml:space="preserve">Industry City-Sunset Park </v>
      </c>
    </row>
    <row r="45" spans="1:18" x14ac:dyDescent="0.2">
      <c r="A45" s="1">
        <v>43</v>
      </c>
      <c r="B45" t="s">
        <v>53</v>
      </c>
      <c r="C45">
        <v>40.791200799999999</v>
      </c>
      <c r="D45">
        <v>-73.974816500000003</v>
      </c>
      <c r="E45" t="s">
        <v>447</v>
      </c>
      <c r="F45" t="s">
        <v>835</v>
      </c>
      <c r="G45">
        <v>2022</v>
      </c>
      <c r="H45">
        <v>2.75</v>
      </c>
      <c r="I45" t="s">
        <v>1254</v>
      </c>
      <c r="J45" t="s">
        <v>1297</v>
      </c>
      <c r="K45" s="4" t="s">
        <v>1349</v>
      </c>
      <c r="L45" s="2">
        <v>44589</v>
      </c>
      <c r="M45" s="8">
        <v>0.76250000000000007</v>
      </c>
      <c r="N45" t="str">
        <f t="shared" si="0"/>
        <v>18</v>
      </c>
      <c r="O45" t="str">
        <f>VLOOKUP(K45,Boroughs!A:B,2,FALSE)</f>
        <v>Manhattan</v>
      </c>
      <c r="P45" t="str">
        <f t="shared" si="1"/>
        <v>Friday</v>
      </c>
      <c r="Q45" t="str">
        <f t="shared" si="2"/>
        <v>January</v>
      </c>
      <c r="R45" t="str">
        <f>VLOOKUP(K45, Neighborhood!A:B,2,FALSE)</f>
        <v xml:space="preserve">Upper West Side </v>
      </c>
    </row>
    <row r="46" spans="1:18" x14ac:dyDescent="0.2">
      <c r="A46" s="1">
        <v>44</v>
      </c>
      <c r="B46" t="s">
        <v>54</v>
      </c>
      <c r="C46">
        <v>40.620136100000003</v>
      </c>
      <c r="D46">
        <v>-73.934558499999994</v>
      </c>
      <c r="E46" t="s">
        <v>448</v>
      </c>
      <c r="F46" t="s">
        <v>836</v>
      </c>
      <c r="G46">
        <v>2022</v>
      </c>
      <c r="H46">
        <v>3</v>
      </c>
      <c r="I46" t="s">
        <v>1253</v>
      </c>
      <c r="J46" t="s">
        <v>1297</v>
      </c>
      <c r="K46" s="4" t="s">
        <v>1350</v>
      </c>
      <c r="L46" s="2">
        <v>44582</v>
      </c>
      <c r="M46" s="8">
        <v>0.86040509259259268</v>
      </c>
      <c r="N46" t="str">
        <f t="shared" si="0"/>
        <v>20</v>
      </c>
      <c r="O46" t="str">
        <f>VLOOKUP(K46,Boroughs!A:B,2,FALSE)</f>
        <v>Brooklyn</v>
      </c>
      <c r="P46" t="str">
        <f t="shared" si="1"/>
        <v>Friday</v>
      </c>
      <c r="Q46" t="str">
        <f t="shared" si="2"/>
        <v>January</v>
      </c>
      <c r="R46" t="str">
        <f>VLOOKUP(K46, Neighborhood!A:B,2,FALSE)</f>
        <v xml:space="preserve">Flatlands-Mill Basin </v>
      </c>
    </row>
    <row r="47" spans="1:18" x14ac:dyDescent="0.2">
      <c r="A47" s="1">
        <v>45</v>
      </c>
      <c r="B47" t="s">
        <v>55</v>
      </c>
      <c r="C47">
        <v>40.869151799999997</v>
      </c>
      <c r="D47">
        <v>-73.889616099999998</v>
      </c>
      <c r="E47" t="s">
        <v>449</v>
      </c>
      <c r="F47" t="s">
        <v>837</v>
      </c>
      <c r="G47">
        <v>2022</v>
      </c>
      <c r="H47">
        <v>3</v>
      </c>
      <c r="I47" t="s">
        <v>1253</v>
      </c>
      <c r="J47" t="s">
        <v>1297</v>
      </c>
      <c r="K47" s="4" t="s">
        <v>1320</v>
      </c>
      <c r="L47" s="2">
        <v>44581</v>
      </c>
      <c r="M47" s="8">
        <v>0.10032407407407407</v>
      </c>
      <c r="N47" t="str">
        <f t="shared" si="0"/>
        <v>02</v>
      </c>
      <c r="O47" t="str">
        <f>VLOOKUP(K47,Boroughs!A:B,2,FALSE)</f>
        <v>The Bronx</v>
      </c>
      <c r="P47" t="str">
        <f t="shared" si="1"/>
        <v>Thursday</v>
      </c>
      <c r="Q47" t="str">
        <f t="shared" si="2"/>
        <v>January</v>
      </c>
      <c r="R47" t="str">
        <f>VLOOKUP(K47, Neighborhood!A:B,2,FALSE)</f>
        <v xml:space="preserve">Belmont-Fordham-Bedford Park </v>
      </c>
    </row>
    <row r="48" spans="1:18" x14ac:dyDescent="0.2">
      <c r="A48" s="1">
        <v>46</v>
      </c>
      <c r="B48" t="s">
        <v>56</v>
      </c>
      <c r="C48">
        <v>40.829439600000001</v>
      </c>
      <c r="D48">
        <v>-73.875749999999996</v>
      </c>
      <c r="E48" t="s">
        <v>449</v>
      </c>
      <c r="F48" t="s">
        <v>838</v>
      </c>
      <c r="G48">
        <v>2022</v>
      </c>
      <c r="H48">
        <v>3</v>
      </c>
      <c r="I48" t="s">
        <v>1253</v>
      </c>
      <c r="J48" t="s">
        <v>1297</v>
      </c>
      <c r="K48" s="4" t="s">
        <v>1351</v>
      </c>
      <c r="L48" s="2">
        <v>44581</v>
      </c>
      <c r="M48" s="8">
        <v>0.53393518518518512</v>
      </c>
      <c r="N48" t="str">
        <f t="shared" si="0"/>
        <v>12</v>
      </c>
      <c r="O48" t="str">
        <f>VLOOKUP(K48,Boroughs!A:B,2,FALSE)</f>
        <v>The Bronx</v>
      </c>
      <c r="P48" t="str">
        <f t="shared" si="1"/>
        <v>Thursday</v>
      </c>
      <c r="Q48" t="str">
        <f t="shared" si="2"/>
        <v>January</v>
      </c>
      <c r="R48" t="str">
        <f>VLOOKUP(K48, Neighborhood!A:B,2,FALSE)</f>
        <v xml:space="preserve">Soundview-Bruckner </v>
      </c>
    </row>
    <row r="49" spans="1:18" x14ac:dyDescent="0.2">
      <c r="A49" s="1">
        <v>47</v>
      </c>
      <c r="B49" t="s">
        <v>57</v>
      </c>
      <c r="C49">
        <v>40.832459399999998</v>
      </c>
      <c r="D49">
        <v>-73.861074400000007</v>
      </c>
      <c r="E49" t="s">
        <v>450</v>
      </c>
      <c r="F49" t="s">
        <v>839</v>
      </c>
      <c r="G49">
        <v>2022</v>
      </c>
      <c r="H49">
        <v>3</v>
      </c>
      <c r="I49" t="s">
        <v>1253</v>
      </c>
      <c r="J49" t="s">
        <v>1297</v>
      </c>
      <c r="K49" s="4" t="s">
        <v>1316</v>
      </c>
      <c r="L49" s="2">
        <v>44580</v>
      </c>
      <c r="M49" s="8">
        <v>0.94790509259259259</v>
      </c>
      <c r="N49" t="str">
        <f t="shared" si="0"/>
        <v>22</v>
      </c>
      <c r="O49" t="str">
        <f>VLOOKUP(K49,Boroughs!A:B,2,FALSE)</f>
        <v>The Bronx</v>
      </c>
      <c r="P49" t="str">
        <f t="shared" si="1"/>
        <v>Wednesday</v>
      </c>
      <c r="Q49" t="str">
        <f t="shared" si="2"/>
        <v>January</v>
      </c>
      <c r="R49" t="str">
        <f>VLOOKUP(K49, Neighborhood!A:B,2,FALSE)</f>
        <v xml:space="preserve">Parkchester-Van Nest </v>
      </c>
    </row>
    <row r="50" spans="1:18" x14ac:dyDescent="0.2">
      <c r="A50" s="1">
        <v>48</v>
      </c>
      <c r="B50" t="s">
        <v>58</v>
      </c>
      <c r="C50">
        <v>40.816928339999997</v>
      </c>
      <c r="D50">
        <v>-73.897875049999996</v>
      </c>
      <c r="E50" t="s">
        <v>451</v>
      </c>
      <c r="F50" t="s">
        <v>840</v>
      </c>
      <c r="G50">
        <v>2022</v>
      </c>
      <c r="H50">
        <v>2.5</v>
      </c>
      <c r="I50" t="s">
        <v>1259</v>
      </c>
      <c r="J50" t="s">
        <v>1297</v>
      </c>
      <c r="K50" s="4" t="s">
        <v>1340</v>
      </c>
      <c r="L50" s="2">
        <v>44579</v>
      </c>
      <c r="M50" s="8">
        <v>0.98168981481481488</v>
      </c>
      <c r="N50" t="str">
        <f t="shared" si="0"/>
        <v>23</v>
      </c>
      <c r="O50" t="str">
        <f>VLOOKUP(K50,Boroughs!A:B,2,FALSE)</f>
        <v>The Bronx</v>
      </c>
      <c r="P50" t="str">
        <f t="shared" si="1"/>
        <v>Tuesday</v>
      </c>
      <c r="Q50" t="str">
        <f t="shared" si="2"/>
        <v>January</v>
      </c>
      <c r="R50" t="str">
        <f>VLOOKUP(K50, Neighborhood!A:B,2,FALSE)</f>
        <v xml:space="preserve">Melrose-Longwood </v>
      </c>
    </row>
    <row r="51" spans="1:18" x14ac:dyDescent="0.2">
      <c r="A51" s="1">
        <v>49</v>
      </c>
      <c r="B51" t="s">
        <v>59</v>
      </c>
      <c r="C51">
        <v>40.798309000000003</v>
      </c>
      <c r="D51">
        <v>-73.941631999999998</v>
      </c>
      <c r="E51" t="s">
        <v>452</v>
      </c>
      <c r="F51" t="s">
        <v>841</v>
      </c>
      <c r="G51">
        <v>2022</v>
      </c>
      <c r="H51">
        <v>3</v>
      </c>
      <c r="I51" t="s">
        <v>1253</v>
      </c>
      <c r="J51" t="s">
        <v>1297</v>
      </c>
      <c r="K51" s="4" t="s">
        <v>1352</v>
      </c>
      <c r="L51" s="2">
        <v>44576</v>
      </c>
      <c r="M51" s="8">
        <v>0.87526620370370367</v>
      </c>
      <c r="N51" t="str">
        <f t="shared" si="0"/>
        <v>21</v>
      </c>
      <c r="O51" t="str">
        <f>VLOOKUP(K51,Boroughs!A:B,2,FALSE)</f>
        <v>Manhattan</v>
      </c>
      <c r="P51" t="str">
        <f t="shared" si="1"/>
        <v>Saturday</v>
      </c>
      <c r="Q51" t="str">
        <f t="shared" si="2"/>
        <v>January</v>
      </c>
      <c r="R51" t="str">
        <f>VLOOKUP(K51, Neighborhood!A:B,2,FALSE)</f>
        <v>East Harlem</v>
      </c>
    </row>
    <row r="52" spans="1:18" x14ac:dyDescent="0.2">
      <c r="A52" s="1">
        <v>50</v>
      </c>
      <c r="B52" t="s">
        <v>60</v>
      </c>
      <c r="C52">
        <v>40.854174</v>
      </c>
      <c r="D52">
        <v>-73.899010000000004</v>
      </c>
      <c r="E52" t="s">
        <v>453</v>
      </c>
      <c r="F52" t="s">
        <v>842</v>
      </c>
      <c r="G52">
        <v>2022</v>
      </c>
      <c r="H52">
        <v>3</v>
      </c>
      <c r="I52" t="s">
        <v>1253</v>
      </c>
      <c r="J52" t="s">
        <v>1297</v>
      </c>
      <c r="K52" s="4" t="s">
        <v>1353</v>
      </c>
      <c r="L52" s="2">
        <v>44575</v>
      </c>
      <c r="M52" s="8">
        <v>0.86585648148148142</v>
      </c>
      <c r="N52" t="str">
        <f t="shared" si="0"/>
        <v>20</v>
      </c>
      <c r="O52" t="str">
        <f>VLOOKUP(K52,Boroughs!A:B,2,FALSE)</f>
        <v>The Bronx</v>
      </c>
      <c r="P52" t="str">
        <f t="shared" si="1"/>
        <v>Friday</v>
      </c>
      <c r="Q52" t="str">
        <f t="shared" si="2"/>
        <v>January</v>
      </c>
      <c r="R52" t="str">
        <f>VLOOKUP(K52, Neighborhood!A:B,2,FALSE)</f>
        <v>Tremont</v>
      </c>
    </row>
    <row r="53" spans="1:18" x14ac:dyDescent="0.2">
      <c r="A53" s="1">
        <v>51</v>
      </c>
      <c r="B53" t="s">
        <v>61</v>
      </c>
      <c r="C53">
        <v>40.859940000000002</v>
      </c>
      <c r="D53">
        <v>-73.893950000000004</v>
      </c>
      <c r="E53" t="s">
        <v>454</v>
      </c>
      <c r="F53" t="s">
        <v>843</v>
      </c>
      <c r="G53">
        <v>2022</v>
      </c>
      <c r="H53">
        <v>3</v>
      </c>
      <c r="I53" t="s">
        <v>1253</v>
      </c>
      <c r="J53" t="s">
        <v>1297</v>
      </c>
      <c r="K53" s="4" t="s">
        <v>1320</v>
      </c>
      <c r="L53" s="2">
        <v>44571</v>
      </c>
      <c r="M53" s="8">
        <v>0.89</v>
      </c>
      <c r="N53" t="str">
        <f t="shared" si="0"/>
        <v>21</v>
      </c>
      <c r="O53" t="str">
        <f>VLOOKUP(K53,Boroughs!A:B,2,FALSE)</f>
        <v>The Bronx</v>
      </c>
      <c r="P53" t="str">
        <f t="shared" si="1"/>
        <v>Monday</v>
      </c>
      <c r="Q53" t="str">
        <f t="shared" si="2"/>
        <v>January</v>
      </c>
      <c r="R53" t="str">
        <f>VLOOKUP(K53, Neighborhood!A:B,2,FALSE)</f>
        <v xml:space="preserve">Belmont-Fordham-Bedford Park </v>
      </c>
    </row>
    <row r="54" spans="1:18" x14ac:dyDescent="0.2">
      <c r="A54" s="1">
        <v>52</v>
      </c>
      <c r="B54" t="s">
        <v>62</v>
      </c>
      <c r="C54">
        <v>40.707824199999997</v>
      </c>
      <c r="D54">
        <v>-73.803017299999993</v>
      </c>
      <c r="E54" t="s">
        <v>455</v>
      </c>
      <c r="F54" t="s">
        <v>844</v>
      </c>
      <c r="G54">
        <v>2022</v>
      </c>
      <c r="H54">
        <v>2.5</v>
      </c>
      <c r="I54" t="s">
        <v>1259</v>
      </c>
      <c r="J54" t="s">
        <v>1297</v>
      </c>
      <c r="K54" s="4" t="s">
        <v>1354</v>
      </c>
      <c r="L54" s="2">
        <v>44568</v>
      </c>
      <c r="M54" s="8">
        <v>0.82472222222222225</v>
      </c>
      <c r="N54" t="str">
        <f t="shared" si="0"/>
        <v>19</v>
      </c>
      <c r="O54" t="str">
        <f>VLOOKUP(K54,Boroughs!A:B,2,FALSE)</f>
        <v>Queens</v>
      </c>
      <c r="P54" t="str">
        <f t="shared" si="1"/>
        <v>Friday</v>
      </c>
      <c r="Q54" t="str">
        <f t="shared" si="2"/>
        <v>January</v>
      </c>
      <c r="R54" t="str">
        <f>VLOOKUP(K54, Neighborhood!A:B,2,FALSE)</f>
        <v xml:space="preserve">Jamaica-Hillcrest </v>
      </c>
    </row>
    <row r="55" spans="1:18" x14ac:dyDescent="0.2">
      <c r="A55" s="1">
        <v>53</v>
      </c>
      <c r="B55" t="s">
        <v>63</v>
      </c>
      <c r="C55">
        <v>40.610080000000004</v>
      </c>
      <c r="D55">
        <v>-74.063339999999997</v>
      </c>
      <c r="E55" t="s">
        <v>455</v>
      </c>
      <c r="F55" t="s">
        <v>845</v>
      </c>
      <c r="G55">
        <v>2022</v>
      </c>
      <c r="H55">
        <v>3</v>
      </c>
      <c r="I55" t="s">
        <v>1253</v>
      </c>
      <c r="J55" t="s">
        <v>1297</v>
      </c>
      <c r="K55" s="4" t="s">
        <v>1355</v>
      </c>
      <c r="L55" s="2">
        <v>44568</v>
      </c>
      <c r="M55" s="8">
        <v>0.11607638888888888</v>
      </c>
      <c r="N55" t="str">
        <f t="shared" si="0"/>
        <v>02</v>
      </c>
      <c r="O55" t="str">
        <f>VLOOKUP(K55,Boroughs!A:B,2,FALSE)</f>
        <v>Staten Island</v>
      </c>
      <c r="P55" t="str">
        <f t="shared" si="1"/>
        <v>Friday</v>
      </c>
      <c r="Q55" t="str">
        <f t="shared" si="2"/>
        <v>January</v>
      </c>
      <c r="R55" t="str">
        <f>VLOOKUP(K55, Neighborhood!A:B,2,FALSE)</f>
        <v xml:space="preserve">Rosebank-Old Town </v>
      </c>
    </row>
    <row r="56" spans="1:18" x14ac:dyDescent="0.2">
      <c r="A56" s="1">
        <v>54</v>
      </c>
      <c r="B56" t="s">
        <v>64</v>
      </c>
      <c r="C56">
        <v>40.765663910000001</v>
      </c>
      <c r="D56">
        <v>-73.93079401</v>
      </c>
      <c r="E56" t="s">
        <v>456</v>
      </c>
      <c r="F56" t="s">
        <v>846</v>
      </c>
      <c r="G56">
        <v>2022</v>
      </c>
      <c r="H56">
        <v>2.75</v>
      </c>
      <c r="I56" t="s">
        <v>1254</v>
      </c>
      <c r="J56" t="s">
        <v>1297</v>
      </c>
      <c r="K56" s="4" t="s">
        <v>1356</v>
      </c>
      <c r="L56" s="2">
        <v>44567</v>
      </c>
      <c r="M56" s="8">
        <v>0.66664351851851855</v>
      </c>
      <c r="N56" t="str">
        <f t="shared" si="0"/>
        <v>15</v>
      </c>
      <c r="O56" t="str">
        <f>VLOOKUP(K56,Boroughs!A:B,2,FALSE)</f>
        <v>Queens</v>
      </c>
      <c r="P56" t="str">
        <f t="shared" si="1"/>
        <v>Thursday</v>
      </c>
      <c r="Q56" t="str">
        <f t="shared" si="2"/>
        <v>January</v>
      </c>
      <c r="R56" t="str">
        <f>VLOOKUP(K56, Neighborhood!A:B,2,FALSE)</f>
        <v xml:space="preserve">Ravenswood </v>
      </c>
    </row>
    <row r="57" spans="1:18" x14ac:dyDescent="0.2">
      <c r="A57" s="1">
        <v>55</v>
      </c>
      <c r="B57" t="s">
        <v>65</v>
      </c>
      <c r="C57">
        <v>40.822887999999999</v>
      </c>
      <c r="D57">
        <v>-73.848619999999997</v>
      </c>
      <c r="E57" t="s">
        <v>457</v>
      </c>
      <c r="F57" t="s">
        <v>847</v>
      </c>
      <c r="G57">
        <v>2021</v>
      </c>
      <c r="H57">
        <v>5</v>
      </c>
      <c r="I57" t="s">
        <v>1269</v>
      </c>
      <c r="J57" t="s">
        <v>1300</v>
      </c>
      <c r="K57" s="4" t="s">
        <v>1357</v>
      </c>
      <c r="L57" s="2">
        <v>44561</v>
      </c>
      <c r="M57" s="8">
        <v>0.57370370370370372</v>
      </c>
      <c r="N57" t="str">
        <f t="shared" si="0"/>
        <v>13</v>
      </c>
      <c r="O57" t="str">
        <f>VLOOKUP(K57,Boroughs!A:B,2,FALSE)</f>
        <v>The Bronx</v>
      </c>
      <c r="P57" t="str">
        <f t="shared" si="1"/>
        <v>Friday</v>
      </c>
      <c r="Q57" t="str">
        <f t="shared" si="2"/>
        <v>December</v>
      </c>
      <c r="R57" t="str">
        <f>VLOOKUP(K57, Neighborhood!A:B,2,FALSE)</f>
        <v xml:space="preserve">Clason Point </v>
      </c>
    </row>
    <row r="58" spans="1:18" x14ac:dyDescent="0.2">
      <c r="A58" s="1">
        <v>56</v>
      </c>
      <c r="B58" t="s">
        <v>66</v>
      </c>
      <c r="C58">
        <v>40.755716900000003</v>
      </c>
      <c r="D58">
        <v>-73.885794599999997</v>
      </c>
      <c r="E58" t="s">
        <v>458</v>
      </c>
      <c r="F58" t="s">
        <v>848</v>
      </c>
      <c r="G58">
        <v>2022</v>
      </c>
      <c r="H58">
        <v>3</v>
      </c>
      <c r="I58" t="s">
        <v>1253</v>
      </c>
      <c r="J58" t="s">
        <v>1297</v>
      </c>
      <c r="K58" s="4" t="s">
        <v>1358</v>
      </c>
      <c r="L58" s="2">
        <v>44555</v>
      </c>
      <c r="M58" s="8">
        <v>4.280092592592593E-2</v>
      </c>
      <c r="N58" t="str">
        <f t="shared" si="0"/>
        <v>01</v>
      </c>
      <c r="O58" t="str">
        <f>VLOOKUP(K58,Boroughs!A:B,2,FALSE)</f>
        <v>Queens</v>
      </c>
      <c r="P58" t="str">
        <f t="shared" si="1"/>
        <v>Saturday</v>
      </c>
      <c r="Q58" t="str">
        <f t="shared" si="2"/>
        <v>December</v>
      </c>
      <c r="R58" t="e">
        <f>VLOOKUP(K58, Neighborhood!A:B,2,FALSE)</f>
        <v>#N/A</v>
      </c>
    </row>
    <row r="59" spans="1:18" x14ac:dyDescent="0.2">
      <c r="A59" s="1">
        <v>57</v>
      </c>
      <c r="B59" t="s">
        <v>66</v>
      </c>
      <c r="C59">
        <v>40.755769999999998</v>
      </c>
      <c r="D59">
        <v>-73.885779999999997</v>
      </c>
      <c r="E59" t="s">
        <v>459</v>
      </c>
      <c r="F59" t="s">
        <v>849</v>
      </c>
      <c r="G59">
        <v>2021</v>
      </c>
      <c r="H59">
        <v>3</v>
      </c>
      <c r="I59" t="s">
        <v>1253</v>
      </c>
      <c r="J59" t="s">
        <v>1297</v>
      </c>
      <c r="K59" s="4" t="s">
        <v>1358</v>
      </c>
      <c r="L59" s="2">
        <v>44554</v>
      </c>
      <c r="M59" s="8">
        <v>0.79280092592592588</v>
      </c>
      <c r="N59" t="str">
        <f t="shared" si="0"/>
        <v>19</v>
      </c>
      <c r="O59" t="str">
        <f>VLOOKUP(K59,Boroughs!A:B,2,FALSE)</f>
        <v>Queens</v>
      </c>
      <c r="P59" t="str">
        <f t="shared" si="1"/>
        <v>Friday</v>
      </c>
      <c r="Q59" t="str">
        <f t="shared" si="2"/>
        <v>December</v>
      </c>
      <c r="R59" t="e">
        <f>VLOOKUP(K59, Neighborhood!A:B,2,FALSE)</f>
        <v>#N/A</v>
      </c>
    </row>
    <row r="60" spans="1:18" x14ac:dyDescent="0.2">
      <c r="A60" s="1">
        <v>58</v>
      </c>
      <c r="B60" t="s">
        <v>67</v>
      </c>
      <c r="C60">
        <v>40.656179299999998</v>
      </c>
      <c r="D60">
        <v>-74.007973739999997</v>
      </c>
      <c r="E60" t="s">
        <v>459</v>
      </c>
      <c r="F60" t="s">
        <v>850</v>
      </c>
      <c r="G60">
        <v>2021</v>
      </c>
      <c r="H60">
        <v>4</v>
      </c>
      <c r="I60" t="s">
        <v>1270</v>
      </c>
      <c r="J60" t="s">
        <v>1297</v>
      </c>
      <c r="K60" s="4" t="s">
        <v>1327</v>
      </c>
      <c r="L60" s="2">
        <v>44554</v>
      </c>
      <c r="M60" s="8">
        <v>0.48413194444444446</v>
      </c>
      <c r="N60" t="str">
        <f t="shared" si="0"/>
        <v>11</v>
      </c>
      <c r="O60" t="str">
        <f>VLOOKUP(K60,Boroughs!A:B,2,FALSE)</f>
        <v>Brooklyn</v>
      </c>
      <c r="P60" t="str">
        <f t="shared" si="1"/>
        <v>Friday</v>
      </c>
      <c r="Q60" t="str">
        <f t="shared" si="2"/>
        <v>December</v>
      </c>
      <c r="R60" t="str">
        <f>VLOOKUP(K60, Neighborhood!A:B,2,FALSE)</f>
        <v xml:space="preserve">Industry City-Sunset Park </v>
      </c>
    </row>
    <row r="61" spans="1:18" x14ac:dyDescent="0.2">
      <c r="A61" s="1">
        <v>59</v>
      </c>
      <c r="B61" t="s">
        <v>68</v>
      </c>
      <c r="C61">
        <v>40.867260000000002</v>
      </c>
      <c r="D61">
        <v>-73.896389999999997</v>
      </c>
      <c r="E61" t="s">
        <v>460</v>
      </c>
      <c r="F61" t="s">
        <v>851</v>
      </c>
      <c r="G61">
        <v>2021</v>
      </c>
      <c r="H61">
        <v>2.5</v>
      </c>
      <c r="I61" t="s">
        <v>1259</v>
      </c>
      <c r="J61" t="s">
        <v>1297</v>
      </c>
      <c r="K61" s="4" t="s">
        <v>1325</v>
      </c>
      <c r="L61" s="2">
        <v>44551</v>
      </c>
      <c r="M61" s="8">
        <v>0.77599537037037036</v>
      </c>
      <c r="N61" t="str">
        <f t="shared" si="0"/>
        <v>18</v>
      </c>
      <c r="O61" t="str">
        <f>VLOOKUP(K61,Boroughs!A:B,2,FALSE)</f>
        <v>The Bronx</v>
      </c>
      <c r="P61" t="str">
        <f t="shared" si="1"/>
        <v>Tuesday</v>
      </c>
      <c r="Q61" t="str">
        <f t="shared" si="2"/>
        <v>December</v>
      </c>
      <c r="R61" t="str">
        <f>VLOOKUP(K61, Neighborhood!A:B,2,FALSE)</f>
        <v xml:space="preserve">University Heights-Kingsbridge </v>
      </c>
    </row>
    <row r="62" spans="1:18" x14ac:dyDescent="0.2">
      <c r="A62" s="1">
        <v>60</v>
      </c>
      <c r="B62" t="s">
        <v>69</v>
      </c>
      <c r="C62">
        <v>40.867080000000001</v>
      </c>
      <c r="D62">
        <v>-73.896029999999996</v>
      </c>
      <c r="E62" t="s">
        <v>460</v>
      </c>
      <c r="F62" t="s">
        <v>852</v>
      </c>
      <c r="G62">
        <v>2021</v>
      </c>
      <c r="H62">
        <v>3</v>
      </c>
      <c r="I62" t="s">
        <v>1253</v>
      </c>
      <c r="J62" t="s">
        <v>1297</v>
      </c>
      <c r="K62" s="4" t="s">
        <v>1325</v>
      </c>
      <c r="L62" s="2">
        <v>44551</v>
      </c>
      <c r="M62" s="8">
        <v>0.77186342592592594</v>
      </c>
      <c r="N62" t="str">
        <f t="shared" si="0"/>
        <v>18</v>
      </c>
      <c r="O62" t="str">
        <f>VLOOKUP(K62,Boroughs!A:B,2,FALSE)</f>
        <v>The Bronx</v>
      </c>
      <c r="P62" t="str">
        <f t="shared" si="1"/>
        <v>Tuesday</v>
      </c>
      <c r="Q62" t="str">
        <f t="shared" si="2"/>
        <v>December</v>
      </c>
      <c r="R62" t="str">
        <f>VLOOKUP(K62, Neighborhood!A:B,2,FALSE)</f>
        <v xml:space="preserve">University Heights-Kingsbridge </v>
      </c>
    </row>
    <row r="63" spans="1:18" x14ac:dyDescent="0.2">
      <c r="A63" s="1">
        <v>61</v>
      </c>
      <c r="B63" t="s">
        <v>70</v>
      </c>
      <c r="C63">
        <v>40.734039299999999</v>
      </c>
      <c r="D63">
        <v>-73.849739099999994</v>
      </c>
      <c r="E63" t="s">
        <v>461</v>
      </c>
      <c r="F63" t="s">
        <v>853</v>
      </c>
      <c r="G63">
        <v>2021</v>
      </c>
      <c r="H63">
        <v>3.25</v>
      </c>
      <c r="I63" t="s">
        <v>1255</v>
      </c>
      <c r="J63" t="s">
        <v>1297</v>
      </c>
      <c r="K63" s="4" t="s">
        <v>1338</v>
      </c>
      <c r="L63" s="2">
        <v>44548</v>
      </c>
      <c r="M63" s="8">
        <v>0.46553240740740742</v>
      </c>
      <c r="N63" t="str">
        <f t="shared" si="0"/>
        <v>11</v>
      </c>
      <c r="O63" t="str">
        <f>VLOOKUP(K63,Boroughs!A:B,2,FALSE)</f>
        <v>Queens</v>
      </c>
      <c r="P63" t="str">
        <f t="shared" si="1"/>
        <v>Saturday</v>
      </c>
      <c r="Q63" t="str">
        <f t="shared" si="2"/>
        <v>December</v>
      </c>
      <c r="R63" t="str">
        <f>VLOOKUP(K63, Neighborhood!A:B,2,FALSE)</f>
        <v xml:space="preserve">Forest Hills </v>
      </c>
    </row>
    <row r="64" spans="1:18" x14ac:dyDescent="0.2">
      <c r="A64" s="1">
        <v>62</v>
      </c>
      <c r="B64" t="s">
        <v>71</v>
      </c>
      <c r="C64">
        <v>40.559621479999997</v>
      </c>
      <c r="D64">
        <v>-74.168236899999997</v>
      </c>
      <c r="E64" t="s">
        <v>462</v>
      </c>
      <c r="F64" t="s">
        <v>854</v>
      </c>
      <c r="G64">
        <v>2021</v>
      </c>
      <c r="H64">
        <v>3.5</v>
      </c>
      <c r="I64" t="s">
        <v>1257</v>
      </c>
      <c r="J64" t="s">
        <v>1297</v>
      </c>
      <c r="K64" s="4" t="s">
        <v>1321</v>
      </c>
      <c r="L64" s="2">
        <v>44546</v>
      </c>
      <c r="M64" s="8">
        <v>0.71788194444444453</v>
      </c>
      <c r="N64" t="str">
        <f t="shared" si="0"/>
        <v>17</v>
      </c>
      <c r="O64" t="str">
        <f>VLOOKUP(K64,Boroughs!A:B,2,FALSE)</f>
        <v>Staten Island</v>
      </c>
      <c r="P64" t="str">
        <f t="shared" si="1"/>
        <v>Thursday</v>
      </c>
      <c r="Q64" t="str">
        <f t="shared" si="2"/>
        <v>December</v>
      </c>
      <c r="R64" t="str">
        <f>VLOOKUP(K64, Neighborhood!A:B,2,FALSE)</f>
        <v xml:space="preserve">Eltingville-Arden Heights </v>
      </c>
    </row>
    <row r="65" spans="1:18" x14ac:dyDescent="0.2">
      <c r="A65" s="1">
        <v>63</v>
      </c>
      <c r="B65" t="s">
        <v>72</v>
      </c>
      <c r="C65">
        <v>40.83381</v>
      </c>
      <c r="D65">
        <v>-73.915189999999996</v>
      </c>
      <c r="E65" t="s">
        <v>463</v>
      </c>
      <c r="F65" t="s">
        <v>855</v>
      </c>
      <c r="G65">
        <v>2021</v>
      </c>
      <c r="H65">
        <v>3</v>
      </c>
      <c r="I65" t="s">
        <v>1253</v>
      </c>
      <c r="J65" t="s">
        <v>1297</v>
      </c>
      <c r="K65" s="4" t="s">
        <v>1359</v>
      </c>
      <c r="L65" s="2">
        <v>44541</v>
      </c>
      <c r="M65" s="8">
        <v>0.5609143518518519</v>
      </c>
      <c r="N65" t="str">
        <f t="shared" si="0"/>
        <v>13</v>
      </c>
      <c r="O65" t="str">
        <f>VLOOKUP(K65,Boroughs!A:B,2,FALSE)</f>
        <v>The Bronx</v>
      </c>
      <c r="P65" t="str">
        <f t="shared" si="1"/>
        <v>Saturday</v>
      </c>
      <c r="Q65" t="str">
        <f t="shared" si="2"/>
        <v>December</v>
      </c>
      <c r="R65" t="str">
        <f>VLOOKUP(K65, Neighborhood!A:B,2,FALSE)</f>
        <v xml:space="preserve">Morrisania </v>
      </c>
    </row>
    <row r="66" spans="1:18" x14ac:dyDescent="0.2">
      <c r="A66" s="1">
        <v>64</v>
      </c>
      <c r="B66" t="s">
        <v>73</v>
      </c>
      <c r="C66">
        <v>40.755091200000003</v>
      </c>
      <c r="D66">
        <v>-73.991149399999998</v>
      </c>
      <c r="E66" t="s">
        <v>464</v>
      </c>
      <c r="F66" t="s">
        <v>856</v>
      </c>
      <c r="G66">
        <v>2021</v>
      </c>
      <c r="H66">
        <v>3.5</v>
      </c>
      <c r="I66" t="s">
        <v>1257</v>
      </c>
      <c r="J66" t="s">
        <v>1297</v>
      </c>
      <c r="K66" s="4" t="s">
        <v>1360</v>
      </c>
      <c r="L66" s="2">
        <v>44539</v>
      </c>
      <c r="M66" s="8">
        <v>0.57571759259259259</v>
      </c>
      <c r="N66" t="str">
        <f t="shared" si="0"/>
        <v>13</v>
      </c>
      <c r="O66" t="str">
        <f>VLOOKUP(K66,Boroughs!A:B,2,FALSE)</f>
        <v>Manhattan</v>
      </c>
      <c r="P66" t="str">
        <f t="shared" si="1"/>
        <v>Thursday</v>
      </c>
      <c r="Q66" t="str">
        <f t="shared" si="2"/>
        <v>December</v>
      </c>
      <c r="R66" t="str">
        <f>VLOOKUP(K66, Neighborhood!A:B,2,FALSE)</f>
        <v xml:space="preserve">Garment District </v>
      </c>
    </row>
    <row r="67" spans="1:18" x14ac:dyDescent="0.2">
      <c r="A67" s="1">
        <v>65</v>
      </c>
      <c r="B67" t="s">
        <v>74</v>
      </c>
      <c r="C67">
        <v>40.804470000000002</v>
      </c>
      <c r="D67">
        <v>-73.966160000000002</v>
      </c>
      <c r="E67" t="s">
        <v>465</v>
      </c>
      <c r="F67" t="s">
        <v>857</v>
      </c>
      <c r="G67">
        <v>2021</v>
      </c>
      <c r="H67">
        <v>5.5</v>
      </c>
      <c r="I67" t="s">
        <v>1271</v>
      </c>
      <c r="J67" t="s">
        <v>1300</v>
      </c>
      <c r="K67" s="4" t="s">
        <v>1361</v>
      </c>
      <c r="L67" s="2">
        <v>44534</v>
      </c>
      <c r="M67" s="8">
        <v>1.0057870370370425E-2</v>
      </c>
      <c r="N67" t="str">
        <f t="shared" ref="N67:N130" si="3">TEXT(M67,"HH")</f>
        <v>00</v>
      </c>
      <c r="O67" t="str">
        <f>VLOOKUP(K67,Boroughs!A:B,2,FALSE)</f>
        <v>Manhattan</v>
      </c>
      <c r="P67" t="str">
        <f t="shared" ref="P67:P130" si="4">TEXT(L67,"dddd")</f>
        <v>Saturday</v>
      </c>
      <c r="Q67" t="str">
        <f t="shared" ref="Q67:Q130" si="5">TEXT(L67,"mmmm")</f>
        <v>December</v>
      </c>
      <c r="R67" t="str">
        <f>VLOOKUP(K67, Neighborhood!A:B,2,FALSE)</f>
        <v xml:space="preserve">Cathedral-Manhattan Valley </v>
      </c>
    </row>
    <row r="68" spans="1:18" x14ac:dyDescent="0.2">
      <c r="A68" s="1">
        <v>66</v>
      </c>
      <c r="B68" t="s">
        <v>75</v>
      </c>
      <c r="C68">
        <v>40.816679999999998</v>
      </c>
      <c r="D68">
        <v>-73.946594000000005</v>
      </c>
      <c r="E68" t="s">
        <v>466</v>
      </c>
      <c r="F68" t="s">
        <v>858</v>
      </c>
      <c r="G68">
        <v>2021</v>
      </c>
      <c r="H68">
        <v>3.25</v>
      </c>
      <c r="I68" t="s">
        <v>1255</v>
      </c>
      <c r="J68" t="s">
        <v>1297</v>
      </c>
      <c r="K68" s="4" t="s">
        <v>1362</v>
      </c>
      <c r="L68" s="2">
        <v>44533</v>
      </c>
      <c r="M68" s="8">
        <v>0.58754629629629629</v>
      </c>
      <c r="N68" t="str">
        <f t="shared" si="3"/>
        <v>14</v>
      </c>
      <c r="O68" t="str">
        <f>VLOOKUP(K68,Boroughs!A:B,2,FALSE)</f>
        <v>Manhattan</v>
      </c>
      <c r="P68" t="str">
        <f t="shared" si="4"/>
        <v>Friday</v>
      </c>
      <c r="Q68" t="str">
        <f t="shared" si="5"/>
        <v>December</v>
      </c>
      <c r="R68" t="str">
        <f>VLOOKUP(K68, Neighborhood!A:B,2,FALSE)</f>
        <v>Harlem</v>
      </c>
    </row>
    <row r="69" spans="1:18" x14ac:dyDescent="0.2">
      <c r="A69" s="1">
        <v>67</v>
      </c>
      <c r="B69" t="s">
        <v>76</v>
      </c>
      <c r="C69">
        <v>40.65099</v>
      </c>
      <c r="D69">
        <v>-73.948819999999998</v>
      </c>
      <c r="E69" t="s">
        <v>467</v>
      </c>
      <c r="F69" t="s">
        <v>859</v>
      </c>
      <c r="G69">
        <v>2021</v>
      </c>
      <c r="H69">
        <v>2.5</v>
      </c>
      <c r="I69" t="s">
        <v>1259</v>
      </c>
      <c r="J69" t="s">
        <v>1297</v>
      </c>
      <c r="K69" s="4" t="s">
        <v>1363</v>
      </c>
      <c r="L69" s="2">
        <v>44520</v>
      </c>
      <c r="M69" s="8">
        <v>0.63309027777777771</v>
      </c>
      <c r="N69" t="str">
        <f t="shared" si="3"/>
        <v>15</v>
      </c>
      <c r="O69" t="str">
        <f>VLOOKUP(K69,Boroughs!A:B,2,FALSE)</f>
        <v>Brooklyn</v>
      </c>
      <c r="P69" t="str">
        <f t="shared" si="4"/>
        <v>Saturday</v>
      </c>
      <c r="Q69" t="str">
        <f t="shared" si="5"/>
        <v>November</v>
      </c>
      <c r="R69" t="str">
        <f>VLOOKUP(K69, Neighborhood!A:B,2,FALSE)</f>
        <v xml:space="preserve">Flatbush </v>
      </c>
    </row>
    <row r="70" spans="1:18" x14ac:dyDescent="0.2">
      <c r="A70" s="1">
        <v>68</v>
      </c>
      <c r="B70" t="s">
        <v>77</v>
      </c>
      <c r="C70">
        <v>40.655069400000002</v>
      </c>
      <c r="D70">
        <v>-73.887708500000002</v>
      </c>
      <c r="E70" t="s">
        <v>467</v>
      </c>
      <c r="F70" t="s">
        <v>860</v>
      </c>
      <c r="G70">
        <v>2021</v>
      </c>
      <c r="H70">
        <v>3</v>
      </c>
      <c r="I70" t="s">
        <v>1253</v>
      </c>
      <c r="J70" t="s">
        <v>1297</v>
      </c>
      <c r="K70" s="4" t="s">
        <v>1364</v>
      </c>
      <c r="L70" s="2">
        <v>44520</v>
      </c>
      <c r="M70" s="8">
        <v>2.2395833333333393E-2</v>
      </c>
      <c r="N70" t="str">
        <f t="shared" si="3"/>
        <v>00</v>
      </c>
      <c r="O70" t="str">
        <f>VLOOKUP(K70,Boroughs!A:B,2,FALSE)</f>
        <v>Brooklyn</v>
      </c>
      <c r="P70" t="str">
        <f t="shared" si="4"/>
        <v>Saturday</v>
      </c>
      <c r="Q70" t="str">
        <f t="shared" si="5"/>
        <v>November</v>
      </c>
      <c r="R70" t="str">
        <f>VLOOKUP(K70, Neighborhood!A:B,2,FALSE)</f>
        <v xml:space="preserve">East New York </v>
      </c>
    </row>
    <row r="71" spans="1:18" x14ac:dyDescent="0.2">
      <c r="A71" s="1">
        <v>69</v>
      </c>
      <c r="B71" t="s">
        <v>78</v>
      </c>
      <c r="C71">
        <v>40.760162919999999</v>
      </c>
      <c r="D71">
        <v>-73.731490910000005</v>
      </c>
      <c r="E71" t="s">
        <v>468</v>
      </c>
      <c r="F71" t="s">
        <v>861</v>
      </c>
      <c r="G71">
        <v>2021</v>
      </c>
      <c r="H71">
        <v>3</v>
      </c>
      <c r="I71" t="s">
        <v>1253</v>
      </c>
      <c r="J71" t="s">
        <v>1297</v>
      </c>
      <c r="K71" s="4" t="s">
        <v>1365</v>
      </c>
      <c r="L71" s="2">
        <v>44519</v>
      </c>
      <c r="M71" s="8">
        <v>0.61199074074074067</v>
      </c>
      <c r="N71" t="str">
        <f t="shared" si="3"/>
        <v>14</v>
      </c>
      <c r="O71" t="str">
        <f>VLOOKUP(K71,Boroughs!A:B,2,FALSE)</f>
        <v>Queens</v>
      </c>
      <c r="P71" t="str">
        <f t="shared" si="4"/>
        <v>Friday</v>
      </c>
      <c r="Q71" t="str">
        <f t="shared" si="5"/>
        <v>November</v>
      </c>
      <c r="R71" t="str">
        <f>VLOOKUP(K71, Neighborhood!A:B,2,FALSE)</f>
        <v>Little Neck-Douglaston</v>
      </c>
    </row>
    <row r="72" spans="1:18" x14ac:dyDescent="0.2">
      <c r="A72" s="1">
        <v>70</v>
      </c>
      <c r="B72" t="s">
        <v>79</v>
      </c>
      <c r="C72">
        <v>40.889063100000001</v>
      </c>
      <c r="D72">
        <v>-73.859549000000001</v>
      </c>
      <c r="E72" t="s">
        <v>469</v>
      </c>
      <c r="F72" t="s">
        <v>862</v>
      </c>
      <c r="G72">
        <v>2022</v>
      </c>
      <c r="H72">
        <v>3.25</v>
      </c>
      <c r="I72" t="s">
        <v>1255</v>
      </c>
      <c r="J72" t="s">
        <v>1297</v>
      </c>
      <c r="K72" s="4" t="s">
        <v>1366</v>
      </c>
      <c r="L72" s="2">
        <v>44518</v>
      </c>
      <c r="M72" s="8">
        <v>0.90003472222222225</v>
      </c>
      <c r="N72" t="str">
        <f t="shared" si="3"/>
        <v>21</v>
      </c>
      <c r="O72" t="str">
        <f>VLOOKUP(K72,Boroughs!A:B,2,FALSE)</f>
        <v>The Bronx</v>
      </c>
      <c r="P72" t="str">
        <f t="shared" si="4"/>
        <v>Thursday</v>
      </c>
      <c r="Q72" t="str">
        <f t="shared" si="5"/>
        <v>November</v>
      </c>
      <c r="R72" t="str">
        <f>VLOOKUP(K72, Neighborhood!A:B,2,FALSE)</f>
        <v xml:space="preserve">Wakefield </v>
      </c>
    </row>
    <row r="73" spans="1:18" x14ac:dyDescent="0.2">
      <c r="A73" s="1">
        <v>71</v>
      </c>
      <c r="B73" t="s">
        <v>79</v>
      </c>
      <c r="C73">
        <v>40.889035</v>
      </c>
      <c r="D73">
        <v>-73.859443999999996</v>
      </c>
      <c r="E73" t="s">
        <v>469</v>
      </c>
      <c r="F73" t="s">
        <v>863</v>
      </c>
      <c r="G73">
        <v>2021</v>
      </c>
      <c r="H73">
        <v>3.25</v>
      </c>
      <c r="I73" t="s">
        <v>1255</v>
      </c>
      <c r="J73" t="s">
        <v>1297</v>
      </c>
      <c r="K73" s="4" t="s">
        <v>1366</v>
      </c>
      <c r="L73" s="2">
        <v>44518</v>
      </c>
      <c r="M73" s="8">
        <v>0.65003472222222225</v>
      </c>
      <c r="N73" t="str">
        <f t="shared" si="3"/>
        <v>15</v>
      </c>
      <c r="O73" t="str">
        <f>VLOOKUP(K73,Boroughs!A:B,2,FALSE)</f>
        <v>The Bronx</v>
      </c>
      <c r="P73" t="str">
        <f t="shared" si="4"/>
        <v>Thursday</v>
      </c>
      <c r="Q73" t="str">
        <f t="shared" si="5"/>
        <v>November</v>
      </c>
      <c r="R73" t="str">
        <f>VLOOKUP(K73, Neighborhood!A:B,2,FALSE)</f>
        <v xml:space="preserve">Wakefield </v>
      </c>
    </row>
    <row r="74" spans="1:18" x14ac:dyDescent="0.2">
      <c r="A74" s="1">
        <v>72</v>
      </c>
      <c r="B74" t="s">
        <v>80</v>
      </c>
      <c r="C74">
        <v>40.811529999999998</v>
      </c>
      <c r="D74">
        <v>-73.927070999999998</v>
      </c>
      <c r="E74" t="s">
        <v>470</v>
      </c>
      <c r="F74" t="s">
        <v>864</v>
      </c>
      <c r="G74">
        <v>2021</v>
      </c>
      <c r="H74">
        <v>2.75</v>
      </c>
      <c r="I74" t="s">
        <v>1254</v>
      </c>
      <c r="J74" t="s">
        <v>1297</v>
      </c>
      <c r="K74" s="4" t="s">
        <v>1367</v>
      </c>
      <c r="L74" s="2">
        <v>44506</v>
      </c>
      <c r="M74" s="8">
        <v>0.68155092592592592</v>
      </c>
      <c r="N74" t="str">
        <f t="shared" si="3"/>
        <v>16</v>
      </c>
      <c r="O74" t="str">
        <f>VLOOKUP(K74,Boroughs!A:B,2,FALSE)</f>
        <v>The Bronx</v>
      </c>
      <c r="P74" t="str">
        <f t="shared" si="4"/>
        <v>Saturday</v>
      </c>
      <c r="Q74" t="str">
        <f t="shared" si="5"/>
        <v>November</v>
      </c>
      <c r="R74" t="str">
        <f>VLOOKUP(K74, Neighborhood!A:B,2,FALSE)</f>
        <v xml:space="preserve">Concourse Village-Melrose </v>
      </c>
    </row>
    <row r="75" spans="1:18" x14ac:dyDescent="0.2">
      <c r="A75" s="1">
        <v>73</v>
      </c>
      <c r="B75" t="s">
        <v>81</v>
      </c>
      <c r="C75">
        <v>40.650536899999999</v>
      </c>
      <c r="D75">
        <v>-73.701697300000006</v>
      </c>
      <c r="E75" t="s">
        <v>471</v>
      </c>
      <c r="F75" t="s">
        <v>865</v>
      </c>
      <c r="G75">
        <v>2021</v>
      </c>
      <c r="H75">
        <v>3</v>
      </c>
      <c r="I75" t="s">
        <v>1253</v>
      </c>
      <c r="J75" t="s">
        <v>1297</v>
      </c>
      <c r="K75" s="4" t="s">
        <v>1368</v>
      </c>
      <c r="L75" s="2">
        <v>44505</v>
      </c>
      <c r="M75" s="8">
        <v>0.84259259259259256</v>
      </c>
      <c r="N75" t="str">
        <f t="shared" si="3"/>
        <v>20</v>
      </c>
      <c r="O75" t="e">
        <f>VLOOKUP(K75,Boroughs!A:B,2,FALSE)</f>
        <v>#N/A</v>
      </c>
      <c r="P75" t="str">
        <f t="shared" si="4"/>
        <v>Friday</v>
      </c>
      <c r="Q75" t="str">
        <f t="shared" si="5"/>
        <v>November</v>
      </c>
      <c r="R75" t="e">
        <f>VLOOKUP(K75, Neighborhood!A:B,2,FALSE)</f>
        <v>#N/A</v>
      </c>
    </row>
    <row r="76" spans="1:18" x14ac:dyDescent="0.2">
      <c r="A76" s="1">
        <v>74</v>
      </c>
      <c r="B76" t="s">
        <v>82</v>
      </c>
      <c r="C76">
        <v>40.617350000000002</v>
      </c>
      <c r="D76">
        <v>-74.027379999999994</v>
      </c>
      <c r="E76" t="s">
        <v>472</v>
      </c>
      <c r="F76" t="s">
        <v>866</v>
      </c>
      <c r="G76">
        <v>2021</v>
      </c>
      <c r="H76">
        <v>3</v>
      </c>
      <c r="I76" t="s">
        <v>1253</v>
      </c>
      <c r="J76" t="s">
        <v>1297</v>
      </c>
      <c r="K76" s="4" t="s">
        <v>1369</v>
      </c>
      <c r="L76" s="2">
        <v>44499</v>
      </c>
      <c r="M76" s="8">
        <v>0.84978009259259257</v>
      </c>
      <c r="N76" t="str">
        <f t="shared" si="3"/>
        <v>20</v>
      </c>
      <c r="O76" t="str">
        <f>VLOOKUP(K76,Boroughs!A:B,2,FALSE)</f>
        <v>Brooklyn</v>
      </c>
      <c r="P76" t="str">
        <f t="shared" si="4"/>
        <v>Saturday</v>
      </c>
      <c r="Q76" t="str">
        <f t="shared" si="5"/>
        <v>October</v>
      </c>
      <c r="R76" t="str">
        <f>VLOOKUP(K76, Neighborhood!A:B,2,FALSE)</f>
        <v xml:space="preserve">Bay Ridge </v>
      </c>
    </row>
    <row r="77" spans="1:18" x14ac:dyDescent="0.2">
      <c r="A77" s="1">
        <v>75</v>
      </c>
      <c r="B77" t="s">
        <v>83</v>
      </c>
      <c r="C77">
        <v>40.578449999999997</v>
      </c>
      <c r="D77">
        <v>-73.849279999999993</v>
      </c>
      <c r="E77" t="s">
        <v>472</v>
      </c>
      <c r="F77" t="s">
        <v>867</v>
      </c>
      <c r="G77">
        <v>2021</v>
      </c>
      <c r="H77">
        <v>3</v>
      </c>
      <c r="I77" t="s">
        <v>1253</v>
      </c>
      <c r="J77" t="s">
        <v>1297</v>
      </c>
      <c r="K77" s="4" t="s">
        <v>1370</v>
      </c>
      <c r="L77" s="2">
        <v>44499</v>
      </c>
      <c r="M77" s="8">
        <v>0.79267361111111112</v>
      </c>
      <c r="N77" t="str">
        <f t="shared" si="3"/>
        <v>19</v>
      </c>
      <c r="O77" t="str">
        <f>VLOOKUP(K77,Boroughs!A:B,2,FALSE)</f>
        <v>Queens</v>
      </c>
      <c r="P77" t="str">
        <f t="shared" si="4"/>
        <v>Saturday</v>
      </c>
      <c r="Q77" t="str">
        <f t="shared" si="5"/>
        <v>October</v>
      </c>
      <c r="R77" t="str">
        <f>VLOOKUP(K77, Neighborhood!A:B,2,FALSE)</f>
        <v xml:space="preserve">Seaside-Belle Harbor-Neponsit </v>
      </c>
    </row>
    <row r="78" spans="1:18" x14ac:dyDescent="0.2">
      <c r="A78" s="1">
        <v>76</v>
      </c>
      <c r="B78" t="s">
        <v>84</v>
      </c>
      <c r="C78">
        <v>40.614757439999998</v>
      </c>
      <c r="D78">
        <v>-73.912704239999997</v>
      </c>
      <c r="E78" t="s">
        <v>473</v>
      </c>
      <c r="F78" t="s">
        <v>868</v>
      </c>
      <c r="G78">
        <v>2021</v>
      </c>
      <c r="H78">
        <v>2.75</v>
      </c>
      <c r="I78" t="s">
        <v>1254</v>
      </c>
      <c r="J78" t="s">
        <v>1297</v>
      </c>
      <c r="K78" s="4" t="s">
        <v>1350</v>
      </c>
      <c r="L78" s="2">
        <v>44493</v>
      </c>
      <c r="M78" s="8">
        <v>0.7612268518518519</v>
      </c>
      <c r="N78" t="str">
        <f t="shared" si="3"/>
        <v>18</v>
      </c>
      <c r="O78" t="str">
        <f>VLOOKUP(K78,Boroughs!A:B,2,FALSE)</f>
        <v>Brooklyn</v>
      </c>
      <c r="P78" t="str">
        <f t="shared" si="4"/>
        <v>Sunday</v>
      </c>
      <c r="Q78" t="str">
        <f t="shared" si="5"/>
        <v>October</v>
      </c>
      <c r="R78" t="str">
        <f>VLOOKUP(K78, Neighborhood!A:B,2,FALSE)</f>
        <v xml:space="preserve">Flatlands-Mill Basin </v>
      </c>
    </row>
    <row r="79" spans="1:18" x14ac:dyDescent="0.2">
      <c r="A79" s="1">
        <v>77</v>
      </c>
      <c r="B79" t="s">
        <v>85</v>
      </c>
      <c r="C79">
        <v>40.844639999999998</v>
      </c>
      <c r="D79">
        <v>-73.907300000000006</v>
      </c>
      <c r="E79" t="s">
        <v>474</v>
      </c>
      <c r="F79" t="s">
        <v>869</v>
      </c>
      <c r="G79">
        <v>2021</v>
      </c>
      <c r="H79">
        <v>2.5</v>
      </c>
      <c r="I79" t="s">
        <v>1259</v>
      </c>
      <c r="J79" t="s">
        <v>1297</v>
      </c>
      <c r="K79" s="4" t="s">
        <v>1353</v>
      </c>
      <c r="L79" s="2">
        <v>44492</v>
      </c>
      <c r="M79" s="8">
        <v>0.86916666666666664</v>
      </c>
      <c r="N79" t="str">
        <f t="shared" si="3"/>
        <v>20</v>
      </c>
      <c r="O79" t="str">
        <f>VLOOKUP(K79,Boroughs!A:B,2,FALSE)</f>
        <v>The Bronx</v>
      </c>
      <c r="P79" t="str">
        <f t="shared" si="4"/>
        <v>Saturday</v>
      </c>
      <c r="Q79" t="str">
        <f t="shared" si="5"/>
        <v>October</v>
      </c>
      <c r="R79" t="str">
        <f>VLOOKUP(K79, Neighborhood!A:B,2,FALSE)</f>
        <v>Tremont</v>
      </c>
    </row>
    <row r="80" spans="1:18" x14ac:dyDescent="0.2">
      <c r="A80" s="1">
        <v>78</v>
      </c>
      <c r="B80" t="s">
        <v>86</v>
      </c>
      <c r="C80">
        <v>40.624839999999999</v>
      </c>
      <c r="D80">
        <v>-74.079340000000002</v>
      </c>
      <c r="E80" t="s">
        <v>475</v>
      </c>
      <c r="F80" t="s">
        <v>870</v>
      </c>
      <c r="G80">
        <v>2021</v>
      </c>
      <c r="H80">
        <v>2.5</v>
      </c>
      <c r="I80" t="s">
        <v>1259</v>
      </c>
      <c r="J80" t="s">
        <v>1297</v>
      </c>
      <c r="K80" s="4" t="s">
        <v>1371</v>
      </c>
      <c r="L80" s="2">
        <v>44491</v>
      </c>
      <c r="M80" s="8">
        <v>0.7550810185185185</v>
      </c>
      <c r="N80" t="str">
        <f t="shared" si="3"/>
        <v>18</v>
      </c>
      <c r="O80" t="str">
        <f>VLOOKUP(K80,Boroughs!A:B,2,FALSE)</f>
        <v>Staten Island</v>
      </c>
      <c r="P80" t="str">
        <f t="shared" si="4"/>
        <v>Friday</v>
      </c>
      <c r="Q80" t="str">
        <f t="shared" si="5"/>
        <v>October</v>
      </c>
      <c r="R80" t="str">
        <f>VLOOKUP(K80, Neighborhood!A:B,2,FALSE)</f>
        <v xml:space="preserve">Stapleton-Todt Hill </v>
      </c>
    </row>
    <row r="81" spans="1:18" x14ac:dyDescent="0.2">
      <c r="A81" s="1">
        <v>79</v>
      </c>
      <c r="B81" t="s">
        <v>87</v>
      </c>
      <c r="C81">
        <v>40.673699999999997</v>
      </c>
      <c r="D81">
        <v>-73.882829999999998</v>
      </c>
      <c r="E81" t="s">
        <v>476</v>
      </c>
      <c r="F81" t="s">
        <v>871</v>
      </c>
      <c r="G81">
        <v>2021</v>
      </c>
      <c r="H81">
        <v>2.75</v>
      </c>
      <c r="I81" t="s">
        <v>1254</v>
      </c>
      <c r="J81" t="s">
        <v>1297</v>
      </c>
      <c r="K81" s="4" t="s">
        <v>1372</v>
      </c>
      <c r="L81" s="2">
        <v>44485</v>
      </c>
      <c r="M81" s="8">
        <v>0.79068287037037033</v>
      </c>
      <c r="N81" t="str">
        <f t="shared" si="3"/>
        <v>18</v>
      </c>
      <c r="O81" t="str">
        <f>VLOOKUP(K81,Boroughs!A:B,2,FALSE)</f>
        <v>Brooklyn</v>
      </c>
      <c r="P81" t="str">
        <f t="shared" si="4"/>
        <v>Saturday</v>
      </c>
      <c r="Q81" t="str">
        <f t="shared" si="5"/>
        <v>October</v>
      </c>
      <c r="R81" t="str">
        <f>VLOOKUP(K81, Neighborhood!A:B,2,FALSE)</f>
        <v xml:space="preserve">Cypress Hills </v>
      </c>
    </row>
    <row r="82" spans="1:18" x14ac:dyDescent="0.2">
      <c r="A82" s="1">
        <v>80</v>
      </c>
      <c r="B82" t="s">
        <v>72</v>
      </c>
      <c r="C82">
        <v>40.826219999999999</v>
      </c>
      <c r="D82">
        <v>-73.917750999999996</v>
      </c>
      <c r="E82" t="s">
        <v>477</v>
      </c>
      <c r="F82" t="s">
        <v>872</v>
      </c>
      <c r="G82">
        <v>2021</v>
      </c>
      <c r="H82">
        <v>2.75</v>
      </c>
      <c r="I82" t="s">
        <v>1254</v>
      </c>
      <c r="J82" t="s">
        <v>1297</v>
      </c>
      <c r="K82" s="4" t="s">
        <v>1367</v>
      </c>
      <c r="L82" s="2">
        <v>44484</v>
      </c>
      <c r="M82" s="8">
        <v>0.94256944444444446</v>
      </c>
      <c r="N82" t="str">
        <f t="shared" si="3"/>
        <v>22</v>
      </c>
      <c r="O82" t="str">
        <f>VLOOKUP(K82,Boroughs!A:B,2,FALSE)</f>
        <v>The Bronx</v>
      </c>
      <c r="P82" t="str">
        <f t="shared" si="4"/>
        <v>Friday</v>
      </c>
      <c r="Q82" t="str">
        <f t="shared" si="5"/>
        <v>October</v>
      </c>
      <c r="R82" t="str">
        <f>VLOOKUP(K82, Neighborhood!A:B,2,FALSE)</f>
        <v xml:space="preserve">Concourse Village-Melrose </v>
      </c>
    </row>
    <row r="83" spans="1:18" x14ac:dyDescent="0.2">
      <c r="A83" s="1">
        <v>81</v>
      </c>
      <c r="B83" t="s">
        <v>88</v>
      </c>
      <c r="C83">
        <v>40.657629999999997</v>
      </c>
      <c r="D83">
        <v>-73.767240000000001</v>
      </c>
      <c r="E83" t="s">
        <v>478</v>
      </c>
      <c r="F83" t="s">
        <v>873</v>
      </c>
      <c r="G83">
        <v>2021</v>
      </c>
      <c r="H83">
        <v>3</v>
      </c>
      <c r="I83" t="s">
        <v>1253</v>
      </c>
      <c r="J83" t="s">
        <v>1297</v>
      </c>
      <c r="K83" s="4" t="s">
        <v>1373</v>
      </c>
      <c r="L83" s="2">
        <v>44478</v>
      </c>
      <c r="M83" s="8">
        <v>0.96008101851851846</v>
      </c>
      <c r="N83" t="str">
        <f t="shared" si="3"/>
        <v>23</v>
      </c>
      <c r="O83" t="str">
        <f>VLOOKUP(K83,Boroughs!A:B,2,FALSE)</f>
        <v>Queens</v>
      </c>
      <c r="P83" t="str">
        <f t="shared" si="4"/>
        <v>Saturday</v>
      </c>
      <c r="Q83" t="str">
        <f t="shared" si="5"/>
        <v>October</v>
      </c>
      <c r="R83" t="str">
        <f>VLOOKUP(K83, Neighborhood!A:B,2,FALSE)</f>
        <v>Rochdale</v>
      </c>
    </row>
    <row r="84" spans="1:18" x14ac:dyDescent="0.2">
      <c r="A84" s="1">
        <v>82</v>
      </c>
      <c r="B84" t="s">
        <v>89</v>
      </c>
      <c r="C84">
        <v>40.704530820000002</v>
      </c>
      <c r="D84">
        <v>-73.796792730000007</v>
      </c>
      <c r="E84" t="s">
        <v>479</v>
      </c>
      <c r="F84" t="s">
        <v>874</v>
      </c>
      <c r="G84">
        <v>2021</v>
      </c>
      <c r="H84">
        <v>3.5</v>
      </c>
      <c r="I84" t="s">
        <v>1257</v>
      </c>
      <c r="J84" t="s">
        <v>1297</v>
      </c>
      <c r="K84" s="4" t="s">
        <v>1374</v>
      </c>
      <c r="L84" s="2">
        <v>44477</v>
      </c>
      <c r="M84" s="8">
        <v>0.80153935185185177</v>
      </c>
      <c r="N84" t="str">
        <f t="shared" si="3"/>
        <v>19</v>
      </c>
      <c r="O84" t="str">
        <f>VLOOKUP(K84,Boroughs!A:B,2,FALSE)</f>
        <v>Queens</v>
      </c>
      <c r="P84" t="str">
        <f t="shared" si="4"/>
        <v>Friday</v>
      </c>
      <c r="Q84" t="str">
        <f t="shared" si="5"/>
        <v>October</v>
      </c>
      <c r="R84" t="str">
        <f>VLOOKUP(K84, Neighborhood!A:B,2,FALSE)</f>
        <v xml:space="preserve">South Jamaica </v>
      </c>
    </row>
    <row r="85" spans="1:18" x14ac:dyDescent="0.2">
      <c r="A85" s="1">
        <v>83</v>
      </c>
      <c r="B85" t="s">
        <v>90</v>
      </c>
      <c r="C85">
        <v>40.664850000000001</v>
      </c>
      <c r="D85">
        <v>-73.923289999999994</v>
      </c>
      <c r="E85" t="s">
        <v>480</v>
      </c>
      <c r="F85" t="s">
        <v>875</v>
      </c>
      <c r="G85">
        <v>2021</v>
      </c>
      <c r="H85">
        <v>2.75</v>
      </c>
      <c r="I85" t="s">
        <v>1254</v>
      </c>
      <c r="J85" t="s">
        <v>1297</v>
      </c>
      <c r="K85" s="4" t="s">
        <v>1328</v>
      </c>
      <c r="L85" s="2">
        <v>44472</v>
      </c>
      <c r="M85" s="8">
        <v>0.50927083333333334</v>
      </c>
      <c r="N85" t="str">
        <f t="shared" si="3"/>
        <v>12</v>
      </c>
      <c r="O85" t="str">
        <f>VLOOKUP(K85,Boroughs!A:B,2,FALSE)</f>
        <v>Brooklyn</v>
      </c>
      <c r="P85" t="str">
        <f t="shared" si="4"/>
        <v>Sunday</v>
      </c>
      <c r="Q85" t="str">
        <f t="shared" si="5"/>
        <v>October</v>
      </c>
      <c r="R85" t="str">
        <f>VLOOKUP(K85, Neighborhood!A:B,2,FALSE)</f>
        <v xml:space="preserve">Brownsville </v>
      </c>
    </row>
    <row r="86" spans="1:18" x14ac:dyDescent="0.2">
      <c r="A86" s="1">
        <v>84</v>
      </c>
      <c r="B86" t="s">
        <v>91</v>
      </c>
      <c r="C86">
        <v>40.758240000000001</v>
      </c>
      <c r="D86">
        <v>-73.980630000000005</v>
      </c>
      <c r="E86" t="s">
        <v>481</v>
      </c>
      <c r="F86" t="s">
        <v>876</v>
      </c>
      <c r="G86">
        <v>2021</v>
      </c>
      <c r="H86">
        <v>4.5</v>
      </c>
      <c r="I86" t="s">
        <v>1263</v>
      </c>
      <c r="J86" t="s">
        <v>1298</v>
      </c>
      <c r="K86" s="4" t="s">
        <v>1335</v>
      </c>
      <c r="L86" s="2">
        <v>44461</v>
      </c>
      <c r="M86" s="8">
        <v>0.7755439814814814</v>
      </c>
      <c r="N86" t="str">
        <f t="shared" si="3"/>
        <v>18</v>
      </c>
      <c r="O86" t="str">
        <f>VLOOKUP(K86,Boroughs!A:B,2,FALSE)</f>
        <v>Manhattan</v>
      </c>
      <c r="P86" t="str">
        <f t="shared" si="4"/>
        <v>Wednesday</v>
      </c>
      <c r="Q86" t="str">
        <f t="shared" si="5"/>
        <v>September</v>
      </c>
      <c r="R86" t="str">
        <f>VLOOKUP(K86, Neighborhood!A:B,2,FALSE)</f>
        <v xml:space="preserve">Theater District-Clinton </v>
      </c>
    </row>
    <row r="87" spans="1:18" x14ac:dyDescent="0.2">
      <c r="A87" s="1">
        <v>85</v>
      </c>
      <c r="B87" t="s">
        <v>92</v>
      </c>
      <c r="C87">
        <v>40.753320000000002</v>
      </c>
      <c r="D87">
        <v>-73.986980000000003</v>
      </c>
      <c r="E87" t="s">
        <v>482</v>
      </c>
      <c r="F87" t="s">
        <v>877</v>
      </c>
      <c r="G87">
        <v>2021</v>
      </c>
      <c r="H87">
        <v>6.53</v>
      </c>
      <c r="I87" t="s">
        <v>1272</v>
      </c>
      <c r="J87" t="s">
        <v>1298</v>
      </c>
      <c r="K87" s="4" t="s">
        <v>1360</v>
      </c>
      <c r="L87" s="2">
        <v>44460</v>
      </c>
      <c r="M87" s="8">
        <v>0.90280092592592587</v>
      </c>
      <c r="N87" t="str">
        <f t="shared" si="3"/>
        <v>21</v>
      </c>
      <c r="O87" t="str">
        <f>VLOOKUP(K87,Boroughs!A:B,2,FALSE)</f>
        <v>Manhattan</v>
      </c>
      <c r="P87" t="str">
        <f t="shared" si="4"/>
        <v>Tuesday</v>
      </c>
      <c r="Q87" t="str">
        <f t="shared" si="5"/>
        <v>September</v>
      </c>
      <c r="R87" t="str">
        <f>VLOOKUP(K87, Neighborhood!A:B,2,FALSE)</f>
        <v xml:space="preserve">Garment District </v>
      </c>
    </row>
    <row r="88" spans="1:18" x14ac:dyDescent="0.2">
      <c r="A88" s="1">
        <v>86</v>
      </c>
      <c r="B88" t="s">
        <v>93</v>
      </c>
      <c r="C88">
        <v>40.7020409</v>
      </c>
      <c r="D88">
        <v>-73.906682900000007</v>
      </c>
      <c r="E88" t="s">
        <v>483</v>
      </c>
      <c r="F88" t="s">
        <v>878</v>
      </c>
      <c r="G88">
        <v>2021</v>
      </c>
      <c r="H88">
        <v>2.5</v>
      </c>
      <c r="I88" t="s">
        <v>1259</v>
      </c>
      <c r="J88" t="s">
        <v>1297</v>
      </c>
      <c r="K88" s="4" t="s">
        <v>1330</v>
      </c>
      <c r="L88" s="2">
        <v>44436</v>
      </c>
      <c r="M88" s="8">
        <v>9.8263888888888887E-2</v>
      </c>
      <c r="N88" t="str">
        <f t="shared" si="3"/>
        <v>02</v>
      </c>
      <c r="O88" t="str">
        <f>VLOOKUP(K88,Boroughs!A:B,2,FALSE)</f>
        <v>Queens</v>
      </c>
      <c r="P88" t="str">
        <f t="shared" si="4"/>
        <v>Saturday</v>
      </c>
      <c r="Q88" t="str">
        <f t="shared" si="5"/>
        <v>August</v>
      </c>
      <c r="R88" t="str">
        <f>VLOOKUP(K88, Neighborhood!A:B,2,FALSE)</f>
        <v xml:space="preserve">Ridgewood-Glendale </v>
      </c>
    </row>
    <row r="89" spans="1:18" x14ac:dyDescent="0.2">
      <c r="A89" s="1">
        <v>87</v>
      </c>
      <c r="B89" t="s">
        <v>94</v>
      </c>
      <c r="C89">
        <v>40.647550000000003</v>
      </c>
      <c r="D89">
        <v>-73.973920000000007</v>
      </c>
      <c r="E89" t="s">
        <v>483</v>
      </c>
      <c r="F89" t="s">
        <v>879</v>
      </c>
      <c r="G89">
        <v>2021</v>
      </c>
      <c r="H89">
        <v>3</v>
      </c>
      <c r="I89" t="s">
        <v>1253</v>
      </c>
      <c r="J89" t="s">
        <v>1297</v>
      </c>
      <c r="K89" s="4" t="s">
        <v>1344</v>
      </c>
      <c r="L89" s="2">
        <v>44436</v>
      </c>
      <c r="M89" s="8">
        <v>0.9324189814814815</v>
      </c>
      <c r="N89" t="str">
        <f t="shared" si="3"/>
        <v>22</v>
      </c>
      <c r="O89" t="str">
        <f>VLOOKUP(K89,Boroughs!A:B,2,FALSE)</f>
        <v>Brooklyn</v>
      </c>
      <c r="P89" t="str">
        <f t="shared" si="4"/>
        <v>Saturday</v>
      </c>
      <c r="Q89" t="str">
        <f t="shared" si="5"/>
        <v>August</v>
      </c>
      <c r="R89" t="str">
        <f>VLOOKUP(K89, Neighborhood!A:B,2,FALSE)</f>
        <v xml:space="preserve">Kensington-Windsor Terrace </v>
      </c>
    </row>
    <row r="90" spans="1:18" x14ac:dyDescent="0.2">
      <c r="A90" s="1">
        <v>88</v>
      </c>
      <c r="B90" t="s">
        <v>95</v>
      </c>
      <c r="C90">
        <v>40.736020000000003</v>
      </c>
      <c r="D90">
        <v>-73.994039999999998</v>
      </c>
      <c r="E90" t="s">
        <v>484</v>
      </c>
      <c r="F90" t="s">
        <v>880</v>
      </c>
      <c r="G90">
        <v>2021</v>
      </c>
      <c r="H90">
        <v>4.25</v>
      </c>
      <c r="I90" t="s">
        <v>1273</v>
      </c>
      <c r="J90" t="s">
        <v>1298</v>
      </c>
      <c r="K90" s="4" t="s">
        <v>1375</v>
      </c>
      <c r="L90" s="2">
        <v>44424</v>
      </c>
      <c r="M90" s="8">
        <v>0.86761574074074066</v>
      </c>
      <c r="N90" t="str">
        <f t="shared" si="3"/>
        <v>20</v>
      </c>
      <c r="O90" t="str">
        <f>VLOOKUP(K90,Boroughs!A:B,2,FALSE)</f>
        <v>Manhattan</v>
      </c>
      <c r="P90" t="str">
        <f t="shared" si="4"/>
        <v>Monday</v>
      </c>
      <c r="Q90" t="str">
        <f t="shared" si="5"/>
        <v>August</v>
      </c>
      <c r="R90" t="str">
        <f>VLOOKUP(K90, Neighborhood!A:B,2,FALSE)</f>
        <v xml:space="preserve">Chelsea </v>
      </c>
    </row>
    <row r="91" spans="1:18" x14ac:dyDescent="0.2">
      <c r="A91" s="1">
        <v>89</v>
      </c>
      <c r="B91" t="s">
        <v>96</v>
      </c>
      <c r="C91">
        <v>40.760950000000001</v>
      </c>
      <c r="D91">
        <v>-73.968789999999998</v>
      </c>
      <c r="E91" t="s">
        <v>485</v>
      </c>
      <c r="F91" t="s">
        <v>881</v>
      </c>
      <c r="G91">
        <v>2021</v>
      </c>
      <c r="H91">
        <v>3.2</v>
      </c>
      <c r="I91" t="s">
        <v>1274</v>
      </c>
      <c r="J91" t="s">
        <v>1297</v>
      </c>
      <c r="K91" s="4" t="s">
        <v>1376</v>
      </c>
      <c r="L91" s="2">
        <v>44419</v>
      </c>
      <c r="M91" s="8">
        <v>0.89728009259259256</v>
      </c>
      <c r="N91" t="str">
        <f t="shared" si="3"/>
        <v>21</v>
      </c>
      <c r="O91" t="str">
        <f>VLOOKUP(K91,Boroughs!A:B,2,FALSE)</f>
        <v>Manhattan</v>
      </c>
      <c r="P91" t="str">
        <f t="shared" si="4"/>
        <v>Wednesday</v>
      </c>
      <c r="Q91" t="str">
        <f t="shared" si="5"/>
        <v>August</v>
      </c>
      <c r="R91" t="str">
        <f>VLOOKUP(K91, Neighborhood!A:B,2,FALSE)</f>
        <v xml:space="preserve">Sutton Place-Beekman Place </v>
      </c>
    </row>
    <row r="92" spans="1:18" x14ac:dyDescent="0.2">
      <c r="A92" s="1">
        <v>90</v>
      </c>
      <c r="B92" t="s">
        <v>97</v>
      </c>
      <c r="C92">
        <v>40.645470000000003</v>
      </c>
      <c r="D92">
        <v>-73.99539</v>
      </c>
      <c r="E92" t="s">
        <v>486</v>
      </c>
      <c r="F92" t="s">
        <v>882</v>
      </c>
      <c r="G92">
        <v>2021</v>
      </c>
      <c r="H92">
        <v>2</v>
      </c>
      <c r="I92" t="s">
        <v>1266</v>
      </c>
      <c r="J92" t="s">
        <v>1297</v>
      </c>
      <c r="K92" s="4" t="s">
        <v>1336</v>
      </c>
      <c r="L92" s="2">
        <v>44417</v>
      </c>
      <c r="M92" s="8">
        <v>0.75581018518518517</v>
      </c>
      <c r="N92" t="str">
        <f t="shared" si="3"/>
        <v>18</v>
      </c>
      <c r="O92" t="str">
        <f>VLOOKUP(K92,Boroughs!A:B,2,FALSE)</f>
        <v>Brooklyn</v>
      </c>
      <c r="P92" t="str">
        <f t="shared" si="4"/>
        <v>Monday</v>
      </c>
      <c r="Q92" t="str">
        <f t="shared" si="5"/>
        <v>August</v>
      </c>
      <c r="R92" t="str">
        <f>VLOOKUP(K92, Neighborhood!A:B,2,FALSE)</f>
        <v xml:space="preserve">Borough Park </v>
      </c>
    </row>
    <row r="93" spans="1:18" x14ac:dyDescent="0.2">
      <c r="A93" s="1">
        <v>91</v>
      </c>
      <c r="B93" t="s">
        <v>98</v>
      </c>
      <c r="C93">
        <v>40.83522</v>
      </c>
      <c r="D93">
        <v>-73.920159999999996</v>
      </c>
      <c r="E93" t="s">
        <v>487</v>
      </c>
      <c r="F93" t="s">
        <v>883</v>
      </c>
      <c r="G93">
        <v>2021</v>
      </c>
      <c r="H93">
        <v>2</v>
      </c>
      <c r="I93" t="s">
        <v>1266</v>
      </c>
      <c r="J93" t="s">
        <v>1297</v>
      </c>
      <c r="K93" s="4" t="s">
        <v>1377</v>
      </c>
      <c r="L93" s="2">
        <v>44410</v>
      </c>
      <c r="M93" s="8">
        <v>0.81324074074074071</v>
      </c>
      <c r="N93" t="str">
        <f t="shared" si="3"/>
        <v>19</v>
      </c>
      <c r="O93" t="str">
        <f>VLOOKUP(K93,Boroughs!A:B,2,FALSE)</f>
        <v>The Bronx</v>
      </c>
      <c r="P93" t="str">
        <f t="shared" si="4"/>
        <v>Monday</v>
      </c>
      <c r="Q93" t="str">
        <f t="shared" si="5"/>
        <v>August</v>
      </c>
      <c r="R93" t="str">
        <f>VLOOKUP(K93, Neighborhood!A:B,2,FALSE)</f>
        <v xml:space="preserve">Highbridge </v>
      </c>
    </row>
    <row r="94" spans="1:18" x14ac:dyDescent="0.2">
      <c r="A94" s="1">
        <v>92</v>
      </c>
      <c r="B94" t="s">
        <v>99</v>
      </c>
      <c r="C94">
        <v>40.718209999999999</v>
      </c>
      <c r="D94">
        <v>-73.988150000000005</v>
      </c>
      <c r="E94" t="s">
        <v>488</v>
      </c>
      <c r="F94" t="s">
        <v>884</v>
      </c>
      <c r="G94">
        <v>2021</v>
      </c>
      <c r="H94">
        <v>4.3600000000000003</v>
      </c>
      <c r="I94" t="s">
        <v>1275</v>
      </c>
      <c r="J94" t="s">
        <v>1298</v>
      </c>
      <c r="K94" s="4" t="s">
        <v>1378</v>
      </c>
      <c r="L94" s="2">
        <v>44407</v>
      </c>
      <c r="M94" s="8">
        <v>0.11863425925925926</v>
      </c>
      <c r="N94" t="str">
        <f t="shared" si="3"/>
        <v>02</v>
      </c>
      <c r="O94" t="str">
        <f>VLOOKUP(K94,Boroughs!A:B,2,FALSE)</f>
        <v>Manhattan</v>
      </c>
      <c r="P94" t="str">
        <f t="shared" si="4"/>
        <v>Friday</v>
      </c>
      <c r="Q94" t="str">
        <f t="shared" si="5"/>
        <v>July</v>
      </c>
      <c r="R94" t="str">
        <f>VLOOKUP(K94, Neighborhood!A:B,2,FALSE)</f>
        <v>Chinatown and Vicinity</v>
      </c>
    </row>
    <row r="95" spans="1:18" x14ac:dyDescent="0.2">
      <c r="A95" s="1">
        <v>93</v>
      </c>
      <c r="B95" t="s">
        <v>100</v>
      </c>
      <c r="C95">
        <v>40.76623</v>
      </c>
      <c r="D95">
        <v>-73.987170000000006</v>
      </c>
      <c r="E95" t="s">
        <v>489</v>
      </c>
      <c r="F95" t="s">
        <v>885</v>
      </c>
      <c r="G95">
        <v>2021</v>
      </c>
      <c r="H95">
        <v>2.5</v>
      </c>
      <c r="I95" t="s">
        <v>1259</v>
      </c>
      <c r="J95" t="s">
        <v>1297</v>
      </c>
      <c r="K95" s="4" t="s">
        <v>1379</v>
      </c>
      <c r="L95" s="2">
        <v>44403</v>
      </c>
      <c r="M95" s="8">
        <v>0.93104166666666666</v>
      </c>
      <c r="N95" t="str">
        <f t="shared" si="3"/>
        <v>22</v>
      </c>
      <c r="O95" t="str">
        <f>VLOOKUP(K95,Boroughs!A:B,2,FALSE)</f>
        <v>Manhattan</v>
      </c>
      <c r="P95" t="str">
        <f t="shared" si="4"/>
        <v>Monday</v>
      </c>
      <c r="Q95" t="str">
        <f t="shared" si="5"/>
        <v>July</v>
      </c>
      <c r="R95" t="str">
        <f>VLOOKUP(K95, Neighborhood!A:B,2,FALSE)</f>
        <v xml:space="preserve">Midtown-Clinton </v>
      </c>
    </row>
    <row r="96" spans="1:18" x14ac:dyDescent="0.2">
      <c r="A96" s="1">
        <v>94</v>
      </c>
      <c r="B96" t="s">
        <v>101</v>
      </c>
      <c r="C96">
        <v>40.757570090000002</v>
      </c>
      <c r="D96">
        <v>-73.915885209999999</v>
      </c>
      <c r="E96" t="s">
        <v>490</v>
      </c>
      <c r="F96" t="s">
        <v>886</v>
      </c>
      <c r="G96">
        <v>2021</v>
      </c>
      <c r="H96">
        <v>2.75</v>
      </c>
      <c r="I96" t="s">
        <v>1254</v>
      </c>
      <c r="J96" t="s">
        <v>1297</v>
      </c>
      <c r="K96" s="4" t="s">
        <v>1380</v>
      </c>
      <c r="L96" s="2">
        <v>44401</v>
      </c>
      <c r="M96" s="8">
        <v>0.25695601851851851</v>
      </c>
      <c r="N96" t="str">
        <f t="shared" si="3"/>
        <v>06</v>
      </c>
      <c r="O96" t="str">
        <f>VLOOKUP(K96,Boroughs!A:B,2,FALSE)</f>
        <v>Queens</v>
      </c>
      <c r="P96" t="str">
        <f t="shared" si="4"/>
        <v>Saturday</v>
      </c>
      <c r="Q96" t="str">
        <f t="shared" si="5"/>
        <v>July</v>
      </c>
      <c r="R96" t="str">
        <f>VLOOKUP(K96, Neighborhood!A:B,2,FALSE)</f>
        <v xml:space="preserve">Elmhurst </v>
      </c>
    </row>
    <row r="97" spans="1:18" x14ac:dyDescent="0.2">
      <c r="A97" s="1">
        <v>95</v>
      </c>
      <c r="B97" t="s">
        <v>102</v>
      </c>
      <c r="C97">
        <v>40.733080000000001</v>
      </c>
      <c r="D97">
        <v>-74.002769999999998</v>
      </c>
      <c r="E97" t="s">
        <v>491</v>
      </c>
      <c r="F97" t="s">
        <v>887</v>
      </c>
      <c r="G97">
        <v>2021</v>
      </c>
      <c r="H97">
        <v>4</v>
      </c>
      <c r="I97" t="s">
        <v>1270</v>
      </c>
      <c r="J97" t="s">
        <v>1298</v>
      </c>
      <c r="K97" s="4" t="s">
        <v>1381</v>
      </c>
      <c r="L97" s="2">
        <v>44394</v>
      </c>
      <c r="M97" s="8">
        <v>0.75031250000000005</v>
      </c>
      <c r="N97" t="str">
        <f t="shared" si="3"/>
        <v>18</v>
      </c>
      <c r="O97" t="str">
        <f>VLOOKUP(K97,Boroughs!A:B,2,FALSE)</f>
        <v>Manhattan</v>
      </c>
      <c r="P97" t="str">
        <f t="shared" si="4"/>
        <v>Saturday</v>
      </c>
      <c r="Q97" t="str">
        <f t="shared" si="5"/>
        <v>July</v>
      </c>
      <c r="R97" t="str">
        <f>VLOOKUP(K97, Neighborhood!A:B,2,FALSE)</f>
        <v>Greenwich Village-Soho</v>
      </c>
    </row>
    <row r="98" spans="1:18" x14ac:dyDescent="0.2">
      <c r="A98" s="1">
        <v>96</v>
      </c>
      <c r="B98" t="s">
        <v>43</v>
      </c>
      <c r="C98">
        <v>40.74241</v>
      </c>
      <c r="D98">
        <v>-73.984520000000003</v>
      </c>
      <c r="E98" t="s">
        <v>492</v>
      </c>
      <c r="F98" t="s">
        <v>888</v>
      </c>
      <c r="G98">
        <v>2021</v>
      </c>
      <c r="H98">
        <v>4.3600000000000003</v>
      </c>
      <c r="I98" t="s">
        <v>1275</v>
      </c>
      <c r="J98" t="s">
        <v>1298</v>
      </c>
      <c r="K98" s="4" t="s">
        <v>1382</v>
      </c>
      <c r="L98" s="2">
        <v>44390</v>
      </c>
      <c r="M98" s="8">
        <v>0.6514699074074074</v>
      </c>
      <c r="N98" t="str">
        <f t="shared" si="3"/>
        <v>15</v>
      </c>
      <c r="O98" t="str">
        <f>VLOOKUP(K98,Boroughs!A:B,2,FALSE)</f>
        <v>Manhattan</v>
      </c>
      <c r="P98" t="str">
        <f t="shared" si="4"/>
        <v>Tuesday</v>
      </c>
      <c r="Q98" t="str">
        <f t="shared" si="5"/>
        <v>July</v>
      </c>
      <c r="R98" t="str">
        <f>VLOOKUP(K98, Neighborhood!A:B,2,FALSE)</f>
        <v xml:space="preserve">Murray Hill </v>
      </c>
    </row>
    <row r="99" spans="1:18" x14ac:dyDescent="0.2">
      <c r="A99" s="1">
        <v>97</v>
      </c>
      <c r="B99" t="s">
        <v>103</v>
      </c>
      <c r="C99">
        <v>40.769440000000003</v>
      </c>
      <c r="D99">
        <v>-73.988900000000001</v>
      </c>
      <c r="E99" t="s">
        <v>493</v>
      </c>
      <c r="F99" t="s">
        <v>889</v>
      </c>
      <c r="G99">
        <v>2021</v>
      </c>
      <c r="H99">
        <v>3</v>
      </c>
      <c r="I99" t="s">
        <v>1253</v>
      </c>
      <c r="J99" t="s">
        <v>1297</v>
      </c>
      <c r="K99" s="4" t="s">
        <v>1379</v>
      </c>
      <c r="L99" s="2">
        <v>44386</v>
      </c>
      <c r="M99" s="8">
        <v>0.92993055555555559</v>
      </c>
      <c r="N99" t="str">
        <f t="shared" si="3"/>
        <v>22</v>
      </c>
      <c r="O99" t="str">
        <f>VLOOKUP(K99,Boroughs!A:B,2,FALSE)</f>
        <v>Manhattan</v>
      </c>
      <c r="P99" t="str">
        <f t="shared" si="4"/>
        <v>Friday</v>
      </c>
      <c r="Q99" t="str">
        <f t="shared" si="5"/>
        <v>July</v>
      </c>
      <c r="R99" t="str">
        <f>VLOOKUP(K99, Neighborhood!A:B,2,FALSE)</f>
        <v xml:space="preserve">Midtown-Clinton </v>
      </c>
    </row>
    <row r="100" spans="1:18" x14ac:dyDescent="0.2">
      <c r="A100" s="1">
        <v>98</v>
      </c>
      <c r="B100" t="s">
        <v>104</v>
      </c>
      <c r="C100">
        <v>40.709436199999999</v>
      </c>
      <c r="D100">
        <v>-74.012025300000005</v>
      </c>
      <c r="E100" t="s">
        <v>494</v>
      </c>
      <c r="F100" t="s">
        <v>890</v>
      </c>
      <c r="G100">
        <v>2021</v>
      </c>
      <c r="H100">
        <v>4.3499999999999996</v>
      </c>
      <c r="I100" t="s">
        <v>1261</v>
      </c>
      <c r="J100" t="s">
        <v>1297</v>
      </c>
      <c r="K100" s="4" t="s">
        <v>1383</v>
      </c>
      <c r="L100" s="2">
        <v>44384</v>
      </c>
      <c r="M100" s="8">
        <v>0.81453703703703706</v>
      </c>
      <c r="N100" t="str">
        <f t="shared" si="3"/>
        <v>19</v>
      </c>
      <c r="O100" t="str">
        <f>VLOOKUP(K100,Boroughs!A:B,2,FALSE)</f>
        <v>Manhattan</v>
      </c>
      <c r="P100" t="str">
        <f t="shared" si="4"/>
        <v>Wednesday</v>
      </c>
      <c r="Q100" t="str">
        <f t="shared" si="5"/>
        <v>July</v>
      </c>
      <c r="R100" t="str">
        <f>VLOOKUP(K100, Neighborhood!A:B,2,FALSE)</f>
        <v>The Financial District</v>
      </c>
    </row>
    <row r="101" spans="1:18" x14ac:dyDescent="0.2">
      <c r="A101" s="1">
        <v>99</v>
      </c>
      <c r="B101" t="s">
        <v>104</v>
      </c>
      <c r="C101">
        <v>40.709436199999999</v>
      </c>
      <c r="D101">
        <v>-74.012025300000005</v>
      </c>
      <c r="E101" t="s">
        <v>494</v>
      </c>
      <c r="F101" t="s">
        <v>890</v>
      </c>
      <c r="G101">
        <v>2021</v>
      </c>
      <c r="H101">
        <v>3.25</v>
      </c>
      <c r="I101" t="s">
        <v>1255</v>
      </c>
      <c r="J101" t="s">
        <v>1297</v>
      </c>
      <c r="K101" s="4" t="s">
        <v>1383</v>
      </c>
      <c r="L101" s="2">
        <v>44384</v>
      </c>
      <c r="M101" s="8">
        <v>0.81453703703703706</v>
      </c>
      <c r="N101" t="str">
        <f t="shared" si="3"/>
        <v>19</v>
      </c>
      <c r="O101" t="str">
        <f>VLOOKUP(K101,Boroughs!A:B,2,FALSE)</f>
        <v>Manhattan</v>
      </c>
      <c r="P101" t="str">
        <f t="shared" si="4"/>
        <v>Wednesday</v>
      </c>
      <c r="Q101" t="str">
        <f t="shared" si="5"/>
        <v>July</v>
      </c>
      <c r="R101" t="str">
        <f>VLOOKUP(K101, Neighborhood!A:B,2,FALSE)</f>
        <v>The Financial District</v>
      </c>
    </row>
    <row r="102" spans="1:18" x14ac:dyDescent="0.2">
      <c r="A102" s="1">
        <v>100</v>
      </c>
      <c r="B102" t="s">
        <v>105</v>
      </c>
      <c r="C102">
        <v>40.7462825</v>
      </c>
      <c r="D102">
        <v>-73.993673400000006</v>
      </c>
      <c r="E102" t="s">
        <v>495</v>
      </c>
      <c r="F102" t="s">
        <v>891</v>
      </c>
      <c r="G102">
        <v>2021</v>
      </c>
      <c r="H102">
        <v>3.27</v>
      </c>
      <c r="I102" t="s">
        <v>1268</v>
      </c>
      <c r="J102" t="s">
        <v>1297</v>
      </c>
      <c r="K102" s="4" t="s">
        <v>1315</v>
      </c>
      <c r="L102" s="2">
        <v>44374</v>
      </c>
      <c r="M102" s="8">
        <v>0.90494212962962972</v>
      </c>
      <c r="N102" t="str">
        <f t="shared" si="3"/>
        <v>21</v>
      </c>
      <c r="O102" t="str">
        <f>VLOOKUP(K102,Boroughs!A:B,2,FALSE)</f>
        <v>Manhattan</v>
      </c>
      <c r="P102" t="str">
        <f t="shared" si="4"/>
        <v>Sunday</v>
      </c>
      <c r="Q102" t="str">
        <f t="shared" si="5"/>
        <v>June</v>
      </c>
      <c r="R102" t="str">
        <f>VLOOKUP(K102, Neighborhood!A:B,2,FALSE)</f>
        <v xml:space="preserve">Fur-Flower District </v>
      </c>
    </row>
    <row r="103" spans="1:18" x14ac:dyDescent="0.2">
      <c r="A103" s="1">
        <v>101</v>
      </c>
      <c r="B103" t="s">
        <v>106</v>
      </c>
      <c r="C103">
        <v>40.71687</v>
      </c>
      <c r="D103">
        <v>-73.958920000000006</v>
      </c>
      <c r="E103" t="s">
        <v>496</v>
      </c>
      <c r="F103" t="s">
        <v>892</v>
      </c>
      <c r="G103">
        <v>2021</v>
      </c>
      <c r="H103">
        <v>3</v>
      </c>
      <c r="I103" t="s">
        <v>1253</v>
      </c>
      <c r="J103" t="s">
        <v>1297</v>
      </c>
      <c r="K103" s="4" t="s">
        <v>1384</v>
      </c>
      <c r="L103" s="2">
        <v>44373</v>
      </c>
      <c r="M103" s="8">
        <v>0.76725694444444448</v>
      </c>
      <c r="N103" t="str">
        <f t="shared" si="3"/>
        <v>18</v>
      </c>
      <c r="O103" t="str">
        <f>VLOOKUP(K103,Boroughs!A:B,2,FALSE)</f>
        <v>Brooklyn</v>
      </c>
      <c r="P103" t="str">
        <f t="shared" si="4"/>
        <v>Saturday</v>
      </c>
      <c r="Q103" t="str">
        <f t="shared" si="5"/>
        <v>June</v>
      </c>
      <c r="R103" t="e">
        <f>VLOOKUP(K103, Neighborhood!A:B,2,FALSE)</f>
        <v>#N/A</v>
      </c>
    </row>
    <row r="104" spans="1:18" x14ac:dyDescent="0.2">
      <c r="A104" s="1">
        <v>102</v>
      </c>
      <c r="B104" t="s">
        <v>107</v>
      </c>
      <c r="C104">
        <v>40.723727699999998</v>
      </c>
      <c r="D104">
        <v>-73.950408600000003</v>
      </c>
      <c r="E104" t="s">
        <v>497</v>
      </c>
      <c r="F104" t="s">
        <v>893</v>
      </c>
      <c r="G104">
        <v>2021</v>
      </c>
      <c r="H104">
        <v>3</v>
      </c>
      <c r="I104" t="s">
        <v>1253</v>
      </c>
      <c r="J104" t="s">
        <v>1297</v>
      </c>
      <c r="K104" s="4" t="s">
        <v>1385</v>
      </c>
      <c r="L104" s="2">
        <v>44364</v>
      </c>
      <c r="M104" s="8">
        <v>0.88016203703703699</v>
      </c>
      <c r="N104" t="str">
        <f t="shared" si="3"/>
        <v>21</v>
      </c>
      <c r="O104" t="str">
        <f>VLOOKUP(K104,Boroughs!A:B,2,FALSE)</f>
        <v>Brooklyn</v>
      </c>
      <c r="P104" t="str">
        <f t="shared" si="4"/>
        <v>Thursday</v>
      </c>
      <c r="Q104" t="str">
        <f t="shared" si="5"/>
        <v>June</v>
      </c>
      <c r="R104" t="str">
        <f>VLOOKUP(K104, Neighborhood!A:B,2,FALSE)</f>
        <v xml:space="preserve">Greenpoint </v>
      </c>
    </row>
    <row r="105" spans="1:18" x14ac:dyDescent="0.2">
      <c r="A105" s="1">
        <v>103</v>
      </c>
      <c r="B105" t="s">
        <v>108</v>
      </c>
      <c r="C105">
        <v>40.7545</v>
      </c>
      <c r="D105">
        <v>-73.9952799</v>
      </c>
      <c r="E105" t="s">
        <v>498</v>
      </c>
      <c r="F105" t="s">
        <v>894</v>
      </c>
      <c r="G105">
        <v>2021</v>
      </c>
      <c r="H105">
        <v>3</v>
      </c>
      <c r="I105" t="s">
        <v>1253</v>
      </c>
      <c r="J105" t="s">
        <v>1297</v>
      </c>
      <c r="K105" s="4" t="s">
        <v>1360</v>
      </c>
      <c r="L105" s="2">
        <v>44363</v>
      </c>
      <c r="M105" s="8">
        <v>0.65172453703703703</v>
      </c>
      <c r="N105" t="str">
        <f t="shared" si="3"/>
        <v>15</v>
      </c>
      <c r="O105" t="str">
        <f>VLOOKUP(K105,Boroughs!A:B,2,FALSE)</f>
        <v>Manhattan</v>
      </c>
      <c r="P105" t="str">
        <f t="shared" si="4"/>
        <v>Wednesday</v>
      </c>
      <c r="Q105" t="str">
        <f t="shared" si="5"/>
        <v>June</v>
      </c>
      <c r="R105" t="str">
        <f>VLOOKUP(K105, Neighborhood!A:B,2,FALSE)</f>
        <v xml:space="preserve">Garment District </v>
      </c>
    </row>
    <row r="106" spans="1:18" x14ac:dyDescent="0.2">
      <c r="A106" s="1">
        <v>104</v>
      </c>
      <c r="B106" t="s">
        <v>109</v>
      </c>
      <c r="C106">
        <v>40.691732930000001</v>
      </c>
      <c r="D106">
        <v>-73.986378009999996</v>
      </c>
      <c r="E106" t="s">
        <v>499</v>
      </c>
      <c r="F106" t="s">
        <v>895</v>
      </c>
      <c r="G106">
        <v>2021</v>
      </c>
      <c r="H106">
        <v>1</v>
      </c>
      <c r="I106" t="s">
        <v>1256</v>
      </c>
      <c r="J106" t="s">
        <v>1297</v>
      </c>
      <c r="K106" s="4" t="s">
        <v>1386</v>
      </c>
      <c r="L106" s="2">
        <v>44361</v>
      </c>
      <c r="M106" s="8">
        <v>0.55762731481481487</v>
      </c>
      <c r="N106" t="str">
        <f t="shared" si="3"/>
        <v>13</v>
      </c>
      <c r="O106" t="str">
        <f>VLOOKUP(K106,Boroughs!A:B,2,FALSE)</f>
        <v>Brooklyn</v>
      </c>
      <c r="P106" t="str">
        <f t="shared" si="4"/>
        <v>Monday</v>
      </c>
      <c r="Q106" t="str">
        <f t="shared" si="5"/>
        <v>June</v>
      </c>
      <c r="R106" t="str">
        <f>VLOOKUP(K106, Neighborhood!A:B,2,FALSE)</f>
        <v xml:space="preserve">Brooklyn Heights-Cobble Hill </v>
      </c>
    </row>
    <row r="107" spans="1:18" x14ac:dyDescent="0.2">
      <c r="A107" s="1">
        <v>105</v>
      </c>
      <c r="B107" t="s">
        <v>110</v>
      </c>
      <c r="C107">
        <v>40.698208200000003</v>
      </c>
      <c r="D107">
        <v>-73.977014499999996</v>
      </c>
      <c r="E107" t="s">
        <v>500</v>
      </c>
      <c r="F107" t="s">
        <v>896</v>
      </c>
      <c r="G107">
        <v>2021</v>
      </c>
      <c r="H107">
        <v>3.81</v>
      </c>
      <c r="I107" t="s">
        <v>1260</v>
      </c>
      <c r="J107" t="s">
        <v>1298</v>
      </c>
      <c r="K107" s="4" t="s">
        <v>1387</v>
      </c>
      <c r="L107" s="2">
        <v>44343</v>
      </c>
      <c r="M107" s="8">
        <v>0.75359953703703697</v>
      </c>
      <c r="N107" t="str">
        <f t="shared" si="3"/>
        <v>18</v>
      </c>
      <c r="O107" t="str">
        <f>VLOOKUP(K107,Boroughs!A:B,2,FALSE)</f>
        <v>Brooklyn</v>
      </c>
      <c r="P107" t="str">
        <f t="shared" si="4"/>
        <v>Thursday</v>
      </c>
      <c r="Q107" t="str">
        <f t="shared" si="5"/>
        <v>May</v>
      </c>
      <c r="R107" t="e">
        <f>VLOOKUP(K107, Neighborhood!A:B,2,FALSE)</f>
        <v>#N/A</v>
      </c>
    </row>
    <row r="108" spans="1:18" x14ac:dyDescent="0.2">
      <c r="A108" s="1">
        <v>106</v>
      </c>
      <c r="B108" t="s">
        <v>111</v>
      </c>
      <c r="C108">
        <v>40.746467000000003</v>
      </c>
      <c r="D108">
        <v>-73.990095999999994</v>
      </c>
      <c r="E108" t="s">
        <v>501</v>
      </c>
      <c r="F108" t="s">
        <v>897</v>
      </c>
      <c r="G108">
        <v>2021</v>
      </c>
      <c r="H108">
        <v>1</v>
      </c>
      <c r="I108" t="s">
        <v>1256</v>
      </c>
      <c r="J108" t="s">
        <v>1297</v>
      </c>
      <c r="K108" s="4" t="s">
        <v>1379</v>
      </c>
      <c r="L108" s="2">
        <v>44337</v>
      </c>
      <c r="M108" s="8">
        <v>0.75065972222222221</v>
      </c>
      <c r="N108" t="str">
        <f t="shared" si="3"/>
        <v>18</v>
      </c>
      <c r="O108" t="str">
        <f>VLOOKUP(K108,Boroughs!A:B,2,FALSE)</f>
        <v>Manhattan</v>
      </c>
      <c r="P108" t="str">
        <f t="shared" si="4"/>
        <v>Friday</v>
      </c>
      <c r="Q108" t="str">
        <f t="shared" si="5"/>
        <v>May</v>
      </c>
      <c r="R108" t="str">
        <f>VLOOKUP(K108, Neighborhood!A:B,2,FALSE)</f>
        <v xml:space="preserve">Midtown-Clinton </v>
      </c>
    </row>
    <row r="109" spans="1:18" x14ac:dyDescent="0.2">
      <c r="A109" s="1">
        <v>107</v>
      </c>
      <c r="B109" t="s">
        <v>112</v>
      </c>
      <c r="C109">
        <v>40.736589199999997</v>
      </c>
      <c r="D109">
        <v>-74.001312499999997</v>
      </c>
      <c r="E109" t="s">
        <v>502</v>
      </c>
      <c r="F109" t="s">
        <v>898</v>
      </c>
      <c r="G109">
        <v>2021</v>
      </c>
      <c r="H109">
        <v>3.27</v>
      </c>
      <c r="I109" t="s">
        <v>1268</v>
      </c>
      <c r="J109" t="s">
        <v>1297</v>
      </c>
      <c r="K109" s="4" t="s">
        <v>1381</v>
      </c>
      <c r="L109" s="2">
        <v>44330</v>
      </c>
      <c r="M109" s="8">
        <v>0.78276620370370376</v>
      </c>
      <c r="N109" t="str">
        <f t="shared" si="3"/>
        <v>18</v>
      </c>
      <c r="O109" t="str">
        <f>VLOOKUP(K109,Boroughs!A:B,2,FALSE)</f>
        <v>Manhattan</v>
      </c>
      <c r="P109" t="str">
        <f t="shared" si="4"/>
        <v>Friday</v>
      </c>
      <c r="Q109" t="str">
        <f t="shared" si="5"/>
        <v>May</v>
      </c>
      <c r="R109" t="str">
        <f>VLOOKUP(K109, Neighborhood!A:B,2,FALSE)</f>
        <v>Greenwich Village-Soho</v>
      </c>
    </row>
    <row r="110" spans="1:18" x14ac:dyDescent="0.2">
      <c r="A110" s="1">
        <v>108</v>
      </c>
      <c r="B110" t="s">
        <v>113</v>
      </c>
      <c r="C110">
        <v>40.630870000000002</v>
      </c>
      <c r="D110">
        <v>-74.129670000000004</v>
      </c>
      <c r="E110" t="s">
        <v>503</v>
      </c>
      <c r="F110" t="s">
        <v>899</v>
      </c>
      <c r="G110">
        <v>2021</v>
      </c>
      <c r="H110">
        <v>2.5</v>
      </c>
      <c r="I110" t="s">
        <v>1259</v>
      </c>
      <c r="J110" t="s">
        <v>1297</v>
      </c>
      <c r="K110" s="4" t="s">
        <v>1388</v>
      </c>
      <c r="L110" s="2">
        <v>44327</v>
      </c>
      <c r="M110" s="8">
        <v>0.75083333333333335</v>
      </c>
      <c r="N110" t="str">
        <f t="shared" si="3"/>
        <v>18</v>
      </c>
      <c r="O110" t="str">
        <f>VLOOKUP(K110,Boroughs!A:B,2,FALSE)</f>
        <v>Staten Island</v>
      </c>
      <c r="P110" t="str">
        <f t="shared" si="4"/>
        <v>Tuesday</v>
      </c>
      <c r="Q110" t="str">
        <f t="shared" si="5"/>
        <v>May</v>
      </c>
      <c r="R110" t="str">
        <f>VLOOKUP(K110, Neighborhood!A:B,2,FALSE)</f>
        <v xml:space="preserve">West Brighton </v>
      </c>
    </row>
    <row r="111" spans="1:18" x14ac:dyDescent="0.2">
      <c r="A111" s="1">
        <v>109</v>
      </c>
      <c r="B111" t="s">
        <v>114</v>
      </c>
      <c r="C111">
        <v>40.675220000000003</v>
      </c>
      <c r="D111">
        <v>-73.963099999999997</v>
      </c>
      <c r="E111" t="s">
        <v>503</v>
      </c>
      <c r="F111" t="s">
        <v>900</v>
      </c>
      <c r="G111">
        <v>2021</v>
      </c>
      <c r="H111">
        <v>3</v>
      </c>
      <c r="I111" t="s">
        <v>1253</v>
      </c>
      <c r="J111" t="s">
        <v>1297</v>
      </c>
      <c r="K111" s="4" t="s">
        <v>1389</v>
      </c>
      <c r="L111" s="2">
        <v>44327</v>
      </c>
      <c r="M111" s="8">
        <v>8.5300925925925919E-2</v>
      </c>
      <c r="N111" t="str">
        <f t="shared" si="3"/>
        <v>02</v>
      </c>
      <c r="O111" t="str">
        <f>VLOOKUP(K111,Boroughs!A:B,2,FALSE)</f>
        <v>Brooklyn</v>
      </c>
      <c r="P111" t="str">
        <f t="shared" si="4"/>
        <v>Tuesday</v>
      </c>
      <c r="Q111" t="str">
        <f t="shared" si="5"/>
        <v>May</v>
      </c>
      <c r="R111" t="str">
        <f>VLOOKUP(K111, Neighborhood!A:B,2,FALSE)</f>
        <v xml:space="preserve">Prospect Heights </v>
      </c>
    </row>
    <row r="112" spans="1:18" x14ac:dyDescent="0.2">
      <c r="A112" s="1">
        <v>110</v>
      </c>
      <c r="B112" t="s">
        <v>115</v>
      </c>
      <c r="C112">
        <v>40.704160000000002</v>
      </c>
      <c r="D112">
        <v>-73.907300000000006</v>
      </c>
      <c r="E112" t="s">
        <v>504</v>
      </c>
      <c r="F112" t="s">
        <v>901</v>
      </c>
      <c r="G112">
        <v>2021</v>
      </c>
      <c r="H112">
        <v>2</v>
      </c>
      <c r="I112" t="s">
        <v>1266</v>
      </c>
      <c r="J112" t="s">
        <v>1297</v>
      </c>
      <c r="K112" s="4" t="s">
        <v>1330</v>
      </c>
      <c r="L112" s="2">
        <v>44303</v>
      </c>
      <c r="M112" s="8">
        <v>2.5694444444444464E-2</v>
      </c>
      <c r="N112" t="str">
        <f t="shared" si="3"/>
        <v>00</v>
      </c>
      <c r="O112" t="str">
        <f>VLOOKUP(K112,Boroughs!A:B,2,FALSE)</f>
        <v>Queens</v>
      </c>
      <c r="P112" t="str">
        <f t="shared" si="4"/>
        <v>Saturday</v>
      </c>
      <c r="Q112" t="str">
        <f t="shared" si="5"/>
        <v>April</v>
      </c>
      <c r="R112" t="str">
        <f>VLOOKUP(K112, Neighborhood!A:B,2,FALSE)</f>
        <v xml:space="preserve">Ridgewood-Glendale </v>
      </c>
    </row>
    <row r="113" spans="1:18" x14ac:dyDescent="0.2">
      <c r="A113" s="1">
        <v>111</v>
      </c>
      <c r="B113" t="s">
        <v>116</v>
      </c>
      <c r="C113">
        <v>40.73021</v>
      </c>
      <c r="D113">
        <v>-73.980689999999996</v>
      </c>
      <c r="E113" t="s">
        <v>505</v>
      </c>
      <c r="F113" t="s">
        <v>902</v>
      </c>
      <c r="G113">
        <v>2021</v>
      </c>
      <c r="H113">
        <v>4</v>
      </c>
      <c r="I113" t="s">
        <v>1270</v>
      </c>
      <c r="J113" t="s">
        <v>1298</v>
      </c>
      <c r="K113" s="4" t="s">
        <v>1390</v>
      </c>
      <c r="L113" s="2">
        <v>44302</v>
      </c>
      <c r="M113" s="8">
        <v>0.96384259259259253</v>
      </c>
      <c r="N113" t="str">
        <f t="shared" si="3"/>
        <v>23</v>
      </c>
      <c r="O113" t="str">
        <f>VLOOKUP(K113,Boroughs!A:B,2,FALSE)</f>
        <v>Manhattan</v>
      </c>
      <c r="P113" t="str">
        <f t="shared" si="4"/>
        <v>Friday</v>
      </c>
      <c r="Q113" t="str">
        <f t="shared" si="5"/>
        <v>April</v>
      </c>
      <c r="R113" t="str">
        <f>VLOOKUP(K113, Neighborhood!A:B,2,FALSE)</f>
        <v>Lower East Side-East Village-Stuy Town</v>
      </c>
    </row>
    <row r="114" spans="1:18" x14ac:dyDescent="0.2">
      <c r="A114" s="1">
        <v>112</v>
      </c>
      <c r="B114" t="s">
        <v>117</v>
      </c>
      <c r="C114">
        <v>40.598010799999997</v>
      </c>
      <c r="D114">
        <v>-74.066993499999995</v>
      </c>
      <c r="E114" t="s">
        <v>506</v>
      </c>
      <c r="F114" t="s">
        <v>903</v>
      </c>
      <c r="G114">
        <v>2021</v>
      </c>
      <c r="H114">
        <v>2.75</v>
      </c>
      <c r="I114" t="s">
        <v>1254</v>
      </c>
      <c r="J114" t="s">
        <v>1297</v>
      </c>
      <c r="K114" s="4" t="s">
        <v>1355</v>
      </c>
      <c r="L114" s="2">
        <v>44295</v>
      </c>
      <c r="M114" s="8">
        <v>0.90616898148148151</v>
      </c>
      <c r="N114" t="str">
        <f t="shared" si="3"/>
        <v>21</v>
      </c>
      <c r="O114" t="str">
        <f>VLOOKUP(K114,Boroughs!A:B,2,FALSE)</f>
        <v>Staten Island</v>
      </c>
      <c r="P114" t="str">
        <f t="shared" si="4"/>
        <v>Friday</v>
      </c>
      <c r="Q114" t="str">
        <f t="shared" si="5"/>
        <v>April</v>
      </c>
      <c r="R114" t="str">
        <f>VLOOKUP(K114, Neighborhood!A:B,2,FALSE)</f>
        <v xml:space="preserve">Rosebank-Old Town </v>
      </c>
    </row>
    <row r="115" spans="1:18" x14ac:dyDescent="0.2">
      <c r="A115" s="1">
        <v>113</v>
      </c>
      <c r="B115" t="s">
        <v>118</v>
      </c>
      <c r="C115">
        <v>40.727429000000001</v>
      </c>
      <c r="D115">
        <v>-73.979695000000007</v>
      </c>
      <c r="E115" t="s">
        <v>507</v>
      </c>
      <c r="F115" t="s">
        <v>904</v>
      </c>
      <c r="G115">
        <v>2021</v>
      </c>
      <c r="H115">
        <v>3</v>
      </c>
      <c r="I115" t="s">
        <v>1253</v>
      </c>
      <c r="J115" t="s">
        <v>1297</v>
      </c>
      <c r="K115" s="4" t="s">
        <v>1390</v>
      </c>
      <c r="L115" s="2">
        <v>44289</v>
      </c>
      <c r="M115" s="8">
        <v>0.7193518518518518</v>
      </c>
      <c r="N115" t="str">
        <f t="shared" si="3"/>
        <v>17</v>
      </c>
      <c r="O115" t="str">
        <f>VLOOKUP(K115,Boroughs!A:B,2,FALSE)</f>
        <v>Manhattan</v>
      </c>
      <c r="P115" t="str">
        <f t="shared" si="4"/>
        <v>Saturday</v>
      </c>
      <c r="Q115" t="str">
        <f t="shared" si="5"/>
        <v>April</v>
      </c>
      <c r="R115" t="str">
        <f>VLOOKUP(K115, Neighborhood!A:B,2,FALSE)</f>
        <v>Lower East Side-East Village-Stuy Town</v>
      </c>
    </row>
    <row r="116" spans="1:18" x14ac:dyDescent="0.2">
      <c r="A116" s="1">
        <v>114</v>
      </c>
      <c r="B116" t="s">
        <v>119</v>
      </c>
      <c r="C116">
        <v>40.733291899999998</v>
      </c>
      <c r="D116">
        <v>-74.002835599999997</v>
      </c>
      <c r="E116" t="s">
        <v>507</v>
      </c>
      <c r="F116" t="s">
        <v>905</v>
      </c>
      <c r="G116">
        <v>2021</v>
      </c>
      <c r="H116">
        <v>1</v>
      </c>
      <c r="I116" t="s">
        <v>1256</v>
      </c>
      <c r="J116" t="s">
        <v>1297</v>
      </c>
      <c r="K116" s="4" t="s">
        <v>1381</v>
      </c>
      <c r="L116" s="2">
        <v>44289</v>
      </c>
      <c r="M116" s="8">
        <v>0.69065972222222216</v>
      </c>
      <c r="N116" t="str">
        <f t="shared" si="3"/>
        <v>16</v>
      </c>
      <c r="O116" t="str">
        <f>VLOOKUP(K116,Boroughs!A:B,2,FALSE)</f>
        <v>Manhattan</v>
      </c>
      <c r="P116" t="str">
        <f t="shared" si="4"/>
        <v>Saturday</v>
      </c>
      <c r="Q116" t="str">
        <f t="shared" si="5"/>
        <v>April</v>
      </c>
      <c r="R116" t="str">
        <f>VLOOKUP(K116, Neighborhood!A:B,2,FALSE)</f>
        <v>Greenwich Village-Soho</v>
      </c>
    </row>
    <row r="117" spans="1:18" x14ac:dyDescent="0.2">
      <c r="A117" s="1">
        <v>115</v>
      </c>
      <c r="B117" t="s">
        <v>120</v>
      </c>
      <c r="C117">
        <v>40.6931218</v>
      </c>
      <c r="D117">
        <v>-73.988909300000003</v>
      </c>
      <c r="E117" t="s">
        <v>508</v>
      </c>
      <c r="F117" t="s">
        <v>906</v>
      </c>
      <c r="G117">
        <v>2021</v>
      </c>
      <c r="H117">
        <v>3</v>
      </c>
      <c r="I117" t="s">
        <v>1253</v>
      </c>
      <c r="J117" t="s">
        <v>1297</v>
      </c>
      <c r="K117" s="4" t="s">
        <v>1386</v>
      </c>
      <c r="L117" s="2">
        <v>44270</v>
      </c>
      <c r="M117" s="8">
        <v>0.65921296296296295</v>
      </c>
      <c r="N117" t="str">
        <f t="shared" si="3"/>
        <v>15</v>
      </c>
      <c r="O117" t="str">
        <f>VLOOKUP(K117,Boroughs!A:B,2,FALSE)</f>
        <v>Brooklyn</v>
      </c>
      <c r="P117" t="str">
        <f t="shared" si="4"/>
        <v>Monday</v>
      </c>
      <c r="Q117" t="str">
        <f t="shared" si="5"/>
        <v>March</v>
      </c>
      <c r="R117" t="str">
        <f>VLOOKUP(K117, Neighborhood!A:B,2,FALSE)</f>
        <v xml:space="preserve">Brooklyn Heights-Cobble Hill </v>
      </c>
    </row>
    <row r="118" spans="1:18" x14ac:dyDescent="0.2">
      <c r="A118" s="1">
        <v>116</v>
      </c>
      <c r="B118" t="s">
        <v>121</v>
      </c>
      <c r="C118">
        <v>40.640150419999998</v>
      </c>
      <c r="D118">
        <v>-74.075760299999999</v>
      </c>
      <c r="E118" t="s">
        <v>509</v>
      </c>
      <c r="F118" t="s">
        <v>907</v>
      </c>
      <c r="G118">
        <v>2021</v>
      </c>
      <c r="H118">
        <v>3.81</v>
      </c>
      <c r="I118" t="s">
        <v>1260</v>
      </c>
      <c r="J118" t="s">
        <v>1301</v>
      </c>
      <c r="K118" s="4" t="s">
        <v>1391</v>
      </c>
      <c r="L118" s="2">
        <v>44259</v>
      </c>
      <c r="M118" s="8">
        <v>0.61085648148148153</v>
      </c>
      <c r="N118" t="str">
        <f t="shared" si="3"/>
        <v>14</v>
      </c>
      <c r="O118" t="str">
        <f>VLOOKUP(K118,Boroughs!A:B,2,FALSE)</f>
        <v>Staten Island</v>
      </c>
      <c r="P118" t="str">
        <f t="shared" si="4"/>
        <v>Thursday</v>
      </c>
      <c r="Q118" t="str">
        <f t="shared" si="5"/>
        <v>March</v>
      </c>
      <c r="R118" t="str">
        <f>VLOOKUP(K118, Neighborhood!A:B,2,FALSE)</f>
        <v xml:space="preserve">New Brighton-Grymes Hill </v>
      </c>
    </row>
    <row r="119" spans="1:18" x14ac:dyDescent="0.2">
      <c r="A119" s="1">
        <v>117</v>
      </c>
      <c r="B119" t="s">
        <v>122</v>
      </c>
      <c r="C119">
        <v>40.722067699999997</v>
      </c>
      <c r="D119">
        <v>-73.904286499999998</v>
      </c>
      <c r="E119" t="s">
        <v>510</v>
      </c>
      <c r="F119" t="s">
        <v>908</v>
      </c>
      <c r="G119">
        <v>2021</v>
      </c>
      <c r="H119">
        <v>2.75</v>
      </c>
      <c r="I119" t="s">
        <v>1254</v>
      </c>
      <c r="J119" t="s">
        <v>1297</v>
      </c>
      <c r="K119" s="4" t="s">
        <v>1392</v>
      </c>
      <c r="L119" s="2">
        <v>44235</v>
      </c>
      <c r="M119" s="8">
        <v>0.67796296296296299</v>
      </c>
      <c r="N119" t="str">
        <f t="shared" si="3"/>
        <v>16</v>
      </c>
      <c r="O119" t="str">
        <f>VLOOKUP(K119,Boroughs!A:B,2,FALSE)</f>
        <v>Queens</v>
      </c>
      <c r="P119" t="str">
        <f t="shared" si="4"/>
        <v>Monday</v>
      </c>
      <c r="Q119" t="str">
        <f t="shared" si="5"/>
        <v>February</v>
      </c>
      <c r="R119" t="str">
        <f>VLOOKUP(K119, Neighborhood!A:B,2,FALSE)</f>
        <v xml:space="preserve">Maspeth </v>
      </c>
    </row>
    <row r="120" spans="1:18" x14ac:dyDescent="0.2">
      <c r="A120" s="1">
        <v>118</v>
      </c>
      <c r="B120" t="s">
        <v>123</v>
      </c>
      <c r="C120">
        <v>40.640810000000002</v>
      </c>
      <c r="D120">
        <v>-73.964929999999995</v>
      </c>
      <c r="E120" t="s">
        <v>511</v>
      </c>
      <c r="F120" t="s">
        <v>909</v>
      </c>
      <c r="G120">
        <v>2021</v>
      </c>
      <c r="H120">
        <v>3</v>
      </c>
      <c r="I120" t="s">
        <v>1253</v>
      </c>
      <c r="J120" t="s">
        <v>1297</v>
      </c>
      <c r="K120" s="4" t="s">
        <v>1363</v>
      </c>
      <c r="L120" s="2">
        <v>44224</v>
      </c>
      <c r="M120" s="8">
        <v>0.60614583333333327</v>
      </c>
      <c r="N120" t="str">
        <f t="shared" si="3"/>
        <v>14</v>
      </c>
      <c r="O120" t="str">
        <f>VLOOKUP(K120,Boroughs!A:B,2,FALSE)</f>
        <v>Brooklyn</v>
      </c>
      <c r="P120" t="str">
        <f t="shared" si="4"/>
        <v>Thursday</v>
      </c>
      <c r="Q120" t="str">
        <f t="shared" si="5"/>
        <v>January</v>
      </c>
      <c r="R120" t="str">
        <f>VLOOKUP(K120, Neighborhood!A:B,2,FALSE)</f>
        <v xml:space="preserve">Flatbush </v>
      </c>
    </row>
    <row r="121" spans="1:18" x14ac:dyDescent="0.2">
      <c r="A121" s="1">
        <v>119</v>
      </c>
      <c r="B121" t="s">
        <v>124</v>
      </c>
      <c r="C121">
        <v>40.69294</v>
      </c>
      <c r="D121">
        <v>-73.990970000000004</v>
      </c>
      <c r="E121" t="s">
        <v>512</v>
      </c>
      <c r="F121" t="s">
        <v>910</v>
      </c>
      <c r="G121">
        <v>2021</v>
      </c>
      <c r="H121">
        <v>3</v>
      </c>
      <c r="I121" t="s">
        <v>1253</v>
      </c>
      <c r="J121" t="s">
        <v>1297</v>
      </c>
      <c r="K121" s="4" t="s">
        <v>1386</v>
      </c>
      <c r="L121" s="2">
        <v>44221</v>
      </c>
      <c r="M121" s="8">
        <v>0.58414351851851853</v>
      </c>
      <c r="N121" t="str">
        <f t="shared" si="3"/>
        <v>14</v>
      </c>
      <c r="O121" t="str">
        <f>VLOOKUP(K121,Boroughs!A:B,2,FALSE)</f>
        <v>Brooklyn</v>
      </c>
      <c r="P121" t="str">
        <f t="shared" si="4"/>
        <v>Monday</v>
      </c>
      <c r="Q121" t="str">
        <f t="shared" si="5"/>
        <v>January</v>
      </c>
      <c r="R121" t="str">
        <f>VLOOKUP(K121, Neighborhood!A:B,2,FALSE)</f>
        <v xml:space="preserve">Brooklyn Heights-Cobble Hill </v>
      </c>
    </row>
    <row r="122" spans="1:18" x14ac:dyDescent="0.2">
      <c r="A122" s="1">
        <v>120</v>
      </c>
      <c r="B122" t="s">
        <v>125</v>
      </c>
      <c r="C122">
        <v>40.682763700000002</v>
      </c>
      <c r="D122">
        <v>-73.964338299999994</v>
      </c>
      <c r="E122" t="s">
        <v>513</v>
      </c>
      <c r="F122" t="s">
        <v>911</v>
      </c>
      <c r="G122">
        <v>2021</v>
      </c>
      <c r="H122">
        <v>2.5</v>
      </c>
      <c r="I122" t="s">
        <v>1259</v>
      </c>
      <c r="J122" t="s">
        <v>1297</v>
      </c>
      <c r="K122" s="4" t="s">
        <v>1389</v>
      </c>
      <c r="L122" s="2">
        <v>44218</v>
      </c>
      <c r="M122" s="8">
        <v>0.869074074074074</v>
      </c>
      <c r="N122" t="str">
        <f t="shared" si="3"/>
        <v>20</v>
      </c>
      <c r="O122" t="str">
        <f>VLOOKUP(K122,Boroughs!A:B,2,FALSE)</f>
        <v>Brooklyn</v>
      </c>
      <c r="P122" t="str">
        <f t="shared" si="4"/>
        <v>Friday</v>
      </c>
      <c r="Q122" t="str">
        <f t="shared" si="5"/>
        <v>January</v>
      </c>
      <c r="R122" t="str">
        <f>VLOOKUP(K122, Neighborhood!A:B,2,FALSE)</f>
        <v xml:space="preserve">Prospect Heights </v>
      </c>
    </row>
    <row r="123" spans="1:18" x14ac:dyDescent="0.2">
      <c r="A123" s="1">
        <v>121</v>
      </c>
      <c r="B123" t="s">
        <v>126</v>
      </c>
      <c r="C123">
        <v>40.728267299999999</v>
      </c>
      <c r="D123">
        <v>-73.735858500000006</v>
      </c>
      <c r="E123" t="s">
        <v>514</v>
      </c>
      <c r="F123" t="s">
        <v>912</v>
      </c>
      <c r="G123">
        <v>2021</v>
      </c>
      <c r="H123">
        <v>2.75</v>
      </c>
      <c r="I123" t="s">
        <v>1254</v>
      </c>
      <c r="J123" t="s">
        <v>1297</v>
      </c>
      <c r="K123" s="4" t="s">
        <v>1342</v>
      </c>
      <c r="L123" s="2">
        <v>44214</v>
      </c>
      <c r="M123" s="8">
        <v>0.68557870370370377</v>
      </c>
      <c r="N123" t="str">
        <f t="shared" si="3"/>
        <v>16</v>
      </c>
      <c r="O123" t="str">
        <f>VLOOKUP(K123,Boroughs!A:B,2,FALSE)</f>
        <v>Queens</v>
      </c>
      <c r="P123" t="str">
        <f t="shared" si="4"/>
        <v>Monday</v>
      </c>
      <c r="Q123" t="str">
        <f t="shared" si="5"/>
        <v>January</v>
      </c>
      <c r="R123" t="str">
        <f>VLOOKUP(K123, Neighborhood!A:B,2,FALSE)</f>
        <v xml:space="preserve">Queens Village </v>
      </c>
    </row>
    <row r="124" spans="1:18" x14ac:dyDescent="0.2">
      <c r="A124" s="1">
        <v>122</v>
      </c>
      <c r="B124" t="s">
        <v>127</v>
      </c>
      <c r="C124">
        <v>40.729439900000003</v>
      </c>
      <c r="D124">
        <v>-73.981250000000003</v>
      </c>
      <c r="E124" t="s">
        <v>515</v>
      </c>
      <c r="F124" t="s">
        <v>913</v>
      </c>
      <c r="G124">
        <v>2021</v>
      </c>
      <c r="H124">
        <v>3.25</v>
      </c>
      <c r="I124" t="s">
        <v>1255</v>
      </c>
      <c r="J124" t="s">
        <v>1297</v>
      </c>
      <c r="K124" s="4" t="s">
        <v>1390</v>
      </c>
      <c r="L124" s="2">
        <v>44212</v>
      </c>
      <c r="M124" s="8">
        <v>0.62618055555555563</v>
      </c>
      <c r="N124" t="str">
        <f t="shared" si="3"/>
        <v>15</v>
      </c>
      <c r="O124" t="str">
        <f>VLOOKUP(K124,Boroughs!A:B,2,FALSE)</f>
        <v>Manhattan</v>
      </c>
      <c r="P124" t="str">
        <f t="shared" si="4"/>
        <v>Saturday</v>
      </c>
      <c r="Q124" t="str">
        <f t="shared" si="5"/>
        <v>January</v>
      </c>
      <c r="R124" t="str">
        <f>VLOOKUP(K124, Neighborhood!A:B,2,FALSE)</f>
        <v>Lower East Side-East Village-Stuy Town</v>
      </c>
    </row>
    <row r="125" spans="1:18" x14ac:dyDescent="0.2">
      <c r="A125" s="1">
        <v>123</v>
      </c>
      <c r="B125" t="s">
        <v>128</v>
      </c>
      <c r="C125">
        <v>40.694299999999998</v>
      </c>
      <c r="D125">
        <v>-73.992940000000004</v>
      </c>
      <c r="E125" t="s">
        <v>516</v>
      </c>
      <c r="F125" t="s">
        <v>914</v>
      </c>
      <c r="G125">
        <v>2021</v>
      </c>
      <c r="H125">
        <v>4</v>
      </c>
      <c r="I125" t="s">
        <v>1270</v>
      </c>
      <c r="J125" t="s">
        <v>1298</v>
      </c>
      <c r="K125" s="4" t="s">
        <v>1386</v>
      </c>
      <c r="L125" s="2">
        <v>44200</v>
      </c>
      <c r="M125" s="8">
        <v>0.55805555555555553</v>
      </c>
      <c r="N125" t="str">
        <f t="shared" si="3"/>
        <v>13</v>
      </c>
      <c r="O125" t="str">
        <f>VLOOKUP(K125,Boroughs!A:B,2,FALSE)</f>
        <v>Brooklyn</v>
      </c>
      <c r="P125" t="str">
        <f t="shared" si="4"/>
        <v>Monday</v>
      </c>
      <c r="Q125" t="str">
        <f t="shared" si="5"/>
        <v>January</v>
      </c>
      <c r="R125" t="str">
        <f>VLOOKUP(K125, Neighborhood!A:B,2,FALSE)</f>
        <v xml:space="preserve">Brooklyn Heights-Cobble Hill </v>
      </c>
    </row>
    <row r="126" spans="1:18" x14ac:dyDescent="0.2">
      <c r="A126" s="1">
        <v>124</v>
      </c>
      <c r="B126" t="s">
        <v>129</v>
      </c>
      <c r="C126">
        <v>40.637600999999997</v>
      </c>
      <c r="D126">
        <v>-73.919524999999993</v>
      </c>
      <c r="E126" t="s">
        <v>517</v>
      </c>
      <c r="F126" t="s">
        <v>915</v>
      </c>
      <c r="G126">
        <v>2020</v>
      </c>
      <c r="H126">
        <v>2.5</v>
      </c>
      <c r="I126" t="s">
        <v>1259</v>
      </c>
      <c r="J126" t="s">
        <v>1297</v>
      </c>
      <c r="K126" s="4" t="s">
        <v>1350</v>
      </c>
      <c r="L126" s="2">
        <v>44188</v>
      </c>
      <c r="M126" s="8">
        <v>0.5435416666666667</v>
      </c>
      <c r="N126" t="str">
        <f t="shared" si="3"/>
        <v>13</v>
      </c>
      <c r="O126" t="str">
        <f>VLOOKUP(K126,Boroughs!A:B,2,FALSE)</f>
        <v>Brooklyn</v>
      </c>
      <c r="P126" t="str">
        <f t="shared" si="4"/>
        <v>Wednesday</v>
      </c>
      <c r="Q126" t="str">
        <f t="shared" si="5"/>
        <v>December</v>
      </c>
      <c r="R126" t="str">
        <f>VLOOKUP(K126, Neighborhood!A:B,2,FALSE)</f>
        <v xml:space="preserve">Flatlands-Mill Basin </v>
      </c>
    </row>
    <row r="127" spans="1:18" x14ac:dyDescent="0.2">
      <c r="A127" s="1">
        <v>125</v>
      </c>
      <c r="B127" t="s">
        <v>130</v>
      </c>
      <c r="C127">
        <v>40.691220000000001</v>
      </c>
      <c r="D127">
        <v>-73.990620000000007</v>
      </c>
      <c r="E127" t="s">
        <v>518</v>
      </c>
      <c r="F127" t="s">
        <v>916</v>
      </c>
      <c r="G127">
        <v>2020</v>
      </c>
      <c r="H127">
        <v>3.5</v>
      </c>
      <c r="I127" t="s">
        <v>1257</v>
      </c>
      <c r="J127" t="s">
        <v>1298</v>
      </c>
      <c r="K127" s="4" t="s">
        <v>1386</v>
      </c>
      <c r="L127" s="2">
        <v>44173</v>
      </c>
      <c r="M127" s="8">
        <v>0.58387731481481475</v>
      </c>
      <c r="N127" t="str">
        <f t="shared" si="3"/>
        <v>14</v>
      </c>
      <c r="O127" t="str">
        <f>VLOOKUP(K127,Boroughs!A:B,2,FALSE)</f>
        <v>Brooklyn</v>
      </c>
      <c r="P127" t="str">
        <f t="shared" si="4"/>
        <v>Tuesday</v>
      </c>
      <c r="Q127" t="str">
        <f t="shared" si="5"/>
        <v>December</v>
      </c>
      <c r="R127" t="str">
        <f>VLOOKUP(K127, Neighborhood!A:B,2,FALSE)</f>
        <v xml:space="preserve">Brooklyn Heights-Cobble Hill </v>
      </c>
    </row>
    <row r="128" spans="1:18" x14ac:dyDescent="0.2">
      <c r="A128" s="1">
        <v>126</v>
      </c>
      <c r="B128" t="s">
        <v>91</v>
      </c>
      <c r="C128">
        <v>40.689459900000003</v>
      </c>
      <c r="D128">
        <v>-73.992329999999995</v>
      </c>
      <c r="E128" t="s">
        <v>519</v>
      </c>
      <c r="F128" t="s">
        <v>917</v>
      </c>
      <c r="G128">
        <v>2020</v>
      </c>
      <c r="H128">
        <v>2.5</v>
      </c>
      <c r="I128" t="s">
        <v>1259</v>
      </c>
      <c r="J128" t="s">
        <v>1297</v>
      </c>
      <c r="K128" s="4" t="s">
        <v>1386</v>
      </c>
      <c r="L128" s="2">
        <v>44164</v>
      </c>
      <c r="M128" s="8">
        <v>0.68831018518518527</v>
      </c>
      <c r="N128" t="str">
        <f t="shared" si="3"/>
        <v>16</v>
      </c>
      <c r="O128" t="str">
        <f>VLOOKUP(K128,Boroughs!A:B,2,FALSE)</f>
        <v>Brooklyn</v>
      </c>
      <c r="P128" t="str">
        <f t="shared" si="4"/>
        <v>Sunday</v>
      </c>
      <c r="Q128" t="str">
        <f t="shared" si="5"/>
        <v>November</v>
      </c>
      <c r="R128" t="str">
        <f>VLOOKUP(K128, Neighborhood!A:B,2,FALSE)</f>
        <v xml:space="preserve">Brooklyn Heights-Cobble Hill </v>
      </c>
    </row>
    <row r="129" spans="1:18" x14ac:dyDescent="0.2">
      <c r="A129" s="1">
        <v>127</v>
      </c>
      <c r="B129" t="s">
        <v>131</v>
      </c>
      <c r="C129">
        <v>40.726945100000002</v>
      </c>
      <c r="D129">
        <v>-73.983116800000005</v>
      </c>
      <c r="E129" t="s">
        <v>520</v>
      </c>
      <c r="F129" t="s">
        <v>918</v>
      </c>
      <c r="G129">
        <v>2020</v>
      </c>
      <c r="H129">
        <v>1</v>
      </c>
      <c r="I129" t="s">
        <v>1256</v>
      </c>
      <c r="J129" t="s">
        <v>1297</v>
      </c>
      <c r="K129" s="4" t="s">
        <v>1390</v>
      </c>
      <c r="L129" s="2">
        <v>44161</v>
      </c>
      <c r="M129" s="8">
        <v>0.69807870370370362</v>
      </c>
      <c r="N129" t="str">
        <f t="shared" si="3"/>
        <v>16</v>
      </c>
      <c r="O129" t="str">
        <f>VLOOKUP(K129,Boroughs!A:B,2,FALSE)</f>
        <v>Manhattan</v>
      </c>
      <c r="P129" t="str">
        <f t="shared" si="4"/>
        <v>Thursday</v>
      </c>
      <c r="Q129" t="str">
        <f t="shared" si="5"/>
        <v>November</v>
      </c>
      <c r="R129" t="str">
        <f>VLOOKUP(K129, Neighborhood!A:B,2,FALSE)</f>
        <v>Lower East Side-East Village-Stuy Town</v>
      </c>
    </row>
    <row r="130" spans="1:18" x14ac:dyDescent="0.2">
      <c r="A130" s="1">
        <v>128</v>
      </c>
      <c r="B130" t="s">
        <v>132</v>
      </c>
      <c r="C130">
        <v>40.733088700000003</v>
      </c>
      <c r="D130">
        <v>-73.990214100000003</v>
      </c>
      <c r="E130" t="s">
        <v>521</v>
      </c>
      <c r="F130" t="s">
        <v>919</v>
      </c>
      <c r="G130">
        <v>2020</v>
      </c>
      <c r="H130">
        <v>2.75</v>
      </c>
      <c r="I130" t="s">
        <v>1254</v>
      </c>
      <c r="J130" t="s">
        <v>1297</v>
      </c>
      <c r="K130" s="4" t="s">
        <v>1341</v>
      </c>
      <c r="L130" s="2">
        <v>44158</v>
      </c>
      <c r="M130" s="8">
        <v>0.76038194444444451</v>
      </c>
      <c r="N130" t="str">
        <f t="shared" si="3"/>
        <v>18</v>
      </c>
      <c r="O130" t="str">
        <f>VLOOKUP(K130,Boroughs!A:B,2,FALSE)</f>
        <v>Manhattan</v>
      </c>
      <c r="P130" t="str">
        <f t="shared" si="4"/>
        <v>Monday</v>
      </c>
      <c r="Q130" t="str">
        <f t="shared" si="5"/>
        <v>November</v>
      </c>
      <c r="R130" t="str">
        <f>VLOOKUP(K130, Neighborhood!A:B,2,FALSE)</f>
        <v>Lower East Side-East Village-Stuy Town</v>
      </c>
    </row>
    <row r="131" spans="1:18" x14ac:dyDescent="0.2">
      <c r="A131" s="1">
        <v>129</v>
      </c>
      <c r="B131" t="s">
        <v>133</v>
      </c>
      <c r="C131">
        <v>40.879390000000001</v>
      </c>
      <c r="D131">
        <v>-73.906009999999995</v>
      </c>
      <c r="E131" t="s">
        <v>522</v>
      </c>
      <c r="F131" t="s">
        <v>920</v>
      </c>
      <c r="G131">
        <v>2020</v>
      </c>
      <c r="H131">
        <v>3</v>
      </c>
      <c r="I131" t="s">
        <v>1253</v>
      </c>
      <c r="J131" t="s">
        <v>1297</v>
      </c>
      <c r="K131" s="4" t="s">
        <v>1323</v>
      </c>
      <c r="L131" s="2">
        <v>44145</v>
      </c>
      <c r="M131" s="8">
        <v>0.57991898148148147</v>
      </c>
      <c r="N131" t="str">
        <f t="shared" ref="N131:N194" si="6">TEXT(M131,"HH")</f>
        <v>13</v>
      </c>
      <c r="O131" t="str">
        <f>VLOOKUP(K131,Boroughs!A:B,2,FALSE)</f>
        <v>The Bronx</v>
      </c>
      <c r="P131" t="str">
        <f t="shared" ref="P131:P194" si="7">TEXT(L131,"dddd")</f>
        <v>Tuesday</v>
      </c>
      <c r="Q131" t="str">
        <f t="shared" ref="Q131:Q194" si="8">TEXT(L131,"mmmm")</f>
        <v>November</v>
      </c>
      <c r="R131" t="e">
        <f>VLOOKUP(K131, Neighborhood!A:B,2,FALSE)</f>
        <v>#N/A</v>
      </c>
    </row>
    <row r="132" spans="1:18" x14ac:dyDescent="0.2">
      <c r="A132" s="1">
        <v>130</v>
      </c>
      <c r="B132" t="s">
        <v>134</v>
      </c>
      <c r="C132">
        <v>40.804859999999998</v>
      </c>
      <c r="D132">
        <v>-73.938159999999996</v>
      </c>
      <c r="E132" t="s">
        <v>522</v>
      </c>
      <c r="F132" t="s">
        <v>921</v>
      </c>
      <c r="G132">
        <v>2020</v>
      </c>
      <c r="H132">
        <v>1</v>
      </c>
      <c r="I132" t="s">
        <v>1256</v>
      </c>
      <c r="J132" t="s">
        <v>1297</v>
      </c>
      <c r="K132" s="4" t="s">
        <v>1393</v>
      </c>
      <c r="L132" s="2">
        <v>44145</v>
      </c>
      <c r="M132" s="8">
        <v>0.54956018518518512</v>
      </c>
      <c r="N132" t="str">
        <f t="shared" si="6"/>
        <v>13</v>
      </c>
      <c r="O132" t="str">
        <f>VLOOKUP(K132,Boroughs!A:B,2,FALSE)</f>
        <v>Manhattan</v>
      </c>
      <c r="P132" t="str">
        <f t="shared" si="7"/>
        <v>Tuesday</v>
      </c>
      <c r="Q132" t="str">
        <f t="shared" si="8"/>
        <v>November</v>
      </c>
      <c r="R132" t="str">
        <f>VLOOKUP(K132, Neighborhood!A:B,2,FALSE)</f>
        <v>East Harlem</v>
      </c>
    </row>
    <row r="133" spans="1:18" x14ac:dyDescent="0.2">
      <c r="A133" s="1">
        <v>131</v>
      </c>
      <c r="B133" t="s">
        <v>135</v>
      </c>
      <c r="C133">
        <v>40.690219999999997</v>
      </c>
      <c r="D133">
        <v>-73.992270000000005</v>
      </c>
      <c r="E133" t="s">
        <v>523</v>
      </c>
      <c r="F133" t="s">
        <v>922</v>
      </c>
      <c r="G133">
        <v>2020</v>
      </c>
      <c r="H133">
        <v>3</v>
      </c>
      <c r="I133" t="s">
        <v>1253</v>
      </c>
      <c r="J133" t="s">
        <v>1298</v>
      </c>
      <c r="K133" s="4" t="s">
        <v>1386</v>
      </c>
      <c r="L133" s="2">
        <v>44125</v>
      </c>
      <c r="M133" s="8">
        <v>0.57709490740740743</v>
      </c>
      <c r="N133" t="str">
        <f t="shared" si="6"/>
        <v>13</v>
      </c>
      <c r="O133" t="str">
        <f>VLOOKUP(K133,Boroughs!A:B,2,FALSE)</f>
        <v>Brooklyn</v>
      </c>
      <c r="P133" t="str">
        <f t="shared" si="7"/>
        <v>Wednesday</v>
      </c>
      <c r="Q133" t="str">
        <f t="shared" si="8"/>
        <v>October</v>
      </c>
      <c r="R133" t="str">
        <f>VLOOKUP(K133, Neighborhood!A:B,2,FALSE)</f>
        <v xml:space="preserve">Brooklyn Heights-Cobble Hill </v>
      </c>
    </row>
    <row r="134" spans="1:18" x14ac:dyDescent="0.2">
      <c r="A134" s="1">
        <v>132</v>
      </c>
      <c r="B134" t="s">
        <v>136</v>
      </c>
      <c r="C134">
        <v>40.689689999999999</v>
      </c>
      <c r="D134">
        <v>-73.977580000000003</v>
      </c>
      <c r="E134" t="s">
        <v>524</v>
      </c>
      <c r="F134" t="s">
        <v>923</v>
      </c>
      <c r="G134">
        <v>2020</v>
      </c>
      <c r="H134">
        <v>3.75</v>
      </c>
      <c r="I134" t="s">
        <v>1276</v>
      </c>
      <c r="J134" t="s">
        <v>1298</v>
      </c>
      <c r="K134" s="4" t="s">
        <v>1394</v>
      </c>
      <c r="L134" s="2">
        <v>44123</v>
      </c>
      <c r="M134" s="8">
        <v>0.57747685185185182</v>
      </c>
      <c r="N134" t="str">
        <f t="shared" si="6"/>
        <v>13</v>
      </c>
      <c r="O134" t="str">
        <f>VLOOKUP(K134,Boroughs!A:B,2,FALSE)</f>
        <v>Brooklyn</v>
      </c>
      <c r="P134" t="str">
        <f t="shared" si="7"/>
        <v>Monday</v>
      </c>
      <c r="Q134" t="str">
        <f t="shared" si="8"/>
        <v>October</v>
      </c>
      <c r="R134" t="str">
        <f>VLOOKUP(K134, Neighborhood!A:B,2,FALSE)</f>
        <v xml:space="preserve">Park Slope-Boerum Hill </v>
      </c>
    </row>
    <row r="135" spans="1:18" x14ac:dyDescent="0.2">
      <c r="A135" s="1">
        <v>133</v>
      </c>
      <c r="B135" t="s">
        <v>137</v>
      </c>
      <c r="C135">
        <v>40.722012220000003</v>
      </c>
      <c r="D135">
        <v>-73.730042260000005</v>
      </c>
      <c r="E135" t="s">
        <v>525</v>
      </c>
      <c r="F135" t="s">
        <v>924</v>
      </c>
      <c r="G135">
        <v>2020</v>
      </c>
      <c r="H135">
        <v>2.25</v>
      </c>
      <c r="I135" t="s">
        <v>1277</v>
      </c>
      <c r="J135" t="s">
        <v>1297</v>
      </c>
      <c r="K135" s="4" t="s">
        <v>1395</v>
      </c>
      <c r="L135" s="2">
        <v>44114</v>
      </c>
      <c r="M135" s="8">
        <v>0.71517361111111111</v>
      </c>
      <c r="N135" t="str">
        <f t="shared" si="6"/>
        <v>17</v>
      </c>
      <c r="O135" t="str">
        <f>VLOOKUP(K135,Boroughs!A:B,2,FALSE)</f>
        <v>Queens</v>
      </c>
      <c r="P135" t="str">
        <f t="shared" si="7"/>
        <v>Saturday</v>
      </c>
      <c r="Q135" t="str">
        <f t="shared" si="8"/>
        <v>October</v>
      </c>
      <c r="R135" t="str">
        <f>VLOOKUP(K135, Neighborhood!A:B,2,FALSE)</f>
        <v xml:space="preserve">Floral Park </v>
      </c>
    </row>
    <row r="136" spans="1:18" x14ac:dyDescent="0.2">
      <c r="A136" s="1">
        <v>134</v>
      </c>
      <c r="B136" t="s">
        <v>138</v>
      </c>
      <c r="C136">
        <v>40.826180000000001</v>
      </c>
      <c r="D136">
        <v>-73.946700000000007</v>
      </c>
      <c r="E136" t="s">
        <v>526</v>
      </c>
      <c r="F136" t="s">
        <v>925</v>
      </c>
      <c r="G136">
        <v>2020</v>
      </c>
      <c r="H136">
        <v>2.5</v>
      </c>
      <c r="I136" t="s">
        <v>1259</v>
      </c>
      <c r="J136" t="s">
        <v>1297</v>
      </c>
      <c r="K136" s="4" t="s">
        <v>1396</v>
      </c>
      <c r="L136" s="2">
        <v>44102</v>
      </c>
      <c r="M136" s="8">
        <v>0.63021990740740741</v>
      </c>
      <c r="N136" t="str">
        <f t="shared" si="6"/>
        <v>15</v>
      </c>
      <c r="O136" t="str">
        <f>VLOOKUP(K136,Boroughs!A:B,2,FALSE)</f>
        <v>Manhattan</v>
      </c>
      <c r="P136" t="str">
        <f t="shared" si="7"/>
        <v>Monday</v>
      </c>
      <c r="Q136" t="str">
        <f t="shared" si="8"/>
        <v>September</v>
      </c>
      <c r="R136" t="str">
        <f>VLOOKUP(K136, Neighborhood!A:B,2,FALSE)</f>
        <v xml:space="preserve">Hamilton Heights </v>
      </c>
    </row>
    <row r="137" spans="1:18" x14ac:dyDescent="0.2">
      <c r="A137" s="1">
        <v>135</v>
      </c>
      <c r="B137" t="s">
        <v>139</v>
      </c>
      <c r="C137">
        <v>40.826116480000003</v>
      </c>
      <c r="D137">
        <v>-73.950945320000002</v>
      </c>
      <c r="E137" t="s">
        <v>527</v>
      </c>
      <c r="F137" t="s">
        <v>926</v>
      </c>
      <c r="G137">
        <v>2020</v>
      </c>
      <c r="H137">
        <v>2.5</v>
      </c>
      <c r="I137" t="s">
        <v>1259</v>
      </c>
      <c r="J137" t="s">
        <v>1297</v>
      </c>
      <c r="K137" s="4" t="s">
        <v>1396</v>
      </c>
      <c r="L137" s="2">
        <v>44092</v>
      </c>
      <c r="M137" s="8">
        <v>0.68542824074074071</v>
      </c>
      <c r="N137" t="str">
        <f t="shared" si="6"/>
        <v>16</v>
      </c>
      <c r="O137" t="str">
        <f>VLOOKUP(K137,Boroughs!A:B,2,FALSE)</f>
        <v>Manhattan</v>
      </c>
      <c r="P137" t="str">
        <f t="shared" si="7"/>
        <v>Friday</v>
      </c>
      <c r="Q137" t="str">
        <f t="shared" si="8"/>
        <v>September</v>
      </c>
      <c r="R137" t="str">
        <f>VLOOKUP(K137, Neighborhood!A:B,2,FALSE)</f>
        <v xml:space="preserve">Hamilton Heights </v>
      </c>
    </row>
    <row r="138" spans="1:18" x14ac:dyDescent="0.2">
      <c r="A138" s="1">
        <v>136</v>
      </c>
      <c r="B138" t="s">
        <v>140</v>
      </c>
      <c r="C138">
        <v>40.658630000000002</v>
      </c>
      <c r="D138">
        <v>-73.981710000000007</v>
      </c>
      <c r="E138" t="s">
        <v>528</v>
      </c>
      <c r="F138" t="s">
        <v>927</v>
      </c>
      <c r="G138">
        <v>2020</v>
      </c>
      <c r="H138">
        <v>2.75</v>
      </c>
      <c r="I138" t="s">
        <v>1254</v>
      </c>
      <c r="J138" t="s">
        <v>1297</v>
      </c>
      <c r="K138" s="4" t="s">
        <v>1397</v>
      </c>
      <c r="L138" s="2">
        <v>44086</v>
      </c>
      <c r="M138" s="8">
        <v>0.59759259259259256</v>
      </c>
      <c r="N138" t="str">
        <f t="shared" si="6"/>
        <v>14</v>
      </c>
      <c r="O138" t="str">
        <f>VLOOKUP(K138,Boroughs!A:B,2,FALSE)</f>
        <v>Brooklyn</v>
      </c>
      <c r="P138" t="str">
        <f t="shared" si="7"/>
        <v>Saturday</v>
      </c>
      <c r="Q138" t="str">
        <f t="shared" si="8"/>
        <v>September</v>
      </c>
      <c r="R138" t="str">
        <f>VLOOKUP(K138, Neighborhood!A:B,2,FALSE)</f>
        <v xml:space="preserve">Park Slope-Windsor Terrace </v>
      </c>
    </row>
    <row r="139" spans="1:18" x14ac:dyDescent="0.2">
      <c r="A139" s="1">
        <v>137</v>
      </c>
      <c r="B139" t="s">
        <v>141</v>
      </c>
      <c r="C139">
        <v>40.631140000000002</v>
      </c>
      <c r="D139">
        <v>-73.977029999999999</v>
      </c>
      <c r="E139" t="s">
        <v>529</v>
      </c>
      <c r="F139" t="s">
        <v>928</v>
      </c>
      <c r="G139">
        <v>2020</v>
      </c>
      <c r="H139">
        <v>2.75</v>
      </c>
      <c r="I139" t="s">
        <v>1254</v>
      </c>
      <c r="J139" t="s">
        <v>1297</v>
      </c>
      <c r="K139" s="4" t="s">
        <v>1344</v>
      </c>
      <c r="L139" s="2">
        <v>44082</v>
      </c>
      <c r="M139" s="8">
        <v>0.66506944444444438</v>
      </c>
      <c r="N139" t="str">
        <f t="shared" si="6"/>
        <v>15</v>
      </c>
      <c r="O139" t="str">
        <f>VLOOKUP(K139,Boroughs!A:B,2,FALSE)</f>
        <v>Brooklyn</v>
      </c>
      <c r="P139" t="str">
        <f t="shared" si="7"/>
        <v>Tuesday</v>
      </c>
      <c r="Q139" t="str">
        <f t="shared" si="8"/>
        <v>September</v>
      </c>
      <c r="R139" t="str">
        <f>VLOOKUP(K139, Neighborhood!A:B,2,FALSE)</f>
        <v xml:space="preserve">Kensington-Windsor Terrace </v>
      </c>
    </row>
    <row r="140" spans="1:18" x14ac:dyDescent="0.2">
      <c r="A140" s="1">
        <v>138</v>
      </c>
      <c r="B140" t="s">
        <v>84</v>
      </c>
      <c r="C140">
        <v>40.580149599999999</v>
      </c>
      <c r="D140">
        <v>-73.837072699999993</v>
      </c>
      <c r="E140" t="s">
        <v>529</v>
      </c>
      <c r="F140" t="s">
        <v>929</v>
      </c>
      <c r="G140">
        <v>2020</v>
      </c>
      <c r="H140">
        <v>4.5</v>
      </c>
      <c r="I140" t="s">
        <v>1263</v>
      </c>
      <c r="J140" t="s">
        <v>1298</v>
      </c>
      <c r="K140" s="4" t="s">
        <v>1370</v>
      </c>
      <c r="L140" s="2">
        <v>44082</v>
      </c>
      <c r="M140" s="8">
        <v>0.55068287037037034</v>
      </c>
      <c r="N140" t="str">
        <f t="shared" si="6"/>
        <v>13</v>
      </c>
      <c r="O140" t="str">
        <f>VLOOKUP(K140,Boroughs!A:B,2,FALSE)</f>
        <v>Queens</v>
      </c>
      <c r="P140" t="str">
        <f t="shared" si="7"/>
        <v>Tuesday</v>
      </c>
      <c r="Q140" t="str">
        <f t="shared" si="8"/>
        <v>September</v>
      </c>
      <c r="R140" t="str">
        <f>VLOOKUP(K140, Neighborhood!A:B,2,FALSE)</f>
        <v xml:space="preserve">Seaside-Belle Harbor-Neponsit </v>
      </c>
    </row>
    <row r="141" spans="1:18" x14ac:dyDescent="0.2">
      <c r="A141" s="1">
        <v>139</v>
      </c>
      <c r="B141" t="s">
        <v>142</v>
      </c>
      <c r="C141">
        <v>40.644010000000002</v>
      </c>
      <c r="D141">
        <v>-74.077600000000004</v>
      </c>
      <c r="E141" t="s">
        <v>530</v>
      </c>
      <c r="F141" t="s">
        <v>930</v>
      </c>
      <c r="G141">
        <v>2020</v>
      </c>
      <c r="H141">
        <v>2</v>
      </c>
      <c r="I141" t="s">
        <v>1266</v>
      </c>
      <c r="J141" t="s">
        <v>1297</v>
      </c>
      <c r="K141" s="4" t="s">
        <v>1391</v>
      </c>
      <c r="L141" s="2">
        <v>44075</v>
      </c>
      <c r="M141" s="8">
        <v>0.59902777777777783</v>
      </c>
      <c r="N141" t="str">
        <f t="shared" si="6"/>
        <v>14</v>
      </c>
      <c r="O141" t="str">
        <f>VLOOKUP(K141,Boroughs!A:B,2,FALSE)</f>
        <v>Staten Island</v>
      </c>
      <c r="P141" t="str">
        <f t="shared" si="7"/>
        <v>Tuesday</v>
      </c>
      <c r="Q141" t="str">
        <f t="shared" si="8"/>
        <v>September</v>
      </c>
      <c r="R141" t="str">
        <f>VLOOKUP(K141, Neighborhood!A:B,2,FALSE)</f>
        <v xml:space="preserve">New Brighton-Grymes Hill </v>
      </c>
    </row>
    <row r="142" spans="1:18" x14ac:dyDescent="0.2">
      <c r="A142" s="1">
        <v>140</v>
      </c>
      <c r="B142" t="s">
        <v>143</v>
      </c>
      <c r="C142">
        <v>40.579140000000002</v>
      </c>
      <c r="D142">
        <v>-73.837019999999995</v>
      </c>
      <c r="E142" t="s">
        <v>531</v>
      </c>
      <c r="F142" t="s">
        <v>931</v>
      </c>
      <c r="G142">
        <v>2020</v>
      </c>
      <c r="H142">
        <v>2.75</v>
      </c>
      <c r="I142" t="s">
        <v>1254</v>
      </c>
      <c r="J142" t="s">
        <v>1297</v>
      </c>
      <c r="K142" s="4" t="s">
        <v>1370</v>
      </c>
      <c r="L142" s="2">
        <v>44063</v>
      </c>
      <c r="M142" s="8">
        <v>0.84320601851851851</v>
      </c>
      <c r="N142" t="str">
        <f t="shared" si="6"/>
        <v>20</v>
      </c>
      <c r="O142" t="str">
        <f>VLOOKUP(K142,Boroughs!A:B,2,FALSE)</f>
        <v>Queens</v>
      </c>
      <c r="P142" t="str">
        <f t="shared" si="7"/>
        <v>Thursday</v>
      </c>
      <c r="Q142" t="str">
        <f t="shared" si="8"/>
        <v>August</v>
      </c>
      <c r="R142" t="str">
        <f>VLOOKUP(K142, Neighborhood!A:B,2,FALSE)</f>
        <v xml:space="preserve">Seaside-Belle Harbor-Neponsit </v>
      </c>
    </row>
    <row r="143" spans="1:18" x14ac:dyDescent="0.2">
      <c r="A143" s="1">
        <v>141</v>
      </c>
      <c r="B143" t="s">
        <v>144</v>
      </c>
      <c r="C143">
        <v>40.680109000000002</v>
      </c>
      <c r="D143">
        <v>-73.844140999999993</v>
      </c>
      <c r="E143" t="s">
        <v>532</v>
      </c>
      <c r="F143" t="s">
        <v>932</v>
      </c>
      <c r="G143">
        <v>2020</v>
      </c>
      <c r="H143">
        <v>1</v>
      </c>
      <c r="I143" t="s">
        <v>1256</v>
      </c>
      <c r="J143" t="s">
        <v>1297</v>
      </c>
      <c r="K143" s="4" t="s">
        <v>1312</v>
      </c>
      <c r="L143" s="2">
        <v>44057</v>
      </c>
      <c r="M143" s="8">
        <v>0.60297453703703707</v>
      </c>
      <c r="N143" t="str">
        <f t="shared" si="6"/>
        <v>14</v>
      </c>
      <c r="O143" t="str">
        <f>VLOOKUP(K143,Boroughs!A:B,2,FALSE)</f>
        <v>Queens</v>
      </c>
      <c r="P143" t="str">
        <f t="shared" si="7"/>
        <v>Friday</v>
      </c>
      <c r="Q143" t="str">
        <f t="shared" si="8"/>
        <v>August</v>
      </c>
      <c r="R143" t="str">
        <f>VLOOKUP(K143, Neighborhood!A:B,2,FALSE)</f>
        <v xml:space="preserve">Ozone Park </v>
      </c>
    </row>
    <row r="144" spans="1:18" x14ac:dyDescent="0.2">
      <c r="A144" s="1">
        <v>142</v>
      </c>
      <c r="B144" t="s">
        <v>145</v>
      </c>
      <c r="C144">
        <v>40.701064000000002</v>
      </c>
      <c r="D144">
        <v>-73.941230000000004</v>
      </c>
      <c r="E144" t="s">
        <v>533</v>
      </c>
      <c r="F144" t="s">
        <v>933</v>
      </c>
      <c r="G144">
        <v>2020</v>
      </c>
      <c r="H144">
        <v>2.75</v>
      </c>
      <c r="I144" t="s">
        <v>1254</v>
      </c>
      <c r="J144" t="s">
        <v>1297</v>
      </c>
      <c r="K144" s="4" t="s">
        <v>1398</v>
      </c>
      <c r="L144" s="2">
        <v>44046</v>
      </c>
      <c r="M144" s="8">
        <v>0.85129629629629633</v>
      </c>
      <c r="N144" t="str">
        <f t="shared" si="6"/>
        <v>20</v>
      </c>
      <c r="O144" t="str">
        <f>VLOOKUP(K144,Boroughs!A:B,2,FALSE)</f>
        <v>Brooklyn</v>
      </c>
      <c r="P144" t="str">
        <f t="shared" si="7"/>
        <v>Monday</v>
      </c>
      <c r="Q144" t="str">
        <f t="shared" si="8"/>
        <v>August</v>
      </c>
      <c r="R144" t="str">
        <f>VLOOKUP(K144, Neighborhood!A:B,2,FALSE)</f>
        <v xml:space="preserve">Williamsburg-Bedford Stuyvesant </v>
      </c>
    </row>
    <row r="145" spans="1:18" x14ac:dyDescent="0.2">
      <c r="A145" s="1">
        <v>143</v>
      </c>
      <c r="B145" t="s">
        <v>146</v>
      </c>
      <c r="C145">
        <v>40.603376359999999</v>
      </c>
      <c r="D145">
        <v>-73.753025570000005</v>
      </c>
      <c r="E145" t="s">
        <v>533</v>
      </c>
      <c r="F145" t="s">
        <v>934</v>
      </c>
      <c r="G145">
        <v>2020</v>
      </c>
      <c r="H145">
        <v>2.5</v>
      </c>
      <c r="I145" t="s">
        <v>1259</v>
      </c>
      <c r="J145" t="s">
        <v>1297</v>
      </c>
      <c r="K145" s="4" t="s">
        <v>1399</v>
      </c>
      <c r="L145" s="2">
        <v>44046</v>
      </c>
      <c r="M145" s="8">
        <v>3.3622685185185075E-2</v>
      </c>
      <c r="N145" t="str">
        <f t="shared" si="6"/>
        <v>00</v>
      </c>
      <c r="O145" t="str">
        <f>VLOOKUP(K145,Boroughs!A:B,2,FALSE)</f>
        <v>Queens</v>
      </c>
      <c r="P145" t="str">
        <f t="shared" si="7"/>
        <v>Monday</v>
      </c>
      <c r="Q145" t="str">
        <f t="shared" si="8"/>
        <v>August</v>
      </c>
      <c r="R145" t="str">
        <f>VLOOKUP(K145, Neighborhood!A:B,2,FALSE)</f>
        <v xml:space="preserve">Far Rockaway-Edgemere </v>
      </c>
    </row>
    <row r="146" spans="1:18" x14ac:dyDescent="0.2">
      <c r="A146" s="1">
        <v>144</v>
      </c>
      <c r="B146" t="s">
        <v>147</v>
      </c>
      <c r="C146">
        <v>40.596594000000003</v>
      </c>
      <c r="D146">
        <v>-73.754903999999996</v>
      </c>
      <c r="E146" t="s">
        <v>533</v>
      </c>
      <c r="F146" t="s">
        <v>935</v>
      </c>
      <c r="G146">
        <v>2020</v>
      </c>
      <c r="H146">
        <v>2.5</v>
      </c>
      <c r="I146" t="s">
        <v>1259</v>
      </c>
      <c r="J146" t="s">
        <v>1297</v>
      </c>
      <c r="K146" s="4" t="s">
        <v>1399</v>
      </c>
      <c r="L146" s="2">
        <v>44046</v>
      </c>
      <c r="M146" s="8">
        <v>0.54476851851851849</v>
      </c>
      <c r="N146" t="str">
        <f t="shared" si="6"/>
        <v>13</v>
      </c>
      <c r="O146" t="str">
        <f>VLOOKUP(K146,Boroughs!A:B,2,FALSE)</f>
        <v>Queens</v>
      </c>
      <c r="P146" t="str">
        <f t="shared" si="7"/>
        <v>Monday</v>
      </c>
      <c r="Q146" t="str">
        <f t="shared" si="8"/>
        <v>August</v>
      </c>
      <c r="R146" t="str">
        <f>VLOOKUP(K146, Neighborhood!A:B,2,FALSE)</f>
        <v xml:space="preserve">Far Rockaway-Edgemere </v>
      </c>
    </row>
    <row r="147" spans="1:18" x14ac:dyDescent="0.2">
      <c r="A147" s="1">
        <v>145</v>
      </c>
      <c r="B147" t="s">
        <v>148</v>
      </c>
      <c r="C147">
        <v>40.586190000000002</v>
      </c>
      <c r="D147">
        <v>-73.815420000000003</v>
      </c>
      <c r="E147" t="s">
        <v>534</v>
      </c>
      <c r="F147" t="s">
        <v>936</v>
      </c>
      <c r="G147">
        <v>2020</v>
      </c>
      <c r="H147">
        <v>3</v>
      </c>
      <c r="I147" t="s">
        <v>1253</v>
      </c>
      <c r="J147" t="s">
        <v>1297</v>
      </c>
      <c r="K147" s="4" t="s">
        <v>1400</v>
      </c>
      <c r="L147" s="2">
        <v>44041</v>
      </c>
      <c r="M147" s="8">
        <v>0</v>
      </c>
      <c r="N147" t="str">
        <f t="shared" si="6"/>
        <v>00</v>
      </c>
      <c r="O147" t="str">
        <f>VLOOKUP(K147,Boroughs!A:B,2,FALSE)</f>
        <v>Queens</v>
      </c>
      <c r="P147" t="str">
        <f t="shared" si="7"/>
        <v>Wednesday</v>
      </c>
      <c r="Q147" t="str">
        <f t="shared" si="8"/>
        <v>July</v>
      </c>
      <c r="R147" t="str">
        <f>VLOOKUP(K147, Neighborhood!A:B,2,FALSE)</f>
        <v xml:space="preserve">Hammels-Broad Channel </v>
      </c>
    </row>
    <row r="148" spans="1:18" x14ac:dyDescent="0.2">
      <c r="A148" s="1">
        <v>146</v>
      </c>
      <c r="B148" t="s">
        <v>149</v>
      </c>
      <c r="C148">
        <v>40.655850000000001</v>
      </c>
      <c r="D148">
        <v>-73.960080000000005</v>
      </c>
      <c r="E148" t="s">
        <v>535</v>
      </c>
      <c r="F148" t="s">
        <v>937</v>
      </c>
      <c r="G148">
        <v>2020</v>
      </c>
      <c r="H148">
        <v>2.75</v>
      </c>
      <c r="I148" t="s">
        <v>1254</v>
      </c>
      <c r="J148" t="s">
        <v>1297</v>
      </c>
      <c r="K148" s="4" t="s">
        <v>1363</v>
      </c>
      <c r="L148" s="2">
        <v>44038</v>
      </c>
      <c r="M148" s="8">
        <v>0.74606481481481479</v>
      </c>
      <c r="N148" t="str">
        <f t="shared" si="6"/>
        <v>17</v>
      </c>
      <c r="O148" t="str">
        <f>VLOOKUP(K148,Boroughs!A:B,2,FALSE)</f>
        <v>Brooklyn</v>
      </c>
      <c r="P148" t="str">
        <f t="shared" si="7"/>
        <v>Sunday</v>
      </c>
      <c r="Q148" t="str">
        <f t="shared" si="8"/>
        <v>July</v>
      </c>
      <c r="R148" t="str">
        <f>VLOOKUP(K148, Neighborhood!A:B,2,FALSE)</f>
        <v xml:space="preserve">Flatbush </v>
      </c>
    </row>
    <row r="149" spans="1:18" x14ac:dyDescent="0.2">
      <c r="A149" s="1">
        <v>147</v>
      </c>
      <c r="B149" t="s">
        <v>150</v>
      </c>
      <c r="C149">
        <v>40.637723100000002</v>
      </c>
      <c r="D149">
        <v>-74.087369499999994</v>
      </c>
      <c r="E149" t="s">
        <v>536</v>
      </c>
      <c r="F149" t="s">
        <v>938</v>
      </c>
      <c r="G149">
        <v>2020</v>
      </c>
      <c r="H149">
        <v>2</v>
      </c>
      <c r="I149" t="s">
        <v>1266</v>
      </c>
      <c r="J149" t="s">
        <v>1297</v>
      </c>
      <c r="K149" s="4" t="s">
        <v>1391</v>
      </c>
      <c r="L149" s="2">
        <v>44035</v>
      </c>
      <c r="M149" s="8">
        <v>0.56715277777777773</v>
      </c>
      <c r="N149" t="str">
        <f t="shared" si="6"/>
        <v>13</v>
      </c>
      <c r="O149" t="str">
        <f>VLOOKUP(K149,Boroughs!A:B,2,FALSE)</f>
        <v>Staten Island</v>
      </c>
      <c r="P149" t="str">
        <f t="shared" si="7"/>
        <v>Thursday</v>
      </c>
      <c r="Q149" t="str">
        <f t="shared" si="8"/>
        <v>July</v>
      </c>
      <c r="R149" t="str">
        <f>VLOOKUP(K149, Neighborhood!A:B,2,FALSE)</f>
        <v xml:space="preserve">New Brighton-Grymes Hill </v>
      </c>
    </row>
    <row r="150" spans="1:18" x14ac:dyDescent="0.2">
      <c r="A150" s="1">
        <v>148</v>
      </c>
      <c r="B150" t="s">
        <v>151</v>
      </c>
      <c r="C150">
        <v>40.597954999999999</v>
      </c>
      <c r="D150">
        <v>-73.766131999999999</v>
      </c>
      <c r="E150" t="s">
        <v>537</v>
      </c>
      <c r="F150" t="s">
        <v>939</v>
      </c>
      <c r="G150">
        <v>2020</v>
      </c>
      <c r="H150">
        <v>2.25</v>
      </c>
      <c r="I150" t="s">
        <v>1277</v>
      </c>
      <c r="J150" t="s">
        <v>1297</v>
      </c>
      <c r="K150" s="4" t="s">
        <v>1399</v>
      </c>
      <c r="L150" s="2">
        <v>44021</v>
      </c>
      <c r="M150" s="8">
        <v>0.59263888888888883</v>
      </c>
      <c r="N150" t="str">
        <f t="shared" si="6"/>
        <v>14</v>
      </c>
      <c r="O150" t="str">
        <f>VLOOKUP(K150,Boroughs!A:B,2,FALSE)</f>
        <v>Queens</v>
      </c>
      <c r="P150" t="str">
        <f t="shared" si="7"/>
        <v>Thursday</v>
      </c>
      <c r="Q150" t="str">
        <f t="shared" si="8"/>
        <v>July</v>
      </c>
      <c r="R150" t="str">
        <f>VLOOKUP(K150, Neighborhood!A:B,2,FALSE)</f>
        <v xml:space="preserve">Far Rockaway-Edgemere </v>
      </c>
    </row>
    <row r="151" spans="1:18" x14ac:dyDescent="0.2">
      <c r="A151" s="1">
        <v>149</v>
      </c>
      <c r="B151" t="s">
        <v>152</v>
      </c>
      <c r="C151">
        <v>40.718069999999997</v>
      </c>
      <c r="D151">
        <v>-73.985860000000002</v>
      </c>
      <c r="E151" t="s">
        <v>538</v>
      </c>
      <c r="F151" t="s">
        <v>940</v>
      </c>
      <c r="G151">
        <v>2020</v>
      </c>
      <c r="H151">
        <v>1</v>
      </c>
      <c r="I151" t="s">
        <v>1256</v>
      </c>
      <c r="J151" t="s">
        <v>1297</v>
      </c>
      <c r="K151" s="4" t="s">
        <v>1378</v>
      </c>
      <c r="L151" s="2">
        <v>44019</v>
      </c>
      <c r="M151" s="8">
        <v>0.62958333333333327</v>
      </c>
      <c r="N151" t="str">
        <f t="shared" si="6"/>
        <v>15</v>
      </c>
      <c r="O151" t="str">
        <f>VLOOKUP(K151,Boroughs!A:B,2,FALSE)</f>
        <v>Manhattan</v>
      </c>
      <c r="P151" t="str">
        <f t="shared" si="7"/>
        <v>Tuesday</v>
      </c>
      <c r="Q151" t="str">
        <f t="shared" si="8"/>
        <v>July</v>
      </c>
      <c r="R151" t="str">
        <f>VLOOKUP(K151, Neighborhood!A:B,2,FALSE)</f>
        <v>Chinatown and Vicinity</v>
      </c>
    </row>
    <row r="152" spans="1:18" x14ac:dyDescent="0.2">
      <c r="A152" s="1">
        <v>150</v>
      </c>
      <c r="B152" t="s">
        <v>84</v>
      </c>
      <c r="C152">
        <v>40.580149599999999</v>
      </c>
      <c r="D152">
        <v>-73.837072699999993</v>
      </c>
      <c r="E152" t="s">
        <v>539</v>
      </c>
      <c r="F152" t="s">
        <v>941</v>
      </c>
      <c r="G152">
        <v>2020</v>
      </c>
      <c r="H152">
        <v>2.5</v>
      </c>
      <c r="I152" t="s">
        <v>1259</v>
      </c>
      <c r="J152" t="s">
        <v>1297</v>
      </c>
      <c r="K152" s="4" t="s">
        <v>1370</v>
      </c>
      <c r="L152" s="2">
        <v>44015</v>
      </c>
      <c r="M152" s="8">
        <v>0.47799768518518521</v>
      </c>
      <c r="N152" t="str">
        <f t="shared" si="6"/>
        <v>11</v>
      </c>
      <c r="O152" t="str">
        <f>VLOOKUP(K152,Boroughs!A:B,2,FALSE)</f>
        <v>Queens</v>
      </c>
      <c r="P152" t="str">
        <f t="shared" si="7"/>
        <v>Friday</v>
      </c>
      <c r="Q152" t="str">
        <f t="shared" si="8"/>
        <v>July</v>
      </c>
      <c r="R152" t="str">
        <f>VLOOKUP(K152, Neighborhood!A:B,2,FALSE)</f>
        <v xml:space="preserve">Seaside-Belle Harbor-Neponsit </v>
      </c>
    </row>
    <row r="153" spans="1:18" x14ac:dyDescent="0.2">
      <c r="A153" s="1">
        <v>151</v>
      </c>
      <c r="B153" t="s">
        <v>153</v>
      </c>
      <c r="C153">
        <v>40.587583899999998</v>
      </c>
      <c r="D153">
        <v>-73.812705199999996</v>
      </c>
      <c r="E153" t="s">
        <v>540</v>
      </c>
      <c r="F153" t="s">
        <v>942</v>
      </c>
      <c r="G153">
        <v>2020</v>
      </c>
      <c r="H153">
        <v>2.5</v>
      </c>
      <c r="I153" t="s">
        <v>1259</v>
      </c>
      <c r="J153" t="s">
        <v>1297</v>
      </c>
      <c r="K153" s="4" t="s">
        <v>1400</v>
      </c>
      <c r="L153" s="2">
        <v>44006</v>
      </c>
      <c r="M153" s="8">
        <v>0.94140046296296298</v>
      </c>
      <c r="N153" t="str">
        <f t="shared" si="6"/>
        <v>22</v>
      </c>
      <c r="O153" t="str">
        <f>VLOOKUP(K153,Boroughs!A:B,2,FALSE)</f>
        <v>Queens</v>
      </c>
      <c r="P153" t="str">
        <f t="shared" si="7"/>
        <v>Wednesday</v>
      </c>
      <c r="Q153" t="str">
        <f t="shared" si="8"/>
        <v>June</v>
      </c>
      <c r="R153" t="str">
        <f>VLOOKUP(K153, Neighborhood!A:B,2,FALSE)</f>
        <v xml:space="preserve">Hammels-Broad Channel </v>
      </c>
    </row>
    <row r="154" spans="1:18" x14ac:dyDescent="0.2">
      <c r="A154" s="1">
        <v>152</v>
      </c>
      <c r="B154" t="s">
        <v>154</v>
      </c>
      <c r="C154">
        <v>40.693329390000002</v>
      </c>
      <c r="D154">
        <v>-73.972202539999998</v>
      </c>
      <c r="E154" t="s">
        <v>541</v>
      </c>
      <c r="F154" t="s">
        <v>943</v>
      </c>
      <c r="G154">
        <v>2020</v>
      </c>
      <c r="H154">
        <v>2.75</v>
      </c>
      <c r="I154" t="s">
        <v>1254</v>
      </c>
      <c r="J154" t="s">
        <v>1297</v>
      </c>
      <c r="K154" s="4" t="s">
        <v>1401</v>
      </c>
      <c r="L154" s="2">
        <v>43935</v>
      </c>
      <c r="M154" s="8">
        <v>0.73402777777777783</v>
      </c>
      <c r="N154" t="str">
        <f t="shared" si="6"/>
        <v>17</v>
      </c>
      <c r="O154" t="str">
        <f>VLOOKUP(K154,Boroughs!A:B,2,FALSE)</f>
        <v>Brooklyn</v>
      </c>
      <c r="P154" t="str">
        <f t="shared" si="7"/>
        <v>Tuesday</v>
      </c>
      <c r="Q154" t="str">
        <f t="shared" si="8"/>
        <v>April</v>
      </c>
      <c r="R154" t="str">
        <f>VLOOKUP(K154, Neighborhood!A:B,2,FALSE)</f>
        <v xml:space="preserve">Fort Greene-Clinton Hill </v>
      </c>
    </row>
    <row r="155" spans="1:18" x14ac:dyDescent="0.2">
      <c r="A155" s="1">
        <v>153</v>
      </c>
      <c r="B155" t="s">
        <v>155</v>
      </c>
      <c r="C155">
        <v>40.602725399999997</v>
      </c>
      <c r="D155">
        <v>-73.750344699999999</v>
      </c>
      <c r="E155" t="s">
        <v>542</v>
      </c>
      <c r="F155" t="s">
        <v>944</v>
      </c>
      <c r="G155">
        <v>2020</v>
      </c>
      <c r="H155">
        <v>2</v>
      </c>
      <c r="I155" t="s">
        <v>1266</v>
      </c>
      <c r="J155" t="s">
        <v>1297</v>
      </c>
      <c r="K155" s="4" t="s">
        <v>1399</v>
      </c>
      <c r="L155" s="2">
        <v>43920</v>
      </c>
      <c r="M155" s="8">
        <v>0.64041666666666663</v>
      </c>
      <c r="N155" t="str">
        <f t="shared" si="6"/>
        <v>15</v>
      </c>
      <c r="O155" t="str">
        <f>VLOOKUP(K155,Boroughs!A:B,2,FALSE)</f>
        <v>Queens</v>
      </c>
      <c r="P155" t="str">
        <f t="shared" si="7"/>
        <v>Monday</v>
      </c>
      <c r="Q155" t="str">
        <f t="shared" si="8"/>
        <v>March</v>
      </c>
      <c r="R155" t="str">
        <f>VLOOKUP(K155, Neighborhood!A:B,2,FALSE)</f>
        <v xml:space="preserve">Far Rockaway-Edgemere </v>
      </c>
    </row>
    <row r="156" spans="1:18" x14ac:dyDescent="0.2">
      <c r="A156" s="1">
        <v>154</v>
      </c>
      <c r="B156" t="s">
        <v>156</v>
      </c>
      <c r="C156">
        <v>40.701692600000001</v>
      </c>
      <c r="D156">
        <v>-74.012906580000006</v>
      </c>
      <c r="E156" t="s">
        <v>543</v>
      </c>
      <c r="F156" t="s">
        <v>945</v>
      </c>
      <c r="G156">
        <v>2020</v>
      </c>
      <c r="H156">
        <v>4.4000000000000004</v>
      </c>
      <c r="I156" t="s">
        <v>1278</v>
      </c>
      <c r="J156" t="s">
        <v>1298</v>
      </c>
      <c r="K156" s="4" t="s">
        <v>1402</v>
      </c>
      <c r="L156" s="2">
        <v>43869</v>
      </c>
      <c r="M156" s="8">
        <v>0.55631944444444448</v>
      </c>
      <c r="N156" t="str">
        <f t="shared" si="6"/>
        <v>13</v>
      </c>
      <c r="O156" t="str">
        <f>VLOOKUP(K156,Boroughs!A:B,2,FALSE)</f>
        <v>Manhattan</v>
      </c>
      <c r="P156" t="str">
        <f t="shared" si="7"/>
        <v>Saturday</v>
      </c>
      <c r="Q156" t="str">
        <f t="shared" si="8"/>
        <v>February</v>
      </c>
      <c r="R156" t="str">
        <f>VLOOKUP(K156, Neighborhood!A:B,2,FALSE)</f>
        <v>The Financial District</v>
      </c>
    </row>
    <row r="157" spans="1:18" x14ac:dyDescent="0.2">
      <c r="A157" s="1">
        <v>155</v>
      </c>
      <c r="B157" t="s">
        <v>157</v>
      </c>
      <c r="C157">
        <v>40.638860000000001</v>
      </c>
      <c r="D157">
        <v>-73.968879999999999</v>
      </c>
      <c r="E157" t="s">
        <v>544</v>
      </c>
      <c r="F157" t="s">
        <v>946</v>
      </c>
      <c r="G157">
        <v>2020</v>
      </c>
      <c r="H157">
        <v>2</v>
      </c>
      <c r="I157" t="s">
        <v>1266</v>
      </c>
      <c r="J157" t="s">
        <v>1297</v>
      </c>
      <c r="K157" s="4" t="s">
        <v>1345</v>
      </c>
      <c r="L157" s="2">
        <v>43841</v>
      </c>
      <c r="M157" s="8">
        <v>0.72781250000000008</v>
      </c>
      <c r="N157" t="str">
        <f t="shared" si="6"/>
        <v>17</v>
      </c>
      <c r="O157" t="str">
        <f>VLOOKUP(K157,Boroughs!A:B,2,FALSE)</f>
        <v>Brooklyn</v>
      </c>
      <c r="P157" t="str">
        <f t="shared" si="7"/>
        <v>Saturday</v>
      </c>
      <c r="Q157" t="str">
        <f t="shared" si="8"/>
        <v>January</v>
      </c>
      <c r="R157" t="str">
        <f>VLOOKUP(K157, Neighborhood!A:B,2,FALSE)</f>
        <v xml:space="preserve">Sheepshead Bay-Brighton Beach </v>
      </c>
    </row>
    <row r="158" spans="1:18" x14ac:dyDescent="0.2">
      <c r="A158" s="1">
        <v>156</v>
      </c>
      <c r="B158" t="s">
        <v>158</v>
      </c>
      <c r="C158">
        <v>40.686160000000001</v>
      </c>
      <c r="D158">
        <v>-73.825530000000001</v>
      </c>
      <c r="E158" t="s">
        <v>545</v>
      </c>
      <c r="F158" t="s">
        <v>947</v>
      </c>
      <c r="G158">
        <v>2019</v>
      </c>
      <c r="H158">
        <v>3</v>
      </c>
      <c r="I158" t="s">
        <v>1253</v>
      </c>
      <c r="J158" t="s">
        <v>1297</v>
      </c>
      <c r="K158" s="4" t="s">
        <v>1403</v>
      </c>
      <c r="L158" s="2">
        <v>43780</v>
      </c>
      <c r="M158" s="8">
        <v>0.58311342592592597</v>
      </c>
      <c r="N158" t="str">
        <f t="shared" si="6"/>
        <v>13</v>
      </c>
      <c r="O158" t="str">
        <f>VLOOKUP(K158,Boroughs!A:B,2,FALSE)</f>
        <v>Queens</v>
      </c>
      <c r="P158" t="str">
        <f t="shared" si="7"/>
        <v>Monday</v>
      </c>
      <c r="Q158" t="str">
        <f t="shared" si="8"/>
        <v>November</v>
      </c>
      <c r="R158" t="str">
        <f>VLOOKUP(K158, Neighborhood!A:B,2,FALSE)</f>
        <v>Richmond Hill South</v>
      </c>
    </row>
    <row r="159" spans="1:18" x14ac:dyDescent="0.2">
      <c r="A159" s="1">
        <v>157</v>
      </c>
      <c r="B159" t="s">
        <v>159</v>
      </c>
      <c r="C159">
        <v>40.674349999999997</v>
      </c>
      <c r="D159">
        <v>-74.007099999999994</v>
      </c>
      <c r="E159" t="s">
        <v>546</v>
      </c>
      <c r="F159" t="s">
        <v>948</v>
      </c>
      <c r="G159">
        <v>2019</v>
      </c>
      <c r="H159">
        <v>2</v>
      </c>
      <c r="I159" t="s">
        <v>1266</v>
      </c>
      <c r="J159" t="s">
        <v>1297</v>
      </c>
      <c r="K159" s="4" t="s">
        <v>1404</v>
      </c>
      <c r="L159" s="2">
        <v>43764</v>
      </c>
      <c r="M159" s="8">
        <v>0.64700231481481485</v>
      </c>
      <c r="N159" t="str">
        <f t="shared" si="6"/>
        <v>15</v>
      </c>
      <c r="O159" t="str">
        <f>VLOOKUP(K159,Boroughs!A:B,2,FALSE)</f>
        <v>Brooklyn</v>
      </c>
      <c r="P159" t="str">
        <f t="shared" si="7"/>
        <v>Saturday</v>
      </c>
      <c r="Q159" t="str">
        <f t="shared" si="8"/>
        <v>October</v>
      </c>
      <c r="R159" t="str">
        <f>VLOOKUP(K159, Neighborhood!A:B,2,FALSE)</f>
        <v xml:space="preserve">Carroll Gardens-Red Hook </v>
      </c>
    </row>
    <row r="160" spans="1:18" x14ac:dyDescent="0.2">
      <c r="A160" s="1">
        <v>158</v>
      </c>
      <c r="B160" t="s">
        <v>160</v>
      </c>
      <c r="C160">
        <v>40.70684</v>
      </c>
      <c r="D160">
        <v>-73.789829999999995</v>
      </c>
      <c r="E160" t="s">
        <v>547</v>
      </c>
      <c r="F160" t="s">
        <v>949</v>
      </c>
      <c r="G160">
        <v>2019</v>
      </c>
      <c r="H160">
        <v>2</v>
      </c>
      <c r="I160" t="s">
        <v>1266</v>
      </c>
      <c r="J160" t="s">
        <v>1297</v>
      </c>
      <c r="K160" s="4" t="s">
        <v>1374</v>
      </c>
      <c r="L160" s="2">
        <v>43757</v>
      </c>
      <c r="M160" s="8">
        <v>0.71856481481481482</v>
      </c>
      <c r="N160" t="str">
        <f t="shared" si="6"/>
        <v>17</v>
      </c>
      <c r="O160" t="str">
        <f>VLOOKUP(K160,Boroughs!A:B,2,FALSE)</f>
        <v>Queens</v>
      </c>
      <c r="P160" t="str">
        <f t="shared" si="7"/>
        <v>Saturday</v>
      </c>
      <c r="Q160" t="str">
        <f t="shared" si="8"/>
        <v>October</v>
      </c>
      <c r="R160" t="str">
        <f>VLOOKUP(K160, Neighborhood!A:B,2,FALSE)</f>
        <v xml:space="preserve">South Jamaica </v>
      </c>
    </row>
    <row r="161" spans="1:18" x14ac:dyDescent="0.2">
      <c r="A161" s="1">
        <v>159</v>
      </c>
      <c r="B161" t="s">
        <v>161</v>
      </c>
      <c r="C161">
        <v>40.680199000000002</v>
      </c>
      <c r="D161">
        <v>-73.845768000000007</v>
      </c>
      <c r="E161" t="s">
        <v>548</v>
      </c>
      <c r="F161" t="s">
        <v>950</v>
      </c>
      <c r="G161">
        <v>2019</v>
      </c>
      <c r="H161">
        <v>2.75</v>
      </c>
      <c r="I161" t="s">
        <v>1254</v>
      </c>
      <c r="J161" t="s">
        <v>1297</v>
      </c>
      <c r="K161" s="4" t="s">
        <v>1312</v>
      </c>
      <c r="L161" s="2">
        <v>43749</v>
      </c>
      <c r="M161" s="8">
        <v>0.65563657407407405</v>
      </c>
      <c r="N161" t="str">
        <f t="shared" si="6"/>
        <v>15</v>
      </c>
      <c r="O161" t="str">
        <f>VLOOKUP(K161,Boroughs!A:B,2,FALSE)</f>
        <v>Queens</v>
      </c>
      <c r="P161" t="str">
        <f t="shared" si="7"/>
        <v>Friday</v>
      </c>
      <c r="Q161" t="str">
        <f t="shared" si="8"/>
        <v>October</v>
      </c>
      <c r="R161" t="str">
        <f>VLOOKUP(K161, Neighborhood!A:B,2,FALSE)</f>
        <v xml:space="preserve">Ozone Park </v>
      </c>
    </row>
    <row r="162" spans="1:18" x14ac:dyDescent="0.2">
      <c r="A162" s="1">
        <v>160</v>
      </c>
      <c r="B162" t="s">
        <v>162</v>
      </c>
      <c r="C162">
        <v>40.70373</v>
      </c>
      <c r="D162">
        <v>-73.797060000000002</v>
      </c>
      <c r="E162" t="s">
        <v>549</v>
      </c>
      <c r="F162" t="s">
        <v>951</v>
      </c>
      <c r="G162">
        <v>2019</v>
      </c>
      <c r="H162">
        <v>1.5</v>
      </c>
      <c r="I162" t="s">
        <v>1279</v>
      </c>
      <c r="J162" t="s">
        <v>1297</v>
      </c>
      <c r="K162" s="4" t="s">
        <v>1374</v>
      </c>
      <c r="L162" s="2">
        <v>43736</v>
      </c>
      <c r="M162" s="8">
        <v>0.68347222222222215</v>
      </c>
      <c r="N162" t="str">
        <f t="shared" si="6"/>
        <v>16</v>
      </c>
      <c r="O162" t="str">
        <f>VLOOKUP(K162,Boroughs!A:B,2,FALSE)</f>
        <v>Queens</v>
      </c>
      <c r="P162" t="str">
        <f t="shared" si="7"/>
        <v>Saturday</v>
      </c>
      <c r="Q162" t="str">
        <f t="shared" si="8"/>
        <v>September</v>
      </c>
      <c r="R162" t="str">
        <f>VLOOKUP(K162, Neighborhood!A:B,2,FALSE)</f>
        <v xml:space="preserve">South Jamaica </v>
      </c>
    </row>
    <row r="163" spans="1:18" x14ac:dyDescent="0.2">
      <c r="A163" s="1">
        <v>161</v>
      </c>
      <c r="B163" t="s">
        <v>163</v>
      </c>
      <c r="C163">
        <v>40.704530820000002</v>
      </c>
      <c r="D163">
        <v>-73.796792730000007</v>
      </c>
      <c r="E163" t="s">
        <v>549</v>
      </c>
      <c r="F163" t="s">
        <v>952</v>
      </c>
      <c r="G163">
        <v>2019</v>
      </c>
      <c r="H163">
        <v>3.25</v>
      </c>
      <c r="I163" t="s">
        <v>1255</v>
      </c>
      <c r="J163" t="s">
        <v>1297</v>
      </c>
      <c r="K163" s="4" t="s">
        <v>1374</v>
      </c>
      <c r="L163" s="2">
        <v>43736</v>
      </c>
      <c r="M163" s="8">
        <v>0.65626157407407404</v>
      </c>
      <c r="N163" t="str">
        <f t="shared" si="6"/>
        <v>15</v>
      </c>
      <c r="O163" t="str">
        <f>VLOOKUP(K163,Boroughs!A:B,2,FALSE)</f>
        <v>Queens</v>
      </c>
      <c r="P163" t="str">
        <f t="shared" si="7"/>
        <v>Saturday</v>
      </c>
      <c r="Q163" t="str">
        <f t="shared" si="8"/>
        <v>September</v>
      </c>
      <c r="R163" t="str">
        <f>VLOOKUP(K163, Neighborhood!A:B,2,FALSE)</f>
        <v xml:space="preserve">South Jamaica </v>
      </c>
    </row>
    <row r="164" spans="1:18" x14ac:dyDescent="0.2">
      <c r="A164" s="1">
        <v>162</v>
      </c>
      <c r="B164" t="s">
        <v>164</v>
      </c>
      <c r="C164">
        <v>40.718317499999998</v>
      </c>
      <c r="D164">
        <v>-73.872735500000005</v>
      </c>
      <c r="E164" t="s">
        <v>550</v>
      </c>
      <c r="F164" t="s">
        <v>953</v>
      </c>
      <c r="G164">
        <v>2019</v>
      </c>
      <c r="H164">
        <v>2.75</v>
      </c>
      <c r="I164" t="s">
        <v>1254</v>
      </c>
      <c r="J164" t="s">
        <v>1297</v>
      </c>
      <c r="K164" s="4" t="s">
        <v>1405</v>
      </c>
      <c r="L164" s="2">
        <v>43721</v>
      </c>
      <c r="M164" s="8">
        <v>0.91386574074074067</v>
      </c>
      <c r="N164" t="str">
        <f t="shared" si="6"/>
        <v>21</v>
      </c>
      <c r="O164" t="str">
        <f>VLOOKUP(K164,Boroughs!A:B,2,FALSE)</f>
        <v>Queens</v>
      </c>
      <c r="P164" t="str">
        <f t="shared" si="7"/>
        <v>Friday</v>
      </c>
      <c r="Q164" t="str">
        <f t="shared" si="8"/>
        <v>September</v>
      </c>
      <c r="R164" t="str">
        <f>VLOOKUP(K164, Neighborhood!A:B,2,FALSE)</f>
        <v xml:space="preserve">Middle Village </v>
      </c>
    </row>
    <row r="165" spans="1:18" x14ac:dyDescent="0.2">
      <c r="A165" s="1">
        <v>163</v>
      </c>
      <c r="B165" t="s">
        <v>165</v>
      </c>
      <c r="C165">
        <v>40.656910000000003</v>
      </c>
      <c r="D165">
        <v>-74.001429999999999</v>
      </c>
      <c r="E165" t="s">
        <v>551</v>
      </c>
      <c r="F165" t="s">
        <v>954</v>
      </c>
      <c r="G165">
        <v>2019</v>
      </c>
      <c r="H165">
        <v>2.25</v>
      </c>
      <c r="I165" t="s">
        <v>1277</v>
      </c>
      <c r="J165" t="s">
        <v>1297</v>
      </c>
      <c r="K165" s="4" t="s">
        <v>1327</v>
      </c>
      <c r="L165" s="2">
        <v>43684</v>
      </c>
      <c r="M165" s="8">
        <v>0.57017361111111109</v>
      </c>
      <c r="N165" t="str">
        <f t="shared" si="6"/>
        <v>13</v>
      </c>
      <c r="O165" t="str">
        <f>VLOOKUP(K165,Boroughs!A:B,2,FALSE)</f>
        <v>Brooklyn</v>
      </c>
      <c r="P165" t="str">
        <f t="shared" si="7"/>
        <v>Wednesday</v>
      </c>
      <c r="Q165" t="str">
        <f t="shared" si="8"/>
        <v>August</v>
      </c>
      <c r="R165" t="str">
        <f>VLOOKUP(K165, Neighborhood!A:B,2,FALSE)</f>
        <v xml:space="preserve">Industry City-Sunset Park </v>
      </c>
    </row>
    <row r="166" spans="1:18" x14ac:dyDescent="0.2">
      <c r="A166" s="1">
        <v>164</v>
      </c>
      <c r="B166" t="s">
        <v>166</v>
      </c>
      <c r="C166">
        <v>40.715609999999998</v>
      </c>
      <c r="D166">
        <v>-73.953519999999997</v>
      </c>
      <c r="E166" t="s">
        <v>552</v>
      </c>
      <c r="F166" t="s">
        <v>955</v>
      </c>
      <c r="G166">
        <v>2019</v>
      </c>
      <c r="H166">
        <v>4.25</v>
      </c>
      <c r="I166" t="s">
        <v>1273</v>
      </c>
      <c r="J166" t="s">
        <v>1302</v>
      </c>
      <c r="K166" s="4" t="s">
        <v>1406</v>
      </c>
      <c r="L166" s="2">
        <v>43667</v>
      </c>
      <c r="M166" s="8">
        <v>0.97141203703703705</v>
      </c>
      <c r="N166" t="str">
        <f t="shared" si="6"/>
        <v>23</v>
      </c>
      <c r="O166" t="str">
        <f>VLOOKUP(K166,Boroughs!A:B,2,FALSE)</f>
        <v>Brooklyn</v>
      </c>
      <c r="P166" t="str">
        <f t="shared" si="7"/>
        <v>Sunday</v>
      </c>
      <c r="Q166" t="str">
        <f t="shared" si="8"/>
        <v>July</v>
      </c>
      <c r="R166" t="str">
        <f>VLOOKUP(K166, Neighborhood!A:B,2,FALSE)</f>
        <v xml:space="preserve">Williamsburg </v>
      </c>
    </row>
    <row r="167" spans="1:18" x14ac:dyDescent="0.2">
      <c r="A167" s="1">
        <v>165</v>
      </c>
      <c r="B167" t="s">
        <v>167</v>
      </c>
      <c r="C167">
        <v>40.579140000000002</v>
      </c>
      <c r="D167">
        <v>-73.837019999999995</v>
      </c>
      <c r="E167" t="s">
        <v>553</v>
      </c>
      <c r="F167" t="s">
        <v>956</v>
      </c>
      <c r="G167">
        <v>2019</v>
      </c>
      <c r="H167">
        <v>2.75</v>
      </c>
      <c r="I167" t="s">
        <v>1254</v>
      </c>
      <c r="J167" t="s">
        <v>1297</v>
      </c>
      <c r="K167" s="4" t="s">
        <v>1370</v>
      </c>
      <c r="L167" s="2">
        <v>43665</v>
      </c>
      <c r="M167" s="8">
        <v>2.0925925925926014E-2</v>
      </c>
      <c r="N167" t="str">
        <f t="shared" si="6"/>
        <v>00</v>
      </c>
      <c r="O167" t="str">
        <f>VLOOKUP(K167,Boroughs!A:B,2,FALSE)</f>
        <v>Queens</v>
      </c>
      <c r="P167" t="str">
        <f t="shared" si="7"/>
        <v>Friday</v>
      </c>
      <c r="Q167" t="str">
        <f t="shared" si="8"/>
        <v>July</v>
      </c>
      <c r="R167" t="str">
        <f>VLOOKUP(K167, Neighborhood!A:B,2,FALSE)</f>
        <v xml:space="preserve">Seaside-Belle Harbor-Neponsit </v>
      </c>
    </row>
    <row r="168" spans="1:18" x14ac:dyDescent="0.2">
      <c r="A168" s="1">
        <v>166</v>
      </c>
      <c r="B168" t="s">
        <v>168</v>
      </c>
      <c r="C168">
        <v>40.751812399999999</v>
      </c>
      <c r="D168">
        <v>-73.974373700000001</v>
      </c>
      <c r="E168" t="s">
        <v>554</v>
      </c>
      <c r="F168" t="s">
        <v>957</v>
      </c>
      <c r="G168">
        <v>2019</v>
      </c>
      <c r="H168">
        <v>1</v>
      </c>
      <c r="I168" t="s">
        <v>1256</v>
      </c>
      <c r="J168" t="s">
        <v>1297</v>
      </c>
      <c r="K168" s="4" t="s">
        <v>1407</v>
      </c>
      <c r="L168" s="2">
        <v>43627</v>
      </c>
      <c r="M168" s="8">
        <v>0.64864583333333337</v>
      </c>
      <c r="N168" t="str">
        <f t="shared" si="6"/>
        <v>15</v>
      </c>
      <c r="O168" t="str">
        <f>VLOOKUP(K168,Boroughs!A:B,2,FALSE)</f>
        <v>Manhattan</v>
      </c>
      <c r="P168" t="str">
        <f t="shared" si="7"/>
        <v>Tuesday</v>
      </c>
      <c r="Q168" t="str">
        <f t="shared" si="8"/>
        <v>June</v>
      </c>
      <c r="R168" t="str">
        <f>VLOOKUP(K168, Neighborhood!A:B,2,FALSE)</f>
        <v xml:space="preserve">Grand Central-United Nations </v>
      </c>
    </row>
    <row r="169" spans="1:18" x14ac:dyDescent="0.2">
      <c r="A169" s="1">
        <v>167</v>
      </c>
      <c r="B169" t="s">
        <v>169</v>
      </c>
      <c r="C169">
        <v>40.699089999999998</v>
      </c>
      <c r="D169">
        <v>-73.914699999999996</v>
      </c>
      <c r="E169" t="s">
        <v>555</v>
      </c>
      <c r="F169" t="s">
        <v>958</v>
      </c>
      <c r="G169">
        <v>2019</v>
      </c>
      <c r="H169">
        <v>2</v>
      </c>
      <c r="I169" t="s">
        <v>1266</v>
      </c>
      <c r="J169" t="s">
        <v>1297</v>
      </c>
      <c r="K169" s="4" t="s">
        <v>1347</v>
      </c>
      <c r="L169" s="2">
        <v>43621</v>
      </c>
      <c r="M169" s="8">
        <v>0.86131944444444442</v>
      </c>
      <c r="N169" t="str">
        <f t="shared" si="6"/>
        <v>20</v>
      </c>
      <c r="O169" t="str">
        <f>VLOOKUP(K169,Boroughs!A:B,2,FALSE)</f>
        <v>Brooklyn</v>
      </c>
      <c r="P169" t="str">
        <f t="shared" si="7"/>
        <v>Wednesday</v>
      </c>
      <c r="Q169" t="str">
        <f t="shared" si="8"/>
        <v>June</v>
      </c>
      <c r="R169" t="str">
        <f>VLOOKUP(K169, Neighborhood!A:B,2,FALSE)</f>
        <v xml:space="preserve">Bushwick </v>
      </c>
    </row>
    <row r="170" spans="1:18" x14ac:dyDescent="0.2">
      <c r="A170" s="1">
        <v>168</v>
      </c>
      <c r="B170" t="s">
        <v>170</v>
      </c>
      <c r="C170">
        <v>40.701030000000003</v>
      </c>
      <c r="D170">
        <v>-73.765050000000002</v>
      </c>
      <c r="E170" t="s">
        <v>556</v>
      </c>
      <c r="F170" t="s">
        <v>959</v>
      </c>
      <c r="G170">
        <v>2019</v>
      </c>
      <c r="H170">
        <v>2</v>
      </c>
      <c r="I170" t="s">
        <v>1266</v>
      </c>
      <c r="J170" t="s">
        <v>1297</v>
      </c>
      <c r="K170" s="4" t="s">
        <v>1408</v>
      </c>
      <c r="L170" s="2">
        <v>43602</v>
      </c>
      <c r="M170" s="8">
        <v>0.60761574074074076</v>
      </c>
      <c r="N170" t="str">
        <f t="shared" si="6"/>
        <v>14</v>
      </c>
      <c r="O170" t="str">
        <f>VLOOKUP(K170,Boroughs!A:B,2,FALSE)</f>
        <v>Queens</v>
      </c>
      <c r="P170" t="str">
        <f t="shared" si="7"/>
        <v>Friday</v>
      </c>
      <c r="Q170" t="str">
        <f t="shared" si="8"/>
        <v>May</v>
      </c>
      <c r="R170" t="str">
        <f>VLOOKUP(K170, Neighborhood!A:B,2,FALSE)</f>
        <v xml:space="preserve">St. Albans </v>
      </c>
    </row>
    <row r="171" spans="1:18" x14ac:dyDescent="0.2">
      <c r="A171" s="1">
        <v>169</v>
      </c>
      <c r="B171" t="s">
        <v>163</v>
      </c>
      <c r="C171">
        <v>40.704530820000002</v>
      </c>
      <c r="D171">
        <v>-73.796792730000007</v>
      </c>
      <c r="E171" t="s">
        <v>557</v>
      </c>
      <c r="F171" t="s">
        <v>960</v>
      </c>
      <c r="G171">
        <v>2019</v>
      </c>
      <c r="H171">
        <v>4.25</v>
      </c>
      <c r="I171" t="s">
        <v>1273</v>
      </c>
      <c r="J171" t="s">
        <v>1298</v>
      </c>
      <c r="K171" s="4" t="s">
        <v>1374</v>
      </c>
      <c r="L171" s="2">
        <v>43582</v>
      </c>
      <c r="M171" s="8">
        <v>0.64179398148148148</v>
      </c>
      <c r="N171" t="str">
        <f t="shared" si="6"/>
        <v>15</v>
      </c>
      <c r="O171" t="str">
        <f>VLOOKUP(K171,Boroughs!A:B,2,FALSE)</f>
        <v>Queens</v>
      </c>
      <c r="P171" t="str">
        <f t="shared" si="7"/>
        <v>Saturday</v>
      </c>
      <c r="Q171" t="str">
        <f t="shared" si="8"/>
        <v>April</v>
      </c>
      <c r="R171" t="str">
        <f>VLOOKUP(K171, Neighborhood!A:B,2,FALSE)</f>
        <v xml:space="preserve">South Jamaica </v>
      </c>
    </row>
    <row r="172" spans="1:18" x14ac:dyDescent="0.2">
      <c r="A172" s="1">
        <v>170</v>
      </c>
      <c r="B172" t="s">
        <v>171</v>
      </c>
      <c r="C172">
        <v>40.69088</v>
      </c>
      <c r="D172">
        <v>-73.761939999999996</v>
      </c>
      <c r="E172" t="s">
        <v>558</v>
      </c>
      <c r="F172" t="s">
        <v>961</v>
      </c>
      <c r="G172">
        <v>2019</v>
      </c>
      <c r="H172">
        <v>2</v>
      </c>
      <c r="I172" t="s">
        <v>1266</v>
      </c>
      <c r="J172" t="s">
        <v>1297</v>
      </c>
      <c r="K172" s="4" t="s">
        <v>1408</v>
      </c>
      <c r="L172" s="2">
        <v>43580</v>
      </c>
      <c r="M172" s="8">
        <v>0.61662037037037043</v>
      </c>
      <c r="N172" t="str">
        <f t="shared" si="6"/>
        <v>14</v>
      </c>
      <c r="O172" t="str">
        <f>VLOOKUP(K172,Boroughs!A:B,2,FALSE)</f>
        <v>Queens</v>
      </c>
      <c r="P172" t="str">
        <f t="shared" si="7"/>
        <v>Thursday</v>
      </c>
      <c r="Q172" t="str">
        <f t="shared" si="8"/>
        <v>April</v>
      </c>
      <c r="R172" t="str">
        <f>VLOOKUP(K172, Neighborhood!A:B,2,FALSE)</f>
        <v xml:space="preserve">St. Albans </v>
      </c>
    </row>
    <row r="173" spans="1:18" x14ac:dyDescent="0.2">
      <c r="A173" s="1">
        <v>171</v>
      </c>
      <c r="B173" t="s">
        <v>172</v>
      </c>
      <c r="C173">
        <v>40.731687000000001</v>
      </c>
      <c r="D173">
        <v>-74.001114999999999</v>
      </c>
      <c r="E173" t="s">
        <v>559</v>
      </c>
      <c r="F173" t="s">
        <v>962</v>
      </c>
      <c r="G173">
        <v>2019</v>
      </c>
      <c r="H173">
        <v>2.5</v>
      </c>
      <c r="I173" t="s">
        <v>1259</v>
      </c>
      <c r="J173" t="s">
        <v>1298</v>
      </c>
      <c r="K173" s="4" t="s">
        <v>1381</v>
      </c>
      <c r="L173" s="2">
        <v>43578</v>
      </c>
      <c r="M173" s="8">
        <v>0.6875</v>
      </c>
      <c r="N173" t="str">
        <f t="shared" si="6"/>
        <v>16</v>
      </c>
      <c r="O173" t="str">
        <f>VLOOKUP(K173,Boroughs!A:B,2,FALSE)</f>
        <v>Manhattan</v>
      </c>
      <c r="P173" t="str">
        <f t="shared" si="7"/>
        <v>Tuesday</v>
      </c>
      <c r="Q173" t="str">
        <f t="shared" si="8"/>
        <v>April</v>
      </c>
      <c r="R173" t="str">
        <f>VLOOKUP(K173, Neighborhood!A:B,2,FALSE)</f>
        <v>Greenwich Village-Soho</v>
      </c>
    </row>
    <row r="174" spans="1:18" x14ac:dyDescent="0.2">
      <c r="A174" s="1">
        <v>172</v>
      </c>
      <c r="B174" t="s">
        <v>173</v>
      </c>
      <c r="C174">
        <v>40.713501620000002</v>
      </c>
      <c r="D174">
        <v>-73.998545980000003</v>
      </c>
      <c r="E174" t="s">
        <v>560</v>
      </c>
      <c r="F174" t="s">
        <v>963</v>
      </c>
      <c r="G174">
        <v>2019</v>
      </c>
      <c r="H174">
        <v>4</v>
      </c>
      <c r="I174" t="s">
        <v>1270</v>
      </c>
      <c r="J174" t="s">
        <v>1298</v>
      </c>
      <c r="K174" s="4" t="s">
        <v>1409</v>
      </c>
      <c r="L174" s="2">
        <v>43563</v>
      </c>
      <c r="M174" s="8">
        <v>0.86983796296296301</v>
      </c>
      <c r="N174" t="str">
        <f t="shared" si="6"/>
        <v>20</v>
      </c>
      <c r="O174" t="str">
        <f>VLOOKUP(K174,Boroughs!A:B,2,FALSE)</f>
        <v>Manhattan</v>
      </c>
      <c r="P174" t="str">
        <f t="shared" si="7"/>
        <v>Monday</v>
      </c>
      <c r="Q174" t="str">
        <f t="shared" si="8"/>
        <v>April</v>
      </c>
      <c r="R174" t="str">
        <f>VLOOKUP(K174, Neighborhood!A:B,2,FALSE)</f>
        <v>Chinatown and Vicinity</v>
      </c>
    </row>
    <row r="175" spans="1:18" x14ac:dyDescent="0.2">
      <c r="A175" s="1">
        <v>173</v>
      </c>
      <c r="B175" t="s">
        <v>174</v>
      </c>
      <c r="C175">
        <v>40.708829999999999</v>
      </c>
      <c r="D175">
        <v>-74.005309999999994</v>
      </c>
      <c r="E175" t="s">
        <v>561</v>
      </c>
      <c r="F175" t="s">
        <v>964</v>
      </c>
      <c r="G175">
        <v>2019</v>
      </c>
      <c r="H175">
        <v>2.75</v>
      </c>
      <c r="I175" t="s">
        <v>1254</v>
      </c>
      <c r="J175" t="s">
        <v>1297</v>
      </c>
      <c r="K175" s="4" t="s">
        <v>1409</v>
      </c>
      <c r="L175" s="2">
        <v>43557</v>
      </c>
      <c r="M175" s="8">
        <v>0.58010416666666664</v>
      </c>
      <c r="N175" t="str">
        <f t="shared" si="6"/>
        <v>13</v>
      </c>
      <c r="O175" t="str">
        <f>VLOOKUP(K175,Boroughs!A:B,2,FALSE)</f>
        <v>Manhattan</v>
      </c>
      <c r="P175" t="str">
        <f t="shared" si="7"/>
        <v>Tuesday</v>
      </c>
      <c r="Q175" t="str">
        <f t="shared" si="8"/>
        <v>April</v>
      </c>
      <c r="R175" t="str">
        <f>VLOOKUP(K175, Neighborhood!A:B,2,FALSE)</f>
        <v>Chinatown and Vicinity</v>
      </c>
    </row>
    <row r="176" spans="1:18" x14ac:dyDescent="0.2">
      <c r="A176" s="1">
        <v>174</v>
      </c>
      <c r="B176" t="s">
        <v>175</v>
      </c>
      <c r="C176">
        <v>40.678690000000003</v>
      </c>
      <c r="D176">
        <v>-73.867930000000001</v>
      </c>
      <c r="E176" t="s">
        <v>562</v>
      </c>
      <c r="F176" t="s">
        <v>965</v>
      </c>
      <c r="G176">
        <v>2019</v>
      </c>
      <c r="H176">
        <v>2.5</v>
      </c>
      <c r="I176" t="s">
        <v>1259</v>
      </c>
      <c r="J176" t="s">
        <v>1297</v>
      </c>
      <c r="K176" s="4" t="s">
        <v>1372</v>
      </c>
      <c r="L176" s="2">
        <v>43533</v>
      </c>
      <c r="M176" s="8">
        <v>0.5505902777777778</v>
      </c>
      <c r="N176" t="str">
        <f t="shared" si="6"/>
        <v>13</v>
      </c>
      <c r="O176" t="str">
        <f>VLOOKUP(K176,Boroughs!A:B,2,FALSE)</f>
        <v>Brooklyn</v>
      </c>
      <c r="P176" t="str">
        <f t="shared" si="7"/>
        <v>Saturday</v>
      </c>
      <c r="Q176" t="str">
        <f t="shared" si="8"/>
        <v>March</v>
      </c>
      <c r="R176" t="str">
        <f>VLOOKUP(K176, Neighborhood!A:B,2,FALSE)</f>
        <v xml:space="preserve">Cypress Hills </v>
      </c>
    </row>
    <row r="177" spans="1:18" x14ac:dyDescent="0.2">
      <c r="A177" s="1">
        <v>175</v>
      </c>
      <c r="B177" t="s">
        <v>176</v>
      </c>
      <c r="C177">
        <v>40.661529999999999</v>
      </c>
      <c r="D177">
        <v>-73.699830000000006</v>
      </c>
      <c r="E177" t="s">
        <v>563</v>
      </c>
      <c r="F177" t="s">
        <v>966</v>
      </c>
      <c r="G177">
        <v>2019</v>
      </c>
      <c r="H177">
        <v>3.8</v>
      </c>
      <c r="I177" t="s">
        <v>1280</v>
      </c>
      <c r="J177" t="s">
        <v>1298</v>
      </c>
      <c r="K177" s="4" t="s">
        <v>1410</v>
      </c>
      <c r="L177" s="2">
        <v>43527</v>
      </c>
      <c r="M177" s="8">
        <v>0.66324074074074069</v>
      </c>
      <c r="N177" t="str">
        <f t="shared" si="6"/>
        <v>15</v>
      </c>
      <c r="O177" t="e">
        <f>VLOOKUP(K177,Boroughs!A:B,2,FALSE)</f>
        <v>#N/A</v>
      </c>
      <c r="P177" t="str">
        <f t="shared" si="7"/>
        <v>Sunday</v>
      </c>
      <c r="Q177" t="str">
        <f t="shared" si="8"/>
        <v>March</v>
      </c>
      <c r="R177" t="e">
        <f>VLOOKUP(K177, Neighborhood!A:B,2,FALSE)</f>
        <v>#N/A</v>
      </c>
    </row>
    <row r="178" spans="1:18" x14ac:dyDescent="0.2">
      <c r="A178" s="1">
        <v>176</v>
      </c>
      <c r="B178" t="s">
        <v>177</v>
      </c>
      <c r="C178">
        <v>40.718850000000003</v>
      </c>
      <c r="D178">
        <v>-74.000360000000001</v>
      </c>
      <c r="E178" t="s">
        <v>564</v>
      </c>
      <c r="F178" t="s">
        <v>967</v>
      </c>
      <c r="G178">
        <v>2019</v>
      </c>
      <c r="H178">
        <v>1</v>
      </c>
      <c r="I178" t="s">
        <v>1256</v>
      </c>
      <c r="J178" t="s">
        <v>1297</v>
      </c>
      <c r="K178" s="4" t="s">
        <v>1322</v>
      </c>
      <c r="L178" s="2">
        <v>43524</v>
      </c>
      <c r="M178" s="8">
        <v>0.78462962962962957</v>
      </c>
      <c r="N178" t="str">
        <f t="shared" si="6"/>
        <v>18</v>
      </c>
      <c r="O178" t="str">
        <f>VLOOKUP(K178,Boroughs!A:B,2,FALSE)</f>
        <v>Manhattan</v>
      </c>
      <c r="P178" t="str">
        <f t="shared" si="7"/>
        <v>Thursday</v>
      </c>
      <c r="Q178" t="str">
        <f t="shared" si="8"/>
        <v>February</v>
      </c>
      <c r="R178" t="str">
        <f>VLOOKUP(K178, Neighborhood!A:B,2,FALSE)</f>
        <v>Chinatown and Vicinity</v>
      </c>
    </row>
    <row r="179" spans="1:18" x14ac:dyDescent="0.2">
      <c r="A179" s="1">
        <v>177</v>
      </c>
      <c r="B179" t="s">
        <v>178</v>
      </c>
      <c r="C179">
        <v>40.710674730000001</v>
      </c>
      <c r="D179">
        <v>-73.996563460000004</v>
      </c>
      <c r="E179" t="s">
        <v>565</v>
      </c>
      <c r="F179" t="s">
        <v>968</v>
      </c>
      <c r="G179">
        <v>2019</v>
      </c>
      <c r="H179">
        <v>2</v>
      </c>
      <c r="I179" t="s">
        <v>1266</v>
      </c>
      <c r="J179" t="s">
        <v>1297</v>
      </c>
      <c r="K179" s="4" t="s">
        <v>1378</v>
      </c>
      <c r="L179" s="2">
        <v>43517</v>
      </c>
      <c r="M179" s="8">
        <v>0.7908912037037038</v>
      </c>
      <c r="N179" t="str">
        <f t="shared" si="6"/>
        <v>18</v>
      </c>
      <c r="O179" t="str">
        <f>VLOOKUP(K179,Boroughs!A:B,2,FALSE)</f>
        <v>Manhattan</v>
      </c>
      <c r="P179" t="str">
        <f t="shared" si="7"/>
        <v>Thursday</v>
      </c>
      <c r="Q179" t="str">
        <f t="shared" si="8"/>
        <v>February</v>
      </c>
      <c r="R179" t="str">
        <f>VLOOKUP(K179, Neighborhood!A:B,2,FALSE)</f>
        <v>Chinatown and Vicinity</v>
      </c>
    </row>
    <row r="180" spans="1:18" x14ac:dyDescent="0.2">
      <c r="A180" s="1">
        <v>178</v>
      </c>
      <c r="B180" t="s">
        <v>179</v>
      </c>
      <c r="C180">
        <v>40.711682500000002</v>
      </c>
      <c r="D180">
        <v>-73.999592500000006</v>
      </c>
      <c r="E180" t="s">
        <v>566</v>
      </c>
      <c r="F180" t="s">
        <v>969</v>
      </c>
      <c r="G180">
        <v>2019</v>
      </c>
      <c r="H180">
        <v>3</v>
      </c>
      <c r="I180" t="s">
        <v>1253</v>
      </c>
      <c r="J180" t="s">
        <v>1297</v>
      </c>
      <c r="K180" s="4" t="s">
        <v>1409</v>
      </c>
      <c r="L180" s="2">
        <v>43516</v>
      </c>
      <c r="M180" s="8">
        <v>0.86758101851851854</v>
      </c>
      <c r="N180" t="str">
        <f t="shared" si="6"/>
        <v>20</v>
      </c>
      <c r="O180" t="str">
        <f>VLOOKUP(K180,Boroughs!A:B,2,FALSE)</f>
        <v>Manhattan</v>
      </c>
      <c r="P180" t="str">
        <f t="shared" si="7"/>
        <v>Wednesday</v>
      </c>
      <c r="Q180" t="str">
        <f t="shared" si="8"/>
        <v>February</v>
      </c>
      <c r="R180" t="str">
        <f>VLOOKUP(K180, Neighborhood!A:B,2,FALSE)</f>
        <v>Chinatown and Vicinity</v>
      </c>
    </row>
    <row r="181" spans="1:18" x14ac:dyDescent="0.2">
      <c r="A181" s="1">
        <v>179</v>
      </c>
      <c r="B181" t="s">
        <v>19</v>
      </c>
      <c r="C181">
        <v>40.692127999999997</v>
      </c>
      <c r="D181">
        <v>-73.945704149999997</v>
      </c>
      <c r="E181" t="s">
        <v>567</v>
      </c>
      <c r="F181" t="s">
        <v>970</v>
      </c>
      <c r="G181">
        <v>2019</v>
      </c>
      <c r="H181">
        <v>2.75</v>
      </c>
      <c r="I181" t="s">
        <v>1254</v>
      </c>
      <c r="J181" t="s">
        <v>1297</v>
      </c>
      <c r="K181" s="4" t="s">
        <v>1398</v>
      </c>
      <c r="L181" s="2">
        <v>43506</v>
      </c>
      <c r="M181" s="8">
        <v>0.50403935185185189</v>
      </c>
      <c r="N181" t="str">
        <f t="shared" si="6"/>
        <v>12</v>
      </c>
      <c r="O181" t="str">
        <f>VLOOKUP(K181,Boroughs!A:B,2,FALSE)</f>
        <v>Brooklyn</v>
      </c>
      <c r="P181" t="str">
        <f t="shared" si="7"/>
        <v>Sunday</v>
      </c>
      <c r="Q181" t="str">
        <f t="shared" si="8"/>
        <v>February</v>
      </c>
      <c r="R181" t="str">
        <f>VLOOKUP(K181, Neighborhood!A:B,2,FALSE)</f>
        <v xml:space="preserve">Williamsburg-Bedford Stuyvesant </v>
      </c>
    </row>
    <row r="182" spans="1:18" x14ac:dyDescent="0.2">
      <c r="A182" s="1">
        <v>180</v>
      </c>
      <c r="B182" t="s">
        <v>180</v>
      </c>
      <c r="C182">
        <v>40.725380000000001</v>
      </c>
      <c r="D182">
        <v>-73.721670000000003</v>
      </c>
      <c r="E182" t="s">
        <v>568</v>
      </c>
      <c r="F182" t="s">
        <v>971</v>
      </c>
      <c r="G182">
        <v>2019</v>
      </c>
      <c r="H182">
        <v>2.75</v>
      </c>
      <c r="I182" t="s">
        <v>1254</v>
      </c>
      <c r="J182" t="s">
        <v>1297</v>
      </c>
      <c r="K182" s="4" t="s">
        <v>1411</v>
      </c>
      <c r="L182" s="2">
        <v>43504</v>
      </c>
      <c r="M182" s="8">
        <v>0.91872685185185177</v>
      </c>
      <c r="N182" t="str">
        <f t="shared" si="6"/>
        <v>22</v>
      </c>
      <c r="O182" t="str">
        <f>VLOOKUP(K182,Boroughs!A:B,2,FALSE)</f>
        <v>Queens</v>
      </c>
      <c r="P182" t="str">
        <f t="shared" si="7"/>
        <v>Friday</v>
      </c>
      <c r="Q182" t="str">
        <f t="shared" si="8"/>
        <v>February</v>
      </c>
      <c r="R182" t="str">
        <f>VLOOKUP(K182, Neighborhood!A:B,2,FALSE)</f>
        <v xml:space="preserve">Bellerose </v>
      </c>
    </row>
    <row r="183" spans="1:18" x14ac:dyDescent="0.2">
      <c r="A183" s="1">
        <v>181</v>
      </c>
      <c r="B183" t="s">
        <v>127</v>
      </c>
      <c r="C183">
        <v>40.729439900000003</v>
      </c>
      <c r="D183">
        <v>-73.981250000000003</v>
      </c>
      <c r="E183" t="s">
        <v>569</v>
      </c>
      <c r="F183" t="s">
        <v>972</v>
      </c>
      <c r="G183">
        <v>2019</v>
      </c>
      <c r="H183">
        <v>3</v>
      </c>
      <c r="I183" t="s">
        <v>1253</v>
      </c>
      <c r="J183" t="s">
        <v>1297</v>
      </c>
      <c r="K183" s="4" t="s">
        <v>1390</v>
      </c>
      <c r="L183" s="2">
        <v>43501</v>
      </c>
      <c r="M183" s="8">
        <v>0.86494212962962969</v>
      </c>
      <c r="N183" t="str">
        <f t="shared" si="6"/>
        <v>20</v>
      </c>
      <c r="O183" t="str">
        <f>VLOOKUP(K183,Boroughs!A:B,2,FALSE)</f>
        <v>Manhattan</v>
      </c>
      <c r="P183" t="str">
        <f t="shared" si="7"/>
        <v>Tuesday</v>
      </c>
      <c r="Q183" t="str">
        <f t="shared" si="8"/>
        <v>February</v>
      </c>
      <c r="R183" t="str">
        <f>VLOOKUP(K183, Neighborhood!A:B,2,FALSE)</f>
        <v>Lower East Side-East Village-Stuy Town</v>
      </c>
    </row>
    <row r="184" spans="1:18" x14ac:dyDescent="0.2">
      <c r="A184" s="1">
        <v>182</v>
      </c>
      <c r="B184" t="s">
        <v>181</v>
      </c>
      <c r="C184">
        <v>40.755760000000002</v>
      </c>
      <c r="D184">
        <v>-73.990520000000004</v>
      </c>
      <c r="E184" t="s">
        <v>570</v>
      </c>
      <c r="F184" t="s">
        <v>973</v>
      </c>
      <c r="G184">
        <v>2019</v>
      </c>
      <c r="H184">
        <v>2.75</v>
      </c>
      <c r="I184" t="s">
        <v>1254</v>
      </c>
      <c r="J184" t="s">
        <v>1297</v>
      </c>
      <c r="K184" s="4" t="s">
        <v>1335</v>
      </c>
      <c r="L184" s="2">
        <v>43489</v>
      </c>
      <c r="M184" s="8">
        <v>0.78127314814814808</v>
      </c>
      <c r="N184" t="str">
        <f t="shared" si="6"/>
        <v>18</v>
      </c>
      <c r="O184" t="str">
        <f>VLOOKUP(K184,Boroughs!A:B,2,FALSE)</f>
        <v>Manhattan</v>
      </c>
      <c r="P184" t="str">
        <f t="shared" si="7"/>
        <v>Thursday</v>
      </c>
      <c r="Q184" t="str">
        <f t="shared" si="8"/>
        <v>January</v>
      </c>
      <c r="R184" t="str">
        <f>VLOOKUP(K184, Neighborhood!A:B,2,FALSE)</f>
        <v xml:space="preserve">Theater District-Clinton </v>
      </c>
    </row>
    <row r="185" spans="1:18" x14ac:dyDescent="0.2">
      <c r="A185" s="1">
        <v>183</v>
      </c>
      <c r="B185" t="s">
        <v>182</v>
      </c>
      <c r="C185">
        <v>40.692320000000002</v>
      </c>
      <c r="D185">
        <v>-73.986959999999996</v>
      </c>
      <c r="E185" t="s">
        <v>571</v>
      </c>
      <c r="F185" t="s">
        <v>974</v>
      </c>
      <c r="G185">
        <v>2019</v>
      </c>
      <c r="H185">
        <v>1</v>
      </c>
      <c r="I185" t="s">
        <v>1256</v>
      </c>
      <c r="J185" t="s">
        <v>1297</v>
      </c>
      <c r="K185" s="4" t="s">
        <v>1386</v>
      </c>
      <c r="L185" s="2">
        <v>43469</v>
      </c>
      <c r="M185" s="8">
        <v>0.96976851851851853</v>
      </c>
      <c r="N185" t="str">
        <f t="shared" si="6"/>
        <v>23</v>
      </c>
      <c r="O185" t="str">
        <f>VLOOKUP(K185,Boroughs!A:B,2,FALSE)</f>
        <v>Brooklyn</v>
      </c>
      <c r="P185" t="str">
        <f t="shared" si="7"/>
        <v>Friday</v>
      </c>
      <c r="Q185" t="str">
        <f t="shared" si="8"/>
        <v>January</v>
      </c>
      <c r="R185" t="str">
        <f>VLOOKUP(K185, Neighborhood!A:B,2,FALSE)</f>
        <v xml:space="preserve">Brooklyn Heights-Cobble Hill </v>
      </c>
    </row>
    <row r="186" spans="1:18" x14ac:dyDescent="0.2">
      <c r="A186" s="1">
        <v>184</v>
      </c>
      <c r="B186" t="s">
        <v>181</v>
      </c>
      <c r="C186">
        <v>40.755760000000002</v>
      </c>
      <c r="D186">
        <v>-73.990520000000004</v>
      </c>
      <c r="E186" t="s">
        <v>572</v>
      </c>
      <c r="F186" t="s">
        <v>975</v>
      </c>
      <c r="G186">
        <v>2018</v>
      </c>
      <c r="H186">
        <v>1</v>
      </c>
      <c r="I186" t="s">
        <v>1256</v>
      </c>
      <c r="J186" t="s">
        <v>1297</v>
      </c>
      <c r="K186" s="4" t="s">
        <v>1335</v>
      </c>
      <c r="L186" s="2">
        <v>43447</v>
      </c>
      <c r="M186" s="8">
        <v>0.7690393518518519</v>
      </c>
      <c r="N186" t="str">
        <f t="shared" si="6"/>
        <v>18</v>
      </c>
      <c r="O186" t="str">
        <f>VLOOKUP(K186,Boroughs!A:B,2,FALSE)</f>
        <v>Manhattan</v>
      </c>
      <c r="P186" t="str">
        <f t="shared" si="7"/>
        <v>Thursday</v>
      </c>
      <c r="Q186" t="str">
        <f t="shared" si="8"/>
        <v>December</v>
      </c>
      <c r="R186" t="str">
        <f>VLOOKUP(K186, Neighborhood!A:B,2,FALSE)</f>
        <v xml:space="preserve">Theater District-Clinton </v>
      </c>
    </row>
    <row r="187" spans="1:18" x14ac:dyDescent="0.2">
      <c r="A187" s="1">
        <v>185</v>
      </c>
      <c r="B187" t="s">
        <v>183</v>
      </c>
      <c r="C187">
        <v>40.674430800000003</v>
      </c>
      <c r="D187">
        <v>-73.763587999999999</v>
      </c>
      <c r="E187" t="s">
        <v>573</v>
      </c>
      <c r="F187" t="s">
        <v>976</v>
      </c>
      <c r="G187">
        <v>2018</v>
      </c>
      <c r="H187">
        <v>2</v>
      </c>
      <c r="I187" t="s">
        <v>1266</v>
      </c>
      <c r="J187" t="s">
        <v>1297</v>
      </c>
      <c r="K187" s="4" t="s">
        <v>1412</v>
      </c>
      <c r="L187" s="2">
        <v>43412</v>
      </c>
      <c r="M187" s="8">
        <v>0.69997685185185177</v>
      </c>
      <c r="N187" t="str">
        <f t="shared" si="6"/>
        <v>16</v>
      </c>
      <c r="O187" t="str">
        <f>VLOOKUP(K187,Boroughs!A:B,2,FALSE)</f>
        <v>Queens</v>
      </c>
      <c r="P187" t="str">
        <f t="shared" si="7"/>
        <v>Thursday</v>
      </c>
      <c r="Q187" t="str">
        <f t="shared" si="8"/>
        <v>November</v>
      </c>
      <c r="R187" t="str">
        <f>VLOOKUP(K187, Neighborhood!A:B,2,FALSE)</f>
        <v xml:space="preserve">Springfield Gardens-Laurelton </v>
      </c>
    </row>
    <row r="188" spans="1:18" x14ac:dyDescent="0.2">
      <c r="A188" s="1">
        <v>186</v>
      </c>
      <c r="B188" t="s">
        <v>163</v>
      </c>
      <c r="C188">
        <v>40.704530820000002</v>
      </c>
      <c r="D188">
        <v>-73.796792730000007</v>
      </c>
      <c r="E188" t="s">
        <v>574</v>
      </c>
      <c r="F188" t="s">
        <v>977</v>
      </c>
      <c r="G188">
        <v>2018</v>
      </c>
      <c r="H188">
        <v>3</v>
      </c>
      <c r="I188" t="s">
        <v>1253</v>
      </c>
      <c r="J188" t="s">
        <v>1297</v>
      </c>
      <c r="K188" s="4" t="s">
        <v>1374</v>
      </c>
      <c r="L188" s="2">
        <v>43411</v>
      </c>
      <c r="M188" s="8">
        <v>0.61365740740740737</v>
      </c>
      <c r="N188" t="str">
        <f t="shared" si="6"/>
        <v>14</v>
      </c>
      <c r="O188" t="str">
        <f>VLOOKUP(K188,Boroughs!A:B,2,FALSE)</f>
        <v>Queens</v>
      </c>
      <c r="P188" t="str">
        <f t="shared" si="7"/>
        <v>Wednesday</v>
      </c>
      <c r="Q188" t="str">
        <f t="shared" si="8"/>
        <v>November</v>
      </c>
      <c r="R188" t="str">
        <f>VLOOKUP(K188, Neighborhood!A:B,2,FALSE)</f>
        <v xml:space="preserve">South Jamaica </v>
      </c>
    </row>
    <row r="189" spans="1:18" x14ac:dyDescent="0.2">
      <c r="A189" s="1">
        <v>187</v>
      </c>
      <c r="B189" t="s">
        <v>184</v>
      </c>
      <c r="C189">
        <v>40.72795</v>
      </c>
      <c r="D189">
        <v>-73.710880000000003</v>
      </c>
      <c r="E189" t="s">
        <v>575</v>
      </c>
      <c r="F189" t="s">
        <v>978</v>
      </c>
      <c r="G189">
        <v>2018</v>
      </c>
      <c r="H189">
        <v>2.65</v>
      </c>
      <c r="I189" t="s">
        <v>1281</v>
      </c>
      <c r="J189" t="s">
        <v>1297</v>
      </c>
      <c r="K189" s="4" t="s">
        <v>1411</v>
      </c>
      <c r="L189" s="2">
        <v>43404</v>
      </c>
      <c r="M189" s="8">
        <v>0.61684027777777783</v>
      </c>
      <c r="N189" t="str">
        <f t="shared" si="6"/>
        <v>14</v>
      </c>
      <c r="O189" t="str">
        <f>VLOOKUP(K189,Boroughs!A:B,2,FALSE)</f>
        <v>Queens</v>
      </c>
      <c r="P189" t="str">
        <f t="shared" si="7"/>
        <v>Wednesday</v>
      </c>
      <c r="Q189" t="str">
        <f t="shared" si="8"/>
        <v>October</v>
      </c>
      <c r="R189" t="str">
        <f>VLOOKUP(K189, Neighborhood!A:B,2,FALSE)</f>
        <v xml:space="preserve">Bellerose </v>
      </c>
    </row>
    <row r="190" spans="1:18" x14ac:dyDescent="0.2">
      <c r="A190" s="1">
        <v>188</v>
      </c>
      <c r="B190" t="s">
        <v>185</v>
      </c>
      <c r="C190">
        <v>40.66489</v>
      </c>
      <c r="D190">
        <v>-73.735249999999994</v>
      </c>
      <c r="E190" t="s">
        <v>576</v>
      </c>
      <c r="F190" t="s">
        <v>979</v>
      </c>
      <c r="G190">
        <v>2018</v>
      </c>
      <c r="H190">
        <v>2.5</v>
      </c>
      <c r="I190" t="s">
        <v>1259</v>
      </c>
      <c r="J190" t="s">
        <v>1297</v>
      </c>
      <c r="K190" s="4" t="s">
        <v>1413</v>
      </c>
      <c r="L190" s="2">
        <v>43390</v>
      </c>
      <c r="M190" s="8">
        <v>0.59759259259259256</v>
      </c>
      <c r="N190" t="str">
        <f t="shared" si="6"/>
        <v>14</v>
      </c>
      <c r="O190" t="str">
        <f>VLOOKUP(K190,Boroughs!A:B,2,FALSE)</f>
        <v>Queens</v>
      </c>
      <c r="P190" t="str">
        <f t="shared" si="7"/>
        <v>Wednesday</v>
      </c>
      <c r="Q190" t="str">
        <f t="shared" si="8"/>
        <v>October</v>
      </c>
      <c r="R190" t="str">
        <f>VLOOKUP(K190, Neighborhood!A:B,2,FALSE)</f>
        <v xml:space="preserve">Rosedale </v>
      </c>
    </row>
    <row r="191" spans="1:18" x14ac:dyDescent="0.2">
      <c r="A191" s="1">
        <v>189</v>
      </c>
      <c r="B191" t="s">
        <v>88</v>
      </c>
      <c r="C191">
        <v>40.657629999999997</v>
      </c>
      <c r="D191">
        <v>-73.767240000000001</v>
      </c>
      <c r="E191" t="s">
        <v>577</v>
      </c>
      <c r="F191" t="s">
        <v>980</v>
      </c>
      <c r="G191">
        <v>2018</v>
      </c>
      <c r="H191">
        <v>2.75</v>
      </c>
      <c r="I191" t="s">
        <v>1254</v>
      </c>
      <c r="J191" t="s">
        <v>1297</v>
      </c>
      <c r="K191" s="4" t="s">
        <v>1373</v>
      </c>
      <c r="L191" s="2">
        <v>43372</v>
      </c>
      <c r="M191" s="8">
        <v>0.57346064814814812</v>
      </c>
      <c r="N191" t="str">
        <f t="shared" si="6"/>
        <v>13</v>
      </c>
      <c r="O191" t="str">
        <f>VLOOKUP(K191,Boroughs!A:B,2,FALSE)</f>
        <v>Queens</v>
      </c>
      <c r="P191" t="str">
        <f t="shared" si="7"/>
        <v>Saturday</v>
      </c>
      <c r="Q191" t="str">
        <f t="shared" si="8"/>
        <v>September</v>
      </c>
      <c r="R191" t="str">
        <f>VLOOKUP(K191, Neighborhood!A:B,2,FALSE)</f>
        <v>Rochdale</v>
      </c>
    </row>
    <row r="192" spans="1:18" x14ac:dyDescent="0.2">
      <c r="A192" s="1">
        <v>190</v>
      </c>
      <c r="B192" t="s">
        <v>186</v>
      </c>
      <c r="C192">
        <v>40.718561399999999</v>
      </c>
      <c r="D192">
        <v>-73.735845100000006</v>
      </c>
      <c r="E192" t="s">
        <v>578</v>
      </c>
      <c r="F192" t="s">
        <v>981</v>
      </c>
      <c r="G192">
        <v>2018</v>
      </c>
      <c r="H192">
        <v>3.25</v>
      </c>
      <c r="I192" t="s">
        <v>1255</v>
      </c>
      <c r="J192" t="s">
        <v>1298</v>
      </c>
      <c r="K192" s="4" t="s">
        <v>1342</v>
      </c>
      <c r="L192" s="2">
        <v>43355</v>
      </c>
      <c r="M192" s="8">
        <v>0.65206018518518516</v>
      </c>
      <c r="N192" t="str">
        <f t="shared" si="6"/>
        <v>15</v>
      </c>
      <c r="O192" t="str">
        <f>VLOOKUP(K192,Boroughs!A:B,2,FALSE)</f>
        <v>Queens</v>
      </c>
      <c r="P192" t="str">
        <f t="shared" si="7"/>
        <v>Wednesday</v>
      </c>
      <c r="Q192" t="str">
        <f t="shared" si="8"/>
        <v>September</v>
      </c>
      <c r="R192" t="str">
        <f>VLOOKUP(K192, Neighborhood!A:B,2,FALSE)</f>
        <v xml:space="preserve">Queens Village </v>
      </c>
    </row>
    <row r="193" spans="1:18" x14ac:dyDescent="0.2">
      <c r="A193" s="1">
        <v>191</v>
      </c>
      <c r="B193" t="s">
        <v>187</v>
      </c>
      <c r="C193">
        <v>40.663517400000003</v>
      </c>
      <c r="D193">
        <v>-73.776792799999996</v>
      </c>
      <c r="E193" t="s">
        <v>579</v>
      </c>
      <c r="F193" t="s">
        <v>982</v>
      </c>
      <c r="G193">
        <v>2018</v>
      </c>
      <c r="H193">
        <v>2.5</v>
      </c>
      <c r="I193" t="s">
        <v>1259</v>
      </c>
      <c r="J193" t="s">
        <v>1297</v>
      </c>
      <c r="K193" s="4" t="s">
        <v>1373</v>
      </c>
      <c r="L193" s="2">
        <v>43351</v>
      </c>
      <c r="M193" s="8">
        <v>0.63111111111111107</v>
      </c>
      <c r="N193" t="str">
        <f t="shared" si="6"/>
        <v>15</v>
      </c>
      <c r="O193" t="str">
        <f>VLOOKUP(K193,Boroughs!A:B,2,FALSE)</f>
        <v>Queens</v>
      </c>
      <c r="P193" t="str">
        <f t="shared" si="7"/>
        <v>Saturday</v>
      </c>
      <c r="Q193" t="str">
        <f t="shared" si="8"/>
        <v>September</v>
      </c>
      <c r="R193" t="str">
        <f>VLOOKUP(K193, Neighborhood!A:B,2,FALSE)</f>
        <v>Rochdale</v>
      </c>
    </row>
    <row r="194" spans="1:18" x14ac:dyDescent="0.2">
      <c r="A194" s="1">
        <v>192</v>
      </c>
      <c r="B194" t="s">
        <v>102</v>
      </c>
      <c r="C194">
        <v>40.723689999999998</v>
      </c>
      <c r="D194">
        <v>-73.984889999999993</v>
      </c>
      <c r="E194" t="s">
        <v>580</v>
      </c>
      <c r="F194" t="s">
        <v>983</v>
      </c>
      <c r="G194">
        <v>2018</v>
      </c>
      <c r="H194">
        <v>4.08</v>
      </c>
      <c r="I194" t="s">
        <v>1282</v>
      </c>
      <c r="J194" t="s">
        <v>1298</v>
      </c>
      <c r="K194" s="4" t="s">
        <v>1390</v>
      </c>
      <c r="L194" s="2">
        <v>43186</v>
      </c>
      <c r="M194" s="8">
        <v>0.62084490740740739</v>
      </c>
      <c r="N194" t="str">
        <f t="shared" si="6"/>
        <v>14</v>
      </c>
      <c r="O194" t="str">
        <f>VLOOKUP(K194,Boroughs!A:B,2,FALSE)</f>
        <v>Manhattan</v>
      </c>
      <c r="P194" t="str">
        <f t="shared" si="7"/>
        <v>Tuesday</v>
      </c>
      <c r="Q194" t="str">
        <f t="shared" si="8"/>
        <v>March</v>
      </c>
      <c r="R194" t="str">
        <f>VLOOKUP(K194, Neighborhood!A:B,2,FALSE)</f>
        <v>Lower East Side-East Village-Stuy Town</v>
      </c>
    </row>
    <row r="195" spans="1:18" x14ac:dyDescent="0.2">
      <c r="A195" s="1">
        <v>193</v>
      </c>
      <c r="B195" t="s">
        <v>188</v>
      </c>
      <c r="C195">
        <v>40.709383600000002</v>
      </c>
      <c r="D195">
        <v>-73.818850900000001</v>
      </c>
      <c r="E195" t="s">
        <v>581</v>
      </c>
      <c r="F195" t="s">
        <v>984</v>
      </c>
      <c r="G195">
        <v>2017</v>
      </c>
      <c r="H195">
        <v>2.75</v>
      </c>
      <c r="I195" t="s">
        <v>1254</v>
      </c>
      <c r="J195" t="s">
        <v>1297</v>
      </c>
      <c r="K195" s="4" t="s">
        <v>1414</v>
      </c>
      <c r="L195" s="2">
        <v>43081</v>
      </c>
      <c r="M195" s="8">
        <v>0.58454861111111112</v>
      </c>
      <c r="N195" t="str">
        <f t="shared" ref="N195:N258" si="9">TEXT(M195,"HH")</f>
        <v>14</v>
      </c>
      <c r="O195" t="str">
        <f>VLOOKUP(K195,Boroughs!A:B,2,FALSE)</f>
        <v>Queens</v>
      </c>
      <c r="P195" t="str">
        <f t="shared" ref="P195:P258" si="10">TEXT(L195,"dddd")</f>
        <v>Tuesday</v>
      </c>
      <c r="Q195" t="str">
        <f t="shared" ref="Q195:Q258" si="11">TEXT(L195,"mmmm")</f>
        <v>December</v>
      </c>
      <c r="R195" t="str">
        <f>VLOOKUP(K195, Neighborhood!A:B,2,FALSE)</f>
        <v xml:space="preserve">Briarwood-South Jamaica </v>
      </c>
    </row>
    <row r="196" spans="1:18" x14ac:dyDescent="0.2">
      <c r="A196" s="1">
        <v>194</v>
      </c>
      <c r="B196" t="s">
        <v>189</v>
      </c>
      <c r="C196">
        <v>40.801879999999997</v>
      </c>
      <c r="D196">
        <v>-73.936909999999997</v>
      </c>
      <c r="E196" t="s">
        <v>582</v>
      </c>
      <c r="F196" t="s">
        <v>985</v>
      </c>
      <c r="G196">
        <v>2017</v>
      </c>
      <c r="H196">
        <v>2</v>
      </c>
      <c r="I196" t="s">
        <v>1266</v>
      </c>
      <c r="J196" t="s">
        <v>1297</v>
      </c>
      <c r="K196" s="4" t="s">
        <v>1393</v>
      </c>
      <c r="L196" s="2">
        <v>43077</v>
      </c>
      <c r="M196" s="8">
        <v>0.59971064814814812</v>
      </c>
      <c r="N196" t="str">
        <f t="shared" si="9"/>
        <v>14</v>
      </c>
      <c r="O196" t="str">
        <f>VLOOKUP(K196,Boroughs!A:B,2,FALSE)</f>
        <v>Manhattan</v>
      </c>
      <c r="P196" t="str">
        <f t="shared" si="10"/>
        <v>Friday</v>
      </c>
      <c r="Q196" t="str">
        <f t="shared" si="11"/>
        <v>December</v>
      </c>
      <c r="R196" t="str">
        <f>VLOOKUP(K196, Neighborhood!A:B,2,FALSE)</f>
        <v>East Harlem</v>
      </c>
    </row>
    <row r="197" spans="1:18" x14ac:dyDescent="0.2">
      <c r="A197" s="1">
        <v>195</v>
      </c>
      <c r="B197" t="s">
        <v>190</v>
      </c>
      <c r="C197">
        <v>40.626139999999999</v>
      </c>
      <c r="D197">
        <v>-73.976079999999996</v>
      </c>
      <c r="E197" t="s">
        <v>583</v>
      </c>
      <c r="F197" t="s">
        <v>986</v>
      </c>
      <c r="G197">
        <v>2017</v>
      </c>
      <c r="H197">
        <v>2</v>
      </c>
      <c r="I197" t="s">
        <v>1266</v>
      </c>
      <c r="J197" t="s">
        <v>1297</v>
      </c>
      <c r="K197" s="4" t="s">
        <v>1415</v>
      </c>
      <c r="L197" s="2">
        <v>43075</v>
      </c>
      <c r="M197" s="8">
        <v>0.62413194444444442</v>
      </c>
      <c r="N197" t="str">
        <f t="shared" si="9"/>
        <v>14</v>
      </c>
      <c r="O197" t="str">
        <f>VLOOKUP(K197,Boroughs!A:B,2,FALSE)</f>
        <v>Brooklyn</v>
      </c>
      <c r="P197" t="str">
        <f t="shared" si="10"/>
        <v>Wednesday</v>
      </c>
      <c r="Q197" t="str">
        <f t="shared" si="11"/>
        <v>December</v>
      </c>
      <c r="R197" t="str">
        <f>VLOOKUP(K197, Neighborhood!A:B,2,FALSE)</f>
        <v xml:space="preserve">Midwood </v>
      </c>
    </row>
    <row r="198" spans="1:18" x14ac:dyDescent="0.2">
      <c r="A198" s="1">
        <v>196</v>
      </c>
      <c r="B198" t="s">
        <v>191</v>
      </c>
      <c r="C198">
        <v>40.600975599999998</v>
      </c>
      <c r="D198">
        <v>-74.000596799999997</v>
      </c>
      <c r="E198" t="s">
        <v>584</v>
      </c>
      <c r="F198" t="s">
        <v>987</v>
      </c>
      <c r="G198">
        <v>2017</v>
      </c>
      <c r="H198">
        <v>2.5</v>
      </c>
      <c r="I198" t="s">
        <v>1259</v>
      </c>
      <c r="J198" t="s">
        <v>1297</v>
      </c>
      <c r="K198" s="4" t="s">
        <v>1313</v>
      </c>
      <c r="L198" s="2">
        <v>43074</v>
      </c>
      <c r="M198" s="8">
        <v>0.71233796296296292</v>
      </c>
      <c r="N198" t="str">
        <f t="shared" si="9"/>
        <v>17</v>
      </c>
      <c r="O198" t="str">
        <f>VLOOKUP(K198,Boroughs!A:B,2,FALSE)</f>
        <v>Brooklyn</v>
      </c>
      <c r="P198" t="str">
        <f t="shared" si="10"/>
        <v>Tuesday</v>
      </c>
      <c r="Q198" t="str">
        <f t="shared" si="11"/>
        <v>December</v>
      </c>
      <c r="R198" t="str">
        <f>VLOOKUP(K198, Neighborhood!A:B,2,FALSE)</f>
        <v xml:space="preserve">Bath Beach-Bensonhurst </v>
      </c>
    </row>
    <row r="199" spans="1:18" x14ac:dyDescent="0.2">
      <c r="A199" s="1">
        <v>197</v>
      </c>
      <c r="B199" t="s">
        <v>192</v>
      </c>
      <c r="C199">
        <v>40.704393899999999</v>
      </c>
      <c r="D199">
        <v>-73.797156900000004</v>
      </c>
      <c r="E199" t="s">
        <v>585</v>
      </c>
      <c r="F199" t="s">
        <v>988</v>
      </c>
      <c r="G199">
        <v>2017</v>
      </c>
      <c r="H199">
        <v>3</v>
      </c>
      <c r="I199" t="s">
        <v>1253</v>
      </c>
      <c r="J199" t="s">
        <v>1297</v>
      </c>
      <c r="K199" s="4" t="s">
        <v>1354</v>
      </c>
      <c r="L199" s="2">
        <v>43068</v>
      </c>
      <c r="M199" s="8">
        <v>0.62233796296296295</v>
      </c>
      <c r="N199" t="str">
        <f t="shared" si="9"/>
        <v>14</v>
      </c>
      <c r="O199" t="str">
        <f>VLOOKUP(K199,Boroughs!A:B,2,FALSE)</f>
        <v>Queens</v>
      </c>
      <c r="P199" t="str">
        <f t="shared" si="10"/>
        <v>Wednesday</v>
      </c>
      <c r="Q199" t="str">
        <f t="shared" si="11"/>
        <v>November</v>
      </c>
      <c r="R199" t="str">
        <f>VLOOKUP(K199, Neighborhood!A:B,2,FALSE)</f>
        <v xml:space="preserve">Jamaica-Hillcrest </v>
      </c>
    </row>
    <row r="200" spans="1:18" x14ac:dyDescent="0.2">
      <c r="A200" s="1">
        <v>198</v>
      </c>
      <c r="B200" t="s">
        <v>193</v>
      </c>
      <c r="C200">
        <v>40.86262</v>
      </c>
      <c r="D200">
        <v>-73.843239999999994</v>
      </c>
      <c r="E200" t="s">
        <v>586</v>
      </c>
      <c r="F200" t="s">
        <v>989</v>
      </c>
      <c r="G200">
        <v>2017</v>
      </c>
      <c r="H200">
        <v>2.5</v>
      </c>
      <c r="I200" t="s">
        <v>1259</v>
      </c>
      <c r="J200" t="s">
        <v>1297</v>
      </c>
      <c r="K200" s="4" t="s">
        <v>1317</v>
      </c>
      <c r="L200" s="2">
        <v>43067</v>
      </c>
      <c r="M200" s="8">
        <v>0.66086805555555561</v>
      </c>
      <c r="N200" t="str">
        <f t="shared" si="9"/>
        <v>15</v>
      </c>
      <c r="O200" t="str">
        <f>VLOOKUP(K200,Boroughs!A:B,2,FALSE)</f>
        <v>The Bronx</v>
      </c>
      <c r="P200" t="str">
        <f t="shared" si="10"/>
        <v>Tuesday</v>
      </c>
      <c r="Q200" t="str">
        <f t="shared" si="11"/>
        <v>November</v>
      </c>
      <c r="R200" t="str">
        <f>VLOOKUP(K200, Neighborhood!A:B,2,FALSE)</f>
        <v xml:space="preserve">Williamsbridge-Baychester </v>
      </c>
    </row>
    <row r="201" spans="1:18" x14ac:dyDescent="0.2">
      <c r="A201" s="1">
        <v>199</v>
      </c>
      <c r="B201" t="s">
        <v>124</v>
      </c>
      <c r="C201">
        <v>40.69294</v>
      </c>
      <c r="D201">
        <v>-73.990970000000004</v>
      </c>
      <c r="E201" t="s">
        <v>587</v>
      </c>
      <c r="F201" t="s">
        <v>990</v>
      </c>
      <c r="G201">
        <v>2017</v>
      </c>
      <c r="H201">
        <v>2.5</v>
      </c>
      <c r="I201" t="s">
        <v>1259</v>
      </c>
      <c r="J201" t="s">
        <v>1297</v>
      </c>
      <c r="K201" s="4" t="s">
        <v>1386</v>
      </c>
      <c r="L201" s="2">
        <v>43030</v>
      </c>
      <c r="M201" s="8">
        <v>1.4837962962962914E-2</v>
      </c>
      <c r="N201" t="str">
        <f t="shared" si="9"/>
        <v>00</v>
      </c>
      <c r="O201" t="str">
        <f>VLOOKUP(K201,Boroughs!A:B,2,FALSE)</f>
        <v>Brooklyn</v>
      </c>
      <c r="P201" t="str">
        <f t="shared" si="10"/>
        <v>Sunday</v>
      </c>
      <c r="Q201" t="str">
        <f t="shared" si="11"/>
        <v>October</v>
      </c>
      <c r="R201" t="str">
        <f>VLOOKUP(K201, Neighborhood!A:B,2,FALSE)</f>
        <v xml:space="preserve">Brooklyn Heights-Cobble Hill </v>
      </c>
    </row>
    <row r="202" spans="1:18" x14ac:dyDescent="0.2">
      <c r="A202" s="1">
        <v>200</v>
      </c>
      <c r="B202" t="s">
        <v>194</v>
      </c>
      <c r="C202">
        <v>40.712209999999999</v>
      </c>
      <c r="D202">
        <v>-73.900009999999995</v>
      </c>
      <c r="E202" t="s">
        <v>588</v>
      </c>
      <c r="F202" t="s">
        <v>991</v>
      </c>
      <c r="G202">
        <v>2017</v>
      </c>
      <c r="H202">
        <v>2.65</v>
      </c>
      <c r="I202" t="s">
        <v>1281</v>
      </c>
      <c r="J202" t="s">
        <v>1297</v>
      </c>
      <c r="K202" s="4" t="s">
        <v>1330</v>
      </c>
      <c r="L202" s="2">
        <v>42961</v>
      </c>
      <c r="M202" s="8">
        <v>0.47707175925925926</v>
      </c>
      <c r="N202" t="str">
        <f t="shared" si="9"/>
        <v>11</v>
      </c>
      <c r="O202" t="str">
        <f>VLOOKUP(K202,Boroughs!A:B,2,FALSE)</f>
        <v>Queens</v>
      </c>
      <c r="P202" t="str">
        <f t="shared" si="10"/>
        <v>Monday</v>
      </c>
      <c r="Q202" t="str">
        <f t="shared" si="11"/>
        <v>August</v>
      </c>
      <c r="R202" t="str">
        <f>VLOOKUP(K202, Neighborhood!A:B,2,FALSE)</f>
        <v xml:space="preserve">Ridgewood-Glendale </v>
      </c>
    </row>
    <row r="203" spans="1:18" x14ac:dyDescent="0.2">
      <c r="A203" s="1">
        <v>201</v>
      </c>
      <c r="B203" t="s">
        <v>195</v>
      </c>
      <c r="C203">
        <v>40.756950000000003</v>
      </c>
      <c r="D203">
        <v>-73.993499999999997</v>
      </c>
      <c r="E203" t="s">
        <v>589</v>
      </c>
      <c r="F203" t="s">
        <v>992</v>
      </c>
      <c r="G203">
        <v>2017</v>
      </c>
      <c r="H203">
        <v>1</v>
      </c>
      <c r="I203" t="s">
        <v>1256</v>
      </c>
      <c r="J203" t="s">
        <v>1297</v>
      </c>
      <c r="K203" s="4" t="s">
        <v>1360</v>
      </c>
      <c r="L203" s="2">
        <v>42950</v>
      </c>
      <c r="M203" s="8">
        <v>0.78785879629629629</v>
      </c>
      <c r="N203" t="str">
        <f t="shared" si="9"/>
        <v>18</v>
      </c>
      <c r="O203" t="str">
        <f>VLOOKUP(K203,Boroughs!A:B,2,FALSE)</f>
        <v>Manhattan</v>
      </c>
      <c r="P203" t="str">
        <f t="shared" si="10"/>
        <v>Thursday</v>
      </c>
      <c r="Q203" t="str">
        <f t="shared" si="11"/>
        <v>August</v>
      </c>
      <c r="R203" t="str">
        <f>VLOOKUP(K203, Neighborhood!A:B,2,FALSE)</f>
        <v xml:space="preserve">Garment District </v>
      </c>
    </row>
    <row r="204" spans="1:18" x14ac:dyDescent="0.2">
      <c r="A204" s="1">
        <v>202</v>
      </c>
      <c r="B204" t="s">
        <v>196</v>
      </c>
      <c r="C204">
        <v>40.732140000000001</v>
      </c>
      <c r="D204">
        <v>-73.988249999999994</v>
      </c>
      <c r="E204" t="s">
        <v>590</v>
      </c>
      <c r="F204" t="s">
        <v>993</v>
      </c>
      <c r="G204">
        <v>2017</v>
      </c>
      <c r="H204">
        <v>2.75</v>
      </c>
      <c r="I204" t="s">
        <v>1254</v>
      </c>
      <c r="J204" t="s">
        <v>1297</v>
      </c>
      <c r="K204" s="4" t="s">
        <v>1341</v>
      </c>
      <c r="L204" s="2">
        <v>42944</v>
      </c>
      <c r="M204" s="8">
        <v>0.67016203703703703</v>
      </c>
      <c r="N204" t="str">
        <f t="shared" si="9"/>
        <v>16</v>
      </c>
      <c r="O204" t="str">
        <f>VLOOKUP(K204,Boroughs!A:B,2,FALSE)</f>
        <v>Manhattan</v>
      </c>
      <c r="P204" t="str">
        <f t="shared" si="10"/>
        <v>Friday</v>
      </c>
      <c r="Q204" t="str">
        <f t="shared" si="11"/>
        <v>July</v>
      </c>
      <c r="R204" t="str">
        <f>VLOOKUP(K204, Neighborhood!A:B,2,FALSE)</f>
        <v>Lower East Side-East Village-Stuy Town</v>
      </c>
    </row>
    <row r="205" spans="1:18" x14ac:dyDescent="0.2">
      <c r="A205" s="1">
        <v>203</v>
      </c>
      <c r="B205" t="s">
        <v>197</v>
      </c>
      <c r="C205">
        <v>40.726216399999998</v>
      </c>
      <c r="D205">
        <v>-73.895181199999996</v>
      </c>
      <c r="E205" t="s">
        <v>591</v>
      </c>
      <c r="F205" t="s">
        <v>994</v>
      </c>
      <c r="G205">
        <v>2017</v>
      </c>
      <c r="H205">
        <v>2.75</v>
      </c>
      <c r="I205" t="s">
        <v>1254</v>
      </c>
      <c r="J205" t="s">
        <v>1297</v>
      </c>
      <c r="K205" s="4" t="s">
        <v>1380</v>
      </c>
      <c r="L205" s="2">
        <v>42914</v>
      </c>
      <c r="M205" s="8">
        <v>0.87369212962962972</v>
      </c>
      <c r="N205" t="str">
        <f t="shared" si="9"/>
        <v>20</v>
      </c>
      <c r="O205" t="str">
        <f>VLOOKUP(K205,Boroughs!A:B,2,FALSE)</f>
        <v>Queens</v>
      </c>
      <c r="P205" t="str">
        <f t="shared" si="10"/>
        <v>Wednesday</v>
      </c>
      <c r="Q205" t="str">
        <f t="shared" si="11"/>
        <v>June</v>
      </c>
      <c r="R205" t="str">
        <f>VLOOKUP(K205, Neighborhood!A:B,2,FALSE)</f>
        <v xml:space="preserve">Elmhurst </v>
      </c>
    </row>
    <row r="206" spans="1:18" x14ac:dyDescent="0.2">
      <c r="A206" s="1">
        <v>204</v>
      </c>
      <c r="B206" t="s">
        <v>198</v>
      </c>
      <c r="C206">
        <v>40.765148199999999</v>
      </c>
      <c r="D206">
        <v>-73.988136299999994</v>
      </c>
      <c r="E206" t="s">
        <v>592</v>
      </c>
      <c r="F206" t="s">
        <v>995</v>
      </c>
      <c r="G206">
        <v>2017</v>
      </c>
      <c r="H206">
        <v>1</v>
      </c>
      <c r="I206" t="s">
        <v>1256</v>
      </c>
      <c r="J206" t="s">
        <v>1297</v>
      </c>
      <c r="K206" s="4" t="s">
        <v>1379</v>
      </c>
      <c r="L206" s="2">
        <v>42902</v>
      </c>
      <c r="M206" s="8">
        <v>0.73759259259259258</v>
      </c>
      <c r="N206" t="str">
        <f t="shared" si="9"/>
        <v>17</v>
      </c>
      <c r="O206" t="str">
        <f>VLOOKUP(K206,Boroughs!A:B,2,FALSE)</f>
        <v>Manhattan</v>
      </c>
      <c r="P206" t="str">
        <f t="shared" si="10"/>
        <v>Friday</v>
      </c>
      <c r="Q206" t="str">
        <f t="shared" si="11"/>
        <v>June</v>
      </c>
      <c r="R206" t="str">
        <f>VLOOKUP(K206, Neighborhood!A:B,2,FALSE)</f>
        <v xml:space="preserve">Midtown-Clinton </v>
      </c>
    </row>
    <row r="207" spans="1:18" x14ac:dyDescent="0.2">
      <c r="A207" s="1">
        <v>205</v>
      </c>
      <c r="B207" t="s">
        <v>196</v>
      </c>
      <c r="C207">
        <v>40.743810000000003</v>
      </c>
      <c r="D207">
        <v>-74.002949999999998</v>
      </c>
      <c r="E207" t="s">
        <v>593</v>
      </c>
      <c r="F207" t="s">
        <v>996</v>
      </c>
      <c r="G207">
        <v>2017</v>
      </c>
      <c r="H207">
        <v>3</v>
      </c>
      <c r="I207" t="s">
        <v>1253</v>
      </c>
      <c r="J207" t="s">
        <v>1298</v>
      </c>
      <c r="K207" s="4" t="s">
        <v>1375</v>
      </c>
      <c r="L207" s="2">
        <v>42886</v>
      </c>
      <c r="M207" s="8">
        <v>0.86310185185185195</v>
      </c>
      <c r="N207" t="str">
        <f t="shared" si="9"/>
        <v>20</v>
      </c>
      <c r="O207" t="str">
        <f>VLOOKUP(K207,Boroughs!A:B,2,FALSE)</f>
        <v>Manhattan</v>
      </c>
      <c r="P207" t="str">
        <f t="shared" si="10"/>
        <v>Wednesday</v>
      </c>
      <c r="Q207" t="str">
        <f t="shared" si="11"/>
        <v>May</v>
      </c>
      <c r="R207" t="str">
        <f>VLOOKUP(K207, Neighborhood!A:B,2,FALSE)</f>
        <v xml:space="preserve">Chelsea </v>
      </c>
    </row>
    <row r="208" spans="1:18" x14ac:dyDescent="0.2">
      <c r="A208" s="1">
        <v>206</v>
      </c>
      <c r="B208" t="s">
        <v>199</v>
      </c>
      <c r="C208">
        <v>40.715389999999999</v>
      </c>
      <c r="D208">
        <v>-73.991529999999997</v>
      </c>
      <c r="E208" t="s">
        <v>594</v>
      </c>
      <c r="F208" t="s">
        <v>997</v>
      </c>
      <c r="G208">
        <v>2017</v>
      </c>
      <c r="H208">
        <v>3.75</v>
      </c>
      <c r="I208" t="s">
        <v>1276</v>
      </c>
      <c r="J208" t="s">
        <v>1298</v>
      </c>
      <c r="K208" s="4" t="s">
        <v>1378</v>
      </c>
      <c r="L208" s="2">
        <v>42871</v>
      </c>
      <c r="M208" s="8">
        <v>3.7708333333333455E-2</v>
      </c>
      <c r="N208" t="str">
        <f t="shared" si="9"/>
        <v>00</v>
      </c>
      <c r="O208" t="str">
        <f>VLOOKUP(K208,Boroughs!A:B,2,FALSE)</f>
        <v>Manhattan</v>
      </c>
      <c r="P208" t="str">
        <f t="shared" si="10"/>
        <v>Tuesday</v>
      </c>
      <c r="Q208" t="str">
        <f t="shared" si="11"/>
        <v>May</v>
      </c>
      <c r="R208" t="str">
        <f>VLOOKUP(K208, Neighborhood!A:B,2,FALSE)</f>
        <v>Chinatown and Vicinity</v>
      </c>
    </row>
    <row r="209" spans="1:18" x14ac:dyDescent="0.2">
      <c r="A209" s="1">
        <v>207</v>
      </c>
      <c r="B209" t="s">
        <v>200</v>
      </c>
      <c r="C209">
        <v>40.761830000000003</v>
      </c>
      <c r="D209">
        <v>-73.960149999999999</v>
      </c>
      <c r="E209" t="s">
        <v>595</v>
      </c>
      <c r="F209" t="s">
        <v>998</v>
      </c>
      <c r="G209">
        <v>2017</v>
      </c>
      <c r="H209">
        <v>2.75</v>
      </c>
      <c r="I209" t="s">
        <v>1254</v>
      </c>
      <c r="J209" t="s">
        <v>1297</v>
      </c>
      <c r="K209" s="4" t="s">
        <v>1416</v>
      </c>
      <c r="L209" s="2">
        <v>42858</v>
      </c>
      <c r="M209" s="8">
        <v>0.84731481481481474</v>
      </c>
      <c r="N209" t="str">
        <f t="shared" si="9"/>
        <v>20</v>
      </c>
      <c r="O209" t="str">
        <f>VLOOKUP(K209,Boroughs!A:B,2,FALSE)</f>
        <v>Manhattan</v>
      </c>
      <c r="P209" t="str">
        <f t="shared" si="10"/>
        <v>Wednesday</v>
      </c>
      <c r="Q209" t="str">
        <f t="shared" si="11"/>
        <v>May</v>
      </c>
      <c r="R209" t="e">
        <f>VLOOKUP(K209, Neighborhood!A:B,2,FALSE)</f>
        <v>#N/A</v>
      </c>
    </row>
    <row r="210" spans="1:18" x14ac:dyDescent="0.2">
      <c r="A210" s="1">
        <v>208</v>
      </c>
      <c r="B210" t="s">
        <v>201</v>
      </c>
      <c r="C210">
        <v>40.723739999999999</v>
      </c>
      <c r="D210">
        <v>-73.987899999999996</v>
      </c>
      <c r="E210" t="s">
        <v>596</v>
      </c>
      <c r="F210" t="s">
        <v>999</v>
      </c>
      <c r="G210">
        <v>2017</v>
      </c>
      <c r="H210">
        <v>2.25</v>
      </c>
      <c r="I210" t="s">
        <v>1277</v>
      </c>
      <c r="J210" t="s">
        <v>1297</v>
      </c>
      <c r="K210" s="4" t="s">
        <v>1390</v>
      </c>
      <c r="L210" s="2">
        <v>42854</v>
      </c>
      <c r="M210" s="8">
        <v>0.58138888888888884</v>
      </c>
      <c r="N210" t="str">
        <f t="shared" si="9"/>
        <v>13</v>
      </c>
      <c r="O210" t="str">
        <f>VLOOKUP(K210,Boroughs!A:B,2,FALSE)</f>
        <v>Manhattan</v>
      </c>
      <c r="P210" t="str">
        <f t="shared" si="10"/>
        <v>Saturday</v>
      </c>
      <c r="Q210" t="str">
        <f t="shared" si="11"/>
        <v>April</v>
      </c>
      <c r="R210" t="str">
        <f>VLOOKUP(K210, Neighborhood!A:B,2,FALSE)</f>
        <v>Lower East Side-East Village-Stuy Town</v>
      </c>
    </row>
    <row r="211" spans="1:18" x14ac:dyDescent="0.2">
      <c r="A211" s="1">
        <v>209</v>
      </c>
      <c r="B211" t="s">
        <v>202</v>
      </c>
      <c r="C211">
        <v>40.750239999999998</v>
      </c>
      <c r="D211">
        <v>-73.970500000000001</v>
      </c>
      <c r="E211" t="s">
        <v>597</v>
      </c>
      <c r="F211" t="s">
        <v>1000</v>
      </c>
      <c r="G211">
        <v>2017</v>
      </c>
      <c r="H211">
        <v>1</v>
      </c>
      <c r="I211" t="s">
        <v>1256</v>
      </c>
      <c r="J211" t="s">
        <v>1297</v>
      </c>
      <c r="K211" s="4" t="s">
        <v>1407</v>
      </c>
      <c r="L211" s="2">
        <v>42846</v>
      </c>
      <c r="M211" s="8">
        <v>0.85703703703703704</v>
      </c>
      <c r="N211" t="str">
        <f t="shared" si="9"/>
        <v>20</v>
      </c>
      <c r="O211" t="str">
        <f>VLOOKUP(K211,Boroughs!A:B,2,FALSE)</f>
        <v>Manhattan</v>
      </c>
      <c r="P211" t="str">
        <f t="shared" si="10"/>
        <v>Friday</v>
      </c>
      <c r="Q211" t="str">
        <f t="shared" si="11"/>
        <v>April</v>
      </c>
      <c r="R211" t="str">
        <f>VLOOKUP(K211, Neighborhood!A:B,2,FALSE)</f>
        <v xml:space="preserve">Grand Central-United Nations </v>
      </c>
    </row>
    <row r="212" spans="1:18" x14ac:dyDescent="0.2">
      <c r="A212" s="1">
        <v>210</v>
      </c>
      <c r="B212" t="s">
        <v>203</v>
      </c>
      <c r="C212">
        <v>40.756740000000001</v>
      </c>
      <c r="D212">
        <v>-73.964309999999998</v>
      </c>
      <c r="E212" t="s">
        <v>598</v>
      </c>
      <c r="F212" t="s">
        <v>1001</v>
      </c>
      <c r="G212">
        <v>2017</v>
      </c>
      <c r="H212">
        <v>4.5</v>
      </c>
      <c r="I212" t="s">
        <v>1263</v>
      </c>
      <c r="J212" t="s">
        <v>1298</v>
      </c>
      <c r="K212" s="4" t="s">
        <v>1376</v>
      </c>
      <c r="L212" s="2">
        <v>42837</v>
      </c>
      <c r="M212" s="8">
        <v>0.60947916666666668</v>
      </c>
      <c r="N212" t="str">
        <f t="shared" si="9"/>
        <v>14</v>
      </c>
      <c r="O212" t="str">
        <f>VLOOKUP(K212,Boroughs!A:B,2,FALSE)</f>
        <v>Manhattan</v>
      </c>
      <c r="P212" t="str">
        <f t="shared" si="10"/>
        <v>Wednesday</v>
      </c>
      <c r="Q212" t="str">
        <f t="shared" si="11"/>
        <v>April</v>
      </c>
      <c r="R212" t="str">
        <f>VLOOKUP(K212, Neighborhood!A:B,2,FALSE)</f>
        <v xml:space="preserve">Sutton Place-Beekman Place </v>
      </c>
    </row>
    <row r="213" spans="1:18" x14ac:dyDescent="0.2">
      <c r="A213" s="1">
        <v>211</v>
      </c>
      <c r="B213" t="s">
        <v>204</v>
      </c>
      <c r="C213">
        <v>40.77843</v>
      </c>
      <c r="D213">
        <v>-73.948629999999994</v>
      </c>
      <c r="E213" t="s">
        <v>599</v>
      </c>
      <c r="F213" t="s">
        <v>1002</v>
      </c>
      <c r="G213">
        <v>2017</v>
      </c>
      <c r="H213">
        <v>2.75</v>
      </c>
      <c r="I213" t="s">
        <v>1254</v>
      </c>
      <c r="J213" t="s">
        <v>1297</v>
      </c>
      <c r="K213" s="4" t="s">
        <v>1417</v>
      </c>
      <c r="L213" s="2">
        <v>42816</v>
      </c>
      <c r="M213" s="8">
        <v>0.79513888888888884</v>
      </c>
      <c r="N213" t="str">
        <f t="shared" si="9"/>
        <v>19</v>
      </c>
      <c r="O213" t="str">
        <f>VLOOKUP(K213,Boroughs!A:B,2,FALSE)</f>
        <v>Manhattan</v>
      </c>
      <c r="P213" t="str">
        <f t="shared" si="10"/>
        <v>Wednesday</v>
      </c>
      <c r="Q213" t="str">
        <f t="shared" si="11"/>
        <v>March</v>
      </c>
      <c r="R213" t="str">
        <f>VLOOKUP(K213, Neighborhood!A:B,2,FALSE)</f>
        <v>Upper East Side</v>
      </c>
    </row>
    <row r="214" spans="1:18" x14ac:dyDescent="0.2">
      <c r="A214" s="1">
        <v>212</v>
      </c>
      <c r="B214" t="s">
        <v>205</v>
      </c>
      <c r="C214">
        <v>40.77149</v>
      </c>
      <c r="D214">
        <v>-73.953090000000003</v>
      </c>
      <c r="E214" t="s">
        <v>600</v>
      </c>
      <c r="F214" t="s">
        <v>1003</v>
      </c>
      <c r="G214">
        <v>2017</v>
      </c>
      <c r="H214">
        <v>2.75</v>
      </c>
      <c r="I214" t="s">
        <v>1254</v>
      </c>
      <c r="J214" t="s">
        <v>1297</v>
      </c>
      <c r="K214" s="4" t="s">
        <v>1418</v>
      </c>
      <c r="L214" s="2">
        <v>42777</v>
      </c>
      <c r="M214" s="8">
        <v>0.79047453703703707</v>
      </c>
      <c r="N214" t="str">
        <f t="shared" si="9"/>
        <v>18</v>
      </c>
      <c r="O214" t="str">
        <f>VLOOKUP(K214,Boroughs!A:B,2,FALSE)</f>
        <v>Manhattan</v>
      </c>
      <c r="P214" t="str">
        <f t="shared" si="10"/>
        <v>Saturday</v>
      </c>
      <c r="Q214" t="str">
        <f t="shared" si="11"/>
        <v>February</v>
      </c>
      <c r="R214" t="e">
        <f>VLOOKUP(K214, Neighborhood!A:B,2,FALSE)</f>
        <v>#N/A</v>
      </c>
    </row>
    <row r="215" spans="1:18" x14ac:dyDescent="0.2">
      <c r="A215" s="1">
        <v>213</v>
      </c>
      <c r="B215" t="s">
        <v>206</v>
      </c>
      <c r="C215">
        <v>40.802746999999997</v>
      </c>
      <c r="D215">
        <v>-73.934088200000005</v>
      </c>
      <c r="E215" t="s">
        <v>600</v>
      </c>
      <c r="F215" t="s">
        <v>1004</v>
      </c>
      <c r="G215">
        <v>2017</v>
      </c>
      <c r="H215">
        <v>2</v>
      </c>
      <c r="I215" t="s">
        <v>1266</v>
      </c>
      <c r="J215" t="s">
        <v>1297</v>
      </c>
      <c r="K215" s="4" t="s">
        <v>1393</v>
      </c>
      <c r="L215" s="2">
        <v>42777</v>
      </c>
      <c r="M215" s="8">
        <v>0.70986111111111105</v>
      </c>
      <c r="N215" t="str">
        <f t="shared" si="9"/>
        <v>17</v>
      </c>
      <c r="O215" t="str">
        <f>VLOOKUP(K215,Boroughs!A:B,2,FALSE)</f>
        <v>Manhattan</v>
      </c>
      <c r="P215" t="str">
        <f t="shared" si="10"/>
        <v>Saturday</v>
      </c>
      <c r="Q215" t="str">
        <f t="shared" si="11"/>
        <v>February</v>
      </c>
      <c r="R215" t="str">
        <f>VLOOKUP(K215, Neighborhood!A:B,2,FALSE)</f>
        <v>East Harlem</v>
      </c>
    </row>
    <row r="216" spans="1:18" x14ac:dyDescent="0.2">
      <c r="A216" s="1">
        <v>214</v>
      </c>
      <c r="B216" t="s">
        <v>207</v>
      </c>
      <c r="C216">
        <v>40.733289900000003</v>
      </c>
      <c r="D216">
        <v>-74.006190000000004</v>
      </c>
      <c r="E216" t="s">
        <v>601</v>
      </c>
      <c r="F216" t="s">
        <v>1005</v>
      </c>
      <c r="G216">
        <v>2017</v>
      </c>
      <c r="H216">
        <v>3</v>
      </c>
      <c r="I216" t="s">
        <v>1253</v>
      </c>
      <c r="J216" t="s">
        <v>1297</v>
      </c>
      <c r="K216" s="4" t="s">
        <v>1381</v>
      </c>
      <c r="L216" s="2">
        <v>42762</v>
      </c>
      <c r="M216" s="8">
        <v>0.57719907407407411</v>
      </c>
      <c r="N216" t="str">
        <f t="shared" si="9"/>
        <v>13</v>
      </c>
      <c r="O216" t="str">
        <f>VLOOKUP(K216,Boroughs!A:B,2,FALSE)</f>
        <v>Manhattan</v>
      </c>
      <c r="P216" t="str">
        <f t="shared" si="10"/>
        <v>Friday</v>
      </c>
      <c r="Q216" t="str">
        <f t="shared" si="11"/>
        <v>January</v>
      </c>
      <c r="R216" t="str">
        <f>VLOOKUP(K216, Neighborhood!A:B,2,FALSE)</f>
        <v>Greenwich Village-Soho</v>
      </c>
    </row>
    <row r="217" spans="1:18" x14ac:dyDescent="0.2">
      <c r="A217" s="1">
        <v>215</v>
      </c>
      <c r="B217" t="s">
        <v>208</v>
      </c>
      <c r="C217">
        <v>40.739816400000002</v>
      </c>
      <c r="D217">
        <v>-73.998945300000003</v>
      </c>
      <c r="E217" t="s">
        <v>601</v>
      </c>
      <c r="F217" t="s">
        <v>1006</v>
      </c>
      <c r="G217">
        <v>2017</v>
      </c>
      <c r="H217">
        <v>3.25</v>
      </c>
      <c r="I217" t="s">
        <v>1255</v>
      </c>
      <c r="J217" t="s">
        <v>1298</v>
      </c>
      <c r="K217" s="4" t="s">
        <v>1375</v>
      </c>
      <c r="L217" s="2">
        <v>42762</v>
      </c>
      <c r="M217" s="8">
        <v>0.72392361111111114</v>
      </c>
      <c r="N217" t="str">
        <f t="shared" si="9"/>
        <v>17</v>
      </c>
      <c r="O217" t="str">
        <f>VLOOKUP(K217,Boroughs!A:B,2,FALSE)</f>
        <v>Manhattan</v>
      </c>
      <c r="P217" t="str">
        <f t="shared" si="10"/>
        <v>Friday</v>
      </c>
      <c r="Q217" t="str">
        <f t="shared" si="11"/>
        <v>January</v>
      </c>
      <c r="R217" t="str">
        <f>VLOOKUP(K217, Neighborhood!A:B,2,FALSE)</f>
        <v xml:space="preserve">Chelsea </v>
      </c>
    </row>
    <row r="218" spans="1:18" x14ac:dyDescent="0.2">
      <c r="A218" s="1">
        <v>216</v>
      </c>
      <c r="B218" t="s">
        <v>209</v>
      </c>
      <c r="C218">
        <v>40.752020000000002</v>
      </c>
      <c r="D218">
        <v>-73.973759999999999</v>
      </c>
      <c r="E218" t="s">
        <v>602</v>
      </c>
      <c r="F218" t="s">
        <v>1007</v>
      </c>
      <c r="G218">
        <v>2017</v>
      </c>
      <c r="H218">
        <v>1</v>
      </c>
      <c r="I218" t="s">
        <v>1256</v>
      </c>
      <c r="J218" t="s">
        <v>1297</v>
      </c>
      <c r="K218" s="4" t="s">
        <v>1407</v>
      </c>
      <c r="L218" s="2">
        <v>42754</v>
      </c>
      <c r="M218" s="8">
        <v>0.65421296296296294</v>
      </c>
      <c r="N218" t="str">
        <f t="shared" si="9"/>
        <v>15</v>
      </c>
      <c r="O218" t="str">
        <f>VLOOKUP(K218,Boroughs!A:B,2,FALSE)</f>
        <v>Manhattan</v>
      </c>
      <c r="P218" t="str">
        <f t="shared" si="10"/>
        <v>Thursday</v>
      </c>
      <c r="Q218" t="str">
        <f t="shared" si="11"/>
        <v>January</v>
      </c>
      <c r="R218" t="str">
        <f>VLOOKUP(K218, Neighborhood!A:B,2,FALSE)</f>
        <v xml:space="preserve">Grand Central-United Nations </v>
      </c>
    </row>
    <row r="219" spans="1:18" x14ac:dyDescent="0.2">
      <c r="A219" s="1">
        <v>217</v>
      </c>
      <c r="B219" t="s">
        <v>210</v>
      </c>
      <c r="C219">
        <v>40.740867999999999</v>
      </c>
      <c r="D219">
        <v>-73.978965000000002</v>
      </c>
      <c r="E219" t="s">
        <v>603</v>
      </c>
      <c r="F219" t="s">
        <v>1008</v>
      </c>
      <c r="G219">
        <v>2016</v>
      </c>
      <c r="H219">
        <v>1</v>
      </c>
      <c r="I219" t="s">
        <v>1256</v>
      </c>
      <c r="J219" t="s">
        <v>1297</v>
      </c>
      <c r="K219" s="4" t="s">
        <v>1382</v>
      </c>
      <c r="L219" s="2">
        <v>42728</v>
      </c>
      <c r="M219" s="8">
        <v>0.61343749999999997</v>
      </c>
      <c r="N219" t="str">
        <f t="shared" si="9"/>
        <v>14</v>
      </c>
      <c r="O219" t="str">
        <f>VLOOKUP(K219,Boroughs!A:B,2,FALSE)</f>
        <v>Manhattan</v>
      </c>
      <c r="P219" t="str">
        <f t="shared" si="10"/>
        <v>Saturday</v>
      </c>
      <c r="Q219" t="str">
        <f t="shared" si="11"/>
        <v>December</v>
      </c>
      <c r="R219" t="str">
        <f>VLOOKUP(K219, Neighborhood!A:B,2,FALSE)</f>
        <v xml:space="preserve">Murray Hill </v>
      </c>
    </row>
    <row r="220" spans="1:18" x14ac:dyDescent="0.2">
      <c r="A220" s="1">
        <v>218</v>
      </c>
      <c r="B220" t="s">
        <v>211</v>
      </c>
      <c r="C220">
        <v>40.699199999999998</v>
      </c>
      <c r="D220">
        <v>-73.918819999999997</v>
      </c>
      <c r="E220" t="s">
        <v>604</v>
      </c>
      <c r="F220" t="s">
        <v>1009</v>
      </c>
      <c r="G220">
        <v>2016</v>
      </c>
      <c r="H220">
        <v>2.5</v>
      </c>
      <c r="I220" t="s">
        <v>1259</v>
      </c>
      <c r="J220" t="s">
        <v>1297</v>
      </c>
      <c r="K220" s="4" t="s">
        <v>1347</v>
      </c>
      <c r="L220" s="2">
        <v>42665</v>
      </c>
      <c r="M220" s="8">
        <v>0.82781249999999995</v>
      </c>
      <c r="N220" t="str">
        <f t="shared" si="9"/>
        <v>19</v>
      </c>
      <c r="O220" t="str">
        <f>VLOOKUP(K220,Boroughs!A:B,2,FALSE)</f>
        <v>Brooklyn</v>
      </c>
      <c r="P220" t="str">
        <f t="shared" si="10"/>
        <v>Saturday</v>
      </c>
      <c r="Q220" t="str">
        <f t="shared" si="11"/>
        <v>October</v>
      </c>
      <c r="R220" t="str">
        <f>VLOOKUP(K220, Neighborhood!A:B,2,FALSE)</f>
        <v xml:space="preserve">Bushwick </v>
      </c>
    </row>
    <row r="221" spans="1:18" x14ac:dyDescent="0.2">
      <c r="A221" s="1">
        <v>219</v>
      </c>
      <c r="B221" t="s">
        <v>212</v>
      </c>
      <c r="C221">
        <v>40.669490000000003</v>
      </c>
      <c r="D221">
        <v>-73.992850000000004</v>
      </c>
      <c r="E221" t="s">
        <v>605</v>
      </c>
      <c r="F221" t="s">
        <v>1010</v>
      </c>
      <c r="G221">
        <v>2016</v>
      </c>
      <c r="H221">
        <v>2.5</v>
      </c>
      <c r="I221" t="s">
        <v>1259</v>
      </c>
      <c r="J221" t="s">
        <v>1297</v>
      </c>
      <c r="K221" s="4" t="s">
        <v>1397</v>
      </c>
      <c r="L221" s="2">
        <v>42663</v>
      </c>
      <c r="M221" s="8">
        <v>0.70028935185185182</v>
      </c>
      <c r="N221" t="str">
        <f t="shared" si="9"/>
        <v>16</v>
      </c>
      <c r="O221" t="str">
        <f>VLOOKUP(K221,Boroughs!A:B,2,FALSE)</f>
        <v>Brooklyn</v>
      </c>
      <c r="P221" t="str">
        <f t="shared" si="10"/>
        <v>Thursday</v>
      </c>
      <c r="Q221" t="str">
        <f t="shared" si="11"/>
        <v>October</v>
      </c>
      <c r="R221" t="str">
        <f>VLOOKUP(K221, Neighborhood!A:B,2,FALSE)</f>
        <v xml:space="preserve">Park Slope-Windsor Terrace </v>
      </c>
    </row>
    <row r="222" spans="1:18" x14ac:dyDescent="0.2">
      <c r="A222" s="1">
        <v>220</v>
      </c>
      <c r="B222" t="s">
        <v>203</v>
      </c>
      <c r="C222">
        <v>40.756740000000001</v>
      </c>
      <c r="D222">
        <v>-73.964309999999998</v>
      </c>
      <c r="E222" t="s">
        <v>606</v>
      </c>
      <c r="F222" t="s">
        <v>1011</v>
      </c>
      <c r="G222">
        <v>2016</v>
      </c>
      <c r="H222">
        <v>4</v>
      </c>
      <c r="I222" t="s">
        <v>1270</v>
      </c>
      <c r="J222" t="s">
        <v>1298</v>
      </c>
      <c r="K222" s="4" t="s">
        <v>1376</v>
      </c>
      <c r="L222" s="2">
        <v>42657</v>
      </c>
      <c r="M222" s="8">
        <v>0.58005787037037038</v>
      </c>
      <c r="N222" t="str">
        <f t="shared" si="9"/>
        <v>13</v>
      </c>
      <c r="O222" t="str">
        <f>VLOOKUP(K222,Boroughs!A:B,2,FALSE)</f>
        <v>Manhattan</v>
      </c>
      <c r="P222" t="str">
        <f t="shared" si="10"/>
        <v>Friday</v>
      </c>
      <c r="Q222" t="str">
        <f t="shared" si="11"/>
        <v>October</v>
      </c>
      <c r="R222" t="str">
        <f>VLOOKUP(K222, Neighborhood!A:B,2,FALSE)</f>
        <v xml:space="preserve">Sutton Place-Beekman Place </v>
      </c>
    </row>
    <row r="223" spans="1:18" x14ac:dyDescent="0.2">
      <c r="A223" s="1">
        <v>221</v>
      </c>
      <c r="B223" t="s">
        <v>213</v>
      </c>
      <c r="C223">
        <v>40.788060000000002</v>
      </c>
      <c r="D223">
        <v>-73.977069999999998</v>
      </c>
      <c r="E223" t="s">
        <v>607</v>
      </c>
      <c r="F223" t="s">
        <v>1012</v>
      </c>
      <c r="G223">
        <v>2016</v>
      </c>
      <c r="H223">
        <v>3.85</v>
      </c>
      <c r="I223" t="s">
        <v>1283</v>
      </c>
      <c r="J223" t="s">
        <v>1298</v>
      </c>
      <c r="K223" s="4" t="s">
        <v>1349</v>
      </c>
      <c r="L223" s="2">
        <v>42633</v>
      </c>
      <c r="M223" s="8">
        <v>0.6841666666666667</v>
      </c>
      <c r="N223" t="str">
        <f t="shared" si="9"/>
        <v>16</v>
      </c>
      <c r="O223" t="str">
        <f>VLOOKUP(K223,Boroughs!A:B,2,FALSE)</f>
        <v>Manhattan</v>
      </c>
      <c r="P223" t="str">
        <f t="shared" si="10"/>
        <v>Tuesday</v>
      </c>
      <c r="Q223" t="str">
        <f t="shared" si="11"/>
        <v>September</v>
      </c>
      <c r="R223" t="str">
        <f>VLOOKUP(K223, Neighborhood!A:B,2,FALSE)</f>
        <v xml:space="preserve">Upper West Side </v>
      </c>
    </row>
    <row r="224" spans="1:18" x14ac:dyDescent="0.2">
      <c r="A224" s="1">
        <v>222</v>
      </c>
      <c r="B224" t="s">
        <v>214</v>
      </c>
      <c r="C224">
        <v>40.769600680000003</v>
      </c>
      <c r="D224">
        <v>-73.98845172</v>
      </c>
      <c r="E224" t="s">
        <v>608</v>
      </c>
      <c r="F224" t="s">
        <v>1013</v>
      </c>
      <c r="G224">
        <v>2016</v>
      </c>
      <c r="H224">
        <v>3.5</v>
      </c>
      <c r="I224" t="s">
        <v>1257</v>
      </c>
      <c r="J224" t="s">
        <v>1298</v>
      </c>
      <c r="K224" s="4" t="s">
        <v>1379</v>
      </c>
      <c r="L224" s="2">
        <v>42622</v>
      </c>
      <c r="M224" s="8">
        <v>0.77118055555555554</v>
      </c>
      <c r="N224" t="str">
        <f t="shared" si="9"/>
        <v>18</v>
      </c>
      <c r="O224" t="str">
        <f>VLOOKUP(K224,Boroughs!A:B,2,FALSE)</f>
        <v>Manhattan</v>
      </c>
      <c r="P224" t="str">
        <f t="shared" si="10"/>
        <v>Friday</v>
      </c>
      <c r="Q224" t="str">
        <f t="shared" si="11"/>
        <v>September</v>
      </c>
      <c r="R224" t="str">
        <f>VLOOKUP(K224, Neighborhood!A:B,2,FALSE)</f>
        <v xml:space="preserve">Midtown-Clinton </v>
      </c>
    </row>
    <row r="225" spans="1:18" x14ac:dyDescent="0.2">
      <c r="A225" s="1">
        <v>223</v>
      </c>
      <c r="B225" t="s">
        <v>215</v>
      </c>
      <c r="C225">
        <v>40.763779900000003</v>
      </c>
      <c r="D225">
        <v>-73.992239999999995</v>
      </c>
      <c r="E225" t="s">
        <v>608</v>
      </c>
      <c r="F225" t="s">
        <v>1014</v>
      </c>
      <c r="G225">
        <v>2016</v>
      </c>
      <c r="H225">
        <v>2.75</v>
      </c>
      <c r="I225" t="s">
        <v>1254</v>
      </c>
      <c r="J225" t="s">
        <v>1297</v>
      </c>
      <c r="K225" s="4" t="s">
        <v>1379</v>
      </c>
      <c r="L225" s="2">
        <v>42622</v>
      </c>
      <c r="M225" s="8">
        <v>0.60652777777777778</v>
      </c>
      <c r="N225" t="str">
        <f t="shared" si="9"/>
        <v>14</v>
      </c>
      <c r="O225" t="str">
        <f>VLOOKUP(K225,Boroughs!A:B,2,FALSE)</f>
        <v>Manhattan</v>
      </c>
      <c r="P225" t="str">
        <f t="shared" si="10"/>
        <v>Friday</v>
      </c>
      <c r="Q225" t="str">
        <f t="shared" si="11"/>
        <v>September</v>
      </c>
      <c r="R225" t="str">
        <f>VLOOKUP(K225, Neighborhood!A:B,2,FALSE)</f>
        <v xml:space="preserve">Midtown-Clinton </v>
      </c>
    </row>
    <row r="226" spans="1:18" x14ac:dyDescent="0.2">
      <c r="A226" s="1">
        <v>224</v>
      </c>
      <c r="B226" t="s">
        <v>216</v>
      </c>
      <c r="C226">
        <v>40.743850510000001</v>
      </c>
      <c r="D226">
        <v>-73.973964890000005</v>
      </c>
      <c r="E226" t="s">
        <v>609</v>
      </c>
      <c r="F226" t="s">
        <v>1015</v>
      </c>
      <c r="G226">
        <v>2016</v>
      </c>
      <c r="H226">
        <v>2.75</v>
      </c>
      <c r="I226" t="s">
        <v>1254</v>
      </c>
      <c r="J226" t="s">
        <v>1297</v>
      </c>
      <c r="K226" s="4" t="s">
        <v>1382</v>
      </c>
      <c r="L226" s="2">
        <v>42621</v>
      </c>
      <c r="M226" s="8">
        <v>0.6101388888888889</v>
      </c>
      <c r="N226" t="str">
        <f t="shared" si="9"/>
        <v>14</v>
      </c>
      <c r="O226" t="str">
        <f>VLOOKUP(K226,Boroughs!A:B,2,FALSE)</f>
        <v>Manhattan</v>
      </c>
      <c r="P226" t="str">
        <f t="shared" si="10"/>
        <v>Thursday</v>
      </c>
      <c r="Q226" t="str">
        <f t="shared" si="11"/>
        <v>September</v>
      </c>
      <c r="R226" t="str">
        <f>VLOOKUP(K226, Neighborhood!A:B,2,FALSE)</f>
        <v xml:space="preserve">Murray Hill </v>
      </c>
    </row>
    <row r="227" spans="1:18" x14ac:dyDescent="0.2">
      <c r="A227" s="1">
        <v>225</v>
      </c>
      <c r="B227" t="s">
        <v>217</v>
      </c>
      <c r="C227">
        <v>40.765590000000003</v>
      </c>
      <c r="D227">
        <v>-73.983490000000003</v>
      </c>
      <c r="E227" t="s">
        <v>610</v>
      </c>
      <c r="F227" t="s">
        <v>1016</v>
      </c>
      <c r="G227">
        <v>2016</v>
      </c>
      <c r="H227">
        <v>2.75</v>
      </c>
      <c r="I227" t="s">
        <v>1254</v>
      </c>
      <c r="J227" t="s">
        <v>1297</v>
      </c>
      <c r="K227" s="4" t="s">
        <v>1379</v>
      </c>
      <c r="L227" s="2">
        <v>42607</v>
      </c>
      <c r="M227" s="8">
        <v>0.68767361111111114</v>
      </c>
      <c r="N227" t="str">
        <f t="shared" si="9"/>
        <v>16</v>
      </c>
      <c r="O227" t="str">
        <f>VLOOKUP(K227,Boroughs!A:B,2,FALSE)</f>
        <v>Manhattan</v>
      </c>
      <c r="P227" t="str">
        <f t="shared" si="10"/>
        <v>Thursday</v>
      </c>
      <c r="Q227" t="str">
        <f t="shared" si="11"/>
        <v>August</v>
      </c>
      <c r="R227" t="str">
        <f>VLOOKUP(K227, Neighborhood!A:B,2,FALSE)</f>
        <v xml:space="preserve">Midtown-Clinton </v>
      </c>
    </row>
    <row r="228" spans="1:18" x14ac:dyDescent="0.2">
      <c r="A228" s="1">
        <v>226</v>
      </c>
      <c r="B228" t="s">
        <v>218</v>
      </c>
      <c r="C228">
        <v>40.642225519999997</v>
      </c>
      <c r="D228">
        <v>-74.076740369999996</v>
      </c>
      <c r="E228" t="s">
        <v>611</v>
      </c>
      <c r="F228" t="s">
        <v>1017</v>
      </c>
      <c r="G228">
        <v>2016</v>
      </c>
      <c r="H228">
        <v>2</v>
      </c>
      <c r="I228" t="s">
        <v>1266</v>
      </c>
      <c r="J228" t="s">
        <v>1297</v>
      </c>
      <c r="K228" s="4" t="s">
        <v>1391</v>
      </c>
      <c r="L228" s="2">
        <v>42605</v>
      </c>
      <c r="M228" s="8">
        <v>0.55019675925925926</v>
      </c>
      <c r="N228" t="str">
        <f t="shared" si="9"/>
        <v>13</v>
      </c>
      <c r="O228" t="str">
        <f>VLOOKUP(K228,Boroughs!A:B,2,FALSE)</f>
        <v>Staten Island</v>
      </c>
      <c r="P228" t="str">
        <f t="shared" si="10"/>
        <v>Tuesday</v>
      </c>
      <c r="Q228" t="str">
        <f t="shared" si="11"/>
        <v>August</v>
      </c>
      <c r="R228" t="str">
        <f>VLOOKUP(K228, Neighborhood!A:B,2,FALSE)</f>
        <v xml:space="preserve">New Brighton-Grymes Hill </v>
      </c>
    </row>
    <row r="229" spans="1:18" x14ac:dyDescent="0.2">
      <c r="A229" s="1">
        <v>227</v>
      </c>
      <c r="B229" t="s">
        <v>219</v>
      </c>
      <c r="C229">
        <v>40.694980000000001</v>
      </c>
      <c r="D229">
        <v>-73.842860000000002</v>
      </c>
      <c r="E229" t="s">
        <v>612</v>
      </c>
      <c r="F229" t="s">
        <v>1018</v>
      </c>
      <c r="G229">
        <v>2016</v>
      </c>
      <c r="H229">
        <v>2</v>
      </c>
      <c r="I229" t="s">
        <v>1266</v>
      </c>
      <c r="J229" t="s">
        <v>1297</v>
      </c>
      <c r="K229" s="4" t="s">
        <v>1419</v>
      </c>
      <c r="L229" s="2">
        <v>42604</v>
      </c>
      <c r="M229" s="8">
        <v>2.0416666666666528E-2</v>
      </c>
      <c r="N229" t="str">
        <f t="shared" si="9"/>
        <v>00</v>
      </c>
      <c r="O229" t="str">
        <f>VLOOKUP(K229,Boroughs!A:B,2,FALSE)</f>
        <v>Queens</v>
      </c>
      <c r="P229" t="str">
        <f t="shared" si="10"/>
        <v>Monday</v>
      </c>
      <c r="Q229" t="str">
        <f t="shared" si="11"/>
        <v>August</v>
      </c>
      <c r="R229" t="str">
        <f>VLOOKUP(K229, Neighborhood!A:B,2,FALSE)</f>
        <v xml:space="preserve">Richmond Hill </v>
      </c>
    </row>
    <row r="230" spans="1:18" x14ac:dyDescent="0.2">
      <c r="A230" s="1">
        <v>228</v>
      </c>
      <c r="B230" t="s">
        <v>220</v>
      </c>
      <c r="C230">
        <v>40.680422999999998</v>
      </c>
      <c r="D230">
        <v>-73.753499000000005</v>
      </c>
      <c r="E230" t="s">
        <v>613</v>
      </c>
      <c r="F230" t="s">
        <v>1019</v>
      </c>
      <c r="G230">
        <v>2016</v>
      </c>
      <c r="H230">
        <v>2</v>
      </c>
      <c r="I230" t="s">
        <v>1266</v>
      </c>
      <c r="J230" t="s">
        <v>1297</v>
      </c>
      <c r="K230" s="4" t="s">
        <v>1412</v>
      </c>
      <c r="L230" s="2">
        <v>42602</v>
      </c>
      <c r="M230" s="8">
        <v>0.63021990740740741</v>
      </c>
      <c r="N230" t="str">
        <f t="shared" si="9"/>
        <v>15</v>
      </c>
      <c r="O230" t="str">
        <f>VLOOKUP(K230,Boroughs!A:B,2,FALSE)</f>
        <v>Queens</v>
      </c>
      <c r="P230" t="str">
        <f t="shared" si="10"/>
        <v>Saturday</v>
      </c>
      <c r="Q230" t="str">
        <f t="shared" si="11"/>
        <v>August</v>
      </c>
      <c r="R230" t="str">
        <f>VLOOKUP(K230, Neighborhood!A:B,2,FALSE)</f>
        <v xml:space="preserve">Springfield Gardens-Laurelton </v>
      </c>
    </row>
    <row r="231" spans="1:18" x14ac:dyDescent="0.2">
      <c r="A231" s="1">
        <v>229</v>
      </c>
      <c r="B231" t="s">
        <v>221</v>
      </c>
      <c r="C231">
        <v>40.678165700000001</v>
      </c>
      <c r="D231">
        <v>-73.831740400000001</v>
      </c>
      <c r="E231" t="s">
        <v>613</v>
      </c>
      <c r="F231" t="s">
        <v>1020</v>
      </c>
      <c r="G231">
        <v>2016</v>
      </c>
      <c r="H231">
        <v>2</v>
      </c>
      <c r="I231" t="s">
        <v>1266</v>
      </c>
      <c r="J231" t="s">
        <v>1297</v>
      </c>
      <c r="K231" s="4" t="s">
        <v>1312</v>
      </c>
      <c r="L231" s="2">
        <v>42602</v>
      </c>
      <c r="M231" s="8">
        <v>0.54674768518518524</v>
      </c>
      <c r="N231" t="str">
        <f t="shared" si="9"/>
        <v>13</v>
      </c>
      <c r="O231" t="str">
        <f>VLOOKUP(K231,Boroughs!A:B,2,FALSE)</f>
        <v>Queens</v>
      </c>
      <c r="P231" t="str">
        <f t="shared" si="10"/>
        <v>Saturday</v>
      </c>
      <c r="Q231" t="str">
        <f t="shared" si="11"/>
        <v>August</v>
      </c>
      <c r="R231" t="str">
        <f>VLOOKUP(K231, Neighborhood!A:B,2,FALSE)</f>
        <v xml:space="preserve">Ozone Park </v>
      </c>
    </row>
    <row r="232" spans="1:18" x14ac:dyDescent="0.2">
      <c r="A232" s="1">
        <v>230</v>
      </c>
      <c r="B232" t="s">
        <v>222</v>
      </c>
      <c r="C232">
        <v>40.760420519999997</v>
      </c>
      <c r="D232">
        <v>-73.961605700000007</v>
      </c>
      <c r="E232" t="s">
        <v>614</v>
      </c>
      <c r="F232" t="s">
        <v>1021</v>
      </c>
      <c r="G232">
        <v>2016</v>
      </c>
      <c r="H232">
        <v>2.95</v>
      </c>
      <c r="I232" t="s">
        <v>1284</v>
      </c>
      <c r="J232" t="s">
        <v>1297</v>
      </c>
      <c r="K232" s="4" t="s">
        <v>1416</v>
      </c>
      <c r="L232" s="2">
        <v>42601</v>
      </c>
      <c r="M232" s="8">
        <v>0.86231481481481476</v>
      </c>
      <c r="N232" t="str">
        <f t="shared" si="9"/>
        <v>20</v>
      </c>
      <c r="O232" t="str">
        <f>VLOOKUP(K232,Boroughs!A:B,2,FALSE)</f>
        <v>Manhattan</v>
      </c>
      <c r="P232" t="str">
        <f t="shared" si="10"/>
        <v>Friday</v>
      </c>
      <c r="Q232" t="str">
        <f t="shared" si="11"/>
        <v>August</v>
      </c>
      <c r="R232" t="e">
        <f>VLOOKUP(K232, Neighborhood!A:B,2,FALSE)</f>
        <v>#N/A</v>
      </c>
    </row>
    <row r="233" spans="1:18" x14ac:dyDescent="0.2">
      <c r="A233" s="1">
        <v>231</v>
      </c>
      <c r="B233" t="s">
        <v>88</v>
      </c>
      <c r="C233">
        <v>40.68683</v>
      </c>
      <c r="D233">
        <v>-73.966440000000006</v>
      </c>
      <c r="E233" t="s">
        <v>615</v>
      </c>
      <c r="F233" t="s">
        <v>1022</v>
      </c>
      <c r="G233">
        <v>2016</v>
      </c>
      <c r="H233">
        <v>3</v>
      </c>
      <c r="I233" t="s">
        <v>1253</v>
      </c>
      <c r="J233" t="s">
        <v>1298</v>
      </c>
      <c r="K233" s="4" t="s">
        <v>1389</v>
      </c>
      <c r="L233" s="2">
        <v>42600</v>
      </c>
      <c r="M233" s="8">
        <v>0.8263194444444445</v>
      </c>
      <c r="N233" t="str">
        <f t="shared" si="9"/>
        <v>19</v>
      </c>
      <c r="O233" t="str">
        <f>VLOOKUP(K233,Boroughs!A:B,2,FALSE)</f>
        <v>Brooklyn</v>
      </c>
      <c r="P233" t="str">
        <f t="shared" si="10"/>
        <v>Thursday</v>
      </c>
      <c r="Q233" t="str">
        <f t="shared" si="11"/>
        <v>August</v>
      </c>
      <c r="R233" t="str">
        <f>VLOOKUP(K233, Neighborhood!A:B,2,FALSE)</f>
        <v xml:space="preserve">Prospect Heights </v>
      </c>
    </row>
    <row r="234" spans="1:18" x14ac:dyDescent="0.2">
      <c r="A234" s="1">
        <v>232</v>
      </c>
      <c r="B234" t="s">
        <v>223</v>
      </c>
      <c r="C234">
        <v>40.674289999999999</v>
      </c>
      <c r="D234">
        <v>-73.878789999999995</v>
      </c>
      <c r="E234" t="s">
        <v>616</v>
      </c>
      <c r="F234" t="s">
        <v>1023</v>
      </c>
      <c r="G234">
        <v>2016</v>
      </c>
      <c r="H234">
        <v>1</v>
      </c>
      <c r="I234" t="s">
        <v>1256</v>
      </c>
      <c r="J234" t="s">
        <v>1297</v>
      </c>
      <c r="K234" s="4" t="s">
        <v>1372</v>
      </c>
      <c r="L234" s="2">
        <v>42595</v>
      </c>
      <c r="M234" s="8">
        <v>1.4444444444444482E-2</v>
      </c>
      <c r="N234" t="str">
        <f t="shared" si="9"/>
        <v>00</v>
      </c>
      <c r="O234" t="str">
        <f>VLOOKUP(K234,Boroughs!A:B,2,FALSE)</f>
        <v>Brooklyn</v>
      </c>
      <c r="P234" t="str">
        <f t="shared" si="10"/>
        <v>Saturday</v>
      </c>
      <c r="Q234" t="str">
        <f t="shared" si="11"/>
        <v>August</v>
      </c>
      <c r="R234" t="str">
        <f>VLOOKUP(K234, Neighborhood!A:B,2,FALSE)</f>
        <v xml:space="preserve">Cypress Hills </v>
      </c>
    </row>
    <row r="235" spans="1:18" x14ac:dyDescent="0.2">
      <c r="A235" s="1">
        <v>233</v>
      </c>
      <c r="B235" t="s">
        <v>224</v>
      </c>
      <c r="C235">
        <v>40.650643770000002</v>
      </c>
      <c r="D235">
        <v>-73.838100710000006</v>
      </c>
      <c r="E235" t="s">
        <v>616</v>
      </c>
      <c r="F235" t="s">
        <v>1024</v>
      </c>
      <c r="G235">
        <v>2016</v>
      </c>
      <c r="H235">
        <v>3</v>
      </c>
      <c r="I235" t="s">
        <v>1253</v>
      </c>
      <c r="J235" t="s">
        <v>1297</v>
      </c>
      <c r="K235" s="4" t="s">
        <v>1420</v>
      </c>
      <c r="L235" s="2">
        <v>42595</v>
      </c>
      <c r="M235" s="8">
        <v>0.57269675925925922</v>
      </c>
      <c r="N235" t="str">
        <f t="shared" si="9"/>
        <v>13</v>
      </c>
      <c r="O235" t="str">
        <f>VLOOKUP(K235,Boroughs!A:B,2,FALSE)</f>
        <v>Queens</v>
      </c>
      <c r="P235" t="str">
        <f t="shared" si="10"/>
        <v>Saturday</v>
      </c>
      <c r="Q235" t="str">
        <f t="shared" si="11"/>
        <v>August</v>
      </c>
      <c r="R235" t="str">
        <f>VLOOKUP(K235, Neighborhood!A:B,2,FALSE)</f>
        <v xml:space="preserve">Howard Beach </v>
      </c>
    </row>
    <row r="236" spans="1:18" x14ac:dyDescent="0.2">
      <c r="A236" s="1">
        <v>234</v>
      </c>
      <c r="B236" t="s">
        <v>225</v>
      </c>
      <c r="C236">
        <v>40.673904899999997</v>
      </c>
      <c r="D236">
        <v>-73.843486200000001</v>
      </c>
      <c r="E236" t="s">
        <v>617</v>
      </c>
      <c r="F236" t="s">
        <v>1025</v>
      </c>
      <c r="G236">
        <v>2016</v>
      </c>
      <c r="H236">
        <v>2.5</v>
      </c>
      <c r="I236" t="s">
        <v>1259</v>
      </c>
      <c r="J236" t="s">
        <v>1297</v>
      </c>
      <c r="K236" s="4" t="s">
        <v>1312</v>
      </c>
      <c r="L236" s="2">
        <v>42589</v>
      </c>
      <c r="M236" s="8">
        <v>0.58527777777777779</v>
      </c>
      <c r="N236" t="str">
        <f t="shared" si="9"/>
        <v>14</v>
      </c>
      <c r="O236" t="str">
        <f>VLOOKUP(K236,Boroughs!A:B,2,FALSE)</f>
        <v>Queens</v>
      </c>
      <c r="P236" t="str">
        <f t="shared" si="10"/>
        <v>Sunday</v>
      </c>
      <c r="Q236" t="str">
        <f t="shared" si="11"/>
        <v>August</v>
      </c>
      <c r="R236" t="str">
        <f>VLOOKUP(K236, Neighborhood!A:B,2,FALSE)</f>
        <v xml:space="preserve">Ozone Park </v>
      </c>
    </row>
    <row r="237" spans="1:18" x14ac:dyDescent="0.2">
      <c r="A237" s="1">
        <v>235</v>
      </c>
      <c r="B237" t="s">
        <v>226</v>
      </c>
      <c r="C237">
        <v>40.690671999999999</v>
      </c>
      <c r="D237">
        <v>-73.869664999999998</v>
      </c>
      <c r="E237" t="s">
        <v>617</v>
      </c>
      <c r="F237" t="s">
        <v>1026</v>
      </c>
      <c r="G237">
        <v>2016</v>
      </c>
      <c r="H237">
        <v>2</v>
      </c>
      <c r="I237" t="s">
        <v>1266</v>
      </c>
      <c r="J237" t="s">
        <v>1297</v>
      </c>
      <c r="K237" s="4" t="s">
        <v>1372</v>
      </c>
      <c r="L237" s="2">
        <v>42589</v>
      </c>
      <c r="M237" s="8">
        <v>0.47466435185185185</v>
      </c>
      <c r="N237" t="str">
        <f t="shared" si="9"/>
        <v>11</v>
      </c>
      <c r="O237" t="str">
        <f>VLOOKUP(K237,Boroughs!A:B,2,FALSE)</f>
        <v>Brooklyn</v>
      </c>
      <c r="P237" t="str">
        <f t="shared" si="10"/>
        <v>Sunday</v>
      </c>
      <c r="Q237" t="str">
        <f t="shared" si="11"/>
        <v>August</v>
      </c>
      <c r="R237" t="str">
        <f>VLOOKUP(K237, Neighborhood!A:B,2,FALSE)</f>
        <v xml:space="preserve">Cypress Hills </v>
      </c>
    </row>
    <row r="238" spans="1:18" x14ac:dyDescent="0.2">
      <c r="A238" s="1">
        <v>236</v>
      </c>
      <c r="B238" t="s">
        <v>227</v>
      </c>
      <c r="C238">
        <v>40.75882</v>
      </c>
      <c r="D238">
        <v>-73.965429999999998</v>
      </c>
      <c r="E238" t="s">
        <v>618</v>
      </c>
      <c r="F238" t="s">
        <v>1027</v>
      </c>
      <c r="G238">
        <v>2016</v>
      </c>
      <c r="H238">
        <v>2.75</v>
      </c>
      <c r="I238" t="s">
        <v>1254</v>
      </c>
      <c r="J238" t="s">
        <v>1297</v>
      </c>
      <c r="K238" s="4" t="s">
        <v>1376</v>
      </c>
      <c r="L238" s="2">
        <v>42579</v>
      </c>
      <c r="M238" s="8">
        <v>0.7142708333333333</v>
      </c>
      <c r="N238" t="str">
        <f t="shared" si="9"/>
        <v>17</v>
      </c>
      <c r="O238" t="str">
        <f>VLOOKUP(K238,Boroughs!A:B,2,FALSE)</f>
        <v>Manhattan</v>
      </c>
      <c r="P238" t="str">
        <f t="shared" si="10"/>
        <v>Thursday</v>
      </c>
      <c r="Q238" t="str">
        <f t="shared" si="11"/>
        <v>July</v>
      </c>
      <c r="R238" t="str">
        <f>VLOOKUP(K238, Neighborhood!A:B,2,FALSE)</f>
        <v xml:space="preserve">Sutton Place-Beekman Place </v>
      </c>
    </row>
    <row r="239" spans="1:18" x14ac:dyDescent="0.2">
      <c r="A239" s="1">
        <v>237</v>
      </c>
      <c r="B239" t="s">
        <v>228</v>
      </c>
      <c r="C239">
        <v>40.652340000000002</v>
      </c>
      <c r="D239">
        <v>-73.959019999999995</v>
      </c>
      <c r="E239" t="s">
        <v>619</v>
      </c>
      <c r="F239" t="s">
        <v>1028</v>
      </c>
      <c r="G239">
        <v>2016</v>
      </c>
      <c r="H239">
        <v>2.25</v>
      </c>
      <c r="I239" t="s">
        <v>1277</v>
      </c>
      <c r="J239" t="s">
        <v>1297</v>
      </c>
      <c r="K239" s="4" t="s">
        <v>1363</v>
      </c>
      <c r="L239" s="2">
        <v>42578</v>
      </c>
      <c r="M239" s="8">
        <v>0.78951388888888896</v>
      </c>
      <c r="N239" t="str">
        <f t="shared" si="9"/>
        <v>18</v>
      </c>
      <c r="O239" t="str">
        <f>VLOOKUP(K239,Boroughs!A:B,2,FALSE)</f>
        <v>Brooklyn</v>
      </c>
      <c r="P239" t="str">
        <f t="shared" si="10"/>
        <v>Wednesday</v>
      </c>
      <c r="Q239" t="str">
        <f t="shared" si="11"/>
        <v>July</v>
      </c>
      <c r="R239" t="str">
        <f>VLOOKUP(K239, Neighborhood!A:B,2,FALSE)</f>
        <v xml:space="preserve">Flatbush </v>
      </c>
    </row>
    <row r="240" spans="1:18" x14ac:dyDescent="0.2">
      <c r="A240" s="1">
        <v>238</v>
      </c>
      <c r="B240" t="s">
        <v>229</v>
      </c>
      <c r="C240">
        <v>40.610227999999999</v>
      </c>
      <c r="D240">
        <v>-73.922216000000006</v>
      </c>
      <c r="E240" t="s">
        <v>619</v>
      </c>
      <c r="F240" t="s">
        <v>1029</v>
      </c>
      <c r="G240">
        <v>2016</v>
      </c>
      <c r="H240">
        <v>2.4500000000000002</v>
      </c>
      <c r="I240" t="s">
        <v>1285</v>
      </c>
      <c r="J240" t="s">
        <v>1297</v>
      </c>
      <c r="K240" s="4" t="s">
        <v>1350</v>
      </c>
      <c r="L240" s="2">
        <v>42578</v>
      </c>
      <c r="M240" s="8">
        <v>0.77405092592592595</v>
      </c>
      <c r="N240" t="str">
        <f t="shared" si="9"/>
        <v>18</v>
      </c>
      <c r="O240" t="str">
        <f>VLOOKUP(K240,Boroughs!A:B,2,FALSE)</f>
        <v>Brooklyn</v>
      </c>
      <c r="P240" t="str">
        <f t="shared" si="10"/>
        <v>Wednesday</v>
      </c>
      <c r="Q240" t="str">
        <f t="shared" si="11"/>
        <v>July</v>
      </c>
      <c r="R240" t="str">
        <f>VLOOKUP(K240, Neighborhood!A:B,2,FALSE)</f>
        <v xml:space="preserve">Flatlands-Mill Basin </v>
      </c>
    </row>
    <row r="241" spans="1:18" x14ac:dyDescent="0.2">
      <c r="A241" s="1">
        <v>239</v>
      </c>
      <c r="B241" t="s">
        <v>230</v>
      </c>
      <c r="C241">
        <v>40.722990000000003</v>
      </c>
      <c r="D241">
        <v>-73.994579999999999</v>
      </c>
      <c r="E241" t="s">
        <v>620</v>
      </c>
      <c r="F241" t="s">
        <v>1030</v>
      </c>
      <c r="G241">
        <v>2016</v>
      </c>
      <c r="H241">
        <v>3.95</v>
      </c>
      <c r="I241" t="s">
        <v>1286</v>
      </c>
      <c r="J241" t="s">
        <v>1303</v>
      </c>
      <c r="K241" s="4" t="s">
        <v>1421</v>
      </c>
      <c r="L241" s="2">
        <v>42553</v>
      </c>
      <c r="M241" s="8">
        <v>0.78813657407407411</v>
      </c>
      <c r="N241" t="str">
        <f t="shared" si="9"/>
        <v>18</v>
      </c>
      <c r="O241" t="str">
        <f>VLOOKUP(K241,Boroughs!A:B,2,FALSE)</f>
        <v>Manhattan</v>
      </c>
      <c r="P241" t="str">
        <f t="shared" si="10"/>
        <v>Saturday</v>
      </c>
      <c r="Q241" t="str">
        <f t="shared" si="11"/>
        <v>July</v>
      </c>
      <c r="R241" t="str">
        <f>VLOOKUP(K241, Neighborhood!A:B,2,FALSE)</f>
        <v>Greenwich Village-Soho</v>
      </c>
    </row>
    <row r="242" spans="1:18" x14ac:dyDescent="0.2">
      <c r="A242" s="1">
        <v>240</v>
      </c>
      <c r="B242" t="s">
        <v>231</v>
      </c>
      <c r="C242">
        <v>40.760399999999997</v>
      </c>
      <c r="D242">
        <v>-73.994690000000006</v>
      </c>
      <c r="E242" t="s">
        <v>621</v>
      </c>
      <c r="F242" t="s">
        <v>1031</v>
      </c>
      <c r="G242">
        <v>2016</v>
      </c>
      <c r="H242">
        <v>3.75</v>
      </c>
      <c r="I242" t="s">
        <v>1276</v>
      </c>
      <c r="J242" t="s">
        <v>1298</v>
      </c>
      <c r="K242" s="4" t="s">
        <v>1335</v>
      </c>
      <c r="L242" s="2">
        <v>42550</v>
      </c>
      <c r="M242" s="8">
        <v>0.73692129629629621</v>
      </c>
      <c r="N242" t="str">
        <f t="shared" si="9"/>
        <v>17</v>
      </c>
      <c r="O242" t="str">
        <f>VLOOKUP(K242,Boroughs!A:B,2,FALSE)</f>
        <v>Manhattan</v>
      </c>
      <c r="P242" t="str">
        <f t="shared" si="10"/>
        <v>Wednesday</v>
      </c>
      <c r="Q242" t="str">
        <f t="shared" si="11"/>
        <v>June</v>
      </c>
      <c r="R242" t="str">
        <f>VLOOKUP(K242, Neighborhood!A:B,2,FALSE)</f>
        <v xml:space="preserve">Theater District-Clinton </v>
      </c>
    </row>
    <row r="243" spans="1:18" x14ac:dyDescent="0.2">
      <c r="A243" s="1">
        <v>241</v>
      </c>
      <c r="B243" t="s">
        <v>232</v>
      </c>
      <c r="C243">
        <v>40.836790000000001</v>
      </c>
      <c r="D243">
        <v>-73.889080000000007</v>
      </c>
      <c r="E243" t="s">
        <v>621</v>
      </c>
      <c r="F243" t="s">
        <v>1032</v>
      </c>
      <c r="G243">
        <v>2016</v>
      </c>
      <c r="H243">
        <v>2.25</v>
      </c>
      <c r="I243" t="s">
        <v>1277</v>
      </c>
      <c r="J243" t="s">
        <v>1297</v>
      </c>
      <c r="K243" s="4" t="s">
        <v>1422</v>
      </c>
      <c r="L243" s="2">
        <v>42550</v>
      </c>
      <c r="M243" s="8">
        <v>0.66850694444444436</v>
      </c>
      <c r="N243" t="str">
        <f t="shared" si="9"/>
        <v>16</v>
      </c>
      <c r="O243" t="str">
        <f>VLOOKUP(K243,Boroughs!A:B,2,FALSE)</f>
        <v>The Bronx</v>
      </c>
      <c r="P243" t="str">
        <f t="shared" si="10"/>
        <v>Wednesday</v>
      </c>
      <c r="Q243" t="str">
        <f t="shared" si="11"/>
        <v>June</v>
      </c>
      <c r="R243" t="str">
        <f>VLOOKUP(K243, Neighborhood!A:B,2,FALSE)</f>
        <v>West Farms-Crotona Park East</v>
      </c>
    </row>
    <row r="244" spans="1:18" x14ac:dyDescent="0.2">
      <c r="A244" s="1">
        <v>242</v>
      </c>
      <c r="B244" t="s">
        <v>233</v>
      </c>
      <c r="C244">
        <v>40.829330400000003</v>
      </c>
      <c r="D244">
        <v>-73.891502399999993</v>
      </c>
      <c r="E244" t="s">
        <v>622</v>
      </c>
      <c r="F244" t="s">
        <v>1033</v>
      </c>
      <c r="G244">
        <v>2016</v>
      </c>
      <c r="H244">
        <v>2.5</v>
      </c>
      <c r="I244" t="s">
        <v>1259</v>
      </c>
      <c r="J244" t="s">
        <v>1297</v>
      </c>
      <c r="K244" s="4" t="s">
        <v>1423</v>
      </c>
      <c r="L244" s="2">
        <v>42548</v>
      </c>
      <c r="M244" s="8">
        <v>0.6702893518518519</v>
      </c>
      <c r="N244" t="str">
        <f t="shared" si="9"/>
        <v>16</v>
      </c>
      <c r="O244" t="str">
        <f>VLOOKUP(K244,Boroughs!A:B,2,FALSE)</f>
        <v>The Bronx</v>
      </c>
      <c r="P244" t="str">
        <f t="shared" si="10"/>
        <v>Monday</v>
      </c>
      <c r="Q244" t="str">
        <f t="shared" si="11"/>
        <v>June</v>
      </c>
      <c r="R244" t="str">
        <f>VLOOKUP(K244, Neighborhood!A:B,2,FALSE)</f>
        <v xml:space="preserve">Longwood-Morrisania </v>
      </c>
    </row>
    <row r="245" spans="1:18" x14ac:dyDescent="0.2">
      <c r="A245" s="1">
        <v>243</v>
      </c>
      <c r="B245" t="s">
        <v>234</v>
      </c>
      <c r="C245">
        <v>40.814208700000002</v>
      </c>
      <c r="D245">
        <v>-73.913197199999999</v>
      </c>
      <c r="E245" t="s">
        <v>622</v>
      </c>
      <c r="F245" t="s">
        <v>1034</v>
      </c>
      <c r="G245">
        <v>2016</v>
      </c>
      <c r="H245">
        <v>2.25</v>
      </c>
      <c r="I245" t="s">
        <v>1277</v>
      </c>
      <c r="J245" t="s">
        <v>1297</v>
      </c>
      <c r="K245" s="4" t="s">
        <v>1340</v>
      </c>
      <c r="L245" s="2">
        <v>42548</v>
      </c>
      <c r="M245" s="8">
        <v>0.64315972222222217</v>
      </c>
      <c r="N245" t="str">
        <f t="shared" si="9"/>
        <v>15</v>
      </c>
      <c r="O245" t="str">
        <f>VLOOKUP(K245,Boroughs!A:B,2,FALSE)</f>
        <v>The Bronx</v>
      </c>
      <c r="P245" t="str">
        <f t="shared" si="10"/>
        <v>Monday</v>
      </c>
      <c r="Q245" t="str">
        <f t="shared" si="11"/>
        <v>June</v>
      </c>
      <c r="R245" t="str">
        <f>VLOOKUP(K245, Neighborhood!A:B,2,FALSE)</f>
        <v xml:space="preserve">Melrose-Longwood </v>
      </c>
    </row>
    <row r="246" spans="1:18" x14ac:dyDescent="0.2">
      <c r="A246" s="1">
        <v>244</v>
      </c>
      <c r="B246" t="s">
        <v>235</v>
      </c>
      <c r="C246">
        <v>40.671329999999998</v>
      </c>
      <c r="D246">
        <v>-73.977699999999999</v>
      </c>
      <c r="E246" t="s">
        <v>623</v>
      </c>
      <c r="F246" t="s">
        <v>1035</v>
      </c>
      <c r="G246">
        <v>2016</v>
      </c>
      <c r="H246">
        <v>2.75</v>
      </c>
      <c r="I246" t="s">
        <v>1254</v>
      </c>
      <c r="J246" t="s">
        <v>1297</v>
      </c>
      <c r="K246" s="4" t="s">
        <v>1397</v>
      </c>
      <c r="L246" s="2">
        <v>42547</v>
      </c>
      <c r="M246" s="8">
        <v>7.9166666666666663E-2</v>
      </c>
      <c r="N246" t="str">
        <f t="shared" si="9"/>
        <v>01</v>
      </c>
      <c r="O246" t="str">
        <f>VLOOKUP(K246,Boroughs!A:B,2,FALSE)</f>
        <v>Brooklyn</v>
      </c>
      <c r="P246" t="str">
        <f t="shared" si="10"/>
        <v>Sunday</v>
      </c>
      <c r="Q246" t="str">
        <f t="shared" si="11"/>
        <v>June</v>
      </c>
      <c r="R246" t="str">
        <f>VLOOKUP(K246, Neighborhood!A:B,2,FALSE)</f>
        <v xml:space="preserve">Park Slope-Windsor Terrace </v>
      </c>
    </row>
    <row r="247" spans="1:18" x14ac:dyDescent="0.2">
      <c r="A247" s="1">
        <v>245</v>
      </c>
      <c r="B247" t="s">
        <v>236</v>
      </c>
      <c r="C247">
        <v>40.732266809999999</v>
      </c>
      <c r="D247">
        <v>-74.003419050000005</v>
      </c>
      <c r="E247" t="s">
        <v>624</v>
      </c>
      <c r="F247" t="s">
        <v>1036</v>
      </c>
      <c r="G247">
        <v>2016</v>
      </c>
      <c r="H247">
        <v>3.25</v>
      </c>
      <c r="I247" t="s">
        <v>1255</v>
      </c>
      <c r="J247" t="s">
        <v>1298</v>
      </c>
      <c r="K247" s="4" t="s">
        <v>1381</v>
      </c>
      <c r="L247" s="2">
        <v>42538</v>
      </c>
      <c r="M247" s="8">
        <v>0.63436342592592598</v>
      </c>
      <c r="N247" t="str">
        <f t="shared" si="9"/>
        <v>15</v>
      </c>
      <c r="O247" t="str">
        <f>VLOOKUP(K247,Boroughs!A:B,2,FALSE)</f>
        <v>Manhattan</v>
      </c>
      <c r="P247" t="str">
        <f t="shared" si="10"/>
        <v>Friday</v>
      </c>
      <c r="Q247" t="str">
        <f t="shared" si="11"/>
        <v>June</v>
      </c>
      <c r="R247" t="str">
        <f>VLOOKUP(K247, Neighborhood!A:B,2,FALSE)</f>
        <v>Greenwich Village-Soho</v>
      </c>
    </row>
    <row r="248" spans="1:18" x14ac:dyDescent="0.2">
      <c r="A248" s="1">
        <v>246</v>
      </c>
      <c r="B248" t="s">
        <v>237</v>
      </c>
      <c r="C248">
        <v>40.780299999999997</v>
      </c>
      <c r="D248">
        <v>-73.953119999999998</v>
      </c>
      <c r="E248" t="s">
        <v>625</v>
      </c>
      <c r="F248" t="s">
        <v>1037</v>
      </c>
      <c r="G248">
        <v>2016</v>
      </c>
      <c r="H248">
        <v>2.5</v>
      </c>
      <c r="I248" t="s">
        <v>1259</v>
      </c>
      <c r="J248" t="s">
        <v>1297</v>
      </c>
      <c r="K248" s="4" t="s">
        <v>1417</v>
      </c>
      <c r="L248" s="2">
        <v>42532</v>
      </c>
      <c r="M248" s="8">
        <v>0.88935185185185184</v>
      </c>
      <c r="N248" t="str">
        <f t="shared" si="9"/>
        <v>21</v>
      </c>
      <c r="O248" t="str">
        <f>VLOOKUP(K248,Boroughs!A:B,2,FALSE)</f>
        <v>Manhattan</v>
      </c>
      <c r="P248" t="str">
        <f t="shared" si="10"/>
        <v>Saturday</v>
      </c>
      <c r="Q248" t="str">
        <f t="shared" si="11"/>
        <v>June</v>
      </c>
      <c r="R248" t="str">
        <f>VLOOKUP(K248, Neighborhood!A:B,2,FALSE)</f>
        <v>Upper East Side</v>
      </c>
    </row>
    <row r="249" spans="1:18" x14ac:dyDescent="0.2">
      <c r="A249" s="1">
        <v>247</v>
      </c>
      <c r="B249" t="s">
        <v>238</v>
      </c>
      <c r="C249">
        <v>40.77711</v>
      </c>
      <c r="D249">
        <v>-73.957160000000002</v>
      </c>
      <c r="E249" t="s">
        <v>626</v>
      </c>
      <c r="F249" t="s">
        <v>1038</v>
      </c>
      <c r="G249">
        <v>2016</v>
      </c>
      <c r="H249">
        <v>3.25</v>
      </c>
      <c r="I249" t="s">
        <v>1255</v>
      </c>
      <c r="J249" t="s">
        <v>1297</v>
      </c>
      <c r="K249" s="4" t="s">
        <v>1424</v>
      </c>
      <c r="L249" s="2">
        <v>42530</v>
      </c>
      <c r="M249" s="8">
        <v>0.82984953703703701</v>
      </c>
      <c r="N249" t="str">
        <f t="shared" si="9"/>
        <v>19</v>
      </c>
      <c r="O249" t="str">
        <f>VLOOKUP(K249,Boroughs!A:B,2,FALSE)</f>
        <v>Manhattan</v>
      </c>
      <c r="P249" t="str">
        <f t="shared" si="10"/>
        <v>Thursday</v>
      </c>
      <c r="Q249" t="str">
        <f t="shared" si="11"/>
        <v>June</v>
      </c>
      <c r="R249" t="str">
        <f>VLOOKUP(K249, Neighborhood!A:B,2,FALSE)</f>
        <v>East Harlem</v>
      </c>
    </row>
    <row r="250" spans="1:18" x14ac:dyDescent="0.2">
      <c r="A250" s="1">
        <v>248</v>
      </c>
      <c r="B250" t="s">
        <v>239</v>
      </c>
      <c r="C250">
        <v>40.778559999999999</v>
      </c>
      <c r="D250">
        <v>-73.952939999999998</v>
      </c>
      <c r="E250" t="s">
        <v>626</v>
      </c>
      <c r="F250" t="s">
        <v>1039</v>
      </c>
      <c r="G250">
        <v>2016</v>
      </c>
      <c r="H250">
        <v>2.75</v>
      </c>
      <c r="I250" t="s">
        <v>1254</v>
      </c>
      <c r="J250" t="s">
        <v>1297</v>
      </c>
      <c r="K250" s="4" t="s">
        <v>1425</v>
      </c>
      <c r="L250" s="2">
        <v>42530</v>
      </c>
      <c r="M250" s="8">
        <v>0.58981481481481479</v>
      </c>
      <c r="N250" t="str">
        <f t="shared" si="9"/>
        <v>14</v>
      </c>
      <c r="O250" t="str">
        <f>VLOOKUP(K250,Boroughs!A:B,2,FALSE)</f>
        <v>Manhattan</v>
      </c>
      <c r="P250" t="str">
        <f t="shared" si="10"/>
        <v>Thursday</v>
      </c>
      <c r="Q250" t="str">
        <f t="shared" si="11"/>
        <v>June</v>
      </c>
      <c r="R250" t="str">
        <f>VLOOKUP(K250, Neighborhood!A:B,2,FALSE)</f>
        <v>Upper East Side</v>
      </c>
    </row>
    <row r="251" spans="1:18" x14ac:dyDescent="0.2">
      <c r="A251" s="1">
        <v>249</v>
      </c>
      <c r="B251" t="s">
        <v>240</v>
      </c>
      <c r="C251">
        <v>40.692442059999998</v>
      </c>
      <c r="D251">
        <v>-73.986702559999998</v>
      </c>
      <c r="E251" t="s">
        <v>627</v>
      </c>
      <c r="F251" t="s">
        <v>1040</v>
      </c>
      <c r="G251">
        <v>2016</v>
      </c>
      <c r="H251">
        <v>1</v>
      </c>
      <c r="I251" t="s">
        <v>1256</v>
      </c>
      <c r="J251" t="s">
        <v>1297</v>
      </c>
      <c r="K251" s="4" t="s">
        <v>1386</v>
      </c>
      <c r="L251" s="2">
        <v>42522</v>
      </c>
      <c r="M251" s="8">
        <v>0.88337962962962957</v>
      </c>
      <c r="N251" t="str">
        <f t="shared" si="9"/>
        <v>21</v>
      </c>
      <c r="O251" t="str">
        <f>VLOOKUP(K251,Boroughs!A:B,2,FALSE)</f>
        <v>Brooklyn</v>
      </c>
      <c r="P251" t="str">
        <f t="shared" si="10"/>
        <v>Wednesday</v>
      </c>
      <c r="Q251" t="str">
        <f t="shared" si="11"/>
        <v>June</v>
      </c>
      <c r="R251" t="str">
        <f>VLOOKUP(K251, Neighborhood!A:B,2,FALSE)</f>
        <v xml:space="preserve">Brooklyn Heights-Cobble Hill </v>
      </c>
    </row>
    <row r="252" spans="1:18" x14ac:dyDescent="0.2">
      <c r="A252" s="1">
        <v>250</v>
      </c>
      <c r="B252" t="s">
        <v>241</v>
      </c>
      <c r="C252">
        <v>40.76079</v>
      </c>
      <c r="D252">
        <v>-73.969409999999996</v>
      </c>
      <c r="E252" t="s">
        <v>628</v>
      </c>
      <c r="F252" t="s">
        <v>1041</v>
      </c>
      <c r="G252">
        <v>2016</v>
      </c>
      <c r="H252">
        <v>5.25</v>
      </c>
      <c r="I252" t="s">
        <v>1287</v>
      </c>
      <c r="J252" t="s">
        <v>1303</v>
      </c>
      <c r="K252" s="4" t="s">
        <v>1376</v>
      </c>
      <c r="L252" s="2">
        <v>42514</v>
      </c>
      <c r="M252" s="8">
        <v>0.96677083333333336</v>
      </c>
      <c r="N252" t="str">
        <f t="shared" si="9"/>
        <v>23</v>
      </c>
      <c r="O252" t="str">
        <f>VLOOKUP(K252,Boroughs!A:B,2,FALSE)</f>
        <v>Manhattan</v>
      </c>
      <c r="P252" t="str">
        <f t="shared" si="10"/>
        <v>Tuesday</v>
      </c>
      <c r="Q252" t="str">
        <f t="shared" si="11"/>
        <v>May</v>
      </c>
      <c r="R252" t="str">
        <f>VLOOKUP(K252, Neighborhood!A:B,2,FALSE)</f>
        <v xml:space="preserve">Sutton Place-Beekman Place </v>
      </c>
    </row>
    <row r="253" spans="1:18" x14ac:dyDescent="0.2">
      <c r="A253" s="1">
        <v>251</v>
      </c>
      <c r="B253" t="s">
        <v>242</v>
      </c>
      <c r="C253">
        <v>40.683610000000002</v>
      </c>
      <c r="D253">
        <v>-73.995140000000006</v>
      </c>
      <c r="E253" t="s">
        <v>629</v>
      </c>
      <c r="F253" t="s">
        <v>1042</v>
      </c>
      <c r="G253">
        <v>2016</v>
      </c>
      <c r="H253">
        <v>2.75</v>
      </c>
      <c r="I253" t="s">
        <v>1254</v>
      </c>
      <c r="J253" t="s">
        <v>1297</v>
      </c>
      <c r="K253" s="4" t="s">
        <v>1404</v>
      </c>
      <c r="L253" s="2">
        <v>42513</v>
      </c>
      <c r="M253" s="8">
        <v>0.85695601851851855</v>
      </c>
      <c r="N253" t="str">
        <f t="shared" si="9"/>
        <v>20</v>
      </c>
      <c r="O253" t="str">
        <f>VLOOKUP(K253,Boroughs!A:B,2,FALSE)</f>
        <v>Brooklyn</v>
      </c>
      <c r="P253" t="str">
        <f t="shared" si="10"/>
        <v>Monday</v>
      </c>
      <c r="Q253" t="str">
        <f t="shared" si="11"/>
        <v>May</v>
      </c>
      <c r="R253" t="str">
        <f>VLOOKUP(K253, Neighborhood!A:B,2,FALSE)</f>
        <v xml:space="preserve">Carroll Gardens-Red Hook </v>
      </c>
    </row>
    <row r="254" spans="1:18" x14ac:dyDescent="0.2">
      <c r="A254" s="1">
        <v>252</v>
      </c>
      <c r="B254" t="s">
        <v>243</v>
      </c>
      <c r="C254">
        <v>40.676859999999998</v>
      </c>
      <c r="D254">
        <v>-73.986189999999993</v>
      </c>
      <c r="E254" t="s">
        <v>630</v>
      </c>
      <c r="F254" t="s">
        <v>1043</v>
      </c>
      <c r="G254">
        <v>2016</v>
      </c>
      <c r="H254">
        <v>2.5</v>
      </c>
      <c r="I254" t="s">
        <v>1259</v>
      </c>
      <c r="J254" t="s">
        <v>1297</v>
      </c>
      <c r="K254" s="4" t="s">
        <v>1397</v>
      </c>
      <c r="L254" s="2">
        <v>42507</v>
      </c>
      <c r="M254" s="8">
        <v>0.85567129629629635</v>
      </c>
      <c r="N254" t="str">
        <f t="shared" si="9"/>
        <v>20</v>
      </c>
      <c r="O254" t="str">
        <f>VLOOKUP(K254,Boroughs!A:B,2,FALSE)</f>
        <v>Brooklyn</v>
      </c>
      <c r="P254" t="str">
        <f t="shared" si="10"/>
        <v>Tuesday</v>
      </c>
      <c r="Q254" t="str">
        <f t="shared" si="11"/>
        <v>May</v>
      </c>
      <c r="R254" t="str">
        <f>VLOOKUP(K254, Neighborhood!A:B,2,FALSE)</f>
        <v xml:space="preserve">Park Slope-Windsor Terrace </v>
      </c>
    </row>
    <row r="255" spans="1:18" x14ac:dyDescent="0.2">
      <c r="A255" s="1">
        <v>253</v>
      </c>
      <c r="B255" t="s">
        <v>244</v>
      </c>
      <c r="C255">
        <v>40.750140000000002</v>
      </c>
      <c r="D255">
        <v>-73.995180000000005</v>
      </c>
      <c r="E255" t="s">
        <v>631</v>
      </c>
      <c r="F255" t="s">
        <v>1044</v>
      </c>
      <c r="G255">
        <v>2016</v>
      </c>
      <c r="H255">
        <v>3</v>
      </c>
      <c r="I255" t="s">
        <v>1253</v>
      </c>
      <c r="J255" t="s">
        <v>1297</v>
      </c>
      <c r="K255" s="4" t="s">
        <v>1315</v>
      </c>
      <c r="L255" s="2">
        <v>42495</v>
      </c>
      <c r="M255" s="8">
        <v>0.69754629629629628</v>
      </c>
      <c r="N255" t="str">
        <f t="shared" si="9"/>
        <v>16</v>
      </c>
      <c r="O255" t="str">
        <f>VLOOKUP(K255,Boroughs!A:B,2,FALSE)</f>
        <v>Manhattan</v>
      </c>
      <c r="P255" t="str">
        <f t="shared" si="10"/>
        <v>Thursday</v>
      </c>
      <c r="Q255" t="str">
        <f t="shared" si="11"/>
        <v>May</v>
      </c>
      <c r="R255" t="str">
        <f>VLOOKUP(K255, Neighborhood!A:B,2,FALSE)</f>
        <v xml:space="preserve">Fur-Flower District </v>
      </c>
    </row>
    <row r="256" spans="1:18" x14ac:dyDescent="0.2">
      <c r="A256" s="1">
        <v>254</v>
      </c>
      <c r="B256" t="s">
        <v>245</v>
      </c>
      <c r="C256">
        <v>40.745521830000001</v>
      </c>
      <c r="D256">
        <v>-73.905557049999999</v>
      </c>
      <c r="E256" t="s">
        <v>632</v>
      </c>
      <c r="F256" t="s">
        <v>1045</v>
      </c>
      <c r="G256">
        <v>2016</v>
      </c>
      <c r="H256">
        <v>2.4500000000000002</v>
      </c>
      <c r="I256" t="s">
        <v>1285</v>
      </c>
      <c r="J256" t="s">
        <v>1297</v>
      </c>
      <c r="K256" s="4" t="s">
        <v>1426</v>
      </c>
      <c r="L256" s="2">
        <v>42493</v>
      </c>
      <c r="M256" s="8">
        <v>0.76211805555555545</v>
      </c>
      <c r="N256" t="str">
        <f t="shared" si="9"/>
        <v>18</v>
      </c>
      <c r="O256" t="str">
        <f>VLOOKUP(K256,Boroughs!A:B,2,FALSE)</f>
        <v>Queens</v>
      </c>
      <c r="P256" t="str">
        <f t="shared" si="10"/>
        <v>Tuesday</v>
      </c>
      <c r="Q256" t="str">
        <f t="shared" si="11"/>
        <v>May</v>
      </c>
      <c r="R256" t="str">
        <f>VLOOKUP(K256, Neighborhood!A:B,2,FALSE)</f>
        <v xml:space="preserve">Woodside </v>
      </c>
    </row>
    <row r="257" spans="1:18" x14ac:dyDescent="0.2">
      <c r="A257" s="1">
        <v>255</v>
      </c>
      <c r="B257" t="s">
        <v>246</v>
      </c>
      <c r="C257">
        <v>40.748849999999997</v>
      </c>
      <c r="D257">
        <v>-73.870859999999993</v>
      </c>
      <c r="E257" t="s">
        <v>632</v>
      </c>
      <c r="F257" t="s">
        <v>1046</v>
      </c>
      <c r="G257">
        <v>2016</v>
      </c>
      <c r="H257">
        <v>1.5</v>
      </c>
      <c r="I257" t="s">
        <v>1279</v>
      </c>
      <c r="J257" t="s">
        <v>1297</v>
      </c>
      <c r="K257" s="4" t="s">
        <v>1380</v>
      </c>
      <c r="L257" s="2">
        <v>42493</v>
      </c>
      <c r="M257" s="8">
        <v>0.5600694444444444</v>
      </c>
      <c r="N257" t="str">
        <f t="shared" si="9"/>
        <v>13</v>
      </c>
      <c r="O257" t="str">
        <f>VLOOKUP(K257,Boroughs!A:B,2,FALSE)</f>
        <v>Queens</v>
      </c>
      <c r="P257" t="str">
        <f t="shared" si="10"/>
        <v>Tuesday</v>
      </c>
      <c r="Q257" t="str">
        <f t="shared" si="11"/>
        <v>May</v>
      </c>
      <c r="R257" t="str">
        <f>VLOOKUP(K257, Neighborhood!A:B,2,FALSE)</f>
        <v xml:space="preserve">Elmhurst </v>
      </c>
    </row>
    <row r="258" spans="1:18" x14ac:dyDescent="0.2">
      <c r="A258" s="1">
        <v>256</v>
      </c>
      <c r="B258" t="s">
        <v>247</v>
      </c>
      <c r="C258">
        <v>40.740310000000001</v>
      </c>
      <c r="D258">
        <v>-73.923730000000006</v>
      </c>
      <c r="E258" t="s">
        <v>633</v>
      </c>
      <c r="F258" t="s">
        <v>1047</v>
      </c>
      <c r="G258">
        <v>2016</v>
      </c>
      <c r="H258">
        <v>2.5</v>
      </c>
      <c r="I258" t="s">
        <v>1259</v>
      </c>
      <c r="J258" t="s">
        <v>1297</v>
      </c>
      <c r="K258" s="4" t="s">
        <v>1427</v>
      </c>
      <c r="L258" s="2">
        <v>42492</v>
      </c>
      <c r="M258" s="8">
        <v>0.81479166666666669</v>
      </c>
      <c r="N258" t="str">
        <f t="shared" si="9"/>
        <v>19</v>
      </c>
      <c r="O258" t="str">
        <f>VLOOKUP(K258,Boroughs!A:B,2,FALSE)</f>
        <v>Queens</v>
      </c>
      <c r="P258" t="str">
        <f t="shared" si="10"/>
        <v>Monday</v>
      </c>
      <c r="Q258" t="str">
        <f t="shared" si="11"/>
        <v>May</v>
      </c>
      <c r="R258" t="str">
        <f>VLOOKUP(K258, Neighborhood!A:B,2,FALSE)</f>
        <v xml:space="preserve">Sunnyside </v>
      </c>
    </row>
    <row r="259" spans="1:18" x14ac:dyDescent="0.2">
      <c r="A259" s="1">
        <v>257</v>
      </c>
      <c r="B259" t="s">
        <v>248</v>
      </c>
      <c r="C259">
        <v>40.678820000000002</v>
      </c>
      <c r="D259">
        <v>-74.011380000000003</v>
      </c>
      <c r="E259" t="s">
        <v>634</v>
      </c>
      <c r="F259" t="s">
        <v>1048</v>
      </c>
      <c r="G259">
        <v>2016</v>
      </c>
      <c r="H259">
        <v>2.5</v>
      </c>
      <c r="I259" t="s">
        <v>1259</v>
      </c>
      <c r="J259" t="s">
        <v>1297</v>
      </c>
      <c r="K259" s="4" t="s">
        <v>1404</v>
      </c>
      <c r="L259" s="2">
        <v>42490</v>
      </c>
      <c r="M259" s="8">
        <v>0.82726851851851846</v>
      </c>
      <c r="N259" t="str">
        <f t="shared" ref="N259:N322" si="12">TEXT(M259,"HH")</f>
        <v>19</v>
      </c>
      <c r="O259" t="str">
        <f>VLOOKUP(K259,Boroughs!A:B,2,FALSE)</f>
        <v>Brooklyn</v>
      </c>
      <c r="P259" t="str">
        <f t="shared" ref="P259:P322" si="13">TEXT(L259,"dddd")</f>
        <v>Saturday</v>
      </c>
      <c r="Q259" t="str">
        <f t="shared" ref="Q259:Q322" si="14">TEXT(L259,"mmmm")</f>
        <v>April</v>
      </c>
      <c r="R259" t="str">
        <f>VLOOKUP(K259, Neighborhood!A:B,2,FALSE)</f>
        <v xml:space="preserve">Carroll Gardens-Red Hook </v>
      </c>
    </row>
    <row r="260" spans="1:18" x14ac:dyDescent="0.2">
      <c r="A260" s="1">
        <v>258</v>
      </c>
      <c r="B260" t="s">
        <v>249</v>
      </c>
      <c r="C260">
        <v>40.710209999999996</v>
      </c>
      <c r="D260">
        <v>-74.016490000000005</v>
      </c>
      <c r="E260" t="s">
        <v>635</v>
      </c>
      <c r="F260" t="s">
        <v>1049</v>
      </c>
      <c r="G260">
        <v>2016</v>
      </c>
      <c r="H260">
        <v>3.15</v>
      </c>
      <c r="I260" t="s">
        <v>1288</v>
      </c>
      <c r="J260" t="s">
        <v>1297</v>
      </c>
      <c r="K260" s="4" t="s">
        <v>1428</v>
      </c>
      <c r="L260" s="2">
        <v>42489</v>
      </c>
      <c r="M260" s="8">
        <v>0.79252314814814817</v>
      </c>
      <c r="N260" t="str">
        <f t="shared" si="12"/>
        <v>19</v>
      </c>
      <c r="O260" t="str">
        <f>VLOOKUP(K260,Boroughs!A:B,2,FALSE)</f>
        <v>Manhattan</v>
      </c>
      <c r="P260" t="str">
        <f t="shared" si="13"/>
        <v>Friday</v>
      </c>
      <c r="Q260" t="str">
        <f t="shared" si="14"/>
        <v>April</v>
      </c>
      <c r="R260" t="str">
        <f>VLOOKUP(K260, Neighborhood!A:B,2,FALSE)</f>
        <v xml:space="preserve">Battery Park City </v>
      </c>
    </row>
    <row r="261" spans="1:18" x14ac:dyDescent="0.2">
      <c r="A261" s="1">
        <v>259</v>
      </c>
      <c r="B261" t="s">
        <v>185</v>
      </c>
      <c r="C261">
        <v>40.683459999999997</v>
      </c>
      <c r="D261">
        <v>-73.990020000000001</v>
      </c>
      <c r="E261" t="s">
        <v>636</v>
      </c>
      <c r="F261" t="s">
        <v>1050</v>
      </c>
      <c r="G261">
        <v>2016</v>
      </c>
      <c r="H261">
        <v>1.5</v>
      </c>
      <c r="I261" t="s">
        <v>1279</v>
      </c>
      <c r="J261" t="s">
        <v>1297</v>
      </c>
      <c r="K261" s="4" t="s">
        <v>1386</v>
      </c>
      <c r="L261" s="2">
        <v>42479</v>
      </c>
      <c r="M261" s="8">
        <v>0.98821759259259256</v>
      </c>
      <c r="N261" t="str">
        <f t="shared" si="12"/>
        <v>23</v>
      </c>
      <c r="O261" t="str">
        <f>VLOOKUP(K261,Boroughs!A:B,2,FALSE)</f>
        <v>Brooklyn</v>
      </c>
      <c r="P261" t="str">
        <f t="shared" si="13"/>
        <v>Tuesday</v>
      </c>
      <c r="Q261" t="str">
        <f t="shared" si="14"/>
        <v>April</v>
      </c>
      <c r="R261" t="str">
        <f>VLOOKUP(K261, Neighborhood!A:B,2,FALSE)</f>
        <v xml:space="preserve">Brooklyn Heights-Cobble Hill </v>
      </c>
    </row>
    <row r="262" spans="1:18" x14ac:dyDescent="0.2">
      <c r="A262" s="1">
        <v>260</v>
      </c>
      <c r="B262" t="s">
        <v>250</v>
      </c>
      <c r="C262">
        <v>40.796840000000003</v>
      </c>
      <c r="D262">
        <v>-73.938119999999998</v>
      </c>
      <c r="E262" t="s">
        <v>637</v>
      </c>
      <c r="F262" t="s">
        <v>1051</v>
      </c>
      <c r="G262">
        <v>2016</v>
      </c>
      <c r="H262">
        <v>2.25</v>
      </c>
      <c r="I262" t="s">
        <v>1277</v>
      </c>
      <c r="J262" t="s">
        <v>1297</v>
      </c>
      <c r="K262" s="4" t="s">
        <v>1352</v>
      </c>
      <c r="L262" s="2">
        <v>42452</v>
      </c>
      <c r="M262" s="8">
        <v>0.72226851851851848</v>
      </c>
      <c r="N262" t="str">
        <f t="shared" si="12"/>
        <v>17</v>
      </c>
      <c r="O262" t="str">
        <f>VLOOKUP(K262,Boroughs!A:B,2,FALSE)</f>
        <v>Manhattan</v>
      </c>
      <c r="P262" t="str">
        <f t="shared" si="13"/>
        <v>Wednesday</v>
      </c>
      <c r="Q262" t="str">
        <f t="shared" si="14"/>
        <v>March</v>
      </c>
      <c r="R262" t="str">
        <f>VLOOKUP(K262, Neighborhood!A:B,2,FALSE)</f>
        <v>East Harlem</v>
      </c>
    </row>
    <row r="263" spans="1:18" x14ac:dyDescent="0.2">
      <c r="A263" s="1">
        <v>261</v>
      </c>
      <c r="B263" t="s">
        <v>251</v>
      </c>
      <c r="C263">
        <v>40.647550000000003</v>
      </c>
      <c r="D263">
        <v>-73.973920000000007</v>
      </c>
      <c r="E263" t="s">
        <v>638</v>
      </c>
      <c r="F263" t="s">
        <v>1052</v>
      </c>
      <c r="G263">
        <v>2016</v>
      </c>
      <c r="H263">
        <v>2.5</v>
      </c>
      <c r="I263" t="s">
        <v>1259</v>
      </c>
      <c r="J263" t="s">
        <v>1297</v>
      </c>
      <c r="K263" s="4" t="s">
        <v>1344</v>
      </c>
      <c r="L263" s="2">
        <v>42444</v>
      </c>
      <c r="M263" s="8">
        <v>0.84180555555555558</v>
      </c>
      <c r="N263" t="str">
        <f t="shared" si="12"/>
        <v>20</v>
      </c>
      <c r="O263" t="str">
        <f>VLOOKUP(K263,Boroughs!A:B,2,FALSE)</f>
        <v>Brooklyn</v>
      </c>
      <c r="P263" t="str">
        <f t="shared" si="13"/>
        <v>Tuesday</v>
      </c>
      <c r="Q263" t="str">
        <f t="shared" si="14"/>
        <v>March</v>
      </c>
      <c r="R263" t="str">
        <f>VLOOKUP(K263, Neighborhood!A:B,2,FALSE)</f>
        <v xml:space="preserve">Kensington-Windsor Terrace </v>
      </c>
    </row>
    <row r="264" spans="1:18" x14ac:dyDescent="0.2">
      <c r="A264" s="1">
        <v>262</v>
      </c>
      <c r="B264" t="s">
        <v>196</v>
      </c>
      <c r="C264">
        <v>40.743810000000003</v>
      </c>
      <c r="D264">
        <v>-74.002949999999998</v>
      </c>
      <c r="E264" t="s">
        <v>639</v>
      </c>
      <c r="F264" t="s">
        <v>1053</v>
      </c>
      <c r="G264">
        <v>2016</v>
      </c>
      <c r="H264">
        <v>2.5</v>
      </c>
      <c r="I264" t="s">
        <v>1259</v>
      </c>
      <c r="J264" t="s">
        <v>1297</v>
      </c>
      <c r="K264" s="4" t="s">
        <v>1375</v>
      </c>
      <c r="L264" s="2">
        <v>42413</v>
      </c>
      <c r="M264" s="8">
        <v>0.91576388888888882</v>
      </c>
      <c r="N264" t="str">
        <f t="shared" si="12"/>
        <v>21</v>
      </c>
      <c r="O264" t="str">
        <f>VLOOKUP(K264,Boroughs!A:B,2,FALSE)</f>
        <v>Manhattan</v>
      </c>
      <c r="P264" t="str">
        <f t="shared" si="13"/>
        <v>Saturday</v>
      </c>
      <c r="Q264" t="str">
        <f t="shared" si="14"/>
        <v>February</v>
      </c>
      <c r="R264" t="str">
        <f>VLOOKUP(K264, Neighborhood!A:B,2,FALSE)</f>
        <v xml:space="preserve">Chelsea </v>
      </c>
    </row>
    <row r="265" spans="1:18" x14ac:dyDescent="0.2">
      <c r="A265" s="1">
        <v>263</v>
      </c>
      <c r="B265" t="s">
        <v>252</v>
      </c>
      <c r="C265">
        <v>40.745109900000003</v>
      </c>
      <c r="D265">
        <v>-73.994709999999998</v>
      </c>
      <c r="E265" t="s">
        <v>639</v>
      </c>
      <c r="F265" t="s">
        <v>1054</v>
      </c>
      <c r="G265">
        <v>2016</v>
      </c>
      <c r="H265">
        <v>2.4500000000000002</v>
      </c>
      <c r="I265" t="s">
        <v>1285</v>
      </c>
      <c r="J265" t="s">
        <v>1297</v>
      </c>
      <c r="K265" s="4" t="s">
        <v>1315</v>
      </c>
      <c r="L265" s="2">
        <v>42413</v>
      </c>
      <c r="M265" s="8">
        <v>0.71581018518518524</v>
      </c>
      <c r="N265" t="str">
        <f t="shared" si="12"/>
        <v>17</v>
      </c>
      <c r="O265" t="str">
        <f>VLOOKUP(K265,Boroughs!A:B,2,FALSE)</f>
        <v>Manhattan</v>
      </c>
      <c r="P265" t="str">
        <f t="shared" si="13"/>
        <v>Saturday</v>
      </c>
      <c r="Q265" t="str">
        <f t="shared" si="14"/>
        <v>February</v>
      </c>
      <c r="R265" t="str">
        <f>VLOOKUP(K265, Neighborhood!A:B,2,FALSE)</f>
        <v xml:space="preserve">Fur-Flower District </v>
      </c>
    </row>
    <row r="266" spans="1:18" x14ac:dyDescent="0.2">
      <c r="A266" s="1">
        <v>264</v>
      </c>
      <c r="B266" t="s">
        <v>253</v>
      </c>
      <c r="C266">
        <v>40.737209999999997</v>
      </c>
      <c r="D266">
        <v>-73.983949999999993</v>
      </c>
      <c r="E266" t="s">
        <v>640</v>
      </c>
      <c r="F266" t="s">
        <v>1055</v>
      </c>
      <c r="G266">
        <v>2016</v>
      </c>
      <c r="H266">
        <v>2.5</v>
      </c>
      <c r="I266" t="s">
        <v>1259</v>
      </c>
      <c r="J266" t="s">
        <v>1297</v>
      </c>
      <c r="K266" s="4" t="s">
        <v>1429</v>
      </c>
      <c r="L266" s="2">
        <v>42398</v>
      </c>
      <c r="M266" s="8">
        <v>0.83875</v>
      </c>
      <c r="N266" t="str">
        <f t="shared" si="12"/>
        <v>20</v>
      </c>
      <c r="O266" t="str">
        <f>VLOOKUP(K266,Boroughs!A:B,2,FALSE)</f>
        <v>Manhattan</v>
      </c>
      <c r="P266" t="str">
        <f t="shared" si="13"/>
        <v>Friday</v>
      </c>
      <c r="Q266" t="str">
        <f t="shared" si="14"/>
        <v>January</v>
      </c>
      <c r="R266" t="str">
        <f>VLOOKUP(K266, Neighborhood!A:B,2,FALSE)</f>
        <v>Lower East Side-East Village-Stuy Town</v>
      </c>
    </row>
    <row r="267" spans="1:18" x14ac:dyDescent="0.2">
      <c r="A267" s="1">
        <v>265</v>
      </c>
      <c r="B267" t="s">
        <v>254</v>
      </c>
      <c r="C267">
        <v>40.748750000000001</v>
      </c>
      <c r="D267">
        <v>-73.976140000000001</v>
      </c>
      <c r="E267" t="s">
        <v>641</v>
      </c>
      <c r="F267" t="s">
        <v>1056</v>
      </c>
      <c r="G267">
        <v>2016</v>
      </c>
      <c r="H267">
        <v>2.5</v>
      </c>
      <c r="I267" t="s">
        <v>1259</v>
      </c>
      <c r="J267" t="s">
        <v>1297</v>
      </c>
      <c r="K267" s="4" t="s">
        <v>1382</v>
      </c>
      <c r="L267" s="2">
        <v>42395</v>
      </c>
      <c r="M267" s="8">
        <v>0.78525462962962955</v>
      </c>
      <c r="N267" t="str">
        <f t="shared" si="12"/>
        <v>18</v>
      </c>
      <c r="O267" t="str">
        <f>VLOOKUP(K267,Boroughs!A:B,2,FALSE)</f>
        <v>Manhattan</v>
      </c>
      <c r="P267" t="str">
        <f t="shared" si="13"/>
        <v>Tuesday</v>
      </c>
      <c r="Q267" t="str">
        <f t="shared" si="14"/>
        <v>January</v>
      </c>
      <c r="R267" t="str">
        <f>VLOOKUP(K267, Neighborhood!A:B,2,FALSE)</f>
        <v xml:space="preserve">Murray Hill </v>
      </c>
    </row>
    <row r="268" spans="1:18" x14ac:dyDescent="0.2">
      <c r="A268" s="1">
        <v>266</v>
      </c>
      <c r="B268" t="s">
        <v>255</v>
      </c>
      <c r="C268">
        <v>40.746740000000003</v>
      </c>
      <c r="D268">
        <v>-73.997219999999999</v>
      </c>
      <c r="E268" t="s">
        <v>642</v>
      </c>
      <c r="F268" t="s">
        <v>1057</v>
      </c>
      <c r="G268">
        <v>2016</v>
      </c>
      <c r="H268">
        <v>2.25</v>
      </c>
      <c r="I268" t="s">
        <v>1277</v>
      </c>
      <c r="J268" t="s">
        <v>1297</v>
      </c>
      <c r="K268" s="4" t="s">
        <v>1315</v>
      </c>
      <c r="L268" s="2">
        <v>42374</v>
      </c>
      <c r="M268" s="8">
        <v>0.91468749999999999</v>
      </c>
      <c r="N268" t="str">
        <f t="shared" si="12"/>
        <v>21</v>
      </c>
      <c r="O268" t="str">
        <f>VLOOKUP(K268,Boroughs!A:B,2,FALSE)</f>
        <v>Manhattan</v>
      </c>
      <c r="P268" t="str">
        <f t="shared" si="13"/>
        <v>Tuesday</v>
      </c>
      <c r="Q268" t="str">
        <f t="shared" si="14"/>
        <v>January</v>
      </c>
      <c r="R268" t="str">
        <f>VLOOKUP(K268, Neighborhood!A:B,2,FALSE)</f>
        <v xml:space="preserve">Fur-Flower District </v>
      </c>
    </row>
    <row r="269" spans="1:18" x14ac:dyDescent="0.2">
      <c r="A269" s="1">
        <v>267</v>
      </c>
      <c r="B269" t="s">
        <v>107</v>
      </c>
      <c r="C269">
        <v>40.723908680000001</v>
      </c>
      <c r="D269">
        <v>-73.950386820000006</v>
      </c>
      <c r="E269" t="s">
        <v>643</v>
      </c>
      <c r="F269" t="s">
        <v>1058</v>
      </c>
      <c r="G269">
        <v>2015</v>
      </c>
      <c r="H269">
        <v>3.25</v>
      </c>
      <c r="I269" t="s">
        <v>1255</v>
      </c>
      <c r="J269" t="s">
        <v>1298</v>
      </c>
      <c r="K269" s="4" t="s">
        <v>1385</v>
      </c>
      <c r="L269" s="2">
        <v>42369</v>
      </c>
      <c r="M269" s="8">
        <v>0.71388888888888891</v>
      </c>
      <c r="N269" t="str">
        <f t="shared" si="12"/>
        <v>17</v>
      </c>
      <c r="O269" t="str">
        <f>VLOOKUP(K269,Boroughs!A:B,2,FALSE)</f>
        <v>Brooklyn</v>
      </c>
      <c r="P269" t="str">
        <f t="shared" si="13"/>
        <v>Thursday</v>
      </c>
      <c r="Q269" t="str">
        <f t="shared" si="14"/>
        <v>December</v>
      </c>
      <c r="R269" t="str">
        <f>VLOOKUP(K269, Neighborhood!A:B,2,FALSE)</f>
        <v xml:space="preserve">Greenpoint </v>
      </c>
    </row>
    <row r="270" spans="1:18" x14ac:dyDescent="0.2">
      <c r="A270" s="1">
        <v>268</v>
      </c>
      <c r="B270" t="s">
        <v>239</v>
      </c>
      <c r="C270">
        <v>40.777833809999997</v>
      </c>
      <c r="D270">
        <v>-73.982492410000006</v>
      </c>
      <c r="E270" t="s">
        <v>643</v>
      </c>
      <c r="F270" t="s">
        <v>1059</v>
      </c>
      <c r="G270">
        <v>2015</v>
      </c>
      <c r="H270">
        <v>3.5</v>
      </c>
      <c r="I270" t="s">
        <v>1257</v>
      </c>
      <c r="J270" t="s">
        <v>1298</v>
      </c>
      <c r="K270" s="4" t="s">
        <v>1430</v>
      </c>
      <c r="L270" s="2">
        <v>42369</v>
      </c>
      <c r="M270" s="8">
        <v>0.95165509259259251</v>
      </c>
      <c r="N270" t="str">
        <f t="shared" si="12"/>
        <v>22</v>
      </c>
      <c r="O270" t="str">
        <f>VLOOKUP(K270,Boroughs!A:B,2,FALSE)</f>
        <v>Manhattan</v>
      </c>
      <c r="P270" t="str">
        <f t="shared" si="13"/>
        <v>Thursday</v>
      </c>
      <c r="Q270" t="str">
        <f t="shared" si="14"/>
        <v>December</v>
      </c>
      <c r="R270" t="str">
        <f>VLOOKUP(K270, Neighborhood!A:B,2,FALSE)</f>
        <v xml:space="preserve">Lincoln Square-Ansonia </v>
      </c>
    </row>
    <row r="271" spans="1:18" x14ac:dyDescent="0.2">
      <c r="A271" s="1">
        <v>269</v>
      </c>
      <c r="B271" t="s">
        <v>256</v>
      </c>
      <c r="C271">
        <v>40.746450000000003</v>
      </c>
      <c r="D271">
        <v>-73.980260000000001</v>
      </c>
      <c r="E271" t="s">
        <v>644</v>
      </c>
      <c r="F271" t="s">
        <v>1060</v>
      </c>
      <c r="G271">
        <v>2015</v>
      </c>
      <c r="H271">
        <v>2.5</v>
      </c>
      <c r="I271" t="s">
        <v>1259</v>
      </c>
      <c r="J271" t="s">
        <v>1297</v>
      </c>
      <c r="K271" s="4" t="s">
        <v>1382</v>
      </c>
      <c r="L271" s="2">
        <v>42366</v>
      </c>
      <c r="M271" s="8">
        <v>0.74855324074074081</v>
      </c>
      <c r="N271" t="str">
        <f t="shared" si="12"/>
        <v>17</v>
      </c>
      <c r="O271" t="str">
        <f>VLOOKUP(K271,Boroughs!A:B,2,FALSE)</f>
        <v>Manhattan</v>
      </c>
      <c r="P271" t="str">
        <f t="shared" si="13"/>
        <v>Monday</v>
      </c>
      <c r="Q271" t="str">
        <f t="shared" si="14"/>
        <v>December</v>
      </c>
      <c r="R271" t="str">
        <f>VLOOKUP(K271, Neighborhood!A:B,2,FALSE)</f>
        <v xml:space="preserve">Murray Hill </v>
      </c>
    </row>
    <row r="272" spans="1:18" x14ac:dyDescent="0.2">
      <c r="A272" s="1">
        <v>270</v>
      </c>
      <c r="B272" t="s">
        <v>257</v>
      </c>
      <c r="C272">
        <v>40.700310000000002</v>
      </c>
      <c r="D272">
        <v>-73.906130000000005</v>
      </c>
      <c r="E272" t="s">
        <v>645</v>
      </c>
      <c r="F272" t="s">
        <v>1061</v>
      </c>
      <c r="G272">
        <v>2015</v>
      </c>
      <c r="H272">
        <v>2.5</v>
      </c>
      <c r="I272" t="s">
        <v>1259</v>
      </c>
      <c r="J272" t="s">
        <v>1297</v>
      </c>
      <c r="K272" s="4" t="s">
        <v>1419</v>
      </c>
      <c r="L272" s="2">
        <v>42364</v>
      </c>
      <c r="M272" s="8">
        <v>0.74798611111111113</v>
      </c>
      <c r="N272" t="str">
        <f t="shared" si="12"/>
        <v>17</v>
      </c>
      <c r="O272" t="str">
        <f>VLOOKUP(K272,Boroughs!A:B,2,FALSE)</f>
        <v>Queens</v>
      </c>
      <c r="P272" t="str">
        <f t="shared" si="13"/>
        <v>Saturday</v>
      </c>
      <c r="Q272" t="str">
        <f t="shared" si="14"/>
        <v>December</v>
      </c>
      <c r="R272" t="str">
        <f>VLOOKUP(K272, Neighborhood!A:B,2,FALSE)</f>
        <v xml:space="preserve">Richmond Hill </v>
      </c>
    </row>
    <row r="273" spans="1:18" x14ac:dyDescent="0.2">
      <c r="A273" s="1">
        <v>271</v>
      </c>
      <c r="B273" t="s">
        <v>258</v>
      </c>
      <c r="C273">
        <v>40.638289999999998</v>
      </c>
      <c r="D273">
        <v>-74.07938</v>
      </c>
      <c r="E273" t="s">
        <v>646</v>
      </c>
      <c r="F273" t="s">
        <v>1062</v>
      </c>
      <c r="G273">
        <v>2015</v>
      </c>
      <c r="H273">
        <v>2</v>
      </c>
      <c r="I273" t="s">
        <v>1266</v>
      </c>
      <c r="J273" t="s">
        <v>1297</v>
      </c>
      <c r="K273" s="4" t="s">
        <v>1391</v>
      </c>
      <c r="L273" s="2">
        <v>42362</v>
      </c>
      <c r="M273" s="8">
        <v>0.60707175925925927</v>
      </c>
      <c r="N273" t="str">
        <f t="shared" si="12"/>
        <v>14</v>
      </c>
      <c r="O273" t="str">
        <f>VLOOKUP(K273,Boroughs!A:B,2,FALSE)</f>
        <v>Staten Island</v>
      </c>
      <c r="P273" t="str">
        <f t="shared" si="13"/>
        <v>Thursday</v>
      </c>
      <c r="Q273" t="str">
        <f t="shared" si="14"/>
        <v>December</v>
      </c>
      <c r="R273" t="str">
        <f>VLOOKUP(K273, Neighborhood!A:B,2,FALSE)</f>
        <v xml:space="preserve">New Brighton-Grymes Hill </v>
      </c>
    </row>
    <row r="274" spans="1:18" x14ac:dyDescent="0.2">
      <c r="A274" s="1">
        <v>272</v>
      </c>
      <c r="B274" t="s">
        <v>259</v>
      </c>
      <c r="C274">
        <v>40.728749999999998</v>
      </c>
      <c r="D274">
        <v>-74.000100000000003</v>
      </c>
      <c r="E274" t="s">
        <v>647</v>
      </c>
      <c r="F274" t="s">
        <v>1063</v>
      </c>
      <c r="G274">
        <v>2015</v>
      </c>
      <c r="H274">
        <v>3.5</v>
      </c>
      <c r="I274" t="s">
        <v>1257</v>
      </c>
      <c r="J274" t="s">
        <v>1298</v>
      </c>
      <c r="K274" s="4" t="s">
        <v>1421</v>
      </c>
      <c r="L274" s="2">
        <v>42360</v>
      </c>
      <c r="M274" s="8">
        <v>0.84440972222222221</v>
      </c>
      <c r="N274" t="str">
        <f t="shared" si="12"/>
        <v>20</v>
      </c>
      <c r="O274" t="str">
        <f>VLOOKUP(K274,Boroughs!A:B,2,FALSE)</f>
        <v>Manhattan</v>
      </c>
      <c r="P274" t="str">
        <f t="shared" si="13"/>
        <v>Tuesday</v>
      </c>
      <c r="Q274" t="str">
        <f t="shared" si="14"/>
        <v>December</v>
      </c>
      <c r="R274" t="str">
        <f>VLOOKUP(K274, Neighborhood!A:B,2,FALSE)</f>
        <v>Greenwich Village-Soho</v>
      </c>
    </row>
    <row r="275" spans="1:18" x14ac:dyDescent="0.2">
      <c r="A275" s="1">
        <v>273</v>
      </c>
      <c r="B275" t="s">
        <v>260</v>
      </c>
      <c r="C275">
        <v>40.754605099999999</v>
      </c>
      <c r="D275">
        <v>-73.968523399999995</v>
      </c>
      <c r="E275" t="s">
        <v>648</v>
      </c>
      <c r="F275" t="s">
        <v>1064</v>
      </c>
      <c r="G275">
        <v>2015</v>
      </c>
      <c r="H275">
        <v>3</v>
      </c>
      <c r="I275" t="s">
        <v>1253</v>
      </c>
      <c r="J275" t="s">
        <v>1297</v>
      </c>
      <c r="K275" s="4" t="s">
        <v>1376</v>
      </c>
      <c r="L275" s="2">
        <v>42358</v>
      </c>
      <c r="M275" s="8">
        <v>0.58885416666666668</v>
      </c>
      <c r="N275" t="str">
        <f t="shared" si="12"/>
        <v>14</v>
      </c>
      <c r="O275" t="str">
        <f>VLOOKUP(K275,Boroughs!A:B,2,FALSE)</f>
        <v>Manhattan</v>
      </c>
      <c r="P275" t="str">
        <f t="shared" si="13"/>
        <v>Sunday</v>
      </c>
      <c r="Q275" t="str">
        <f t="shared" si="14"/>
        <v>December</v>
      </c>
      <c r="R275" t="str">
        <f>VLOOKUP(K275, Neighborhood!A:B,2,FALSE)</f>
        <v xml:space="preserve">Sutton Place-Beekman Place </v>
      </c>
    </row>
    <row r="276" spans="1:18" x14ac:dyDescent="0.2">
      <c r="A276" s="1">
        <v>274</v>
      </c>
      <c r="B276" t="s">
        <v>261</v>
      </c>
      <c r="C276">
        <v>40.7331</v>
      </c>
      <c r="D276">
        <v>-73.999549999999999</v>
      </c>
      <c r="E276" t="s">
        <v>649</v>
      </c>
      <c r="F276" t="s">
        <v>1065</v>
      </c>
      <c r="G276">
        <v>2015</v>
      </c>
      <c r="H276">
        <v>1</v>
      </c>
      <c r="I276" t="s">
        <v>1256</v>
      </c>
      <c r="J276" t="s">
        <v>1297</v>
      </c>
      <c r="K276" s="4" t="s">
        <v>1375</v>
      </c>
      <c r="L276" s="2">
        <v>42355</v>
      </c>
      <c r="M276" s="8">
        <v>0.81400462962962961</v>
      </c>
      <c r="N276" t="str">
        <f t="shared" si="12"/>
        <v>19</v>
      </c>
      <c r="O276" t="str">
        <f>VLOOKUP(K276,Boroughs!A:B,2,FALSE)</f>
        <v>Manhattan</v>
      </c>
      <c r="P276" t="str">
        <f t="shared" si="13"/>
        <v>Thursday</v>
      </c>
      <c r="Q276" t="str">
        <f t="shared" si="14"/>
        <v>December</v>
      </c>
      <c r="R276" t="str">
        <f>VLOOKUP(K276, Neighborhood!A:B,2,FALSE)</f>
        <v xml:space="preserve">Chelsea </v>
      </c>
    </row>
    <row r="277" spans="1:18" x14ac:dyDescent="0.2">
      <c r="A277" s="1">
        <v>275</v>
      </c>
      <c r="B277" t="s">
        <v>262</v>
      </c>
      <c r="C277">
        <v>40.763289999999998</v>
      </c>
      <c r="D277">
        <v>-73.968459999999993</v>
      </c>
      <c r="E277" t="s">
        <v>650</v>
      </c>
      <c r="F277" t="s">
        <v>1066</v>
      </c>
      <c r="G277">
        <v>2015</v>
      </c>
      <c r="H277">
        <v>2.5</v>
      </c>
      <c r="I277" t="s">
        <v>1259</v>
      </c>
      <c r="J277" t="s">
        <v>1298</v>
      </c>
      <c r="K277" s="4" t="s">
        <v>1416</v>
      </c>
      <c r="L277" s="2">
        <v>42354</v>
      </c>
      <c r="M277" s="8">
        <v>0.71059027777777783</v>
      </c>
      <c r="N277" t="str">
        <f t="shared" si="12"/>
        <v>17</v>
      </c>
      <c r="O277" t="str">
        <f>VLOOKUP(K277,Boroughs!A:B,2,FALSE)</f>
        <v>Manhattan</v>
      </c>
      <c r="P277" t="str">
        <f t="shared" si="13"/>
        <v>Wednesday</v>
      </c>
      <c r="Q277" t="str">
        <f t="shared" si="14"/>
        <v>December</v>
      </c>
      <c r="R277" t="e">
        <f>VLOOKUP(K277, Neighborhood!A:B,2,FALSE)</f>
        <v>#N/A</v>
      </c>
    </row>
    <row r="278" spans="1:18" x14ac:dyDescent="0.2">
      <c r="A278" s="1">
        <v>276</v>
      </c>
      <c r="B278" t="s">
        <v>263</v>
      </c>
      <c r="C278">
        <v>40.765429400000002</v>
      </c>
      <c r="D278">
        <v>-73.990929399999999</v>
      </c>
      <c r="E278" t="s">
        <v>651</v>
      </c>
      <c r="F278" t="s">
        <v>1067</v>
      </c>
      <c r="G278">
        <v>2015</v>
      </c>
      <c r="H278">
        <v>2.75</v>
      </c>
      <c r="I278" t="s">
        <v>1254</v>
      </c>
      <c r="J278" t="s">
        <v>1297</v>
      </c>
      <c r="K278" s="4" t="s">
        <v>1379</v>
      </c>
      <c r="L278" s="2">
        <v>42351</v>
      </c>
      <c r="M278" s="8">
        <v>0.58980324074074075</v>
      </c>
      <c r="N278" t="str">
        <f t="shared" si="12"/>
        <v>14</v>
      </c>
      <c r="O278" t="str">
        <f>VLOOKUP(K278,Boroughs!A:B,2,FALSE)</f>
        <v>Manhattan</v>
      </c>
      <c r="P278" t="str">
        <f t="shared" si="13"/>
        <v>Sunday</v>
      </c>
      <c r="Q278" t="str">
        <f t="shared" si="14"/>
        <v>December</v>
      </c>
      <c r="R278" t="str">
        <f>VLOOKUP(K278, Neighborhood!A:B,2,FALSE)</f>
        <v xml:space="preserve">Midtown-Clinton </v>
      </c>
    </row>
    <row r="279" spans="1:18" x14ac:dyDescent="0.2">
      <c r="A279" s="1">
        <v>277</v>
      </c>
      <c r="B279" t="s">
        <v>264</v>
      </c>
      <c r="C279">
        <v>40.710071300000003</v>
      </c>
      <c r="D279">
        <v>-74.010314899999997</v>
      </c>
      <c r="E279" t="s">
        <v>652</v>
      </c>
      <c r="F279" t="s">
        <v>1068</v>
      </c>
      <c r="G279">
        <v>2015</v>
      </c>
      <c r="H279">
        <v>2.5</v>
      </c>
      <c r="I279" t="s">
        <v>1259</v>
      </c>
      <c r="J279" t="s">
        <v>1297</v>
      </c>
      <c r="K279" s="4" t="s">
        <v>1431</v>
      </c>
      <c r="L279" s="2">
        <v>42348</v>
      </c>
      <c r="M279" s="8">
        <v>0.77322916666666675</v>
      </c>
      <c r="N279" t="str">
        <f t="shared" si="12"/>
        <v>18</v>
      </c>
      <c r="O279" t="str">
        <f>VLOOKUP(K279,Boroughs!A:B,2,FALSE)</f>
        <v>Manhattan</v>
      </c>
      <c r="P279" t="str">
        <f t="shared" si="13"/>
        <v>Thursday</v>
      </c>
      <c r="Q279" t="str">
        <f t="shared" si="14"/>
        <v>December</v>
      </c>
      <c r="R279" t="str">
        <f>VLOOKUP(K279, Neighborhood!A:B,2,FALSE)</f>
        <v>The Financial District</v>
      </c>
    </row>
    <row r="280" spans="1:18" x14ac:dyDescent="0.2">
      <c r="A280" s="1">
        <v>278</v>
      </c>
      <c r="B280" t="s">
        <v>173</v>
      </c>
      <c r="C280">
        <v>40.713501620000002</v>
      </c>
      <c r="D280">
        <v>-73.998545980000003</v>
      </c>
      <c r="E280" t="s">
        <v>653</v>
      </c>
      <c r="F280" t="s">
        <v>1069</v>
      </c>
      <c r="G280">
        <v>2015</v>
      </c>
      <c r="H280">
        <v>4</v>
      </c>
      <c r="I280" t="s">
        <v>1270</v>
      </c>
      <c r="J280" t="s">
        <v>1298</v>
      </c>
      <c r="K280" s="4" t="s">
        <v>1409</v>
      </c>
      <c r="L280" s="2">
        <v>42343</v>
      </c>
      <c r="M280" s="8">
        <v>0.84181712962962962</v>
      </c>
      <c r="N280" t="str">
        <f t="shared" si="12"/>
        <v>20</v>
      </c>
      <c r="O280" t="str">
        <f>VLOOKUP(K280,Boroughs!A:B,2,FALSE)</f>
        <v>Manhattan</v>
      </c>
      <c r="P280" t="str">
        <f t="shared" si="13"/>
        <v>Saturday</v>
      </c>
      <c r="Q280" t="str">
        <f t="shared" si="14"/>
        <v>December</v>
      </c>
      <c r="R280" t="str">
        <f>VLOOKUP(K280, Neighborhood!A:B,2,FALSE)</f>
        <v>Chinatown and Vicinity</v>
      </c>
    </row>
    <row r="281" spans="1:18" x14ac:dyDescent="0.2">
      <c r="A281" s="1">
        <v>279</v>
      </c>
      <c r="B281" t="s">
        <v>265</v>
      </c>
      <c r="C281">
        <v>40.723799999999997</v>
      </c>
      <c r="D281">
        <v>-74.004589899999999</v>
      </c>
      <c r="E281" t="s">
        <v>654</v>
      </c>
      <c r="F281" t="s">
        <v>1070</v>
      </c>
      <c r="G281">
        <v>2015</v>
      </c>
      <c r="H281">
        <v>2.75</v>
      </c>
      <c r="I281" t="s">
        <v>1254</v>
      </c>
      <c r="J281" t="s">
        <v>1297</v>
      </c>
      <c r="K281" s="4" t="s">
        <v>1421</v>
      </c>
      <c r="L281" s="2">
        <v>42341</v>
      </c>
      <c r="M281" s="8">
        <v>0.66195601851851849</v>
      </c>
      <c r="N281" t="str">
        <f t="shared" si="12"/>
        <v>15</v>
      </c>
      <c r="O281" t="str">
        <f>VLOOKUP(K281,Boroughs!A:B,2,FALSE)</f>
        <v>Manhattan</v>
      </c>
      <c r="P281" t="str">
        <f t="shared" si="13"/>
        <v>Thursday</v>
      </c>
      <c r="Q281" t="str">
        <f t="shared" si="14"/>
        <v>December</v>
      </c>
      <c r="R281" t="str">
        <f>VLOOKUP(K281, Neighborhood!A:B,2,FALSE)</f>
        <v>Greenwich Village-Soho</v>
      </c>
    </row>
    <row r="282" spans="1:18" x14ac:dyDescent="0.2">
      <c r="A282" s="1">
        <v>280</v>
      </c>
      <c r="B282" t="s">
        <v>49</v>
      </c>
      <c r="C282">
        <v>40.704458690000003</v>
      </c>
      <c r="D282">
        <v>-73.919242670000003</v>
      </c>
      <c r="E282" t="s">
        <v>655</v>
      </c>
      <c r="F282" t="s">
        <v>1071</v>
      </c>
      <c r="G282">
        <v>2015</v>
      </c>
      <c r="H282">
        <v>2.25</v>
      </c>
      <c r="I282" t="s">
        <v>1277</v>
      </c>
      <c r="J282" t="s">
        <v>1297</v>
      </c>
      <c r="K282" s="4" t="s">
        <v>1347</v>
      </c>
      <c r="L282" s="2">
        <v>42332</v>
      </c>
      <c r="M282" s="8">
        <v>0.85173611111111114</v>
      </c>
      <c r="N282" t="str">
        <f t="shared" si="12"/>
        <v>20</v>
      </c>
      <c r="O282" t="str">
        <f>VLOOKUP(K282,Boroughs!A:B,2,FALSE)</f>
        <v>Brooklyn</v>
      </c>
      <c r="P282" t="str">
        <f t="shared" si="13"/>
        <v>Tuesday</v>
      </c>
      <c r="Q282" t="str">
        <f t="shared" si="14"/>
        <v>November</v>
      </c>
      <c r="R282" t="str">
        <f>VLOOKUP(K282, Neighborhood!A:B,2,FALSE)</f>
        <v xml:space="preserve">Bushwick </v>
      </c>
    </row>
    <row r="283" spans="1:18" x14ac:dyDescent="0.2">
      <c r="A283" s="1">
        <v>281</v>
      </c>
      <c r="B283" t="s">
        <v>266</v>
      </c>
      <c r="C283">
        <v>40.745049999999999</v>
      </c>
      <c r="D283">
        <v>-73.978210000000004</v>
      </c>
      <c r="E283" t="s">
        <v>656</v>
      </c>
      <c r="F283" t="s">
        <v>1072</v>
      </c>
      <c r="G283">
        <v>2015</v>
      </c>
      <c r="H283">
        <v>3</v>
      </c>
      <c r="I283" t="s">
        <v>1253</v>
      </c>
      <c r="J283" t="s">
        <v>1297</v>
      </c>
      <c r="K283" s="4" t="s">
        <v>1382</v>
      </c>
      <c r="L283" s="2">
        <v>42329</v>
      </c>
      <c r="M283" s="8">
        <v>0.75657407407407407</v>
      </c>
      <c r="N283" t="str">
        <f t="shared" si="12"/>
        <v>18</v>
      </c>
      <c r="O283" t="str">
        <f>VLOOKUP(K283,Boroughs!A:B,2,FALSE)</f>
        <v>Manhattan</v>
      </c>
      <c r="P283" t="str">
        <f t="shared" si="13"/>
        <v>Saturday</v>
      </c>
      <c r="Q283" t="str">
        <f t="shared" si="14"/>
        <v>November</v>
      </c>
      <c r="R283" t="str">
        <f>VLOOKUP(K283, Neighborhood!A:B,2,FALSE)</f>
        <v xml:space="preserve">Murray Hill </v>
      </c>
    </row>
    <row r="284" spans="1:18" x14ac:dyDescent="0.2">
      <c r="A284" s="1">
        <v>282</v>
      </c>
      <c r="B284" t="s">
        <v>267</v>
      </c>
      <c r="C284">
        <v>40.743856299999997</v>
      </c>
      <c r="D284">
        <v>-73.979275700000002</v>
      </c>
      <c r="E284" t="s">
        <v>657</v>
      </c>
      <c r="F284" t="s">
        <v>1073</v>
      </c>
      <c r="G284">
        <v>2015</v>
      </c>
      <c r="H284">
        <v>5</v>
      </c>
      <c r="I284" t="s">
        <v>1269</v>
      </c>
      <c r="J284" t="s">
        <v>1298</v>
      </c>
      <c r="K284" s="4" t="s">
        <v>1382</v>
      </c>
      <c r="L284" s="2">
        <v>42328</v>
      </c>
      <c r="M284" s="8">
        <v>0.59670138888888891</v>
      </c>
      <c r="N284" t="str">
        <f t="shared" si="12"/>
        <v>14</v>
      </c>
      <c r="O284" t="str">
        <f>VLOOKUP(K284,Boroughs!A:B,2,FALSE)</f>
        <v>Manhattan</v>
      </c>
      <c r="P284" t="str">
        <f t="shared" si="13"/>
        <v>Friday</v>
      </c>
      <c r="Q284" t="str">
        <f t="shared" si="14"/>
        <v>November</v>
      </c>
      <c r="R284" t="str">
        <f>VLOOKUP(K284, Neighborhood!A:B,2,FALSE)</f>
        <v xml:space="preserve">Murray Hill </v>
      </c>
    </row>
    <row r="285" spans="1:18" x14ac:dyDescent="0.2">
      <c r="A285" s="1">
        <v>283</v>
      </c>
      <c r="B285" t="s">
        <v>268</v>
      </c>
      <c r="C285">
        <v>40.726700000000001</v>
      </c>
      <c r="D285">
        <v>-73.977270000000004</v>
      </c>
      <c r="E285" t="s">
        <v>657</v>
      </c>
      <c r="F285" t="s">
        <v>1074</v>
      </c>
      <c r="G285">
        <v>2015</v>
      </c>
      <c r="H285">
        <v>2.25</v>
      </c>
      <c r="I285" t="s">
        <v>1277</v>
      </c>
      <c r="J285" t="s">
        <v>1297</v>
      </c>
      <c r="K285" s="4" t="s">
        <v>1390</v>
      </c>
      <c r="L285" s="2">
        <v>42328</v>
      </c>
      <c r="M285" s="8">
        <v>0.99480324074074078</v>
      </c>
      <c r="N285" t="str">
        <f t="shared" si="12"/>
        <v>23</v>
      </c>
      <c r="O285" t="str">
        <f>VLOOKUP(K285,Boroughs!A:B,2,FALSE)</f>
        <v>Manhattan</v>
      </c>
      <c r="P285" t="str">
        <f t="shared" si="13"/>
        <v>Friday</v>
      </c>
      <c r="Q285" t="str">
        <f t="shared" si="14"/>
        <v>November</v>
      </c>
      <c r="R285" t="str">
        <f>VLOOKUP(K285, Neighborhood!A:B,2,FALSE)</f>
        <v>Lower East Side-East Village-Stuy Town</v>
      </c>
    </row>
    <row r="286" spans="1:18" x14ac:dyDescent="0.2">
      <c r="A286" s="1">
        <v>284</v>
      </c>
      <c r="B286" t="s">
        <v>269</v>
      </c>
      <c r="C286">
        <v>40.756990000000002</v>
      </c>
      <c r="D286">
        <v>-73.967219999999998</v>
      </c>
      <c r="E286" t="s">
        <v>658</v>
      </c>
      <c r="F286" t="s">
        <v>1075</v>
      </c>
      <c r="G286">
        <v>2015</v>
      </c>
      <c r="H286">
        <v>3</v>
      </c>
      <c r="I286" t="s">
        <v>1253</v>
      </c>
      <c r="J286" t="s">
        <v>1297</v>
      </c>
      <c r="K286" s="4" t="s">
        <v>1376</v>
      </c>
      <c r="L286" s="2">
        <v>42327</v>
      </c>
      <c r="M286" s="8">
        <v>0.64348379629629626</v>
      </c>
      <c r="N286" t="str">
        <f t="shared" si="12"/>
        <v>15</v>
      </c>
      <c r="O286" t="str">
        <f>VLOOKUP(K286,Boroughs!A:B,2,FALSE)</f>
        <v>Manhattan</v>
      </c>
      <c r="P286" t="str">
        <f t="shared" si="13"/>
        <v>Thursday</v>
      </c>
      <c r="Q286" t="str">
        <f t="shared" si="14"/>
        <v>November</v>
      </c>
      <c r="R286" t="str">
        <f>VLOOKUP(K286, Neighborhood!A:B,2,FALSE)</f>
        <v xml:space="preserve">Sutton Place-Beekman Place </v>
      </c>
    </row>
    <row r="287" spans="1:18" x14ac:dyDescent="0.2">
      <c r="A287" s="1">
        <v>285</v>
      </c>
      <c r="B287" t="s">
        <v>270</v>
      </c>
      <c r="C287">
        <v>40.715730180000001</v>
      </c>
      <c r="D287">
        <v>-74.005051570000006</v>
      </c>
      <c r="E287" t="s">
        <v>659</v>
      </c>
      <c r="F287" t="s">
        <v>1076</v>
      </c>
      <c r="G287">
        <v>2015</v>
      </c>
      <c r="H287">
        <v>2.5</v>
      </c>
      <c r="I287" t="s">
        <v>1259</v>
      </c>
      <c r="J287" t="s">
        <v>1297</v>
      </c>
      <c r="K287" s="4" t="s">
        <v>1431</v>
      </c>
      <c r="L287" s="2">
        <v>42326</v>
      </c>
      <c r="M287" s="8">
        <v>0.71357638888888886</v>
      </c>
      <c r="N287" t="str">
        <f t="shared" si="12"/>
        <v>17</v>
      </c>
      <c r="O287" t="str">
        <f>VLOOKUP(K287,Boroughs!A:B,2,FALSE)</f>
        <v>Manhattan</v>
      </c>
      <c r="P287" t="str">
        <f t="shared" si="13"/>
        <v>Wednesday</v>
      </c>
      <c r="Q287" t="str">
        <f t="shared" si="14"/>
        <v>November</v>
      </c>
      <c r="R287" t="str">
        <f>VLOOKUP(K287, Neighborhood!A:B,2,FALSE)</f>
        <v>The Financial District</v>
      </c>
    </row>
    <row r="288" spans="1:18" x14ac:dyDescent="0.2">
      <c r="A288" s="1">
        <v>286</v>
      </c>
      <c r="B288" t="s">
        <v>271</v>
      </c>
      <c r="C288">
        <v>40.682830000000003</v>
      </c>
      <c r="D288">
        <v>-73.964389999999995</v>
      </c>
      <c r="E288" t="s">
        <v>660</v>
      </c>
      <c r="F288" t="s">
        <v>1077</v>
      </c>
      <c r="G288">
        <v>2015</v>
      </c>
      <c r="H288">
        <v>1.75</v>
      </c>
      <c r="I288" t="s">
        <v>1289</v>
      </c>
      <c r="J288" t="s">
        <v>1297</v>
      </c>
      <c r="K288" s="4" t="s">
        <v>1389</v>
      </c>
      <c r="L288" s="2">
        <v>42322</v>
      </c>
      <c r="M288" s="8">
        <v>0.77289351851851851</v>
      </c>
      <c r="N288" t="str">
        <f t="shared" si="12"/>
        <v>18</v>
      </c>
      <c r="O288" t="str">
        <f>VLOOKUP(K288,Boroughs!A:B,2,FALSE)</f>
        <v>Brooklyn</v>
      </c>
      <c r="P288" t="str">
        <f t="shared" si="13"/>
        <v>Saturday</v>
      </c>
      <c r="Q288" t="str">
        <f t="shared" si="14"/>
        <v>November</v>
      </c>
      <c r="R288" t="str">
        <f>VLOOKUP(K288, Neighborhood!A:B,2,FALSE)</f>
        <v xml:space="preserve">Prospect Heights </v>
      </c>
    </row>
    <row r="289" spans="1:18" x14ac:dyDescent="0.2">
      <c r="A289" s="1">
        <v>287</v>
      </c>
      <c r="B289" t="s">
        <v>272</v>
      </c>
      <c r="C289">
        <v>40.686059999999998</v>
      </c>
      <c r="D289">
        <v>-73.974119999999999</v>
      </c>
      <c r="E289" t="s">
        <v>660</v>
      </c>
      <c r="F289" t="s">
        <v>1078</v>
      </c>
      <c r="G289">
        <v>2015</v>
      </c>
      <c r="H289">
        <v>2.75</v>
      </c>
      <c r="I289" t="s">
        <v>1254</v>
      </c>
      <c r="J289" t="s">
        <v>1297</v>
      </c>
      <c r="K289" s="4" t="s">
        <v>1394</v>
      </c>
      <c r="L289" s="2">
        <v>42322</v>
      </c>
      <c r="M289" s="8">
        <v>0.61024305555555558</v>
      </c>
      <c r="N289" t="str">
        <f t="shared" si="12"/>
        <v>14</v>
      </c>
      <c r="O289" t="str">
        <f>VLOOKUP(K289,Boroughs!A:B,2,FALSE)</f>
        <v>Brooklyn</v>
      </c>
      <c r="P289" t="str">
        <f t="shared" si="13"/>
        <v>Saturday</v>
      </c>
      <c r="Q289" t="str">
        <f t="shared" si="14"/>
        <v>November</v>
      </c>
      <c r="R289" t="str">
        <f>VLOOKUP(K289, Neighborhood!A:B,2,FALSE)</f>
        <v xml:space="preserve">Park Slope-Boerum Hill </v>
      </c>
    </row>
    <row r="290" spans="1:18" x14ac:dyDescent="0.2">
      <c r="A290" s="1">
        <v>288</v>
      </c>
      <c r="B290" t="s">
        <v>273</v>
      </c>
      <c r="C290">
        <v>40.748190000000001</v>
      </c>
      <c r="D290">
        <v>-73.97363</v>
      </c>
      <c r="E290" t="s">
        <v>661</v>
      </c>
      <c r="F290" t="s">
        <v>1079</v>
      </c>
      <c r="G290">
        <v>2015</v>
      </c>
      <c r="H290">
        <v>3</v>
      </c>
      <c r="I290" t="s">
        <v>1253</v>
      </c>
      <c r="J290" t="s">
        <v>1297</v>
      </c>
      <c r="K290" s="4" t="s">
        <v>1382</v>
      </c>
      <c r="L290" s="2">
        <v>42321</v>
      </c>
      <c r="M290" s="8">
        <v>0.69763888888888881</v>
      </c>
      <c r="N290" t="str">
        <f t="shared" si="12"/>
        <v>16</v>
      </c>
      <c r="O290" t="str">
        <f>VLOOKUP(K290,Boroughs!A:B,2,FALSE)</f>
        <v>Manhattan</v>
      </c>
      <c r="P290" t="str">
        <f t="shared" si="13"/>
        <v>Friday</v>
      </c>
      <c r="Q290" t="str">
        <f t="shared" si="14"/>
        <v>November</v>
      </c>
      <c r="R290" t="str">
        <f>VLOOKUP(K290, Neighborhood!A:B,2,FALSE)</f>
        <v xml:space="preserve">Murray Hill </v>
      </c>
    </row>
    <row r="291" spans="1:18" x14ac:dyDescent="0.2">
      <c r="A291" s="1">
        <v>289</v>
      </c>
      <c r="B291" t="s">
        <v>196</v>
      </c>
      <c r="C291">
        <v>40.769981399999999</v>
      </c>
      <c r="D291">
        <v>-73.951721199999994</v>
      </c>
      <c r="E291" t="s">
        <v>662</v>
      </c>
      <c r="F291" t="s">
        <v>1080</v>
      </c>
      <c r="G291">
        <v>2015</v>
      </c>
      <c r="H291">
        <v>2.75</v>
      </c>
      <c r="I291" t="s">
        <v>1254</v>
      </c>
      <c r="J291" t="s">
        <v>1297</v>
      </c>
      <c r="K291" s="4" t="s">
        <v>1432</v>
      </c>
      <c r="L291" s="2">
        <v>42318</v>
      </c>
      <c r="M291" s="8">
        <v>0.89170138888888895</v>
      </c>
      <c r="N291" t="str">
        <f t="shared" si="12"/>
        <v>21</v>
      </c>
      <c r="O291" t="str">
        <f>VLOOKUP(K291,Boroughs!A:B,2,FALSE)</f>
        <v>Manhattan</v>
      </c>
      <c r="P291" t="str">
        <f t="shared" si="13"/>
        <v>Tuesday</v>
      </c>
      <c r="Q291" t="str">
        <f t="shared" si="14"/>
        <v>November</v>
      </c>
      <c r="R291" t="str">
        <f>VLOOKUP(K291, Neighborhood!A:B,2,FALSE)</f>
        <v>Upper East Side</v>
      </c>
    </row>
    <row r="292" spans="1:18" x14ac:dyDescent="0.2">
      <c r="A292" s="1">
        <v>290</v>
      </c>
      <c r="B292" t="s">
        <v>274</v>
      </c>
      <c r="C292">
        <v>40.775289999999998</v>
      </c>
      <c r="D292">
        <v>-73.947379999999995</v>
      </c>
      <c r="E292" t="s">
        <v>663</v>
      </c>
      <c r="F292" t="s">
        <v>1081</v>
      </c>
      <c r="G292">
        <v>2015</v>
      </c>
      <c r="H292">
        <v>3</v>
      </c>
      <c r="I292" t="s">
        <v>1253</v>
      </c>
      <c r="J292" t="s">
        <v>1298</v>
      </c>
      <c r="K292" s="4" t="s">
        <v>1425</v>
      </c>
      <c r="L292" s="2">
        <v>42315</v>
      </c>
      <c r="M292" s="8">
        <v>0.63365740740740739</v>
      </c>
      <c r="N292" t="str">
        <f t="shared" si="12"/>
        <v>15</v>
      </c>
      <c r="O292" t="str">
        <f>VLOOKUP(K292,Boroughs!A:B,2,FALSE)</f>
        <v>Manhattan</v>
      </c>
      <c r="P292" t="str">
        <f t="shared" si="13"/>
        <v>Saturday</v>
      </c>
      <c r="Q292" t="str">
        <f t="shared" si="14"/>
        <v>November</v>
      </c>
      <c r="R292" t="str">
        <f>VLOOKUP(K292, Neighborhood!A:B,2,FALSE)</f>
        <v>Upper East Side</v>
      </c>
    </row>
    <row r="293" spans="1:18" x14ac:dyDescent="0.2">
      <c r="A293" s="1">
        <v>291</v>
      </c>
      <c r="B293" t="s">
        <v>275</v>
      </c>
      <c r="C293">
        <v>40.78152</v>
      </c>
      <c r="D293">
        <v>-73.948859999999996</v>
      </c>
      <c r="E293" t="s">
        <v>663</v>
      </c>
      <c r="F293" t="s">
        <v>1082</v>
      </c>
      <c r="G293">
        <v>2015</v>
      </c>
      <c r="H293">
        <v>3.55</v>
      </c>
      <c r="I293" t="s">
        <v>1290</v>
      </c>
      <c r="J293" t="s">
        <v>1298</v>
      </c>
      <c r="K293" s="4" t="s">
        <v>1417</v>
      </c>
      <c r="L293" s="2">
        <v>42315</v>
      </c>
      <c r="M293" s="8">
        <v>0.92363425925925924</v>
      </c>
      <c r="N293" t="str">
        <f t="shared" si="12"/>
        <v>22</v>
      </c>
      <c r="O293" t="str">
        <f>VLOOKUP(K293,Boroughs!A:B,2,FALSE)</f>
        <v>Manhattan</v>
      </c>
      <c r="P293" t="str">
        <f t="shared" si="13"/>
        <v>Saturday</v>
      </c>
      <c r="Q293" t="str">
        <f t="shared" si="14"/>
        <v>November</v>
      </c>
      <c r="R293" t="str">
        <f>VLOOKUP(K293, Neighborhood!A:B,2,FALSE)</f>
        <v>Upper East Side</v>
      </c>
    </row>
    <row r="294" spans="1:18" x14ac:dyDescent="0.2">
      <c r="A294" s="1">
        <v>292</v>
      </c>
      <c r="B294" t="s">
        <v>276</v>
      </c>
      <c r="C294">
        <v>40.741874000000003</v>
      </c>
      <c r="D294">
        <v>-73.981183000000001</v>
      </c>
      <c r="E294" t="s">
        <v>664</v>
      </c>
      <c r="F294" t="s">
        <v>1083</v>
      </c>
      <c r="G294">
        <v>2015</v>
      </c>
      <c r="H294">
        <v>3.75</v>
      </c>
      <c r="I294" t="s">
        <v>1276</v>
      </c>
      <c r="J294" t="s">
        <v>1304</v>
      </c>
      <c r="K294" s="4" t="s">
        <v>1382</v>
      </c>
      <c r="L294" s="2">
        <v>42314</v>
      </c>
      <c r="M294" s="8">
        <v>0.70543981481481488</v>
      </c>
      <c r="N294" t="str">
        <f t="shared" si="12"/>
        <v>16</v>
      </c>
      <c r="O294" t="str">
        <f>VLOOKUP(K294,Boroughs!A:B,2,FALSE)</f>
        <v>Manhattan</v>
      </c>
      <c r="P294" t="str">
        <f t="shared" si="13"/>
        <v>Friday</v>
      </c>
      <c r="Q294" t="str">
        <f t="shared" si="14"/>
        <v>November</v>
      </c>
      <c r="R294" t="str">
        <f>VLOOKUP(K294, Neighborhood!A:B,2,FALSE)</f>
        <v xml:space="preserve">Murray Hill </v>
      </c>
    </row>
    <row r="295" spans="1:18" x14ac:dyDescent="0.2">
      <c r="A295" s="1">
        <v>293</v>
      </c>
      <c r="B295" t="s">
        <v>277</v>
      </c>
      <c r="C295">
        <v>40.78022</v>
      </c>
      <c r="D295">
        <v>-73.946719999999999</v>
      </c>
      <c r="E295" t="s">
        <v>665</v>
      </c>
      <c r="F295" t="s">
        <v>1084</v>
      </c>
      <c r="G295">
        <v>2015</v>
      </c>
      <c r="H295">
        <v>2.25</v>
      </c>
      <c r="I295" t="s">
        <v>1277</v>
      </c>
      <c r="J295" t="s">
        <v>1297</v>
      </c>
      <c r="K295" s="4" t="s">
        <v>1417</v>
      </c>
      <c r="L295" s="2">
        <v>42313</v>
      </c>
      <c r="M295" s="8">
        <v>0.84925925925925927</v>
      </c>
      <c r="N295" t="str">
        <f t="shared" si="12"/>
        <v>20</v>
      </c>
      <c r="O295" t="str">
        <f>VLOOKUP(K295,Boroughs!A:B,2,FALSE)</f>
        <v>Manhattan</v>
      </c>
      <c r="P295" t="str">
        <f t="shared" si="13"/>
        <v>Thursday</v>
      </c>
      <c r="Q295" t="str">
        <f t="shared" si="14"/>
        <v>November</v>
      </c>
      <c r="R295" t="str">
        <f>VLOOKUP(K295, Neighborhood!A:B,2,FALSE)</f>
        <v>Upper East Side</v>
      </c>
    </row>
    <row r="296" spans="1:18" x14ac:dyDescent="0.2">
      <c r="A296" s="1">
        <v>294</v>
      </c>
      <c r="B296" t="s">
        <v>278</v>
      </c>
      <c r="C296">
        <v>40.764449900000002</v>
      </c>
      <c r="D296">
        <v>-73.958680000000001</v>
      </c>
      <c r="E296" t="s">
        <v>665</v>
      </c>
      <c r="F296" t="s">
        <v>1085</v>
      </c>
      <c r="G296">
        <v>2015</v>
      </c>
      <c r="H296">
        <v>2.75</v>
      </c>
      <c r="I296" t="s">
        <v>1254</v>
      </c>
      <c r="J296" t="s">
        <v>1297</v>
      </c>
      <c r="K296" s="4" t="s">
        <v>1416</v>
      </c>
      <c r="L296" s="2">
        <v>42313</v>
      </c>
      <c r="M296" s="8">
        <v>0.58881944444444445</v>
      </c>
      <c r="N296" t="str">
        <f t="shared" si="12"/>
        <v>14</v>
      </c>
      <c r="O296" t="str">
        <f>VLOOKUP(K296,Boroughs!A:B,2,FALSE)</f>
        <v>Manhattan</v>
      </c>
      <c r="P296" t="str">
        <f t="shared" si="13"/>
        <v>Thursday</v>
      </c>
      <c r="Q296" t="str">
        <f t="shared" si="14"/>
        <v>November</v>
      </c>
      <c r="R296" t="e">
        <f>VLOOKUP(K296, Neighborhood!A:B,2,FALSE)</f>
        <v>#N/A</v>
      </c>
    </row>
    <row r="297" spans="1:18" x14ac:dyDescent="0.2">
      <c r="A297" s="1">
        <v>295</v>
      </c>
      <c r="B297" t="s">
        <v>109</v>
      </c>
      <c r="C297">
        <v>40.716905709999999</v>
      </c>
      <c r="D297">
        <v>-73.990387920000003</v>
      </c>
      <c r="E297" t="s">
        <v>666</v>
      </c>
      <c r="F297" t="s">
        <v>1086</v>
      </c>
      <c r="G297">
        <v>2015</v>
      </c>
      <c r="H297">
        <v>1</v>
      </c>
      <c r="I297" t="s">
        <v>1256</v>
      </c>
      <c r="J297" t="s">
        <v>1297</v>
      </c>
      <c r="K297" s="4" t="s">
        <v>1378</v>
      </c>
      <c r="L297" s="2">
        <v>42310</v>
      </c>
      <c r="M297" s="8">
        <v>0.64833333333333332</v>
      </c>
      <c r="N297" t="str">
        <f t="shared" si="12"/>
        <v>15</v>
      </c>
      <c r="O297" t="str">
        <f>VLOOKUP(K297,Boroughs!A:B,2,FALSE)</f>
        <v>Manhattan</v>
      </c>
      <c r="P297" t="str">
        <f t="shared" si="13"/>
        <v>Monday</v>
      </c>
      <c r="Q297" t="str">
        <f t="shared" si="14"/>
        <v>November</v>
      </c>
      <c r="R297" t="str">
        <f>VLOOKUP(K297, Neighborhood!A:B,2,FALSE)</f>
        <v>Chinatown and Vicinity</v>
      </c>
    </row>
    <row r="298" spans="1:18" x14ac:dyDescent="0.2">
      <c r="A298" s="1">
        <v>296</v>
      </c>
      <c r="B298" t="s">
        <v>239</v>
      </c>
      <c r="C298">
        <v>40.777833809999997</v>
      </c>
      <c r="D298">
        <v>-73.982492410000006</v>
      </c>
      <c r="E298" t="s">
        <v>667</v>
      </c>
      <c r="F298" t="s">
        <v>1087</v>
      </c>
      <c r="G298">
        <v>2015</v>
      </c>
      <c r="H298">
        <v>3.5</v>
      </c>
      <c r="I298" t="s">
        <v>1257</v>
      </c>
      <c r="J298" t="s">
        <v>1298</v>
      </c>
      <c r="K298" s="4" t="s">
        <v>1430</v>
      </c>
      <c r="L298" s="2">
        <v>42304</v>
      </c>
      <c r="M298" s="8">
        <v>0.82785879629629633</v>
      </c>
      <c r="N298" t="str">
        <f t="shared" si="12"/>
        <v>19</v>
      </c>
      <c r="O298" t="str">
        <f>VLOOKUP(K298,Boroughs!A:B,2,FALSE)</f>
        <v>Manhattan</v>
      </c>
      <c r="P298" t="str">
        <f t="shared" si="13"/>
        <v>Tuesday</v>
      </c>
      <c r="Q298" t="str">
        <f t="shared" si="14"/>
        <v>October</v>
      </c>
      <c r="R298" t="str">
        <f>VLOOKUP(K298, Neighborhood!A:B,2,FALSE)</f>
        <v xml:space="preserve">Lincoln Square-Ansonia </v>
      </c>
    </row>
    <row r="299" spans="1:18" x14ac:dyDescent="0.2">
      <c r="A299" s="1">
        <v>297</v>
      </c>
      <c r="B299" t="s">
        <v>279</v>
      </c>
      <c r="C299">
        <v>40.775196999999999</v>
      </c>
      <c r="D299">
        <v>-73.980690999999993</v>
      </c>
      <c r="E299" t="s">
        <v>667</v>
      </c>
      <c r="F299" t="s">
        <v>1088</v>
      </c>
      <c r="G299">
        <v>2015</v>
      </c>
      <c r="H299">
        <v>2.85</v>
      </c>
      <c r="I299" t="s">
        <v>1291</v>
      </c>
      <c r="J299" t="s">
        <v>1297</v>
      </c>
      <c r="K299" s="4" t="s">
        <v>1430</v>
      </c>
      <c r="L299" s="2">
        <v>42304</v>
      </c>
      <c r="M299" s="8">
        <v>0.68793981481481481</v>
      </c>
      <c r="N299" t="str">
        <f t="shared" si="12"/>
        <v>16</v>
      </c>
      <c r="O299" t="str">
        <f>VLOOKUP(K299,Boroughs!A:B,2,FALSE)</f>
        <v>Manhattan</v>
      </c>
      <c r="P299" t="str">
        <f t="shared" si="13"/>
        <v>Tuesday</v>
      </c>
      <c r="Q299" t="str">
        <f t="shared" si="14"/>
        <v>October</v>
      </c>
      <c r="R299" t="str">
        <f>VLOOKUP(K299, Neighborhood!A:B,2,FALSE)</f>
        <v xml:space="preserve">Lincoln Square-Ansonia </v>
      </c>
    </row>
    <row r="300" spans="1:18" x14ac:dyDescent="0.2">
      <c r="A300" s="1">
        <v>298</v>
      </c>
      <c r="B300" t="s">
        <v>280</v>
      </c>
      <c r="C300">
        <v>40.784178099999998</v>
      </c>
      <c r="D300">
        <v>-73.952404900000005</v>
      </c>
      <c r="E300" t="s">
        <v>668</v>
      </c>
      <c r="F300" t="s">
        <v>1089</v>
      </c>
      <c r="G300">
        <v>2015</v>
      </c>
      <c r="H300">
        <v>2.75</v>
      </c>
      <c r="I300" t="s">
        <v>1254</v>
      </c>
      <c r="J300" t="s">
        <v>1297</v>
      </c>
      <c r="K300" s="4" t="s">
        <v>1417</v>
      </c>
      <c r="L300" s="2">
        <v>42299</v>
      </c>
      <c r="M300" s="8">
        <v>0.76862268518518517</v>
      </c>
      <c r="N300" t="str">
        <f t="shared" si="12"/>
        <v>18</v>
      </c>
      <c r="O300" t="str">
        <f>VLOOKUP(K300,Boroughs!A:B,2,FALSE)</f>
        <v>Manhattan</v>
      </c>
      <c r="P300" t="str">
        <f t="shared" si="13"/>
        <v>Thursday</v>
      </c>
      <c r="Q300" t="str">
        <f t="shared" si="14"/>
        <v>October</v>
      </c>
      <c r="R300" t="str">
        <f>VLOOKUP(K300, Neighborhood!A:B,2,FALSE)</f>
        <v>Upper East Side</v>
      </c>
    </row>
    <row r="301" spans="1:18" x14ac:dyDescent="0.2">
      <c r="A301" s="1">
        <v>299</v>
      </c>
      <c r="B301" t="s">
        <v>281</v>
      </c>
      <c r="C301">
        <v>40.787610000000001</v>
      </c>
      <c r="D301">
        <v>-73.944289999999995</v>
      </c>
      <c r="E301" t="s">
        <v>669</v>
      </c>
      <c r="F301" t="s">
        <v>1090</v>
      </c>
      <c r="G301">
        <v>2015</v>
      </c>
      <c r="H301">
        <v>2.75</v>
      </c>
      <c r="I301" t="s">
        <v>1254</v>
      </c>
      <c r="J301" t="s">
        <v>1297</v>
      </c>
      <c r="K301" s="4" t="s">
        <v>1352</v>
      </c>
      <c r="L301" s="2">
        <v>42297</v>
      </c>
      <c r="M301" s="8">
        <v>0.77473379629629635</v>
      </c>
      <c r="N301" t="str">
        <f t="shared" si="12"/>
        <v>18</v>
      </c>
      <c r="O301" t="str">
        <f>VLOOKUP(K301,Boroughs!A:B,2,FALSE)</f>
        <v>Manhattan</v>
      </c>
      <c r="P301" t="str">
        <f t="shared" si="13"/>
        <v>Tuesday</v>
      </c>
      <c r="Q301" t="str">
        <f t="shared" si="14"/>
        <v>October</v>
      </c>
      <c r="R301" t="str">
        <f>VLOOKUP(K301, Neighborhood!A:B,2,FALSE)</f>
        <v>East Harlem</v>
      </c>
    </row>
    <row r="302" spans="1:18" x14ac:dyDescent="0.2">
      <c r="A302" s="1">
        <v>300</v>
      </c>
      <c r="B302" t="s">
        <v>282</v>
      </c>
      <c r="C302">
        <v>40.790570000000002</v>
      </c>
      <c r="D302">
        <v>-73.942769999999996</v>
      </c>
      <c r="E302" t="s">
        <v>669</v>
      </c>
      <c r="F302" t="s">
        <v>1091</v>
      </c>
      <c r="G302">
        <v>2015</v>
      </c>
      <c r="H302">
        <v>2.25</v>
      </c>
      <c r="I302" t="s">
        <v>1277</v>
      </c>
      <c r="J302" t="s">
        <v>1297</v>
      </c>
      <c r="K302" s="4" t="s">
        <v>1352</v>
      </c>
      <c r="L302" s="2">
        <v>42297</v>
      </c>
      <c r="M302" s="8">
        <v>0.69400462962962972</v>
      </c>
      <c r="N302" t="str">
        <f t="shared" si="12"/>
        <v>16</v>
      </c>
      <c r="O302" t="str">
        <f>VLOOKUP(K302,Boroughs!A:B,2,FALSE)</f>
        <v>Manhattan</v>
      </c>
      <c r="P302" t="str">
        <f t="shared" si="13"/>
        <v>Tuesday</v>
      </c>
      <c r="Q302" t="str">
        <f t="shared" si="14"/>
        <v>October</v>
      </c>
      <c r="R302" t="str">
        <f>VLOOKUP(K302, Neighborhood!A:B,2,FALSE)</f>
        <v>East Harlem</v>
      </c>
    </row>
    <row r="303" spans="1:18" x14ac:dyDescent="0.2">
      <c r="A303" s="1">
        <v>301</v>
      </c>
      <c r="B303" t="s">
        <v>283</v>
      </c>
      <c r="C303">
        <v>40.77505</v>
      </c>
      <c r="D303">
        <v>-73.980879999999999</v>
      </c>
      <c r="E303" t="s">
        <v>670</v>
      </c>
      <c r="F303" t="s">
        <v>1092</v>
      </c>
      <c r="G303">
        <v>2015</v>
      </c>
      <c r="H303">
        <v>3.79</v>
      </c>
      <c r="I303" t="s">
        <v>1292</v>
      </c>
      <c r="J303" t="s">
        <v>1298</v>
      </c>
      <c r="K303" s="4" t="s">
        <v>1430</v>
      </c>
      <c r="L303" s="2">
        <v>42291</v>
      </c>
      <c r="M303" s="8">
        <v>0.75506944444444446</v>
      </c>
      <c r="N303" t="str">
        <f t="shared" si="12"/>
        <v>18</v>
      </c>
      <c r="O303" t="str">
        <f>VLOOKUP(K303,Boroughs!A:B,2,FALSE)</f>
        <v>Manhattan</v>
      </c>
      <c r="P303" t="str">
        <f t="shared" si="13"/>
        <v>Wednesday</v>
      </c>
      <c r="Q303" t="str">
        <f t="shared" si="14"/>
        <v>October</v>
      </c>
      <c r="R303" t="str">
        <f>VLOOKUP(K303, Neighborhood!A:B,2,FALSE)</f>
        <v xml:space="preserve">Lincoln Square-Ansonia </v>
      </c>
    </row>
    <row r="304" spans="1:18" x14ac:dyDescent="0.2">
      <c r="A304" s="1">
        <v>302</v>
      </c>
      <c r="B304" t="s">
        <v>210</v>
      </c>
      <c r="C304">
        <v>40.740867999999999</v>
      </c>
      <c r="D304">
        <v>-73.978965000000002</v>
      </c>
      <c r="E304" t="s">
        <v>671</v>
      </c>
      <c r="F304" t="s">
        <v>1093</v>
      </c>
      <c r="G304">
        <v>2015</v>
      </c>
      <c r="H304">
        <v>1</v>
      </c>
      <c r="I304" t="s">
        <v>1256</v>
      </c>
      <c r="J304" t="s">
        <v>1297</v>
      </c>
      <c r="K304" s="4" t="s">
        <v>1382</v>
      </c>
      <c r="L304" s="2">
        <v>42290</v>
      </c>
      <c r="M304" s="8">
        <v>0.89347222222222233</v>
      </c>
      <c r="N304" t="str">
        <f t="shared" si="12"/>
        <v>21</v>
      </c>
      <c r="O304" t="str">
        <f>VLOOKUP(K304,Boroughs!A:B,2,FALSE)</f>
        <v>Manhattan</v>
      </c>
      <c r="P304" t="str">
        <f t="shared" si="13"/>
        <v>Tuesday</v>
      </c>
      <c r="Q304" t="str">
        <f t="shared" si="14"/>
        <v>October</v>
      </c>
      <c r="R304" t="str">
        <f>VLOOKUP(K304, Neighborhood!A:B,2,FALSE)</f>
        <v xml:space="preserve">Murray Hill </v>
      </c>
    </row>
    <row r="305" spans="1:18" x14ac:dyDescent="0.2">
      <c r="A305" s="1">
        <v>303</v>
      </c>
      <c r="B305" t="s">
        <v>284</v>
      </c>
      <c r="C305">
        <v>40.74297</v>
      </c>
      <c r="D305">
        <v>-74.003680000000003</v>
      </c>
      <c r="E305" t="s">
        <v>672</v>
      </c>
      <c r="F305" t="s">
        <v>1094</v>
      </c>
      <c r="G305">
        <v>2015</v>
      </c>
      <c r="H305">
        <v>2.75</v>
      </c>
      <c r="I305" t="s">
        <v>1254</v>
      </c>
      <c r="J305" t="s">
        <v>1297</v>
      </c>
      <c r="K305" s="4" t="s">
        <v>1375</v>
      </c>
      <c r="L305" s="2">
        <v>42284</v>
      </c>
      <c r="M305" s="8">
        <v>0.67557870370370365</v>
      </c>
      <c r="N305" t="str">
        <f t="shared" si="12"/>
        <v>16</v>
      </c>
      <c r="O305" t="str">
        <f>VLOOKUP(K305,Boroughs!A:B,2,FALSE)</f>
        <v>Manhattan</v>
      </c>
      <c r="P305" t="str">
        <f t="shared" si="13"/>
        <v>Wednesday</v>
      </c>
      <c r="Q305" t="str">
        <f t="shared" si="14"/>
        <v>October</v>
      </c>
      <c r="R305" t="str">
        <f>VLOOKUP(K305, Neighborhood!A:B,2,FALSE)</f>
        <v xml:space="preserve">Chelsea </v>
      </c>
    </row>
    <row r="306" spans="1:18" x14ac:dyDescent="0.2">
      <c r="A306" s="1">
        <v>304</v>
      </c>
      <c r="B306" t="s">
        <v>285</v>
      </c>
      <c r="C306">
        <v>40.797144930000002</v>
      </c>
      <c r="D306">
        <v>-73.934791090000004</v>
      </c>
      <c r="E306" t="s">
        <v>673</v>
      </c>
      <c r="F306" t="s">
        <v>1095</v>
      </c>
      <c r="G306">
        <v>2015</v>
      </c>
      <c r="H306">
        <v>1.75</v>
      </c>
      <c r="I306" t="s">
        <v>1289</v>
      </c>
      <c r="J306" t="s">
        <v>1297</v>
      </c>
      <c r="K306" s="4" t="s">
        <v>1393</v>
      </c>
      <c r="L306" s="2">
        <v>42283</v>
      </c>
      <c r="M306" s="8">
        <v>0.64708333333333334</v>
      </c>
      <c r="N306" t="str">
        <f t="shared" si="12"/>
        <v>15</v>
      </c>
      <c r="O306" t="str">
        <f>VLOOKUP(K306,Boroughs!A:B,2,FALSE)</f>
        <v>Manhattan</v>
      </c>
      <c r="P306" t="str">
        <f t="shared" si="13"/>
        <v>Tuesday</v>
      </c>
      <c r="Q306" t="str">
        <f t="shared" si="14"/>
        <v>October</v>
      </c>
      <c r="R306" t="str">
        <f>VLOOKUP(K306, Neighborhood!A:B,2,FALSE)</f>
        <v>East Harlem</v>
      </c>
    </row>
    <row r="307" spans="1:18" x14ac:dyDescent="0.2">
      <c r="A307" s="1">
        <v>305</v>
      </c>
      <c r="B307" t="s">
        <v>59</v>
      </c>
      <c r="C307">
        <v>40.798439999999999</v>
      </c>
      <c r="D307">
        <v>-73.941569999999999</v>
      </c>
      <c r="E307" t="s">
        <v>673</v>
      </c>
      <c r="F307" t="s">
        <v>1096</v>
      </c>
      <c r="G307">
        <v>2015</v>
      </c>
      <c r="H307">
        <v>2.25</v>
      </c>
      <c r="I307" t="s">
        <v>1277</v>
      </c>
      <c r="J307" t="s">
        <v>1297</v>
      </c>
      <c r="K307" s="4" t="s">
        <v>1352</v>
      </c>
      <c r="L307" s="2">
        <v>42283</v>
      </c>
      <c r="M307" s="8">
        <v>0.63942129629629629</v>
      </c>
      <c r="N307" t="str">
        <f t="shared" si="12"/>
        <v>15</v>
      </c>
      <c r="O307" t="str">
        <f>VLOOKUP(K307,Boroughs!A:B,2,FALSE)</f>
        <v>Manhattan</v>
      </c>
      <c r="P307" t="str">
        <f t="shared" si="13"/>
        <v>Tuesday</v>
      </c>
      <c r="Q307" t="str">
        <f t="shared" si="14"/>
        <v>October</v>
      </c>
      <c r="R307" t="str">
        <f>VLOOKUP(K307, Neighborhood!A:B,2,FALSE)</f>
        <v>East Harlem</v>
      </c>
    </row>
    <row r="308" spans="1:18" x14ac:dyDescent="0.2">
      <c r="A308" s="1">
        <v>306</v>
      </c>
      <c r="B308" t="s">
        <v>286</v>
      </c>
      <c r="C308">
        <v>40.705959999999997</v>
      </c>
      <c r="D308">
        <v>-74.009929999999997</v>
      </c>
      <c r="E308" t="s">
        <v>674</v>
      </c>
      <c r="F308" t="s">
        <v>1097</v>
      </c>
      <c r="G308">
        <v>2015</v>
      </c>
      <c r="H308">
        <v>2.75</v>
      </c>
      <c r="I308" t="s">
        <v>1254</v>
      </c>
      <c r="J308" t="s">
        <v>1297</v>
      </c>
      <c r="K308" s="4" t="s">
        <v>1433</v>
      </c>
      <c r="L308" s="2">
        <v>42282</v>
      </c>
      <c r="M308" s="8">
        <v>0.7333101851851852</v>
      </c>
      <c r="N308" t="str">
        <f t="shared" si="12"/>
        <v>17</v>
      </c>
      <c r="O308" t="str">
        <f>VLOOKUP(K308,Boroughs!A:B,2,FALSE)</f>
        <v>Manhattan</v>
      </c>
      <c r="P308" t="str">
        <f t="shared" si="13"/>
        <v>Monday</v>
      </c>
      <c r="Q308" t="str">
        <f t="shared" si="14"/>
        <v>October</v>
      </c>
      <c r="R308" t="str">
        <f>VLOOKUP(K308, Neighborhood!A:B,2,FALSE)</f>
        <v>The Financial District</v>
      </c>
    </row>
    <row r="309" spans="1:18" x14ac:dyDescent="0.2">
      <c r="A309" s="1">
        <v>307</v>
      </c>
      <c r="B309" t="s">
        <v>287</v>
      </c>
      <c r="C309">
        <v>40.71904</v>
      </c>
      <c r="D309">
        <v>-73.984660000000005</v>
      </c>
      <c r="E309" t="s">
        <v>675</v>
      </c>
      <c r="F309" t="s">
        <v>1098</v>
      </c>
      <c r="G309">
        <v>2015</v>
      </c>
      <c r="H309">
        <v>1.5</v>
      </c>
      <c r="I309" t="s">
        <v>1279</v>
      </c>
      <c r="J309" t="s">
        <v>1297</v>
      </c>
      <c r="K309" s="4" t="s">
        <v>1378</v>
      </c>
      <c r="L309" s="2">
        <v>42280</v>
      </c>
      <c r="M309" s="8">
        <v>0.76320601851851855</v>
      </c>
      <c r="N309" t="str">
        <f t="shared" si="12"/>
        <v>18</v>
      </c>
      <c r="O309" t="str">
        <f>VLOOKUP(K309,Boroughs!A:B,2,FALSE)</f>
        <v>Manhattan</v>
      </c>
      <c r="P309" t="str">
        <f t="shared" si="13"/>
        <v>Saturday</v>
      </c>
      <c r="Q309" t="str">
        <f t="shared" si="14"/>
        <v>October</v>
      </c>
      <c r="R309" t="str">
        <f>VLOOKUP(K309, Neighborhood!A:B,2,FALSE)</f>
        <v>Chinatown and Vicinity</v>
      </c>
    </row>
    <row r="310" spans="1:18" x14ac:dyDescent="0.2">
      <c r="A310" s="1">
        <v>308</v>
      </c>
      <c r="B310" t="s">
        <v>288</v>
      </c>
      <c r="C310">
        <v>40.7213955</v>
      </c>
      <c r="D310">
        <v>-73.987438299999994</v>
      </c>
      <c r="E310" t="s">
        <v>675</v>
      </c>
      <c r="F310" t="s">
        <v>1099</v>
      </c>
      <c r="G310">
        <v>2015</v>
      </c>
      <c r="H310">
        <v>2</v>
      </c>
      <c r="I310" t="s">
        <v>1266</v>
      </c>
      <c r="J310" t="s">
        <v>1297</v>
      </c>
      <c r="K310" s="4" t="s">
        <v>1378</v>
      </c>
      <c r="L310" s="2">
        <v>42280</v>
      </c>
      <c r="M310" s="8">
        <v>0.755</v>
      </c>
      <c r="N310" t="str">
        <f t="shared" si="12"/>
        <v>18</v>
      </c>
      <c r="O310" t="str">
        <f>VLOOKUP(K310,Boroughs!A:B,2,FALSE)</f>
        <v>Manhattan</v>
      </c>
      <c r="P310" t="str">
        <f t="shared" si="13"/>
        <v>Saturday</v>
      </c>
      <c r="Q310" t="str">
        <f t="shared" si="14"/>
        <v>October</v>
      </c>
      <c r="R310" t="str">
        <f>VLOOKUP(K310, Neighborhood!A:B,2,FALSE)</f>
        <v>Chinatown and Vicinity</v>
      </c>
    </row>
    <row r="311" spans="1:18" x14ac:dyDescent="0.2">
      <c r="A311" s="1">
        <v>309</v>
      </c>
      <c r="B311" t="s">
        <v>289</v>
      </c>
      <c r="C311">
        <v>40.721589999999999</v>
      </c>
      <c r="D311">
        <v>-73.988569999999996</v>
      </c>
      <c r="E311" t="s">
        <v>675</v>
      </c>
      <c r="F311" t="s">
        <v>1100</v>
      </c>
      <c r="G311">
        <v>2015</v>
      </c>
      <c r="H311">
        <v>2.5</v>
      </c>
      <c r="I311" t="s">
        <v>1259</v>
      </c>
      <c r="J311" t="s">
        <v>1297</v>
      </c>
      <c r="K311" s="4" t="s">
        <v>1378</v>
      </c>
      <c r="L311" s="2">
        <v>42280</v>
      </c>
      <c r="M311" s="8">
        <v>0.92238425925925915</v>
      </c>
      <c r="N311" t="str">
        <f t="shared" si="12"/>
        <v>22</v>
      </c>
      <c r="O311" t="str">
        <f>VLOOKUP(K311,Boroughs!A:B,2,FALSE)</f>
        <v>Manhattan</v>
      </c>
      <c r="P311" t="str">
        <f t="shared" si="13"/>
        <v>Saturday</v>
      </c>
      <c r="Q311" t="str">
        <f t="shared" si="14"/>
        <v>October</v>
      </c>
      <c r="R311" t="str">
        <f>VLOOKUP(K311, Neighborhood!A:B,2,FALSE)</f>
        <v>Chinatown and Vicinity</v>
      </c>
    </row>
    <row r="312" spans="1:18" x14ac:dyDescent="0.2">
      <c r="A312" s="1">
        <v>310</v>
      </c>
      <c r="B312" t="s">
        <v>290</v>
      </c>
      <c r="C312">
        <v>40.875309999999999</v>
      </c>
      <c r="D312">
        <v>-73.879660000000001</v>
      </c>
      <c r="E312" t="s">
        <v>676</v>
      </c>
      <c r="F312" t="s">
        <v>1101</v>
      </c>
      <c r="G312">
        <v>2015</v>
      </c>
      <c r="H312">
        <v>2.5</v>
      </c>
      <c r="I312" t="s">
        <v>1259</v>
      </c>
      <c r="J312" t="s">
        <v>1297</v>
      </c>
      <c r="K312" s="4" t="s">
        <v>1326</v>
      </c>
      <c r="L312" s="2">
        <v>42277</v>
      </c>
      <c r="M312" s="8">
        <v>0.69445601851851846</v>
      </c>
      <c r="N312" t="str">
        <f t="shared" si="12"/>
        <v>16</v>
      </c>
      <c r="O312" t="str">
        <f>VLOOKUP(K312,Boroughs!A:B,2,FALSE)</f>
        <v>The Bronx</v>
      </c>
      <c r="P312" t="str">
        <f t="shared" si="13"/>
        <v>Wednesday</v>
      </c>
      <c r="Q312" t="str">
        <f t="shared" si="14"/>
        <v>September</v>
      </c>
      <c r="R312" t="str">
        <f>VLOOKUP(K312, Neighborhood!A:B,2,FALSE)</f>
        <v xml:space="preserve">Norwood-Williamsbridge </v>
      </c>
    </row>
    <row r="313" spans="1:18" x14ac:dyDescent="0.2">
      <c r="A313" s="1">
        <v>311</v>
      </c>
      <c r="B313" t="s">
        <v>291</v>
      </c>
      <c r="C313">
        <v>40.87321</v>
      </c>
      <c r="D313">
        <v>-73.878969999999995</v>
      </c>
      <c r="E313" t="s">
        <v>676</v>
      </c>
      <c r="F313" t="s">
        <v>1102</v>
      </c>
      <c r="G313">
        <v>2015</v>
      </c>
      <c r="H313">
        <v>2.5</v>
      </c>
      <c r="I313" t="s">
        <v>1259</v>
      </c>
      <c r="J313" t="s">
        <v>1297</v>
      </c>
      <c r="K313" s="4" t="s">
        <v>1326</v>
      </c>
      <c r="L313" s="2">
        <v>42277</v>
      </c>
      <c r="M313" s="8">
        <v>0.65843750000000001</v>
      </c>
      <c r="N313" t="str">
        <f t="shared" si="12"/>
        <v>15</v>
      </c>
      <c r="O313" t="str">
        <f>VLOOKUP(K313,Boroughs!A:B,2,FALSE)</f>
        <v>The Bronx</v>
      </c>
      <c r="P313" t="str">
        <f t="shared" si="13"/>
        <v>Wednesday</v>
      </c>
      <c r="Q313" t="str">
        <f t="shared" si="14"/>
        <v>September</v>
      </c>
      <c r="R313" t="str">
        <f>VLOOKUP(K313, Neighborhood!A:B,2,FALSE)</f>
        <v xml:space="preserve">Norwood-Williamsbridge </v>
      </c>
    </row>
    <row r="314" spans="1:18" x14ac:dyDescent="0.2">
      <c r="A314" s="1">
        <v>312</v>
      </c>
      <c r="B314" t="s">
        <v>292</v>
      </c>
      <c r="C314">
        <v>40.57535</v>
      </c>
      <c r="D314">
        <v>-73.99409</v>
      </c>
      <c r="E314" t="s">
        <v>677</v>
      </c>
      <c r="F314" t="s">
        <v>1103</v>
      </c>
      <c r="G314">
        <v>2015</v>
      </c>
      <c r="H314">
        <v>2</v>
      </c>
      <c r="I314" t="s">
        <v>1266</v>
      </c>
      <c r="J314" t="s">
        <v>1297</v>
      </c>
      <c r="K314" s="4" t="s">
        <v>1331</v>
      </c>
      <c r="L314" s="2">
        <v>42276</v>
      </c>
      <c r="M314" s="8">
        <v>0.63364583333333335</v>
      </c>
      <c r="N314" t="str">
        <f t="shared" si="12"/>
        <v>15</v>
      </c>
      <c r="O314" t="str">
        <f>VLOOKUP(K314,Boroughs!A:B,2,FALSE)</f>
        <v>Brooklyn</v>
      </c>
      <c r="P314" t="str">
        <f t="shared" si="13"/>
        <v>Tuesday</v>
      </c>
      <c r="Q314" t="str">
        <f t="shared" si="14"/>
        <v>September</v>
      </c>
      <c r="R314" t="str">
        <f>VLOOKUP(K314, Neighborhood!A:B,2,FALSE)</f>
        <v xml:space="preserve">Coney Island </v>
      </c>
    </row>
    <row r="315" spans="1:18" x14ac:dyDescent="0.2">
      <c r="A315" s="1">
        <v>313</v>
      </c>
      <c r="B315" t="s">
        <v>293</v>
      </c>
      <c r="C315">
        <v>40.769460760000001</v>
      </c>
      <c r="D315">
        <v>-73.958042730000003</v>
      </c>
      <c r="E315" t="s">
        <v>678</v>
      </c>
      <c r="F315" t="s">
        <v>1104</v>
      </c>
      <c r="G315">
        <v>2015</v>
      </c>
      <c r="H315">
        <v>3.25</v>
      </c>
      <c r="I315" t="s">
        <v>1255</v>
      </c>
      <c r="J315" t="s">
        <v>1298</v>
      </c>
      <c r="K315" s="4" t="s">
        <v>1432</v>
      </c>
      <c r="L315" s="2">
        <v>42275</v>
      </c>
      <c r="M315" s="8">
        <v>0.6527546296296296</v>
      </c>
      <c r="N315" t="str">
        <f t="shared" si="12"/>
        <v>15</v>
      </c>
      <c r="O315" t="str">
        <f>VLOOKUP(K315,Boroughs!A:B,2,FALSE)</f>
        <v>Manhattan</v>
      </c>
      <c r="P315" t="str">
        <f t="shared" si="13"/>
        <v>Monday</v>
      </c>
      <c r="Q315" t="str">
        <f t="shared" si="14"/>
        <v>September</v>
      </c>
      <c r="R315" t="str">
        <f>VLOOKUP(K315, Neighborhood!A:B,2,FALSE)</f>
        <v>Upper East Side</v>
      </c>
    </row>
    <row r="316" spans="1:18" x14ac:dyDescent="0.2">
      <c r="A316" s="1">
        <v>314</v>
      </c>
      <c r="B316" t="s">
        <v>294</v>
      </c>
      <c r="C316">
        <v>40.771740000000001</v>
      </c>
      <c r="D316">
        <v>-73.956450000000004</v>
      </c>
      <c r="E316" t="s">
        <v>678</v>
      </c>
      <c r="F316" t="s">
        <v>1105</v>
      </c>
      <c r="G316">
        <v>2015</v>
      </c>
      <c r="H316">
        <v>3</v>
      </c>
      <c r="I316" t="s">
        <v>1253</v>
      </c>
      <c r="J316" t="s">
        <v>1297</v>
      </c>
      <c r="K316" s="4" t="s">
        <v>1432</v>
      </c>
      <c r="L316" s="2">
        <v>42275</v>
      </c>
      <c r="M316" s="8">
        <v>0.55792824074074077</v>
      </c>
      <c r="N316" t="str">
        <f t="shared" si="12"/>
        <v>13</v>
      </c>
      <c r="O316" t="str">
        <f>VLOOKUP(K316,Boroughs!A:B,2,FALSE)</f>
        <v>Manhattan</v>
      </c>
      <c r="P316" t="str">
        <f t="shared" si="13"/>
        <v>Monday</v>
      </c>
      <c r="Q316" t="str">
        <f t="shared" si="14"/>
        <v>September</v>
      </c>
      <c r="R316" t="str">
        <f>VLOOKUP(K316, Neighborhood!A:B,2,FALSE)</f>
        <v>Upper East Side</v>
      </c>
    </row>
    <row r="317" spans="1:18" x14ac:dyDescent="0.2">
      <c r="A317" s="1">
        <v>315</v>
      </c>
      <c r="B317" t="s">
        <v>295</v>
      </c>
      <c r="C317">
        <v>40.77543</v>
      </c>
      <c r="D317">
        <v>-73.947730000000007</v>
      </c>
      <c r="E317" t="s">
        <v>679</v>
      </c>
      <c r="F317" t="s">
        <v>1106</v>
      </c>
      <c r="G317">
        <v>2015</v>
      </c>
      <c r="H317">
        <v>2.5</v>
      </c>
      <c r="I317" t="s">
        <v>1259</v>
      </c>
      <c r="J317" t="s">
        <v>1297</v>
      </c>
      <c r="K317" s="4" t="s">
        <v>1425</v>
      </c>
      <c r="L317" s="2">
        <v>42273</v>
      </c>
      <c r="M317" s="8">
        <v>0.83895833333333336</v>
      </c>
      <c r="N317" t="str">
        <f t="shared" si="12"/>
        <v>20</v>
      </c>
      <c r="O317" t="str">
        <f>VLOOKUP(K317,Boroughs!A:B,2,FALSE)</f>
        <v>Manhattan</v>
      </c>
      <c r="P317" t="str">
        <f t="shared" si="13"/>
        <v>Saturday</v>
      </c>
      <c r="Q317" t="str">
        <f t="shared" si="14"/>
        <v>September</v>
      </c>
      <c r="R317" t="str">
        <f>VLOOKUP(K317, Neighborhood!A:B,2,FALSE)</f>
        <v>Upper East Side</v>
      </c>
    </row>
    <row r="318" spans="1:18" x14ac:dyDescent="0.2">
      <c r="A318" s="1">
        <v>316</v>
      </c>
      <c r="B318" t="s">
        <v>296</v>
      </c>
      <c r="C318">
        <v>40.775320000000001</v>
      </c>
      <c r="D318">
        <v>-73.956310000000002</v>
      </c>
      <c r="E318" t="s">
        <v>679</v>
      </c>
      <c r="F318" t="s">
        <v>1107</v>
      </c>
      <c r="G318">
        <v>2015</v>
      </c>
      <c r="H318">
        <v>2.5</v>
      </c>
      <c r="I318" t="s">
        <v>1259</v>
      </c>
      <c r="J318" t="s">
        <v>1297</v>
      </c>
      <c r="K318" s="4" t="s">
        <v>1425</v>
      </c>
      <c r="L318" s="2">
        <v>42273</v>
      </c>
      <c r="M318" s="8">
        <v>0.67160879629629633</v>
      </c>
      <c r="N318" t="str">
        <f t="shared" si="12"/>
        <v>16</v>
      </c>
      <c r="O318" t="str">
        <f>VLOOKUP(K318,Boroughs!A:B,2,FALSE)</f>
        <v>Manhattan</v>
      </c>
      <c r="P318" t="str">
        <f t="shared" si="13"/>
        <v>Saturday</v>
      </c>
      <c r="Q318" t="str">
        <f t="shared" si="14"/>
        <v>September</v>
      </c>
      <c r="R318" t="str">
        <f>VLOOKUP(K318, Neighborhood!A:B,2,FALSE)</f>
        <v>Upper East Side</v>
      </c>
    </row>
    <row r="319" spans="1:18" x14ac:dyDescent="0.2">
      <c r="A319" s="1">
        <v>317</v>
      </c>
      <c r="B319" t="s">
        <v>297</v>
      </c>
      <c r="C319">
        <v>40.729140000000001</v>
      </c>
      <c r="D319">
        <v>-74.004999999999995</v>
      </c>
      <c r="E319" t="s">
        <v>680</v>
      </c>
      <c r="F319" t="s">
        <v>1108</v>
      </c>
      <c r="G319">
        <v>2015</v>
      </c>
      <c r="H319">
        <v>2.75</v>
      </c>
      <c r="I319" t="s">
        <v>1254</v>
      </c>
      <c r="J319" t="s">
        <v>1297</v>
      </c>
      <c r="K319" s="4" t="s">
        <v>1381</v>
      </c>
      <c r="L319" s="2">
        <v>42272</v>
      </c>
      <c r="M319" s="8">
        <v>0.57122685185185185</v>
      </c>
      <c r="N319" t="str">
        <f t="shared" si="12"/>
        <v>13</v>
      </c>
      <c r="O319" t="str">
        <f>VLOOKUP(K319,Boroughs!A:B,2,FALSE)</f>
        <v>Manhattan</v>
      </c>
      <c r="P319" t="str">
        <f t="shared" si="13"/>
        <v>Friday</v>
      </c>
      <c r="Q319" t="str">
        <f t="shared" si="14"/>
        <v>September</v>
      </c>
      <c r="R319" t="str">
        <f>VLOOKUP(K319, Neighborhood!A:B,2,FALSE)</f>
        <v>Greenwich Village-Soho</v>
      </c>
    </row>
    <row r="320" spans="1:18" x14ac:dyDescent="0.2">
      <c r="A320" s="1">
        <v>318</v>
      </c>
      <c r="B320" t="s">
        <v>298</v>
      </c>
      <c r="C320">
        <v>40.733206269999997</v>
      </c>
      <c r="D320">
        <v>-73.985860349999996</v>
      </c>
      <c r="E320" t="s">
        <v>681</v>
      </c>
      <c r="F320" t="s">
        <v>1109</v>
      </c>
      <c r="G320">
        <v>2015</v>
      </c>
      <c r="H320">
        <v>1</v>
      </c>
      <c r="I320" t="s">
        <v>1256</v>
      </c>
      <c r="J320" t="s">
        <v>1297</v>
      </c>
      <c r="K320" s="4" t="s">
        <v>1341</v>
      </c>
      <c r="L320" s="2">
        <v>42271</v>
      </c>
      <c r="M320" s="8">
        <v>0.84709490740740734</v>
      </c>
      <c r="N320" t="str">
        <f t="shared" si="12"/>
        <v>20</v>
      </c>
      <c r="O320" t="str">
        <f>VLOOKUP(K320,Boroughs!A:B,2,FALSE)</f>
        <v>Manhattan</v>
      </c>
      <c r="P320" t="str">
        <f t="shared" si="13"/>
        <v>Thursday</v>
      </c>
      <c r="Q320" t="str">
        <f t="shared" si="14"/>
        <v>September</v>
      </c>
      <c r="R320" t="str">
        <f>VLOOKUP(K320, Neighborhood!A:B,2,FALSE)</f>
        <v>Lower East Side-East Village-Stuy Town</v>
      </c>
    </row>
    <row r="321" spans="1:18" x14ac:dyDescent="0.2">
      <c r="A321" s="1">
        <v>319</v>
      </c>
      <c r="B321" t="s">
        <v>299</v>
      </c>
      <c r="C321">
        <v>40.738485099999998</v>
      </c>
      <c r="D321">
        <v>-73.980669599999999</v>
      </c>
      <c r="E321" t="s">
        <v>682</v>
      </c>
      <c r="F321" t="s">
        <v>1110</v>
      </c>
      <c r="G321">
        <v>2015</v>
      </c>
      <c r="H321">
        <v>2.5</v>
      </c>
      <c r="I321" t="s">
        <v>1259</v>
      </c>
      <c r="J321" t="s">
        <v>1297</v>
      </c>
      <c r="K321" s="4" t="s">
        <v>1429</v>
      </c>
      <c r="L321" s="2">
        <v>42269</v>
      </c>
      <c r="M321" s="8">
        <v>0.82837962962962963</v>
      </c>
      <c r="N321" t="str">
        <f t="shared" si="12"/>
        <v>19</v>
      </c>
      <c r="O321" t="str">
        <f>VLOOKUP(K321,Boroughs!A:B,2,FALSE)</f>
        <v>Manhattan</v>
      </c>
      <c r="P321" t="str">
        <f t="shared" si="13"/>
        <v>Tuesday</v>
      </c>
      <c r="Q321" t="str">
        <f t="shared" si="14"/>
        <v>September</v>
      </c>
      <c r="R321" t="str">
        <f>VLOOKUP(K321, Neighborhood!A:B,2,FALSE)</f>
        <v>Lower East Side-East Village-Stuy Town</v>
      </c>
    </row>
    <row r="322" spans="1:18" x14ac:dyDescent="0.2">
      <c r="A322" s="1">
        <v>320</v>
      </c>
      <c r="B322" t="s">
        <v>300</v>
      </c>
      <c r="C322">
        <v>40.703212200000003</v>
      </c>
      <c r="D322">
        <v>-73.9080984</v>
      </c>
      <c r="E322" t="s">
        <v>683</v>
      </c>
      <c r="F322" t="s">
        <v>1111</v>
      </c>
      <c r="G322">
        <v>2015</v>
      </c>
      <c r="H322">
        <v>1.5</v>
      </c>
      <c r="I322" t="s">
        <v>1279</v>
      </c>
      <c r="J322" t="s">
        <v>1297</v>
      </c>
      <c r="K322" s="4" t="s">
        <v>1330</v>
      </c>
      <c r="L322" s="2">
        <v>42267</v>
      </c>
      <c r="M322" s="8">
        <v>0.82084490740740745</v>
      </c>
      <c r="N322" t="str">
        <f t="shared" si="12"/>
        <v>19</v>
      </c>
      <c r="O322" t="str">
        <f>VLOOKUP(K322,Boroughs!A:B,2,FALSE)</f>
        <v>Queens</v>
      </c>
      <c r="P322" t="str">
        <f t="shared" si="13"/>
        <v>Sunday</v>
      </c>
      <c r="Q322" t="str">
        <f t="shared" si="14"/>
        <v>September</v>
      </c>
      <c r="R322" t="str">
        <f>VLOOKUP(K322, Neighborhood!A:B,2,FALSE)</f>
        <v xml:space="preserve">Ridgewood-Glendale </v>
      </c>
    </row>
    <row r="323" spans="1:18" x14ac:dyDescent="0.2">
      <c r="A323" s="1">
        <v>321</v>
      </c>
      <c r="B323" t="s">
        <v>301</v>
      </c>
      <c r="C323">
        <v>40.728175479999997</v>
      </c>
      <c r="D323">
        <v>-73.985146880000002</v>
      </c>
      <c r="E323" t="s">
        <v>684</v>
      </c>
      <c r="F323" t="s">
        <v>1112</v>
      </c>
      <c r="G323">
        <v>2015</v>
      </c>
      <c r="H323">
        <v>2.5</v>
      </c>
      <c r="I323" t="s">
        <v>1259</v>
      </c>
      <c r="J323" t="s">
        <v>1297</v>
      </c>
      <c r="K323" s="4" t="s">
        <v>1341</v>
      </c>
      <c r="L323" s="2">
        <v>42264</v>
      </c>
      <c r="M323" s="8">
        <v>0.87797453703703709</v>
      </c>
      <c r="N323" t="str">
        <f t="shared" ref="N323:N386" si="15">TEXT(M323,"HH")</f>
        <v>21</v>
      </c>
      <c r="O323" t="str">
        <f>VLOOKUP(K323,Boroughs!A:B,2,FALSE)</f>
        <v>Manhattan</v>
      </c>
      <c r="P323" t="str">
        <f t="shared" ref="P323:P386" si="16">TEXT(L323,"dddd")</f>
        <v>Thursday</v>
      </c>
      <c r="Q323" t="str">
        <f t="shared" ref="Q323:Q386" si="17">TEXT(L323,"mmmm")</f>
        <v>September</v>
      </c>
      <c r="R323" t="str">
        <f>VLOOKUP(K323, Neighborhood!A:B,2,FALSE)</f>
        <v>Lower East Side-East Village-Stuy Town</v>
      </c>
    </row>
    <row r="324" spans="1:18" x14ac:dyDescent="0.2">
      <c r="A324" s="1">
        <v>322</v>
      </c>
      <c r="B324" t="s">
        <v>302</v>
      </c>
      <c r="C324">
        <v>40.730870000000003</v>
      </c>
      <c r="D324">
        <v>-73.9923699</v>
      </c>
      <c r="E324" t="s">
        <v>685</v>
      </c>
      <c r="F324" t="s">
        <v>1113</v>
      </c>
      <c r="G324">
        <v>2015</v>
      </c>
      <c r="H324">
        <v>2.85</v>
      </c>
      <c r="I324" t="s">
        <v>1291</v>
      </c>
      <c r="J324" t="s">
        <v>1297</v>
      </c>
      <c r="K324" s="4" t="s">
        <v>1341</v>
      </c>
      <c r="L324" s="2">
        <v>42263</v>
      </c>
      <c r="M324" s="8">
        <v>0.69016203703703705</v>
      </c>
      <c r="N324" t="str">
        <f t="shared" si="15"/>
        <v>16</v>
      </c>
      <c r="O324" t="str">
        <f>VLOOKUP(K324,Boroughs!A:B,2,FALSE)</f>
        <v>Manhattan</v>
      </c>
      <c r="P324" t="str">
        <f t="shared" si="16"/>
        <v>Wednesday</v>
      </c>
      <c r="Q324" t="str">
        <f t="shared" si="17"/>
        <v>September</v>
      </c>
      <c r="R324" t="str">
        <f>VLOOKUP(K324, Neighborhood!A:B,2,FALSE)</f>
        <v>Lower East Side-East Village-Stuy Town</v>
      </c>
    </row>
    <row r="325" spans="1:18" x14ac:dyDescent="0.2">
      <c r="A325" s="1">
        <v>323</v>
      </c>
      <c r="B325" t="s">
        <v>303</v>
      </c>
      <c r="C325">
        <v>40.727773020000001</v>
      </c>
      <c r="D325">
        <v>-73.98541376</v>
      </c>
      <c r="E325" t="s">
        <v>686</v>
      </c>
      <c r="F325" t="s">
        <v>1114</v>
      </c>
      <c r="G325">
        <v>2015</v>
      </c>
      <c r="H325">
        <v>2.75</v>
      </c>
      <c r="I325" t="s">
        <v>1254</v>
      </c>
      <c r="J325" t="s">
        <v>1297</v>
      </c>
      <c r="K325" s="4" t="s">
        <v>1341</v>
      </c>
      <c r="L325" s="2">
        <v>42261</v>
      </c>
      <c r="M325" s="8">
        <v>0.73569444444444443</v>
      </c>
      <c r="N325" t="str">
        <f t="shared" si="15"/>
        <v>17</v>
      </c>
      <c r="O325" t="str">
        <f>VLOOKUP(K325,Boroughs!A:B,2,FALSE)</f>
        <v>Manhattan</v>
      </c>
      <c r="P325" t="str">
        <f t="shared" si="16"/>
        <v>Monday</v>
      </c>
      <c r="Q325" t="str">
        <f t="shared" si="17"/>
        <v>September</v>
      </c>
      <c r="R325" t="str">
        <f>VLOOKUP(K325, Neighborhood!A:B,2,FALSE)</f>
        <v>Lower East Side-East Village-Stuy Town</v>
      </c>
    </row>
    <row r="326" spans="1:18" x14ac:dyDescent="0.2">
      <c r="A326" s="1">
        <v>324</v>
      </c>
      <c r="B326" t="s">
        <v>304</v>
      </c>
      <c r="C326">
        <v>40.704276999999998</v>
      </c>
      <c r="D326">
        <v>-73.907211000000004</v>
      </c>
      <c r="E326" t="s">
        <v>687</v>
      </c>
      <c r="F326" t="s">
        <v>1115</v>
      </c>
      <c r="G326">
        <v>2015</v>
      </c>
      <c r="H326">
        <v>1.5</v>
      </c>
      <c r="I326" t="s">
        <v>1279</v>
      </c>
      <c r="J326" t="s">
        <v>1297</v>
      </c>
      <c r="K326" s="4" t="s">
        <v>1330</v>
      </c>
      <c r="L326" s="2">
        <v>42253</v>
      </c>
      <c r="M326" s="8">
        <v>0.69270833333333337</v>
      </c>
      <c r="N326" t="str">
        <f t="shared" si="15"/>
        <v>16</v>
      </c>
      <c r="O326" t="str">
        <f>VLOOKUP(K326,Boroughs!A:B,2,FALSE)</f>
        <v>Queens</v>
      </c>
      <c r="P326" t="str">
        <f t="shared" si="16"/>
        <v>Sunday</v>
      </c>
      <c r="Q326" t="str">
        <f t="shared" si="17"/>
        <v>September</v>
      </c>
      <c r="R326" t="str">
        <f>VLOOKUP(K326, Neighborhood!A:B,2,FALSE)</f>
        <v xml:space="preserve">Ridgewood-Glendale </v>
      </c>
    </row>
    <row r="327" spans="1:18" x14ac:dyDescent="0.2">
      <c r="A327" s="1">
        <v>325</v>
      </c>
      <c r="B327" t="s">
        <v>305</v>
      </c>
      <c r="C327">
        <v>40.757186099999998</v>
      </c>
      <c r="D327">
        <v>-73.9268541</v>
      </c>
      <c r="E327" t="s">
        <v>688</v>
      </c>
      <c r="F327" t="s">
        <v>1116</v>
      </c>
      <c r="G327">
        <v>2015</v>
      </c>
      <c r="H327">
        <v>2</v>
      </c>
      <c r="I327" t="s">
        <v>1266</v>
      </c>
      <c r="J327" t="s">
        <v>1297</v>
      </c>
      <c r="K327" s="4" t="s">
        <v>1356</v>
      </c>
      <c r="L327" s="2">
        <v>42201</v>
      </c>
      <c r="M327" s="8">
        <v>0.69648148148148137</v>
      </c>
      <c r="N327" t="str">
        <f t="shared" si="15"/>
        <v>16</v>
      </c>
      <c r="O327" t="str">
        <f>VLOOKUP(K327,Boroughs!A:B,2,FALSE)</f>
        <v>Queens</v>
      </c>
      <c r="P327" t="str">
        <f t="shared" si="16"/>
        <v>Thursday</v>
      </c>
      <c r="Q327" t="str">
        <f t="shared" si="17"/>
        <v>July</v>
      </c>
      <c r="R327" t="str">
        <f>VLOOKUP(K327, Neighborhood!A:B,2,FALSE)</f>
        <v xml:space="preserve">Ravenswood </v>
      </c>
    </row>
    <row r="328" spans="1:18" x14ac:dyDescent="0.2">
      <c r="A328" s="1">
        <v>326</v>
      </c>
      <c r="B328" t="s">
        <v>102</v>
      </c>
      <c r="C328">
        <v>40.736677899999997</v>
      </c>
      <c r="D328">
        <v>-74.001265869999997</v>
      </c>
      <c r="E328" t="s">
        <v>689</v>
      </c>
      <c r="F328" t="s">
        <v>1117</v>
      </c>
      <c r="G328">
        <v>2015</v>
      </c>
      <c r="H328">
        <v>3.75</v>
      </c>
      <c r="I328" t="s">
        <v>1276</v>
      </c>
      <c r="J328" t="s">
        <v>1298</v>
      </c>
      <c r="K328" s="4" t="s">
        <v>1381</v>
      </c>
      <c r="L328" s="2">
        <v>42193</v>
      </c>
      <c r="M328" s="8">
        <v>0.81589120370370372</v>
      </c>
      <c r="N328" t="str">
        <f t="shared" si="15"/>
        <v>19</v>
      </c>
      <c r="O328" t="str">
        <f>VLOOKUP(K328,Boroughs!A:B,2,FALSE)</f>
        <v>Manhattan</v>
      </c>
      <c r="P328" t="str">
        <f t="shared" si="16"/>
        <v>Wednesday</v>
      </c>
      <c r="Q328" t="str">
        <f t="shared" si="17"/>
        <v>July</v>
      </c>
      <c r="R328" t="str">
        <f>VLOOKUP(K328, Neighborhood!A:B,2,FALSE)</f>
        <v>Greenwich Village-Soho</v>
      </c>
    </row>
    <row r="329" spans="1:18" x14ac:dyDescent="0.2">
      <c r="A329" s="1">
        <v>327</v>
      </c>
      <c r="B329" t="s">
        <v>306</v>
      </c>
      <c r="C329">
        <v>40.749696900000004</v>
      </c>
      <c r="D329">
        <v>-73.977022199999993</v>
      </c>
      <c r="E329" t="s">
        <v>690</v>
      </c>
      <c r="F329" t="s">
        <v>1118</v>
      </c>
      <c r="G329">
        <v>2015</v>
      </c>
      <c r="H329">
        <v>2.75</v>
      </c>
      <c r="I329" t="s">
        <v>1254</v>
      </c>
      <c r="J329" t="s">
        <v>1297</v>
      </c>
      <c r="K329" s="4" t="s">
        <v>1382</v>
      </c>
      <c r="L329" s="2">
        <v>42188</v>
      </c>
      <c r="M329" s="8">
        <v>0.58754629629629629</v>
      </c>
      <c r="N329" t="str">
        <f t="shared" si="15"/>
        <v>14</v>
      </c>
      <c r="O329" t="str">
        <f>VLOOKUP(K329,Boroughs!A:B,2,FALSE)</f>
        <v>Manhattan</v>
      </c>
      <c r="P329" t="str">
        <f t="shared" si="16"/>
        <v>Friday</v>
      </c>
      <c r="Q329" t="str">
        <f t="shared" si="17"/>
        <v>July</v>
      </c>
      <c r="R329" t="str">
        <f>VLOOKUP(K329, Neighborhood!A:B,2,FALSE)</f>
        <v xml:space="preserve">Murray Hill </v>
      </c>
    </row>
    <row r="330" spans="1:18" x14ac:dyDescent="0.2">
      <c r="A330" s="1">
        <v>328</v>
      </c>
      <c r="B330" t="s">
        <v>307</v>
      </c>
      <c r="C330">
        <v>40.72052</v>
      </c>
      <c r="D330">
        <v>-73.996579999999994</v>
      </c>
      <c r="E330" t="s">
        <v>691</v>
      </c>
      <c r="F330" t="s">
        <v>1119</v>
      </c>
      <c r="G330">
        <v>2015</v>
      </c>
      <c r="H330">
        <v>4</v>
      </c>
      <c r="I330" t="s">
        <v>1270</v>
      </c>
      <c r="J330" t="s">
        <v>1298</v>
      </c>
      <c r="K330" s="4" t="s">
        <v>1421</v>
      </c>
      <c r="L330" s="2">
        <v>42181</v>
      </c>
      <c r="M330" s="8">
        <v>0.13388888888888889</v>
      </c>
      <c r="N330" t="str">
        <f t="shared" si="15"/>
        <v>03</v>
      </c>
      <c r="O330" t="str">
        <f>VLOOKUP(K330,Boroughs!A:B,2,FALSE)</f>
        <v>Manhattan</v>
      </c>
      <c r="P330" t="str">
        <f t="shared" si="16"/>
        <v>Friday</v>
      </c>
      <c r="Q330" t="str">
        <f t="shared" si="17"/>
        <v>June</v>
      </c>
      <c r="R330" t="str">
        <f>VLOOKUP(K330, Neighborhood!A:B,2,FALSE)</f>
        <v>Greenwich Village-Soho</v>
      </c>
    </row>
    <row r="331" spans="1:18" x14ac:dyDescent="0.2">
      <c r="A331" s="1">
        <v>329</v>
      </c>
      <c r="B331" t="s">
        <v>299</v>
      </c>
      <c r="C331">
        <v>40.655380000000001</v>
      </c>
      <c r="D331">
        <v>-73.956500000000005</v>
      </c>
      <c r="E331" t="s">
        <v>692</v>
      </c>
      <c r="F331" t="s">
        <v>1120</v>
      </c>
      <c r="G331">
        <v>2015</v>
      </c>
      <c r="H331">
        <v>2</v>
      </c>
      <c r="I331" t="s">
        <v>1266</v>
      </c>
      <c r="J331" t="s">
        <v>1297</v>
      </c>
      <c r="K331" s="4" t="s">
        <v>1363</v>
      </c>
      <c r="L331" s="2">
        <v>42169</v>
      </c>
      <c r="M331" s="8">
        <v>0.81277777777777782</v>
      </c>
      <c r="N331" t="str">
        <f t="shared" si="15"/>
        <v>19</v>
      </c>
      <c r="O331" t="str">
        <f>VLOOKUP(K331,Boroughs!A:B,2,FALSE)</f>
        <v>Brooklyn</v>
      </c>
      <c r="P331" t="str">
        <f t="shared" si="16"/>
        <v>Sunday</v>
      </c>
      <c r="Q331" t="str">
        <f t="shared" si="17"/>
        <v>June</v>
      </c>
      <c r="R331" t="str">
        <f>VLOOKUP(K331, Neighborhood!A:B,2,FALSE)</f>
        <v xml:space="preserve">Flatbush </v>
      </c>
    </row>
    <row r="332" spans="1:18" x14ac:dyDescent="0.2">
      <c r="A332" s="1">
        <v>330</v>
      </c>
      <c r="B332" t="s">
        <v>106</v>
      </c>
      <c r="C332">
        <v>40.733310000000003</v>
      </c>
      <c r="D332">
        <v>-73.987629999999996</v>
      </c>
      <c r="E332" t="s">
        <v>693</v>
      </c>
      <c r="F332" t="s">
        <v>1121</v>
      </c>
      <c r="G332">
        <v>2015</v>
      </c>
      <c r="H332">
        <v>2.75</v>
      </c>
      <c r="I332" t="s">
        <v>1254</v>
      </c>
      <c r="J332" t="s">
        <v>1297</v>
      </c>
      <c r="K332" s="4" t="s">
        <v>1341</v>
      </c>
      <c r="L332" s="2">
        <v>42161</v>
      </c>
      <c r="M332" s="8">
        <v>0.68563657407407408</v>
      </c>
      <c r="N332" t="str">
        <f t="shared" si="15"/>
        <v>16</v>
      </c>
      <c r="O332" t="str">
        <f>VLOOKUP(K332,Boroughs!A:B,2,FALSE)</f>
        <v>Manhattan</v>
      </c>
      <c r="P332" t="str">
        <f t="shared" si="16"/>
        <v>Saturday</v>
      </c>
      <c r="Q332" t="str">
        <f t="shared" si="17"/>
        <v>June</v>
      </c>
      <c r="R332" t="str">
        <f>VLOOKUP(K332, Neighborhood!A:B,2,FALSE)</f>
        <v>Lower East Side-East Village-Stuy Town</v>
      </c>
    </row>
    <row r="333" spans="1:18" x14ac:dyDescent="0.2">
      <c r="A333" s="1">
        <v>331</v>
      </c>
      <c r="B333" t="s">
        <v>308</v>
      </c>
      <c r="C333">
        <v>40.714047059999999</v>
      </c>
      <c r="D333">
        <v>-73.987199279999999</v>
      </c>
      <c r="E333" t="s">
        <v>694</v>
      </c>
      <c r="F333" t="s">
        <v>1122</v>
      </c>
      <c r="G333">
        <v>2015</v>
      </c>
      <c r="H333">
        <v>2</v>
      </c>
      <c r="I333" t="s">
        <v>1266</v>
      </c>
      <c r="J333" t="s">
        <v>1297</v>
      </c>
      <c r="K333" s="4" t="s">
        <v>1378</v>
      </c>
      <c r="L333" s="2">
        <v>42155</v>
      </c>
      <c r="M333" s="8">
        <v>0.64273148148148151</v>
      </c>
      <c r="N333" t="str">
        <f t="shared" si="15"/>
        <v>15</v>
      </c>
      <c r="O333" t="str">
        <f>VLOOKUP(K333,Boroughs!A:B,2,FALSE)</f>
        <v>Manhattan</v>
      </c>
      <c r="P333" t="str">
        <f t="shared" si="16"/>
        <v>Sunday</v>
      </c>
      <c r="Q333" t="str">
        <f t="shared" si="17"/>
        <v>May</v>
      </c>
      <c r="R333" t="str">
        <f>VLOOKUP(K333, Neighborhood!A:B,2,FALSE)</f>
        <v>Chinatown and Vicinity</v>
      </c>
    </row>
    <row r="334" spans="1:18" x14ac:dyDescent="0.2">
      <c r="A334" s="1">
        <v>332</v>
      </c>
      <c r="B334" t="s">
        <v>309</v>
      </c>
      <c r="C334">
        <v>40.758936200000001</v>
      </c>
      <c r="D334">
        <v>-73.8296299</v>
      </c>
      <c r="E334" t="s">
        <v>695</v>
      </c>
      <c r="F334" t="s">
        <v>1123</v>
      </c>
      <c r="G334">
        <v>2015</v>
      </c>
      <c r="H334">
        <v>2.5</v>
      </c>
      <c r="I334" t="s">
        <v>1259</v>
      </c>
      <c r="J334" t="s">
        <v>1297</v>
      </c>
      <c r="K334" s="4" t="s">
        <v>1434</v>
      </c>
      <c r="L334" s="2">
        <v>42149</v>
      </c>
      <c r="M334" s="8">
        <v>0.54410879629629627</v>
      </c>
      <c r="N334" t="str">
        <f t="shared" si="15"/>
        <v>13</v>
      </c>
      <c r="O334" t="str">
        <f>VLOOKUP(K334,Boroughs!A:B,2,FALSE)</f>
        <v>Queens</v>
      </c>
      <c r="P334" t="str">
        <f t="shared" si="16"/>
        <v>Monday</v>
      </c>
      <c r="Q334" t="str">
        <f t="shared" si="17"/>
        <v>May</v>
      </c>
      <c r="R334" t="str">
        <f>VLOOKUP(K334, Neighborhood!A:B,2,FALSE)</f>
        <v xml:space="preserve">Flushing </v>
      </c>
    </row>
    <row r="335" spans="1:18" x14ac:dyDescent="0.2">
      <c r="A335" s="1">
        <v>333</v>
      </c>
      <c r="B335" t="s">
        <v>195</v>
      </c>
      <c r="C335">
        <v>40.754710000000003</v>
      </c>
      <c r="D335">
        <v>-73.991860000000003</v>
      </c>
      <c r="E335" t="s">
        <v>696</v>
      </c>
      <c r="F335" t="s">
        <v>1124</v>
      </c>
      <c r="G335">
        <v>2015</v>
      </c>
      <c r="H335">
        <v>1</v>
      </c>
      <c r="I335" t="s">
        <v>1256</v>
      </c>
      <c r="J335" t="s">
        <v>1297</v>
      </c>
      <c r="K335" s="4" t="s">
        <v>1360</v>
      </c>
      <c r="L335" s="2">
        <v>42134</v>
      </c>
      <c r="M335" s="8">
        <v>0.62091435185185184</v>
      </c>
      <c r="N335" t="str">
        <f t="shared" si="15"/>
        <v>14</v>
      </c>
      <c r="O335" t="str">
        <f>VLOOKUP(K335,Boroughs!A:B,2,FALSE)</f>
        <v>Manhattan</v>
      </c>
      <c r="P335" t="str">
        <f t="shared" si="16"/>
        <v>Sunday</v>
      </c>
      <c r="Q335" t="str">
        <f t="shared" si="17"/>
        <v>May</v>
      </c>
      <c r="R335" t="str">
        <f>VLOOKUP(K335, Neighborhood!A:B,2,FALSE)</f>
        <v xml:space="preserve">Garment District </v>
      </c>
    </row>
    <row r="336" spans="1:18" x14ac:dyDescent="0.2">
      <c r="A336" s="1">
        <v>334</v>
      </c>
      <c r="B336" t="s">
        <v>310</v>
      </c>
      <c r="C336">
        <v>40.577939999999998</v>
      </c>
      <c r="D336">
        <v>-74.102590000000006</v>
      </c>
      <c r="E336" t="s">
        <v>697</v>
      </c>
      <c r="F336" t="s">
        <v>1125</v>
      </c>
      <c r="G336">
        <v>2015</v>
      </c>
      <c r="H336">
        <v>2</v>
      </c>
      <c r="I336" t="s">
        <v>1266</v>
      </c>
      <c r="J336" t="s">
        <v>1297</v>
      </c>
      <c r="K336" s="4" t="s">
        <v>1435</v>
      </c>
      <c r="L336" s="2">
        <v>42130</v>
      </c>
      <c r="M336" s="8">
        <v>0.69079861111111107</v>
      </c>
      <c r="N336" t="str">
        <f t="shared" si="15"/>
        <v>16</v>
      </c>
      <c r="O336" t="str">
        <f>VLOOKUP(K336,Boroughs!A:B,2,FALSE)</f>
        <v>Staten Island</v>
      </c>
      <c r="P336" t="str">
        <f t="shared" si="16"/>
        <v>Wednesday</v>
      </c>
      <c r="Q336" t="str">
        <f t="shared" si="17"/>
        <v>May</v>
      </c>
      <c r="R336" t="str">
        <f>VLOOKUP(K336, Neighborhood!A:B,2,FALSE)</f>
        <v xml:space="preserve">New Dorp-Richmondtown </v>
      </c>
    </row>
    <row r="337" spans="1:18" x14ac:dyDescent="0.2">
      <c r="A337" s="1">
        <v>335</v>
      </c>
      <c r="B337" t="s">
        <v>311</v>
      </c>
      <c r="C337">
        <v>40.727872900000001</v>
      </c>
      <c r="D337">
        <v>-73.9528617</v>
      </c>
      <c r="E337" t="s">
        <v>698</v>
      </c>
      <c r="F337" t="s">
        <v>1126</v>
      </c>
      <c r="G337">
        <v>2015</v>
      </c>
      <c r="H337">
        <v>2.75</v>
      </c>
      <c r="I337" t="s">
        <v>1254</v>
      </c>
      <c r="J337" t="s">
        <v>1297</v>
      </c>
      <c r="K337" s="4" t="s">
        <v>1385</v>
      </c>
      <c r="L337" s="2">
        <v>42117</v>
      </c>
      <c r="M337" s="8">
        <v>0.58568287037037037</v>
      </c>
      <c r="N337" t="str">
        <f t="shared" si="15"/>
        <v>14</v>
      </c>
      <c r="O337" t="str">
        <f>VLOOKUP(K337,Boroughs!A:B,2,FALSE)</f>
        <v>Brooklyn</v>
      </c>
      <c r="P337" t="str">
        <f t="shared" si="16"/>
        <v>Thursday</v>
      </c>
      <c r="Q337" t="str">
        <f t="shared" si="17"/>
        <v>April</v>
      </c>
      <c r="R337" t="str">
        <f>VLOOKUP(K337, Neighborhood!A:B,2,FALSE)</f>
        <v xml:space="preserve">Greenpoint </v>
      </c>
    </row>
    <row r="338" spans="1:18" x14ac:dyDescent="0.2">
      <c r="A338" s="1">
        <v>336</v>
      </c>
      <c r="B338" t="s">
        <v>312</v>
      </c>
      <c r="C338">
        <v>40.664389999999997</v>
      </c>
      <c r="D338">
        <v>-73.996740000000003</v>
      </c>
      <c r="E338" t="s">
        <v>699</v>
      </c>
      <c r="F338" t="s">
        <v>1127</v>
      </c>
      <c r="G338">
        <v>2015</v>
      </c>
      <c r="H338">
        <v>2.25</v>
      </c>
      <c r="I338" t="s">
        <v>1277</v>
      </c>
      <c r="J338" t="s">
        <v>1297</v>
      </c>
      <c r="K338" s="4" t="s">
        <v>1327</v>
      </c>
      <c r="L338" s="2">
        <v>42116</v>
      </c>
      <c r="M338" s="8">
        <v>0.61556712962962956</v>
      </c>
      <c r="N338" t="str">
        <f t="shared" si="15"/>
        <v>14</v>
      </c>
      <c r="O338" t="str">
        <f>VLOOKUP(K338,Boroughs!A:B,2,FALSE)</f>
        <v>Brooklyn</v>
      </c>
      <c r="P338" t="str">
        <f t="shared" si="16"/>
        <v>Wednesday</v>
      </c>
      <c r="Q338" t="str">
        <f t="shared" si="17"/>
        <v>April</v>
      </c>
      <c r="R338" t="str">
        <f>VLOOKUP(K338, Neighborhood!A:B,2,FALSE)</f>
        <v xml:space="preserve">Industry City-Sunset Park </v>
      </c>
    </row>
    <row r="339" spans="1:18" x14ac:dyDescent="0.2">
      <c r="A339" s="1">
        <v>337</v>
      </c>
      <c r="B339" t="s">
        <v>313</v>
      </c>
      <c r="C339">
        <v>40.852584</v>
      </c>
      <c r="D339">
        <v>-73.789134000000004</v>
      </c>
      <c r="E339" t="s">
        <v>700</v>
      </c>
      <c r="F339" t="s">
        <v>1128</v>
      </c>
      <c r="G339">
        <v>2015</v>
      </c>
      <c r="H339">
        <v>2.25</v>
      </c>
      <c r="I339" t="s">
        <v>1277</v>
      </c>
      <c r="J339" t="s">
        <v>1297</v>
      </c>
      <c r="K339" s="4" t="s">
        <v>1436</v>
      </c>
      <c r="L339" s="2">
        <v>42112</v>
      </c>
      <c r="M339" s="8">
        <v>0.70530092592592597</v>
      </c>
      <c r="N339" t="str">
        <f t="shared" si="15"/>
        <v>16</v>
      </c>
      <c r="O339" t="str">
        <f>VLOOKUP(K339,Boroughs!A:B,2,FALSE)</f>
        <v>The Bronx</v>
      </c>
      <c r="P339" t="str">
        <f t="shared" si="16"/>
        <v>Saturday</v>
      </c>
      <c r="Q339" t="str">
        <f t="shared" si="17"/>
        <v>April</v>
      </c>
      <c r="R339" t="str">
        <f>VLOOKUP(K339, Neighborhood!A:B,2,FALSE)</f>
        <v xml:space="preserve">City Island </v>
      </c>
    </row>
    <row r="340" spans="1:18" x14ac:dyDescent="0.2">
      <c r="A340" s="1">
        <v>338</v>
      </c>
      <c r="B340" t="s">
        <v>314</v>
      </c>
      <c r="C340">
        <v>40.812890000000003</v>
      </c>
      <c r="D340">
        <v>-73.902050000000003</v>
      </c>
      <c r="E340" t="s">
        <v>700</v>
      </c>
      <c r="F340" t="s">
        <v>1129</v>
      </c>
      <c r="G340">
        <v>2015</v>
      </c>
      <c r="H340">
        <v>2.25</v>
      </c>
      <c r="I340" t="s">
        <v>1277</v>
      </c>
      <c r="J340" t="s">
        <v>1297</v>
      </c>
      <c r="K340" s="4" t="s">
        <v>1340</v>
      </c>
      <c r="L340" s="2">
        <v>42112</v>
      </c>
      <c r="M340" s="8">
        <v>0.63770833333333332</v>
      </c>
      <c r="N340" t="str">
        <f t="shared" si="15"/>
        <v>15</v>
      </c>
      <c r="O340" t="str">
        <f>VLOOKUP(K340,Boroughs!A:B,2,FALSE)</f>
        <v>The Bronx</v>
      </c>
      <c r="P340" t="str">
        <f t="shared" si="16"/>
        <v>Saturday</v>
      </c>
      <c r="Q340" t="str">
        <f t="shared" si="17"/>
        <v>April</v>
      </c>
      <c r="R340" t="str">
        <f>VLOOKUP(K340, Neighborhood!A:B,2,FALSE)</f>
        <v xml:space="preserve">Melrose-Longwood </v>
      </c>
    </row>
    <row r="341" spans="1:18" x14ac:dyDescent="0.2">
      <c r="A341" s="1">
        <v>339</v>
      </c>
      <c r="B341" t="s">
        <v>315</v>
      </c>
      <c r="C341">
        <v>40.715025619999999</v>
      </c>
      <c r="D341">
        <v>-74.007751549999995</v>
      </c>
      <c r="E341" t="s">
        <v>701</v>
      </c>
      <c r="F341" t="s">
        <v>1130</v>
      </c>
      <c r="G341">
        <v>2015</v>
      </c>
      <c r="H341">
        <v>2.5</v>
      </c>
      <c r="I341" t="s">
        <v>1259</v>
      </c>
      <c r="J341" t="s">
        <v>1297</v>
      </c>
      <c r="K341" s="4" t="s">
        <v>1431</v>
      </c>
      <c r="L341" s="2">
        <v>42106</v>
      </c>
      <c r="M341" s="8">
        <v>0.71903935185185175</v>
      </c>
      <c r="N341" t="str">
        <f t="shared" si="15"/>
        <v>17</v>
      </c>
      <c r="O341" t="str">
        <f>VLOOKUP(K341,Boroughs!A:B,2,FALSE)</f>
        <v>Manhattan</v>
      </c>
      <c r="P341" t="str">
        <f t="shared" si="16"/>
        <v>Sunday</v>
      </c>
      <c r="Q341" t="str">
        <f t="shared" si="17"/>
        <v>April</v>
      </c>
      <c r="R341" t="str">
        <f>VLOOKUP(K341, Neighborhood!A:B,2,FALSE)</f>
        <v>The Financial District</v>
      </c>
    </row>
    <row r="342" spans="1:18" x14ac:dyDescent="0.2">
      <c r="A342" s="1">
        <v>340</v>
      </c>
      <c r="B342" t="s">
        <v>316</v>
      </c>
      <c r="C342">
        <v>40.717959999999998</v>
      </c>
      <c r="D342">
        <v>-73.957459999999998</v>
      </c>
      <c r="E342" t="s">
        <v>702</v>
      </c>
      <c r="F342" t="s">
        <v>1131</v>
      </c>
      <c r="G342">
        <v>2015</v>
      </c>
      <c r="H342">
        <v>2.25</v>
      </c>
      <c r="I342" t="s">
        <v>1277</v>
      </c>
      <c r="J342" t="s">
        <v>1297</v>
      </c>
      <c r="K342" s="4" t="s">
        <v>1406</v>
      </c>
      <c r="L342" s="2">
        <v>42100</v>
      </c>
      <c r="M342" s="8">
        <v>0.60545138888888894</v>
      </c>
      <c r="N342" t="str">
        <f t="shared" si="15"/>
        <v>14</v>
      </c>
      <c r="O342" t="str">
        <f>VLOOKUP(K342,Boroughs!A:B,2,FALSE)</f>
        <v>Brooklyn</v>
      </c>
      <c r="P342" t="str">
        <f t="shared" si="16"/>
        <v>Monday</v>
      </c>
      <c r="Q342" t="str">
        <f t="shared" si="17"/>
        <v>April</v>
      </c>
      <c r="R342" t="str">
        <f>VLOOKUP(K342, Neighborhood!A:B,2,FALSE)</f>
        <v xml:space="preserve">Williamsburg </v>
      </c>
    </row>
    <row r="343" spans="1:18" x14ac:dyDescent="0.2">
      <c r="A343" s="1">
        <v>341</v>
      </c>
      <c r="B343" t="s">
        <v>317</v>
      </c>
      <c r="C343">
        <v>40.667662</v>
      </c>
      <c r="D343">
        <v>-73.987419200000005</v>
      </c>
      <c r="E343" t="s">
        <v>703</v>
      </c>
      <c r="F343" t="s">
        <v>1132</v>
      </c>
      <c r="G343">
        <v>2015</v>
      </c>
      <c r="H343">
        <v>2.75</v>
      </c>
      <c r="I343" t="s">
        <v>1254</v>
      </c>
      <c r="J343" t="s">
        <v>1297</v>
      </c>
      <c r="K343" s="4" t="s">
        <v>1397</v>
      </c>
      <c r="L343" s="2">
        <v>42099</v>
      </c>
      <c r="M343" s="8">
        <v>5.4502314814814816E-2</v>
      </c>
      <c r="N343" t="str">
        <f t="shared" si="15"/>
        <v>01</v>
      </c>
      <c r="O343" t="str">
        <f>VLOOKUP(K343,Boroughs!A:B,2,FALSE)</f>
        <v>Brooklyn</v>
      </c>
      <c r="P343" t="str">
        <f t="shared" si="16"/>
        <v>Sunday</v>
      </c>
      <c r="Q343" t="str">
        <f t="shared" si="17"/>
        <v>April</v>
      </c>
      <c r="R343" t="str">
        <f>VLOOKUP(K343, Neighborhood!A:B,2,FALSE)</f>
        <v xml:space="preserve">Park Slope-Windsor Terrace </v>
      </c>
    </row>
    <row r="344" spans="1:18" x14ac:dyDescent="0.2">
      <c r="A344" s="1">
        <v>342</v>
      </c>
      <c r="B344" t="s">
        <v>318</v>
      </c>
      <c r="C344">
        <v>40.704283199999999</v>
      </c>
      <c r="D344">
        <v>-73.942923399999998</v>
      </c>
      <c r="E344" t="s">
        <v>704</v>
      </c>
      <c r="F344" t="s">
        <v>1133</v>
      </c>
      <c r="G344">
        <v>2015</v>
      </c>
      <c r="H344">
        <v>2</v>
      </c>
      <c r="I344" t="s">
        <v>1266</v>
      </c>
      <c r="J344" t="s">
        <v>1297</v>
      </c>
      <c r="K344" s="4" t="s">
        <v>1398</v>
      </c>
      <c r="L344" s="2">
        <v>42087</v>
      </c>
      <c r="M344" s="8">
        <v>0.79399305555555555</v>
      </c>
      <c r="N344" t="str">
        <f t="shared" si="15"/>
        <v>19</v>
      </c>
      <c r="O344" t="str">
        <f>VLOOKUP(K344,Boroughs!A:B,2,FALSE)</f>
        <v>Brooklyn</v>
      </c>
      <c r="P344" t="str">
        <f t="shared" si="16"/>
        <v>Tuesday</v>
      </c>
      <c r="Q344" t="str">
        <f t="shared" si="17"/>
        <v>March</v>
      </c>
      <c r="R344" t="str">
        <f>VLOOKUP(K344, Neighborhood!A:B,2,FALSE)</f>
        <v xml:space="preserve">Williamsburg-Bedford Stuyvesant </v>
      </c>
    </row>
    <row r="345" spans="1:18" x14ac:dyDescent="0.2">
      <c r="A345" s="1">
        <v>343</v>
      </c>
      <c r="B345" t="s">
        <v>319</v>
      </c>
      <c r="C345">
        <v>40.726460000000003</v>
      </c>
      <c r="D345">
        <v>-73.952439999999996</v>
      </c>
      <c r="E345" t="s">
        <v>705</v>
      </c>
      <c r="F345" t="s">
        <v>1134</v>
      </c>
      <c r="G345">
        <v>2015</v>
      </c>
      <c r="H345">
        <v>2.75</v>
      </c>
      <c r="I345" t="s">
        <v>1254</v>
      </c>
      <c r="J345" t="s">
        <v>1297</v>
      </c>
      <c r="K345" s="4" t="s">
        <v>1385</v>
      </c>
      <c r="L345" s="2">
        <v>42065</v>
      </c>
      <c r="M345" s="8">
        <v>0.701238425925926</v>
      </c>
      <c r="N345" t="str">
        <f t="shared" si="15"/>
        <v>16</v>
      </c>
      <c r="O345" t="str">
        <f>VLOOKUP(K345,Boroughs!A:B,2,FALSE)</f>
        <v>Brooklyn</v>
      </c>
      <c r="P345" t="str">
        <f t="shared" si="16"/>
        <v>Monday</v>
      </c>
      <c r="Q345" t="str">
        <f t="shared" si="17"/>
        <v>March</v>
      </c>
      <c r="R345" t="str">
        <f>VLOOKUP(K345, Neighborhood!A:B,2,FALSE)</f>
        <v xml:space="preserve">Greenpoint </v>
      </c>
    </row>
    <row r="346" spans="1:18" x14ac:dyDescent="0.2">
      <c r="A346" s="1">
        <v>344</v>
      </c>
      <c r="B346" t="s">
        <v>320</v>
      </c>
      <c r="C346">
        <v>40.719149999999999</v>
      </c>
      <c r="D346">
        <v>-73.839860000000002</v>
      </c>
      <c r="E346" t="s">
        <v>706</v>
      </c>
      <c r="F346" t="s">
        <v>1135</v>
      </c>
      <c r="G346">
        <v>2015</v>
      </c>
      <c r="H346">
        <v>2.4500000000000002</v>
      </c>
      <c r="I346" t="s">
        <v>1285</v>
      </c>
      <c r="J346" t="s">
        <v>1297</v>
      </c>
      <c r="K346" s="4" t="s">
        <v>1338</v>
      </c>
      <c r="L346" s="2">
        <v>42057</v>
      </c>
      <c r="M346" s="8">
        <v>0.69326388888888879</v>
      </c>
      <c r="N346" t="str">
        <f t="shared" si="15"/>
        <v>16</v>
      </c>
      <c r="O346" t="str">
        <f>VLOOKUP(K346,Boroughs!A:B,2,FALSE)</f>
        <v>Queens</v>
      </c>
      <c r="P346" t="str">
        <f t="shared" si="16"/>
        <v>Sunday</v>
      </c>
      <c r="Q346" t="str">
        <f t="shared" si="17"/>
        <v>February</v>
      </c>
      <c r="R346" t="str">
        <f>VLOOKUP(K346, Neighborhood!A:B,2,FALSE)</f>
        <v xml:space="preserve">Forest Hills </v>
      </c>
    </row>
    <row r="347" spans="1:18" x14ac:dyDescent="0.2">
      <c r="A347" s="1">
        <v>345</v>
      </c>
      <c r="B347" t="s">
        <v>321</v>
      </c>
      <c r="C347">
        <v>40.745328000000001</v>
      </c>
      <c r="D347">
        <v>-73.903351499999999</v>
      </c>
      <c r="E347" t="s">
        <v>706</v>
      </c>
      <c r="F347" t="s">
        <v>1136</v>
      </c>
      <c r="G347">
        <v>2015</v>
      </c>
      <c r="H347">
        <v>2.5</v>
      </c>
      <c r="I347" t="s">
        <v>1259</v>
      </c>
      <c r="J347" t="s">
        <v>1297</v>
      </c>
      <c r="K347" s="4" t="s">
        <v>1426</v>
      </c>
      <c r="L347" s="2">
        <v>42057</v>
      </c>
      <c r="M347" s="8">
        <v>0.63909722222222221</v>
      </c>
      <c r="N347" t="str">
        <f t="shared" si="15"/>
        <v>15</v>
      </c>
      <c r="O347" t="str">
        <f>VLOOKUP(K347,Boroughs!A:B,2,FALSE)</f>
        <v>Queens</v>
      </c>
      <c r="P347" t="str">
        <f t="shared" si="16"/>
        <v>Sunday</v>
      </c>
      <c r="Q347" t="str">
        <f t="shared" si="17"/>
        <v>February</v>
      </c>
      <c r="R347" t="str">
        <f>VLOOKUP(K347, Neighborhood!A:B,2,FALSE)</f>
        <v xml:space="preserve">Woodside </v>
      </c>
    </row>
    <row r="348" spans="1:18" x14ac:dyDescent="0.2">
      <c r="A348" s="1">
        <v>346</v>
      </c>
      <c r="B348" t="s">
        <v>42</v>
      </c>
      <c r="C348">
        <v>40.680019999999999</v>
      </c>
      <c r="D348">
        <v>-73.977860000000007</v>
      </c>
      <c r="E348" t="s">
        <v>707</v>
      </c>
      <c r="F348" t="s">
        <v>1137</v>
      </c>
      <c r="G348">
        <v>2015</v>
      </c>
      <c r="H348">
        <v>2.75</v>
      </c>
      <c r="I348" t="s">
        <v>1254</v>
      </c>
      <c r="J348" t="s">
        <v>1297</v>
      </c>
      <c r="K348" s="4" t="s">
        <v>1394</v>
      </c>
      <c r="L348" s="2">
        <v>42056</v>
      </c>
      <c r="M348" s="8">
        <v>0.5975462962962963</v>
      </c>
      <c r="N348" t="str">
        <f t="shared" si="15"/>
        <v>14</v>
      </c>
      <c r="O348" t="str">
        <f>VLOOKUP(K348,Boroughs!A:B,2,FALSE)</f>
        <v>Brooklyn</v>
      </c>
      <c r="P348" t="str">
        <f t="shared" si="16"/>
        <v>Saturday</v>
      </c>
      <c r="Q348" t="str">
        <f t="shared" si="17"/>
        <v>February</v>
      </c>
      <c r="R348" t="str">
        <f>VLOOKUP(K348, Neighborhood!A:B,2,FALSE)</f>
        <v xml:space="preserve">Park Slope-Boerum Hill </v>
      </c>
    </row>
    <row r="349" spans="1:18" x14ac:dyDescent="0.2">
      <c r="A349" s="1">
        <v>347</v>
      </c>
      <c r="B349" t="s">
        <v>322</v>
      </c>
      <c r="C349">
        <v>40.701087999999999</v>
      </c>
      <c r="D349">
        <v>-73.941023000000001</v>
      </c>
      <c r="E349" t="s">
        <v>708</v>
      </c>
      <c r="F349" t="s">
        <v>1138</v>
      </c>
      <c r="G349">
        <v>2015</v>
      </c>
      <c r="H349">
        <v>1.5</v>
      </c>
      <c r="I349" t="s">
        <v>1279</v>
      </c>
      <c r="J349" t="s">
        <v>1297</v>
      </c>
      <c r="K349" s="4" t="s">
        <v>1398</v>
      </c>
      <c r="L349" s="2">
        <v>42054</v>
      </c>
      <c r="M349" s="8">
        <v>0.806574074074074</v>
      </c>
      <c r="N349" t="str">
        <f t="shared" si="15"/>
        <v>19</v>
      </c>
      <c r="O349" t="str">
        <f>VLOOKUP(K349,Boroughs!A:B,2,FALSE)</f>
        <v>Brooklyn</v>
      </c>
      <c r="P349" t="str">
        <f t="shared" si="16"/>
        <v>Thursday</v>
      </c>
      <c r="Q349" t="str">
        <f t="shared" si="17"/>
        <v>February</v>
      </c>
      <c r="R349" t="str">
        <f>VLOOKUP(K349, Neighborhood!A:B,2,FALSE)</f>
        <v xml:space="preserve">Williamsburg-Bedford Stuyvesant </v>
      </c>
    </row>
    <row r="350" spans="1:18" x14ac:dyDescent="0.2">
      <c r="A350" s="1">
        <v>348</v>
      </c>
      <c r="B350" t="s">
        <v>322</v>
      </c>
      <c r="C350">
        <v>40.701087999999999</v>
      </c>
      <c r="D350">
        <v>-73.941023000000001</v>
      </c>
      <c r="E350" t="s">
        <v>708</v>
      </c>
      <c r="F350" t="s">
        <v>1139</v>
      </c>
      <c r="G350">
        <v>2015</v>
      </c>
      <c r="H350">
        <v>2</v>
      </c>
      <c r="I350" t="s">
        <v>1266</v>
      </c>
      <c r="J350" t="s">
        <v>1298</v>
      </c>
      <c r="K350" s="4" t="s">
        <v>1398</v>
      </c>
      <c r="L350" s="2">
        <v>42054</v>
      </c>
      <c r="M350" s="8">
        <v>0.80560185185185185</v>
      </c>
      <c r="N350" t="str">
        <f t="shared" si="15"/>
        <v>19</v>
      </c>
      <c r="O350" t="str">
        <f>VLOOKUP(K350,Boroughs!A:B,2,FALSE)</f>
        <v>Brooklyn</v>
      </c>
      <c r="P350" t="str">
        <f t="shared" si="16"/>
        <v>Thursday</v>
      </c>
      <c r="Q350" t="str">
        <f t="shared" si="17"/>
        <v>February</v>
      </c>
      <c r="R350" t="str">
        <f>VLOOKUP(K350, Neighborhood!A:B,2,FALSE)</f>
        <v xml:space="preserve">Williamsburg-Bedford Stuyvesant </v>
      </c>
    </row>
    <row r="351" spans="1:18" x14ac:dyDescent="0.2">
      <c r="A351" s="1">
        <v>349</v>
      </c>
      <c r="B351" t="s">
        <v>323</v>
      </c>
      <c r="C351">
        <v>40.708939999999998</v>
      </c>
      <c r="D351">
        <v>-73.830560000000006</v>
      </c>
      <c r="E351" t="s">
        <v>709</v>
      </c>
      <c r="F351" t="s">
        <v>1140</v>
      </c>
      <c r="G351">
        <v>2015</v>
      </c>
      <c r="H351">
        <v>3</v>
      </c>
      <c r="I351" t="s">
        <v>1253</v>
      </c>
      <c r="J351" t="s">
        <v>1297</v>
      </c>
      <c r="K351" s="4" t="s">
        <v>1314</v>
      </c>
      <c r="L351" s="2">
        <v>42051</v>
      </c>
      <c r="M351" s="8">
        <v>0.86777777777777787</v>
      </c>
      <c r="N351" t="str">
        <f t="shared" si="15"/>
        <v>20</v>
      </c>
      <c r="O351" t="str">
        <f>VLOOKUP(K351,Boroughs!A:B,2,FALSE)</f>
        <v>Queens</v>
      </c>
      <c r="P351" t="str">
        <f t="shared" si="16"/>
        <v>Monday</v>
      </c>
      <c r="Q351" t="str">
        <f t="shared" si="17"/>
        <v>February</v>
      </c>
      <c r="R351" t="str">
        <f>VLOOKUP(K351, Neighborhood!A:B,2,FALSE)</f>
        <v xml:space="preserve">Kew Gardens </v>
      </c>
    </row>
    <row r="352" spans="1:18" x14ac:dyDescent="0.2">
      <c r="A352" s="1">
        <v>350</v>
      </c>
      <c r="B352" t="s">
        <v>317</v>
      </c>
      <c r="C352">
        <v>40.6717637</v>
      </c>
      <c r="D352">
        <v>-73.983856099999997</v>
      </c>
      <c r="E352" t="s">
        <v>710</v>
      </c>
      <c r="F352" t="s">
        <v>1141</v>
      </c>
      <c r="G352">
        <v>2015</v>
      </c>
      <c r="H352">
        <v>2.75</v>
      </c>
      <c r="I352" t="s">
        <v>1254</v>
      </c>
      <c r="J352" t="s">
        <v>1297</v>
      </c>
      <c r="K352" s="4" t="s">
        <v>1397</v>
      </c>
      <c r="L352" s="2">
        <v>42042</v>
      </c>
      <c r="M352" s="8">
        <v>0.91916666666666658</v>
      </c>
      <c r="N352" t="str">
        <f t="shared" si="15"/>
        <v>22</v>
      </c>
      <c r="O352" t="str">
        <f>VLOOKUP(K352,Boroughs!A:B,2,FALSE)</f>
        <v>Brooklyn</v>
      </c>
      <c r="P352" t="str">
        <f t="shared" si="16"/>
        <v>Saturday</v>
      </c>
      <c r="Q352" t="str">
        <f t="shared" si="17"/>
        <v>February</v>
      </c>
      <c r="R352" t="str">
        <f>VLOOKUP(K352, Neighborhood!A:B,2,FALSE)</f>
        <v xml:space="preserve">Park Slope-Windsor Terrace </v>
      </c>
    </row>
    <row r="353" spans="1:18" x14ac:dyDescent="0.2">
      <c r="A353" s="1">
        <v>351</v>
      </c>
      <c r="B353" t="s">
        <v>324</v>
      </c>
      <c r="C353">
        <v>40.6769775</v>
      </c>
      <c r="D353">
        <v>-73.972505200000001</v>
      </c>
      <c r="E353" t="s">
        <v>711</v>
      </c>
      <c r="F353" t="s">
        <v>1142</v>
      </c>
      <c r="G353">
        <v>2015</v>
      </c>
      <c r="H353">
        <v>3.25</v>
      </c>
      <c r="I353" t="s">
        <v>1255</v>
      </c>
      <c r="J353" t="s">
        <v>1298</v>
      </c>
      <c r="K353" s="4" t="s">
        <v>1389</v>
      </c>
      <c r="L353" s="2">
        <v>42041</v>
      </c>
      <c r="M353" s="8">
        <v>0.86018518518518527</v>
      </c>
      <c r="N353" t="str">
        <f t="shared" si="15"/>
        <v>20</v>
      </c>
      <c r="O353" t="str">
        <f>VLOOKUP(K353,Boroughs!A:B,2,FALSE)</f>
        <v>Brooklyn</v>
      </c>
      <c r="P353" t="str">
        <f t="shared" si="16"/>
        <v>Friday</v>
      </c>
      <c r="Q353" t="str">
        <f t="shared" si="17"/>
        <v>February</v>
      </c>
      <c r="R353" t="str">
        <f>VLOOKUP(K353, Neighborhood!A:B,2,FALSE)</f>
        <v xml:space="preserve">Prospect Heights </v>
      </c>
    </row>
    <row r="354" spans="1:18" x14ac:dyDescent="0.2">
      <c r="A354" s="1">
        <v>352</v>
      </c>
      <c r="B354" t="s">
        <v>324</v>
      </c>
      <c r="C354">
        <v>40.6769775</v>
      </c>
      <c r="D354">
        <v>-73.972505200000001</v>
      </c>
      <c r="E354" t="s">
        <v>711</v>
      </c>
      <c r="F354" t="s">
        <v>1142</v>
      </c>
      <c r="G354">
        <v>2015</v>
      </c>
      <c r="H354">
        <v>2.75</v>
      </c>
      <c r="I354" t="s">
        <v>1254</v>
      </c>
      <c r="J354" t="s">
        <v>1297</v>
      </c>
      <c r="K354" s="4" t="s">
        <v>1389</v>
      </c>
      <c r="L354" s="2">
        <v>42041</v>
      </c>
      <c r="M354" s="8">
        <v>0.86018518518518527</v>
      </c>
      <c r="N354" t="str">
        <f t="shared" si="15"/>
        <v>20</v>
      </c>
      <c r="O354" t="str">
        <f>VLOOKUP(K354,Boroughs!A:B,2,FALSE)</f>
        <v>Brooklyn</v>
      </c>
      <c r="P354" t="str">
        <f t="shared" si="16"/>
        <v>Friday</v>
      </c>
      <c r="Q354" t="str">
        <f t="shared" si="17"/>
        <v>February</v>
      </c>
      <c r="R354" t="str">
        <f>VLOOKUP(K354, Neighborhood!A:B,2,FALSE)</f>
        <v xml:space="preserve">Prospect Heights </v>
      </c>
    </row>
    <row r="355" spans="1:18" x14ac:dyDescent="0.2">
      <c r="A355" s="1">
        <v>353</v>
      </c>
      <c r="B355" t="s">
        <v>325</v>
      </c>
      <c r="C355">
        <v>40.699807399999997</v>
      </c>
      <c r="D355">
        <v>-73.928411400000002</v>
      </c>
      <c r="E355" t="s">
        <v>711</v>
      </c>
      <c r="F355" t="s">
        <v>1143</v>
      </c>
      <c r="G355">
        <v>2015</v>
      </c>
      <c r="H355">
        <v>3.5</v>
      </c>
      <c r="I355" t="s">
        <v>1257</v>
      </c>
      <c r="J355" t="s">
        <v>1297</v>
      </c>
      <c r="K355" s="4" t="s">
        <v>1437</v>
      </c>
      <c r="L355" s="2">
        <v>42041</v>
      </c>
      <c r="M355" s="8">
        <v>0.96453703703703697</v>
      </c>
      <c r="N355" t="str">
        <f t="shared" si="15"/>
        <v>23</v>
      </c>
      <c r="O355" t="str">
        <f>VLOOKUP(K355,Boroughs!A:B,2,FALSE)</f>
        <v>Brooklyn</v>
      </c>
      <c r="P355" t="str">
        <f t="shared" si="16"/>
        <v>Friday</v>
      </c>
      <c r="Q355" t="str">
        <f t="shared" si="17"/>
        <v>February</v>
      </c>
      <c r="R355" t="str">
        <f>VLOOKUP(K355, Neighborhood!A:B,2,FALSE)</f>
        <v xml:space="preserve">Bushwick-Bedford Stuyvesant </v>
      </c>
    </row>
    <row r="356" spans="1:18" x14ac:dyDescent="0.2">
      <c r="A356" s="1">
        <v>354</v>
      </c>
      <c r="B356" t="s">
        <v>326</v>
      </c>
      <c r="C356">
        <v>40.713861199999997</v>
      </c>
      <c r="D356">
        <v>-74.003882469999994</v>
      </c>
      <c r="E356" t="s">
        <v>712</v>
      </c>
      <c r="F356" t="s">
        <v>1144</v>
      </c>
      <c r="G356">
        <v>2015</v>
      </c>
      <c r="H356">
        <v>2.5</v>
      </c>
      <c r="I356" t="s">
        <v>1259</v>
      </c>
      <c r="J356" t="s">
        <v>1297</v>
      </c>
      <c r="K356" s="4" t="s">
        <v>1438</v>
      </c>
      <c r="L356" s="2">
        <v>42039</v>
      </c>
      <c r="M356" s="8">
        <v>0.72612268518518519</v>
      </c>
      <c r="N356" t="str">
        <f t="shared" si="15"/>
        <v>17</v>
      </c>
      <c r="O356" t="str">
        <f>VLOOKUP(K356,Boroughs!A:B,2,FALSE)</f>
        <v>Manhattan</v>
      </c>
      <c r="P356" t="str">
        <f t="shared" si="16"/>
        <v>Wednesday</v>
      </c>
      <c r="Q356" t="str">
        <f t="shared" si="17"/>
        <v>February</v>
      </c>
      <c r="R356" t="e">
        <f>VLOOKUP(K356, Neighborhood!A:B,2,FALSE)</f>
        <v>#N/A</v>
      </c>
    </row>
    <row r="357" spans="1:18" x14ac:dyDescent="0.2">
      <c r="A357" s="1">
        <v>355</v>
      </c>
      <c r="B357" t="s">
        <v>239</v>
      </c>
      <c r="C357">
        <v>40.6982</v>
      </c>
      <c r="D357">
        <v>-73.937690000000003</v>
      </c>
      <c r="E357" t="s">
        <v>713</v>
      </c>
      <c r="F357" t="s">
        <v>1145</v>
      </c>
      <c r="G357">
        <v>2015</v>
      </c>
      <c r="H357">
        <v>2</v>
      </c>
      <c r="I357" t="s">
        <v>1266</v>
      </c>
      <c r="J357" t="s">
        <v>1297</v>
      </c>
      <c r="K357" s="4" t="s">
        <v>1398</v>
      </c>
      <c r="L357" s="2">
        <v>42031</v>
      </c>
      <c r="M357" s="8">
        <v>0.93372685185185178</v>
      </c>
      <c r="N357" t="str">
        <f t="shared" si="15"/>
        <v>22</v>
      </c>
      <c r="O357" t="str">
        <f>VLOOKUP(K357,Boroughs!A:B,2,FALSE)</f>
        <v>Brooklyn</v>
      </c>
      <c r="P357" t="str">
        <f t="shared" si="16"/>
        <v>Tuesday</v>
      </c>
      <c r="Q357" t="str">
        <f t="shared" si="17"/>
        <v>January</v>
      </c>
      <c r="R357" t="str">
        <f>VLOOKUP(K357, Neighborhood!A:B,2,FALSE)</f>
        <v xml:space="preserve">Williamsburg-Bedford Stuyvesant </v>
      </c>
    </row>
    <row r="358" spans="1:18" x14ac:dyDescent="0.2">
      <c r="A358" s="1">
        <v>356</v>
      </c>
      <c r="B358" t="s">
        <v>327</v>
      </c>
      <c r="C358">
        <v>40.690469999999998</v>
      </c>
      <c r="D358">
        <v>-73.960130000000007</v>
      </c>
      <c r="E358" t="s">
        <v>714</v>
      </c>
      <c r="F358" t="s">
        <v>1146</v>
      </c>
      <c r="G358">
        <v>2015</v>
      </c>
      <c r="H358">
        <v>2.25</v>
      </c>
      <c r="I358" t="s">
        <v>1277</v>
      </c>
      <c r="J358" t="s">
        <v>1297</v>
      </c>
      <c r="K358" s="4" t="s">
        <v>1401</v>
      </c>
      <c r="L358" s="2">
        <v>42026</v>
      </c>
      <c r="M358" s="8">
        <v>0.60680555555555549</v>
      </c>
      <c r="N358" t="str">
        <f t="shared" si="15"/>
        <v>14</v>
      </c>
      <c r="O358" t="str">
        <f>VLOOKUP(K358,Boroughs!A:B,2,FALSE)</f>
        <v>Brooklyn</v>
      </c>
      <c r="P358" t="str">
        <f t="shared" si="16"/>
        <v>Thursday</v>
      </c>
      <c r="Q358" t="str">
        <f t="shared" si="17"/>
        <v>January</v>
      </c>
      <c r="R358" t="str">
        <f>VLOOKUP(K358, Neighborhood!A:B,2,FALSE)</f>
        <v xml:space="preserve">Fort Greene-Clinton Hill </v>
      </c>
    </row>
    <row r="359" spans="1:18" x14ac:dyDescent="0.2">
      <c r="A359" s="1">
        <v>357</v>
      </c>
      <c r="B359" t="s">
        <v>328</v>
      </c>
      <c r="C359">
        <v>40.731110000000001</v>
      </c>
      <c r="D359">
        <v>-74.00179</v>
      </c>
      <c r="E359" t="s">
        <v>715</v>
      </c>
      <c r="F359" t="s">
        <v>1147</v>
      </c>
      <c r="G359">
        <v>2015</v>
      </c>
      <c r="H359">
        <v>1</v>
      </c>
      <c r="I359" t="s">
        <v>1256</v>
      </c>
      <c r="J359" t="s">
        <v>1297</v>
      </c>
      <c r="K359" s="4" t="s">
        <v>1381</v>
      </c>
      <c r="L359" s="2">
        <v>42021</v>
      </c>
      <c r="M359" s="8">
        <v>0.85767361111111118</v>
      </c>
      <c r="N359" t="str">
        <f t="shared" si="15"/>
        <v>20</v>
      </c>
      <c r="O359" t="str">
        <f>VLOOKUP(K359,Boroughs!A:B,2,FALSE)</f>
        <v>Manhattan</v>
      </c>
      <c r="P359" t="str">
        <f t="shared" si="16"/>
        <v>Saturday</v>
      </c>
      <c r="Q359" t="str">
        <f t="shared" si="17"/>
        <v>January</v>
      </c>
      <c r="R359" t="str">
        <f>VLOOKUP(K359, Neighborhood!A:B,2,FALSE)</f>
        <v>Greenwich Village-Soho</v>
      </c>
    </row>
    <row r="360" spans="1:18" x14ac:dyDescent="0.2">
      <c r="A360" s="1">
        <v>358</v>
      </c>
      <c r="B360" t="s">
        <v>329</v>
      </c>
      <c r="C360">
        <v>40.732089999999999</v>
      </c>
      <c r="D360">
        <v>-73.983909999999995</v>
      </c>
      <c r="E360" t="s">
        <v>716</v>
      </c>
      <c r="F360" t="s">
        <v>1148</v>
      </c>
      <c r="G360">
        <v>2015</v>
      </c>
      <c r="H360">
        <v>4.5</v>
      </c>
      <c r="I360" t="s">
        <v>1263</v>
      </c>
      <c r="J360" t="s">
        <v>1297</v>
      </c>
      <c r="K360" s="4" t="s">
        <v>1341</v>
      </c>
      <c r="L360" s="2">
        <v>42008</v>
      </c>
      <c r="M360" s="8">
        <v>0.70210648148148147</v>
      </c>
      <c r="N360" t="str">
        <f t="shared" si="15"/>
        <v>16</v>
      </c>
      <c r="O360" t="str">
        <f>VLOOKUP(K360,Boroughs!A:B,2,FALSE)</f>
        <v>Manhattan</v>
      </c>
      <c r="P360" t="str">
        <f t="shared" si="16"/>
        <v>Sunday</v>
      </c>
      <c r="Q360" t="str">
        <f t="shared" si="17"/>
        <v>January</v>
      </c>
      <c r="R360" t="str">
        <f>VLOOKUP(K360, Neighborhood!A:B,2,FALSE)</f>
        <v>Lower East Side-East Village-Stuy Town</v>
      </c>
    </row>
    <row r="361" spans="1:18" x14ac:dyDescent="0.2">
      <c r="A361" s="1">
        <v>359</v>
      </c>
      <c r="B361" t="s">
        <v>330</v>
      </c>
      <c r="C361">
        <v>40.729190000000003</v>
      </c>
      <c r="D361">
        <v>-74.001450000000006</v>
      </c>
      <c r="E361" t="s">
        <v>717</v>
      </c>
      <c r="F361" t="s">
        <v>1149</v>
      </c>
      <c r="G361">
        <v>2015</v>
      </c>
      <c r="H361">
        <v>1</v>
      </c>
      <c r="I361" t="s">
        <v>1256</v>
      </c>
      <c r="J361" t="s">
        <v>1297</v>
      </c>
      <c r="K361" s="4" t="s">
        <v>1421</v>
      </c>
      <c r="L361" s="2">
        <v>42007</v>
      </c>
      <c r="M361" s="8">
        <v>7.9074074074074074E-2</v>
      </c>
      <c r="N361" t="str">
        <f t="shared" si="15"/>
        <v>01</v>
      </c>
      <c r="O361" t="str">
        <f>VLOOKUP(K361,Boroughs!A:B,2,FALSE)</f>
        <v>Manhattan</v>
      </c>
      <c r="P361" t="str">
        <f t="shared" si="16"/>
        <v>Saturday</v>
      </c>
      <c r="Q361" t="str">
        <f t="shared" si="17"/>
        <v>January</v>
      </c>
      <c r="R361" t="str">
        <f>VLOOKUP(K361, Neighborhood!A:B,2,FALSE)</f>
        <v>Greenwich Village-Soho</v>
      </c>
    </row>
    <row r="362" spans="1:18" x14ac:dyDescent="0.2">
      <c r="A362" s="1">
        <v>360</v>
      </c>
      <c r="B362" t="s">
        <v>331</v>
      </c>
      <c r="C362">
        <v>40.786081500000002</v>
      </c>
      <c r="D362">
        <v>-73.975817399999997</v>
      </c>
      <c r="E362" t="s">
        <v>718</v>
      </c>
      <c r="F362" t="s">
        <v>1150</v>
      </c>
      <c r="G362">
        <v>2015</v>
      </c>
      <c r="H362">
        <v>3</v>
      </c>
      <c r="I362" t="s">
        <v>1253</v>
      </c>
      <c r="J362" t="s">
        <v>1297</v>
      </c>
      <c r="K362" s="4" t="s">
        <v>1349</v>
      </c>
      <c r="L362" s="2">
        <v>42006</v>
      </c>
      <c r="M362" s="8">
        <v>0.86226851851851849</v>
      </c>
      <c r="N362" t="str">
        <f t="shared" si="15"/>
        <v>20</v>
      </c>
      <c r="O362" t="str">
        <f>VLOOKUP(K362,Boroughs!A:B,2,FALSE)</f>
        <v>Manhattan</v>
      </c>
      <c r="P362" t="str">
        <f t="shared" si="16"/>
        <v>Friday</v>
      </c>
      <c r="Q362" t="str">
        <f t="shared" si="17"/>
        <v>January</v>
      </c>
      <c r="R362" t="str">
        <f>VLOOKUP(K362, Neighborhood!A:B,2,FALSE)</f>
        <v xml:space="preserve">Upper West Side </v>
      </c>
    </row>
    <row r="363" spans="1:18" x14ac:dyDescent="0.2">
      <c r="A363" s="1">
        <v>361</v>
      </c>
      <c r="B363" t="s">
        <v>332</v>
      </c>
      <c r="C363">
        <v>40.7149322</v>
      </c>
      <c r="D363">
        <v>-73.944179399999996</v>
      </c>
      <c r="E363" t="s">
        <v>719</v>
      </c>
      <c r="F363" t="s">
        <v>1151</v>
      </c>
      <c r="G363">
        <v>2014</v>
      </c>
      <c r="H363">
        <v>2.75</v>
      </c>
      <c r="I363" t="s">
        <v>1254</v>
      </c>
      <c r="J363" t="s">
        <v>1297</v>
      </c>
      <c r="K363" s="4" t="s">
        <v>1406</v>
      </c>
      <c r="L363" s="2">
        <v>42002</v>
      </c>
      <c r="M363" s="8">
        <v>0.84899305555555549</v>
      </c>
      <c r="N363" t="str">
        <f t="shared" si="15"/>
        <v>20</v>
      </c>
      <c r="O363" t="str">
        <f>VLOOKUP(K363,Boroughs!A:B,2,FALSE)</f>
        <v>Brooklyn</v>
      </c>
      <c r="P363" t="str">
        <f t="shared" si="16"/>
        <v>Monday</v>
      </c>
      <c r="Q363" t="str">
        <f t="shared" si="17"/>
        <v>December</v>
      </c>
      <c r="R363" t="str">
        <f>VLOOKUP(K363, Neighborhood!A:B,2,FALSE)</f>
        <v xml:space="preserve">Williamsburg </v>
      </c>
    </row>
    <row r="364" spans="1:18" x14ac:dyDescent="0.2">
      <c r="A364" s="1">
        <v>362</v>
      </c>
      <c r="B364" t="s">
        <v>333</v>
      </c>
      <c r="C364">
        <v>40.651029999999999</v>
      </c>
      <c r="D364">
        <v>-74.003960000000006</v>
      </c>
      <c r="E364" t="s">
        <v>720</v>
      </c>
      <c r="F364" t="s">
        <v>1152</v>
      </c>
      <c r="G364">
        <v>2014</v>
      </c>
      <c r="H364">
        <v>2.5</v>
      </c>
      <c r="I364" t="s">
        <v>1259</v>
      </c>
      <c r="J364" t="s">
        <v>1297</v>
      </c>
      <c r="K364" s="4" t="s">
        <v>1327</v>
      </c>
      <c r="L364" s="2">
        <v>42000</v>
      </c>
      <c r="M364" s="8">
        <v>0.7713078703703703</v>
      </c>
      <c r="N364" t="str">
        <f t="shared" si="15"/>
        <v>18</v>
      </c>
      <c r="O364" t="str">
        <f>VLOOKUP(K364,Boroughs!A:B,2,FALSE)</f>
        <v>Brooklyn</v>
      </c>
      <c r="P364" t="str">
        <f t="shared" si="16"/>
        <v>Saturday</v>
      </c>
      <c r="Q364" t="str">
        <f t="shared" si="17"/>
        <v>December</v>
      </c>
      <c r="R364" t="str">
        <f>VLOOKUP(K364, Neighborhood!A:B,2,FALSE)</f>
        <v xml:space="preserve">Industry City-Sunset Park </v>
      </c>
    </row>
    <row r="365" spans="1:18" x14ac:dyDescent="0.2">
      <c r="A365" s="1">
        <v>363</v>
      </c>
      <c r="B365" t="s">
        <v>334</v>
      </c>
      <c r="C365">
        <v>40.69661</v>
      </c>
      <c r="D365">
        <v>-73.934910000000002</v>
      </c>
      <c r="E365" t="s">
        <v>721</v>
      </c>
      <c r="F365" t="s">
        <v>1153</v>
      </c>
      <c r="G365">
        <v>2014</v>
      </c>
      <c r="H365">
        <v>2</v>
      </c>
      <c r="I365" t="s">
        <v>1266</v>
      </c>
      <c r="J365" t="s">
        <v>1297</v>
      </c>
      <c r="K365" s="4" t="s">
        <v>1398</v>
      </c>
      <c r="L365" s="2">
        <v>41999</v>
      </c>
      <c r="M365" s="8">
        <v>0.88587962962962974</v>
      </c>
      <c r="N365" t="str">
        <f t="shared" si="15"/>
        <v>21</v>
      </c>
      <c r="O365" t="str">
        <f>VLOOKUP(K365,Boroughs!A:B,2,FALSE)</f>
        <v>Brooklyn</v>
      </c>
      <c r="P365" t="str">
        <f t="shared" si="16"/>
        <v>Friday</v>
      </c>
      <c r="Q365" t="str">
        <f t="shared" si="17"/>
        <v>December</v>
      </c>
      <c r="R365" t="str">
        <f>VLOOKUP(K365, Neighborhood!A:B,2,FALSE)</f>
        <v xml:space="preserve">Williamsburg-Bedford Stuyvesant </v>
      </c>
    </row>
    <row r="366" spans="1:18" x14ac:dyDescent="0.2">
      <c r="A366" s="1">
        <v>364</v>
      </c>
      <c r="B366" t="s">
        <v>335</v>
      </c>
      <c r="C366">
        <v>40.672789999999999</v>
      </c>
      <c r="D366">
        <v>-73.950370000000007</v>
      </c>
      <c r="E366" t="s">
        <v>721</v>
      </c>
      <c r="F366" t="s">
        <v>1154</v>
      </c>
      <c r="G366">
        <v>2014</v>
      </c>
      <c r="H366">
        <v>2.25</v>
      </c>
      <c r="I366" t="s">
        <v>1277</v>
      </c>
      <c r="J366" t="s">
        <v>1297</v>
      </c>
      <c r="K366" s="4" t="s">
        <v>1334</v>
      </c>
      <c r="L366" s="2">
        <v>41999</v>
      </c>
      <c r="M366" s="8">
        <v>0.66214120370370366</v>
      </c>
      <c r="N366" t="str">
        <f t="shared" si="15"/>
        <v>15</v>
      </c>
      <c r="O366" t="str">
        <f>VLOOKUP(K366,Boroughs!A:B,2,FALSE)</f>
        <v>Brooklyn</v>
      </c>
      <c r="P366" t="str">
        <f t="shared" si="16"/>
        <v>Friday</v>
      </c>
      <c r="Q366" t="str">
        <f t="shared" si="17"/>
        <v>December</v>
      </c>
      <c r="R366" t="str">
        <f>VLOOKUP(K366, Neighborhood!A:B,2,FALSE)</f>
        <v xml:space="preserve">Bedford Stuyvesant </v>
      </c>
    </row>
    <row r="367" spans="1:18" x14ac:dyDescent="0.2">
      <c r="A367" s="1">
        <v>365</v>
      </c>
      <c r="B367" t="s">
        <v>336</v>
      </c>
      <c r="C367">
        <v>40.73113</v>
      </c>
      <c r="D367">
        <v>-73.982960000000006</v>
      </c>
      <c r="E367" t="s">
        <v>722</v>
      </c>
      <c r="F367" t="s">
        <v>1155</v>
      </c>
      <c r="G367">
        <v>2014</v>
      </c>
      <c r="H367">
        <v>1</v>
      </c>
      <c r="I367" t="s">
        <v>1256</v>
      </c>
      <c r="J367" t="s">
        <v>1297</v>
      </c>
      <c r="K367" s="4" t="s">
        <v>1341</v>
      </c>
      <c r="L367" s="2">
        <v>41997</v>
      </c>
      <c r="M367" s="8">
        <v>0.73494212962962957</v>
      </c>
      <c r="N367" t="str">
        <f t="shared" si="15"/>
        <v>17</v>
      </c>
      <c r="O367" t="str">
        <f>VLOOKUP(K367,Boroughs!A:B,2,FALSE)</f>
        <v>Manhattan</v>
      </c>
      <c r="P367" t="str">
        <f t="shared" si="16"/>
        <v>Wednesday</v>
      </c>
      <c r="Q367" t="str">
        <f t="shared" si="17"/>
        <v>December</v>
      </c>
      <c r="R367" t="str">
        <f>VLOOKUP(K367, Neighborhood!A:B,2,FALSE)</f>
        <v>Lower East Side-East Village-Stuy Town</v>
      </c>
    </row>
    <row r="368" spans="1:18" x14ac:dyDescent="0.2">
      <c r="A368" s="1">
        <v>366</v>
      </c>
      <c r="B368" t="s">
        <v>337</v>
      </c>
      <c r="C368">
        <v>40.680398599999997</v>
      </c>
      <c r="D368">
        <v>-73.949534900000003</v>
      </c>
      <c r="E368" t="s">
        <v>723</v>
      </c>
      <c r="F368" t="s">
        <v>1156</v>
      </c>
      <c r="G368">
        <v>2014</v>
      </c>
      <c r="H368">
        <v>1</v>
      </c>
      <c r="I368" t="s">
        <v>1256</v>
      </c>
      <c r="J368" t="s">
        <v>1297</v>
      </c>
      <c r="K368" s="4" t="s">
        <v>1334</v>
      </c>
      <c r="L368" s="2">
        <v>41995</v>
      </c>
      <c r="M368" s="8">
        <v>0.89864583333333325</v>
      </c>
      <c r="N368" t="str">
        <f t="shared" si="15"/>
        <v>21</v>
      </c>
      <c r="O368" t="str">
        <f>VLOOKUP(K368,Boroughs!A:B,2,FALSE)</f>
        <v>Brooklyn</v>
      </c>
      <c r="P368" t="str">
        <f t="shared" si="16"/>
        <v>Monday</v>
      </c>
      <c r="Q368" t="str">
        <f t="shared" si="17"/>
        <v>December</v>
      </c>
      <c r="R368" t="str">
        <f>VLOOKUP(K368, Neighborhood!A:B,2,FALSE)</f>
        <v xml:space="preserve">Bedford Stuyvesant </v>
      </c>
    </row>
    <row r="369" spans="1:18" x14ac:dyDescent="0.2">
      <c r="A369" s="1">
        <v>367</v>
      </c>
      <c r="B369" t="s">
        <v>338</v>
      </c>
      <c r="C369">
        <v>40.666885600000001</v>
      </c>
      <c r="D369">
        <v>-73.981370400000003</v>
      </c>
      <c r="E369" t="s">
        <v>724</v>
      </c>
      <c r="F369" t="s">
        <v>1157</v>
      </c>
      <c r="G369">
        <v>2014</v>
      </c>
      <c r="H369">
        <v>2.5</v>
      </c>
      <c r="I369" t="s">
        <v>1259</v>
      </c>
      <c r="J369" t="s">
        <v>1297</v>
      </c>
      <c r="K369" s="4" t="s">
        <v>1397</v>
      </c>
      <c r="L369" s="2">
        <v>41993</v>
      </c>
      <c r="M369" s="8">
        <v>0.87857638888888889</v>
      </c>
      <c r="N369" t="str">
        <f t="shared" si="15"/>
        <v>21</v>
      </c>
      <c r="O369" t="str">
        <f>VLOOKUP(K369,Boroughs!A:B,2,FALSE)</f>
        <v>Brooklyn</v>
      </c>
      <c r="P369" t="str">
        <f t="shared" si="16"/>
        <v>Saturday</v>
      </c>
      <c r="Q369" t="str">
        <f t="shared" si="17"/>
        <v>December</v>
      </c>
      <c r="R369" t="str">
        <f>VLOOKUP(K369, Neighborhood!A:B,2,FALSE)</f>
        <v xml:space="preserve">Park Slope-Windsor Terrace </v>
      </c>
    </row>
    <row r="370" spans="1:18" x14ac:dyDescent="0.2">
      <c r="A370" s="1">
        <v>368</v>
      </c>
      <c r="B370" t="s">
        <v>339</v>
      </c>
      <c r="C370">
        <v>40.686700000000002</v>
      </c>
      <c r="D370">
        <v>-73.975040000000007</v>
      </c>
      <c r="E370" t="s">
        <v>724</v>
      </c>
      <c r="F370" t="s">
        <v>1158</v>
      </c>
      <c r="G370">
        <v>2014</v>
      </c>
      <c r="H370">
        <v>3.5</v>
      </c>
      <c r="I370" t="s">
        <v>1257</v>
      </c>
      <c r="J370" t="s">
        <v>1298</v>
      </c>
      <c r="K370" s="4" t="s">
        <v>1394</v>
      </c>
      <c r="L370" s="2">
        <v>41993</v>
      </c>
      <c r="M370" s="8">
        <v>0.61233796296296295</v>
      </c>
      <c r="N370" t="str">
        <f t="shared" si="15"/>
        <v>14</v>
      </c>
      <c r="O370" t="str">
        <f>VLOOKUP(K370,Boroughs!A:B,2,FALSE)</f>
        <v>Brooklyn</v>
      </c>
      <c r="P370" t="str">
        <f t="shared" si="16"/>
        <v>Saturday</v>
      </c>
      <c r="Q370" t="str">
        <f t="shared" si="17"/>
        <v>December</v>
      </c>
      <c r="R370" t="str">
        <f>VLOOKUP(K370, Neighborhood!A:B,2,FALSE)</f>
        <v xml:space="preserve">Park Slope-Boerum Hill </v>
      </c>
    </row>
    <row r="371" spans="1:18" x14ac:dyDescent="0.2">
      <c r="A371" s="1">
        <v>369</v>
      </c>
      <c r="B371" t="s">
        <v>340</v>
      </c>
      <c r="C371">
        <v>40.707696609999999</v>
      </c>
      <c r="D371">
        <v>-73.943483169999993</v>
      </c>
      <c r="E371" t="s">
        <v>725</v>
      </c>
      <c r="F371" t="s">
        <v>1159</v>
      </c>
      <c r="G371">
        <v>2014</v>
      </c>
      <c r="H371">
        <v>2.4500000000000002</v>
      </c>
      <c r="I371" t="s">
        <v>1285</v>
      </c>
      <c r="J371" t="s">
        <v>1297</v>
      </c>
      <c r="K371" s="4" t="s">
        <v>1398</v>
      </c>
      <c r="L371" s="2">
        <v>41991</v>
      </c>
      <c r="M371" s="8">
        <v>0.7823148148148148</v>
      </c>
      <c r="N371" t="str">
        <f t="shared" si="15"/>
        <v>18</v>
      </c>
      <c r="O371" t="str">
        <f>VLOOKUP(K371,Boroughs!A:B,2,FALSE)</f>
        <v>Brooklyn</v>
      </c>
      <c r="P371" t="str">
        <f t="shared" si="16"/>
        <v>Thursday</v>
      </c>
      <c r="Q371" t="str">
        <f t="shared" si="17"/>
        <v>December</v>
      </c>
      <c r="R371" t="str">
        <f>VLOOKUP(K371, Neighborhood!A:B,2,FALSE)</f>
        <v xml:space="preserve">Williamsburg-Bedford Stuyvesant </v>
      </c>
    </row>
    <row r="372" spans="1:18" x14ac:dyDescent="0.2">
      <c r="A372" s="1">
        <v>370</v>
      </c>
      <c r="B372" t="s">
        <v>341</v>
      </c>
      <c r="C372">
        <v>40.72925</v>
      </c>
      <c r="D372">
        <v>-73.984340000000003</v>
      </c>
      <c r="E372" t="s">
        <v>726</v>
      </c>
      <c r="F372" t="s">
        <v>1160</v>
      </c>
      <c r="G372">
        <v>2014</v>
      </c>
      <c r="H372">
        <v>2.5</v>
      </c>
      <c r="I372" t="s">
        <v>1259</v>
      </c>
      <c r="J372" t="s">
        <v>1297</v>
      </c>
      <c r="K372" s="4" t="s">
        <v>1341</v>
      </c>
      <c r="L372" s="2">
        <v>41988</v>
      </c>
      <c r="M372" s="8">
        <v>0.7904282407407407</v>
      </c>
      <c r="N372" t="str">
        <f t="shared" si="15"/>
        <v>18</v>
      </c>
      <c r="O372" t="str">
        <f>VLOOKUP(K372,Boroughs!A:B,2,FALSE)</f>
        <v>Manhattan</v>
      </c>
      <c r="P372" t="str">
        <f t="shared" si="16"/>
        <v>Monday</v>
      </c>
      <c r="Q372" t="str">
        <f t="shared" si="17"/>
        <v>December</v>
      </c>
      <c r="R372" t="str">
        <f>VLOOKUP(K372, Neighborhood!A:B,2,FALSE)</f>
        <v>Lower East Side-East Village-Stuy Town</v>
      </c>
    </row>
    <row r="373" spans="1:18" x14ac:dyDescent="0.2">
      <c r="A373" s="1">
        <v>371</v>
      </c>
      <c r="B373" t="s">
        <v>106</v>
      </c>
      <c r="C373">
        <v>40.730659699999997</v>
      </c>
      <c r="D373">
        <v>-74.002170699999994</v>
      </c>
      <c r="E373" t="s">
        <v>727</v>
      </c>
      <c r="F373" t="s">
        <v>1161</v>
      </c>
      <c r="G373">
        <v>2014</v>
      </c>
      <c r="H373">
        <v>3.5</v>
      </c>
      <c r="I373" t="s">
        <v>1257</v>
      </c>
      <c r="J373" t="s">
        <v>1298</v>
      </c>
      <c r="K373" s="4" t="s">
        <v>1381</v>
      </c>
      <c r="L373" s="2">
        <v>41986</v>
      </c>
      <c r="M373" s="8">
        <v>0.63659722222222215</v>
      </c>
      <c r="N373" t="str">
        <f t="shared" si="15"/>
        <v>15</v>
      </c>
      <c r="O373" t="str">
        <f>VLOOKUP(K373,Boroughs!A:B,2,FALSE)</f>
        <v>Manhattan</v>
      </c>
      <c r="P373" t="str">
        <f t="shared" si="16"/>
        <v>Saturday</v>
      </c>
      <c r="Q373" t="str">
        <f t="shared" si="17"/>
        <v>December</v>
      </c>
      <c r="R373" t="str">
        <f>VLOOKUP(K373, Neighborhood!A:B,2,FALSE)</f>
        <v>Greenwich Village-Soho</v>
      </c>
    </row>
    <row r="374" spans="1:18" x14ac:dyDescent="0.2">
      <c r="A374" s="1">
        <v>372</v>
      </c>
      <c r="B374" t="s">
        <v>342</v>
      </c>
      <c r="C374">
        <v>40.763019999999997</v>
      </c>
      <c r="D374">
        <v>-73.98536</v>
      </c>
      <c r="E374" t="s">
        <v>728</v>
      </c>
      <c r="F374" t="s">
        <v>1162</v>
      </c>
      <c r="G374">
        <v>2014</v>
      </c>
      <c r="H374">
        <v>2.75</v>
      </c>
      <c r="I374" t="s">
        <v>1254</v>
      </c>
      <c r="J374" t="s">
        <v>1297</v>
      </c>
      <c r="K374" s="4" t="s">
        <v>1379</v>
      </c>
      <c r="L374" s="2">
        <v>41984</v>
      </c>
      <c r="M374" s="8">
        <v>0.84753472222222215</v>
      </c>
      <c r="N374" t="str">
        <f t="shared" si="15"/>
        <v>20</v>
      </c>
      <c r="O374" t="str">
        <f>VLOOKUP(K374,Boroughs!A:B,2,FALSE)</f>
        <v>Manhattan</v>
      </c>
      <c r="P374" t="str">
        <f t="shared" si="16"/>
        <v>Thursday</v>
      </c>
      <c r="Q374" t="str">
        <f t="shared" si="17"/>
        <v>December</v>
      </c>
      <c r="R374" t="str">
        <f>VLOOKUP(K374, Neighborhood!A:B,2,FALSE)</f>
        <v xml:space="preserve">Midtown-Clinton </v>
      </c>
    </row>
    <row r="375" spans="1:18" x14ac:dyDescent="0.2">
      <c r="A375" s="1">
        <v>373</v>
      </c>
      <c r="B375" t="s">
        <v>343</v>
      </c>
      <c r="C375">
        <v>40.722360000000002</v>
      </c>
      <c r="D375">
        <v>-73.941280000000006</v>
      </c>
      <c r="E375" t="s">
        <v>728</v>
      </c>
      <c r="F375" t="s">
        <v>1163</v>
      </c>
      <c r="G375">
        <v>2014</v>
      </c>
      <c r="H375">
        <v>2.25</v>
      </c>
      <c r="I375" t="s">
        <v>1277</v>
      </c>
      <c r="J375" t="s">
        <v>1297</v>
      </c>
      <c r="K375" s="4" t="s">
        <v>1385</v>
      </c>
      <c r="L375" s="2">
        <v>41984</v>
      </c>
      <c r="M375" s="8">
        <v>0.61018518518518516</v>
      </c>
      <c r="N375" t="str">
        <f t="shared" si="15"/>
        <v>14</v>
      </c>
      <c r="O375" t="str">
        <f>VLOOKUP(K375,Boroughs!A:B,2,FALSE)</f>
        <v>Brooklyn</v>
      </c>
      <c r="P375" t="str">
        <f t="shared" si="16"/>
        <v>Thursday</v>
      </c>
      <c r="Q375" t="str">
        <f t="shared" si="17"/>
        <v>December</v>
      </c>
      <c r="R375" t="str">
        <f>VLOOKUP(K375, Neighborhood!A:B,2,FALSE)</f>
        <v xml:space="preserve">Greenpoint </v>
      </c>
    </row>
    <row r="376" spans="1:18" x14ac:dyDescent="0.2">
      <c r="A376" s="1">
        <v>374</v>
      </c>
      <c r="B376" t="s">
        <v>168</v>
      </c>
      <c r="C376">
        <v>40.758139999999997</v>
      </c>
      <c r="D376">
        <v>-73.992339999999999</v>
      </c>
      <c r="E376" t="s">
        <v>729</v>
      </c>
      <c r="F376" t="s">
        <v>1164</v>
      </c>
      <c r="G376">
        <v>2014</v>
      </c>
      <c r="H376">
        <v>1</v>
      </c>
      <c r="I376" t="s">
        <v>1256</v>
      </c>
      <c r="J376" t="s">
        <v>1297</v>
      </c>
      <c r="K376" s="4" t="s">
        <v>1335</v>
      </c>
      <c r="L376" s="2">
        <v>41977</v>
      </c>
      <c r="M376" s="8">
        <v>0.80501157407407409</v>
      </c>
      <c r="N376" t="str">
        <f t="shared" si="15"/>
        <v>19</v>
      </c>
      <c r="O376" t="str">
        <f>VLOOKUP(K376,Boroughs!A:B,2,FALSE)</f>
        <v>Manhattan</v>
      </c>
      <c r="P376" t="str">
        <f t="shared" si="16"/>
        <v>Thursday</v>
      </c>
      <c r="Q376" t="str">
        <f t="shared" si="17"/>
        <v>December</v>
      </c>
      <c r="R376" t="str">
        <f>VLOOKUP(K376, Neighborhood!A:B,2,FALSE)</f>
        <v xml:space="preserve">Theater District-Clinton </v>
      </c>
    </row>
    <row r="377" spans="1:18" x14ac:dyDescent="0.2">
      <c r="A377" s="1">
        <v>375</v>
      </c>
      <c r="B377" t="s">
        <v>344</v>
      </c>
      <c r="C377">
        <v>40.699109999999997</v>
      </c>
      <c r="D377">
        <v>-73.939319999999995</v>
      </c>
      <c r="E377" t="s">
        <v>730</v>
      </c>
      <c r="F377" t="s">
        <v>1165</v>
      </c>
      <c r="G377">
        <v>2014</v>
      </c>
      <c r="H377">
        <v>2.25</v>
      </c>
      <c r="I377" t="s">
        <v>1277</v>
      </c>
      <c r="J377" t="s">
        <v>1297</v>
      </c>
      <c r="K377" s="4" t="s">
        <v>1398</v>
      </c>
      <c r="L377" s="2">
        <v>41976</v>
      </c>
      <c r="M377" s="8">
        <v>0.75138888888888899</v>
      </c>
      <c r="N377" t="str">
        <f t="shared" si="15"/>
        <v>18</v>
      </c>
      <c r="O377" t="str">
        <f>VLOOKUP(K377,Boroughs!A:B,2,FALSE)</f>
        <v>Brooklyn</v>
      </c>
      <c r="P377" t="str">
        <f t="shared" si="16"/>
        <v>Wednesday</v>
      </c>
      <c r="Q377" t="str">
        <f t="shared" si="17"/>
        <v>December</v>
      </c>
      <c r="R377" t="str">
        <f>VLOOKUP(K377, Neighborhood!A:B,2,FALSE)</f>
        <v xml:space="preserve">Williamsburg-Bedford Stuyvesant </v>
      </c>
    </row>
    <row r="378" spans="1:18" x14ac:dyDescent="0.2">
      <c r="A378" s="1">
        <v>376</v>
      </c>
      <c r="B378" t="s">
        <v>201</v>
      </c>
      <c r="C378">
        <v>40.723739999999999</v>
      </c>
      <c r="D378">
        <v>-73.987899999999996</v>
      </c>
      <c r="E378" t="s">
        <v>731</v>
      </c>
      <c r="F378" t="s">
        <v>1166</v>
      </c>
      <c r="G378">
        <v>2014</v>
      </c>
      <c r="H378">
        <v>2.25</v>
      </c>
      <c r="I378" t="s">
        <v>1277</v>
      </c>
      <c r="J378" t="s">
        <v>1297</v>
      </c>
      <c r="K378" s="4" t="s">
        <v>1390</v>
      </c>
      <c r="L378" s="2">
        <v>41973</v>
      </c>
      <c r="M378" s="8">
        <v>0.60476851851851854</v>
      </c>
      <c r="N378" t="str">
        <f t="shared" si="15"/>
        <v>14</v>
      </c>
      <c r="O378" t="str">
        <f>VLOOKUP(K378,Boroughs!A:B,2,FALSE)</f>
        <v>Manhattan</v>
      </c>
      <c r="P378" t="str">
        <f t="shared" si="16"/>
        <v>Sunday</v>
      </c>
      <c r="Q378" t="str">
        <f t="shared" si="17"/>
        <v>November</v>
      </c>
      <c r="R378" t="str">
        <f>VLOOKUP(K378, Neighborhood!A:B,2,FALSE)</f>
        <v>Lower East Side-East Village-Stuy Town</v>
      </c>
    </row>
    <row r="379" spans="1:18" x14ac:dyDescent="0.2">
      <c r="A379" s="1">
        <v>377</v>
      </c>
      <c r="B379" t="s">
        <v>102</v>
      </c>
      <c r="C379">
        <v>40.723713500000002</v>
      </c>
      <c r="D379">
        <v>-73.984987200000006</v>
      </c>
      <c r="E379" t="s">
        <v>732</v>
      </c>
      <c r="F379" t="s">
        <v>1167</v>
      </c>
      <c r="G379">
        <v>2014</v>
      </c>
      <c r="H379">
        <v>2.85</v>
      </c>
      <c r="I379" t="s">
        <v>1291</v>
      </c>
      <c r="J379" t="s">
        <v>1297</v>
      </c>
      <c r="K379" s="4" t="s">
        <v>1390</v>
      </c>
      <c r="L379" s="2">
        <v>41972</v>
      </c>
      <c r="M379" s="8">
        <v>0.29174768518518518</v>
      </c>
      <c r="N379" t="str">
        <f t="shared" si="15"/>
        <v>07</v>
      </c>
      <c r="O379" t="str">
        <f>VLOOKUP(K379,Boroughs!A:B,2,FALSE)</f>
        <v>Manhattan</v>
      </c>
      <c r="P379" t="str">
        <f t="shared" si="16"/>
        <v>Saturday</v>
      </c>
      <c r="Q379" t="str">
        <f t="shared" si="17"/>
        <v>November</v>
      </c>
      <c r="R379" t="str">
        <f>VLOOKUP(K379, Neighborhood!A:B,2,FALSE)</f>
        <v>Lower East Side-East Village-Stuy Town</v>
      </c>
    </row>
    <row r="380" spans="1:18" x14ac:dyDescent="0.2">
      <c r="A380" s="1">
        <v>378</v>
      </c>
      <c r="B380" t="s">
        <v>345</v>
      </c>
      <c r="C380">
        <v>40.847806919999996</v>
      </c>
      <c r="D380">
        <v>-73.907143880000007</v>
      </c>
      <c r="E380" t="s">
        <v>732</v>
      </c>
      <c r="F380" t="s">
        <v>1168</v>
      </c>
      <c r="G380">
        <v>2014</v>
      </c>
      <c r="H380">
        <v>2</v>
      </c>
      <c r="I380" t="s">
        <v>1266</v>
      </c>
      <c r="J380" t="s">
        <v>1297</v>
      </c>
      <c r="K380" s="4" t="s">
        <v>1353</v>
      </c>
      <c r="L380" s="2">
        <v>41972</v>
      </c>
      <c r="M380" s="8">
        <v>0.66005787037037034</v>
      </c>
      <c r="N380" t="str">
        <f t="shared" si="15"/>
        <v>15</v>
      </c>
      <c r="O380" t="str">
        <f>VLOOKUP(K380,Boroughs!A:B,2,FALSE)</f>
        <v>The Bronx</v>
      </c>
      <c r="P380" t="str">
        <f t="shared" si="16"/>
        <v>Saturday</v>
      </c>
      <c r="Q380" t="str">
        <f t="shared" si="17"/>
        <v>November</v>
      </c>
      <c r="R380" t="str">
        <f>VLOOKUP(K380, Neighborhood!A:B,2,FALSE)</f>
        <v>Tremont</v>
      </c>
    </row>
    <row r="381" spans="1:18" x14ac:dyDescent="0.2">
      <c r="A381" s="1">
        <v>379</v>
      </c>
      <c r="B381" t="s">
        <v>64</v>
      </c>
      <c r="C381">
        <v>40.765663910000001</v>
      </c>
      <c r="D381">
        <v>-73.93079401</v>
      </c>
      <c r="E381" t="s">
        <v>732</v>
      </c>
      <c r="F381" t="s">
        <v>1169</v>
      </c>
      <c r="G381">
        <v>2014</v>
      </c>
      <c r="H381">
        <v>2.25</v>
      </c>
      <c r="I381" t="s">
        <v>1277</v>
      </c>
      <c r="J381" t="s">
        <v>1297</v>
      </c>
      <c r="K381" s="4" t="s">
        <v>1356</v>
      </c>
      <c r="L381" s="2">
        <v>41972</v>
      </c>
      <c r="M381" s="8">
        <v>0.61466435185185186</v>
      </c>
      <c r="N381" t="str">
        <f t="shared" si="15"/>
        <v>14</v>
      </c>
      <c r="O381" t="str">
        <f>VLOOKUP(K381,Boroughs!A:B,2,FALSE)</f>
        <v>Queens</v>
      </c>
      <c r="P381" t="str">
        <f t="shared" si="16"/>
        <v>Saturday</v>
      </c>
      <c r="Q381" t="str">
        <f t="shared" si="17"/>
        <v>November</v>
      </c>
      <c r="R381" t="str">
        <f>VLOOKUP(K381, Neighborhood!A:B,2,FALSE)</f>
        <v xml:space="preserve">Ravenswood </v>
      </c>
    </row>
    <row r="382" spans="1:18" x14ac:dyDescent="0.2">
      <c r="A382" s="1">
        <v>380</v>
      </c>
      <c r="B382" t="s">
        <v>346</v>
      </c>
      <c r="C382">
        <v>40.644570510000001</v>
      </c>
      <c r="D382">
        <v>-74.098384940000003</v>
      </c>
      <c r="E382" t="s">
        <v>733</v>
      </c>
      <c r="F382" t="s">
        <v>1170</v>
      </c>
      <c r="G382">
        <v>2014</v>
      </c>
      <c r="H382">
        <v>2</v>
      </c>
      <c r="I382" t="s">
        <v>1266</v>
      </c>
      <c r="J382" t="s">
        <v>1297</v>
      </c>
      <c r="K382" s="4" t="s">
        <v>1391</v>
      </c>
      <c r="L382" s="2">
        <v>41971</v>
      </c>
      <c r="M382" s="8">
        <v>0.55363425925925924</v>
      </c>
      <c r="N382" t="str">
        <f t="shared" si="15"/>
        <v>13</v>
      </c>
      <c r="O382" t="str">
        <f>VLOOKUP(K382,Boroughs!A:B,2,FALSE)</f>
        <v>Staten Island</v>
      </c>
      <c r="P382" t="str">
        <f t="shared" si="16"/>
        <v>Friday</v>
      </c>
      <c r="Q382" t="str">
        <f t="shared" si="17"/>
        <v>November</v>
      </c>
      <c r="R382" t="str">
        <f>VLOOKUP(K382, Neighborhood!A:B,2,FALSE)</f>
        <v xml:space="preserve">New Brighton-Grymes Hill </v>
      </c>
    </row>
    <row r="383" spans="1:18" x14ac:dyDescent="0.2">
      <c r="A383" s="1">
        <v>381</v>
      </c>
      <c r="B383" t="s">
        <v>208</v>
      </c>
      <c r="C383">
        <v>40.739816400000002</v>
      </c>
      <c r="D383">
        <v>-73.998945300000003</v>
      </c>
      <c r="E383" t="s">
        <v>734</v>
      </c>
      <c r="F383" t="s">
        <v>1171</v>
      </c>
      <c r="G383">
        <v>2014</v>
      </c>
      <c r="H383">
        <v>3</v>
      </c>
      <c r="I383" t="s">
        <v>1253</v>
      </c>
      <c r="J383" t="s">
        <v>1298</v>
      </c>
      <c r="K383" s="4" t="s">
        <v>1375</v>
      </c>
      <c r="L383" s="2">
        <v>41968</v>
      </c>
      <c r="M383" s="8">
        <v>0.9456134259259259</v>
      </c>
      <c r="N383" t="str">
        <f t="shared" si="15"/>
        <v>22</v>
      </c>
      <c r="O383" t="str">
        <f>VLOOKUP(K383,Boroughs!A:B,2,FALSE)</f>
        <v>Manhattan</v>
      </c>
      <c r="P383" t="str">
        <f t="shared" si="16"/>
        <v>Tuesday</v>
      </c>
      <c r="Q383" t="str">
        <f t="shared" si="17"/>
        <v>November</v>
      </c>
      <c r="R383" t="str">
        <f>VLOOKUP(K383, Neighborhood!A:B,2,FALSE)</f>
        <v xml:space="preserve">Chelsea </v>
      </c>
    </row>
    <row r="384" spans="1:18" x14ac:dyDescent="0.2">
      <c r="A384" s="1">
        <v>382</v>
      </c>
      <c r="B384" t="s">
        <v>347</v>
      </c>
      <c r="C384">
        <v>40.722990000000003</v>
      </c>
      <c r="D384">
        <v>-73.985489999999999</v>
      </c>
      <c r="E384" t="s">
        <v>735</v>
      </c>
      <c r="F384" t="s">
        <v>1172</v>
      </c>
      <c r="G384">
        <v>2014</v>
      </c>
      <c r="H384">
        <v>1</v>
      </c>
      <c r="I384" t="s">
        <v>1256</v>
      </c>
      <c r="J384" t="s">
        <v>1297</v>
      </c>
      <c r="K384" s="4" t="s">
        <v>1390</v>
      </c>
      <c r="L384" s="2">
        <v>41966</v>
      </c>
      <c r="M384" s="8">
        <v>0.84188657407407408</v>
      </c>
      <c r="N384" t="str">
        <f t="shared" si="15"/>
        <v>20</v>
      </c>
      <c r="O384" t="str">
        <f>VLOOKUP(K384,Boroughs!A:B,2,FALSE)</f>
        <v>Manhattan</v>
      </c>
      <c r="P384" t="str">
        <f t="shared" si="16"/>
        <v>Sunday</v>
      </c>
      <c r="Q384" t="str">
        <f t="shared" si="17"/>
        <v>November</v>
      </c>
      <c r="R384" t="str">
        <f>VLOOKUP(K384, Neighborhood!A:B,2,FALSE)</f>
        <v>Lower East Side-East Village-Stuy Town</v>
      </c>
    </row>
    <row r="385" spans="1:18" x14ac:dyDescent="0.2">
      <c r="A385" s="1">
        <v>383</v>
      </c>
      <c r="B385" t="s">
        <v>348</v>
      </c>
      <c r="C385">
        <v>40.660229999999999</v>
      </c>
      <c r="D385">
        <v>-73.830609899999999</v>
      </c>
      <c r="E385" t="s">
        <v>735</v>
      </c>
      <c r="F385" t="s">
        <v>1173</v>
      </c>
      <c r="G385">
        <v>2014</v>
      </c>
      <c r="H385">
        <v>2.75</v>
      </c>
      <c r="I385" t="s">
        <v>1254</v>
      </c>
      <c r="J385" t="s">
        <v>1297</v>
      </c>
      <c r="K385" s="4" t="s">
        <v>1420</v>
      </c>
      <c r="L385" s="2">
        <v>41966</v>
      </c>
      <c r="M385" s="8">
        <v>0.59252314814814822</v>
      </c>
      <c r="N385" t="str">
        <f t="shared" si="15"/>
        <v>14</v>
      </c>
      <c r="O385" t="str">
        <f>VLOOKUP(K385,Boroughs!A:B,2,FALSE)</f>
        <v>Queens</v>
      </c>
      <c r="P385" t="str">
        <f t="shared" si="16"/>
        <v>Sunday</v>
      </c>
      <c r="Q385" t="str">
        <f t="shared" si="17"/>
        <v>November</v>
      </c>
      <c r="R385" t="str">
        <f>VLOOKUP(K385, Neighborhood!A:B,2,FALSE)</f>
        <v xml:space="preserve">Howard Beach </v>
      </c>
    </row>
    <row r="386" spans="1:18" x14ac:dyDescent="0.2">
      <c r="A386" s="1">
        <v>384</v>
      </c>
      <c r="B386" t="s">
        <v>334</v>
      </c>
      <c r="C386">
        <v>40.69661</v>
      </c>
      <c r="D386">
        <v>-73.934910000000002</v>
      </c>
      <c r="E386" t="s">
        <v>736</v>
      </c>
      <c r="F386" t="s">
        <v>1174</v>
      </c>
      <c r="G386">
        <v>2014</v>
      </c>
      <c r="H386">
        <v>2</v>
      </c>
      <c r="I386" t="s">
        <v>1266</v>
      </c>
      <c r="J386" t="s">
        <v>1297</v>
      </c>
      <c r="K386" s="4" t="s">
        <v>1398</v>
      </c>
      <c r="L386" s="2">
        <v>41965</v>
      </c>
      <c r="M386" s="8">
        <v>0.8927314814814814</v>
      </c>
      <c r="N386" t="str">
        <f t="shared" si="15"/>
        <v>21</v>
      </c>
      <c r="O386" t="str">
        <f>VLOOKUP(K386,Boroughs!A:B,2,FALSE)</f>
        <v>Brooklyn</v>
      </c>
      <c r="P386" t="str">
        <f t="shared" si="16"/>
        <v>Saturday</v>
      </c>
      <c r="Q386" t="str">
        <f t="shared" si="17"/>
        <v>November</v>
      </c>
      <c r="R386" t="str">
        <f>VLOOKUP(K386, Neighborhood!A:B,2,FALSE)</f>
        <v xml:space="preserve">Williamsburg-Bedford Stuyvesant </v>
      </c>
    </row>
    <row r="387" spans="1:18" x14ac:dyDescent="0.2">
      <c r="A387" s="1">
        <v>385</v>
      </c>
      <c r="B387" t="s">
        <v>349</v>
      </c>
      <c r="C387">
        <v>40.703310000000002</v>
      </c>
      <c r="D387">
        <v>-74.010689999999997</v>
      </c>
      <c r="E387" t="s">
        <v>737</v>
      </c>
      <c r="F387" t="s">
        <v>1175</v>
      </c>
      <c r="G387">
        <v>2014</v>
      </c>
      <c r="H387">
        <v>2.5</v>
      </c>
      <c r="I387" t="s">
        <v>1259</v>
      </c>
      <c r="J387" t="s">
        <v>1297</v>
      </c>
      <c r="K387" s="4" t="s">
        <v>1402</v>
      </c>
      <c r="L387" s="2">
        <v>41964</v>
      </c>
      <c r="M387" s="8">
        <v>0.6463078703703703</v>
      </c>
      <c r="N387" t="str">
        <f t="shared" ref="N387:N450" si="18">TEXT(M387,"HH")</f>
        <v>15</v>
      </c>
      <c r="O387" t="str">
        <f>VLOOKUP(K387,Boroughs!A:B,2,FALSE)</f>
        <v>Manhattan</v>
      </c>
      <c r="P387" t="str">
        <f t="shared" ref="P387:P450" si="19">TEXT(L387,"dddd")</f>
        <v>Friday</v>
      </c>
      <c r="Q387" t="str">
        <f t="shared" ref="Q387:Q450" si="20">TEXT(L387,"mmmm")</f>
        <v>November</v>
      </c>
      <c r="R387" t="str">
        <f>VLOOKUP(K387, Neighborhood!A:B,2,FALSE)</f>
        <v>The Financial District</v>
      </c>
    </row>
    <row r="388" spans="1:18" x14ac:dyDescent="0.2">
      <c r="A388" s="1">
        <v>386</v>
      </c>
      <c r="B388" t="s">
        <v>350</v>
      </c>
      <c r="C388">
        <v>40.697442700000003</v>
      </c>
      <c r="D388">
        <v>-73.967519699999997</v>
      </c>
      <c r="E388" t="s">
        <v>737</v>
      </c>
      <c r="F388" t="s">
        <v>1176</v>
      </c>
      <c r="G388">
        <v>2014</v>
      </c>
      <c r="H388">
        <v>2.75</v>
      </c>
      <c r="I388" t="s">
        <v>1254</v>
      </c>
      <c r="J388" t="s">
        <v>1297</v>
      </c>
      <c r="K388" s="4" t="s">
        <v>1401</v>
      </c>
      <c r="L388" s="2">
        <v>41964</v>
      </c>
      <c r="M388" s="8">
        <v>0.54942129629629632</v>
      </c>
      <c r="N388" t="str">
        <f t="shared" si="18"/>
        <v>13</v>
      </c>
      <c r="O388" t="str">
        <f>VLOOKUP(K388,Boroughs!A:B,2,FALSE)</f>
        <v>Brooklyn</v>
      </c>
      <c r="P388" t="str">
        <f t="shared" si="19"/>
        <v>Friday</v>
      </c>
      <c r="Q388" t="str">
        <f t="shared" si="20"/>
        <v>November</v>
      </c>
      <c r="R388" t="str">
        <f>VLOOKUP(K388, Neighborhood!A:B,2,FALSE)</f>
        <v xml:space="preserve">Fort Greene-Clinton Hill </v>
      </c>
    </row>
    <row r="389" spans="1:18" x14ac:dyDescent="0.2">
      <c r="A389" s="1">
        <v>387</v>
      </c>
      <c r="B389" t="s">
        <v>283</v>
      </c>
      <c r="C389">
        <v>40.77505</v>
      </c>
      <c r="D389">
        <v>-73.980879999999999</v>
      </c>
      <c r="E389" t="s">
        <v>738</v>
      </c>
      <c r="F389" t="s">
        <v>1177</v>
      </c>
      <c r="G389">
        <v>2014</v>
      </c>
      <c r="H389">
        <v>2.71</v>
      </c>
      <c r="I389" t="s">
        <v>1293</v>
      </c>
      <c r="J389" t="s">
        <v>1297</v>
      </c>
      <c r="K389" s="4" t="s">
        <v>1430</v>
      </c>
      <c r="L389" s="2">
        <v>41961</v>
      </c>
      <c r="M389" s="8">
        <v>0.89166666666666661</v>
      </c>
      <c r="N389" t="str">
        <f t="shared" si="18"/>
        <v>21</v>
      </c>
      <c r="O389" t="str">
        <f>VLOOKUP(K389,Boroughs!A:B,2,FALSE)</f>
        <v>Manhattan</v>
      </c>
      <c r="P389" t="str">
        <f t="shared" si="19"/>
        <v>Tuesday</v>
      </c>
      <c r="Q389" t="str">
        <f t="shared" si="20"/>
        <v>November</v>
      </c>
      <c r="R389" t="str">
        <f>VLOOKUP(K389, Neighborhood!A:B,2,FALSE)</f>
        <v xml:space="preserve">Lincoln Square-Ansonia </v>
      </c>
    </row>
    <row r="390" spans="1:18" x14ac:dyDescent="0.2">
      <c r="A390" s="1">
        <v>388</v>
      </c>
      <c r="B390" t="s">
        <v>351</v>
      </c>
      <c r="C390">
        <v>40.734771000000002</v>
      </c>
      <c r="D390">
        <v>-73.992288000000002</v>
      </c>
      <c r="E390" t="s">
        <v>739</v>
      </c>
      <c r="F390" t="s">
        <v>1178</v>
      </c>
      <c r="G390">
        <v>2014</v>
      </c>
      <c r="H390">
        <v>2.75</v>
      </c>
      <c r="I390" t="s">
        <v>1254</v>
      </c>
      <c r="J390" t="s">
        <v>1297</v>
      </c>
      <c r="K390" s="4" t="s">
        <v>1341</v>
      </c>
      <c r="L390" s="2">
        <v>41959</v>
      </c>
      <c r="M390" s="8">
        <v>0.69216435185185177</v>
      </c>
      <c r="N390" t="str">
        <f t="shared" si="18"/>
        <v>16</v>
      </c>
      <c r="O390" t="str">
        <f>VLOOKUP(K390,Boroughs!A:B,2,FALSE)</f>
        <v>Manhattan</v>
      </c>
      <c r="P390" t="str">
        <f t="shared" si="19"/>
        <v>Sunday</v>
      </c>
      <c r="Q390" t="str">
        <f t="shared" si="20"/>
        <v>November</v>
      </c>
      <c r="R390" t="str">
        <f>VLOOKUP(K390, Neighborhood!A:B,2,FALSE)</f>
        <v>Lower East Side-East Village-Stuy Town</v>
      </c>
    </row>
    <row r="391" spans="1:18" x14ac:dyDescent="0.2">
      <c r="A391" s="1">
        <v>389</v>
      </c>
      <c r="B391" t="s">
        <v>352</v>
      </c>
      <c r="C391">
        <v>40.718220000000002</v>
      </c>
      <c r="D391">
        <v>-73.991230000000002</v>
      </c>
      <c r="E391" t="s">
        <v>740</v>
      </c>
      <c r="F391" t="s">
        <v>1179</v>
      </c>
      <c r="G391">
        <v>2014</v>
      </c>
      <c r="H391">
        <v>2.75</v>
      </c>
      <c r="I391" t="s">
        <v>1254</v>
      </c>
      <c r="J391" t="s">
        <v>1297</v>
      </c>
      <c r="K391" s="4" t="s">
        <v>1378</v>
      </c>
      <c r="L391" s="2">
        <v>41957</v>
      </c>
      <c r="M391" s="8">
        <v>0.60628472222222218</v>
      </c>
      <c r="N391" t="str">
        <f t="shared" si="18"/>
        <v>14</v>
      </c>
      <c r="O391" t="str">
        <f>VLOOKUP(K391,Boroughs!A:B,2,FALSE)</f>
        <v>Manhattan</v>
      </c>
      <c r="P391" t="str">
        <f t="shared" si="19"/>
        <v>Friday</v>
      </c>
      <c r="Q391" t="str">
        <f t="shared" si="20"/>
        <v>November</v>
      </c>
      <c r="R391" t="str">
        <f>VLOOKUP(K391, Neighborhood!A:B,2,FALSE)</f>
        <v>Chinatown and Vicinity</v>
      </c>
    </row>
    <row r="392" spans="1:18" x14ac:dyDescent="0.2">
      <c r="A392" s="1">
        <v>390</v>
      </c>
      <c r="B392" t="s">
        <v>353</v>
      </c>
      <c r="C392">
        <v>40.73507</v>
      </c>
      <c r="D392">
        <v>-73.98612</v>
      </c>
      <c r="E392" t="s">
        <v>741</v>
      </c>
      <c r="F392" t="s">
        <v>1180</v>
      </c>
      <c r="G392">
        <v>2014</v>
      </c>
      <c r="H392">
        <v>3</v>
      </c>
      <c r="I392" t="s">
        <v>1253</v>
      </c>
      <c r="J392" t="s">
        <v>1297</v>
      </c>
      <c r="K392" s="4" t="s">
        <v>1393</v>
      </c>
      <c r="L392" s="2">
        <v>41955</v>
      </c>
      <c r="M392" s="8">
        <v>0.91025462962962955</v>
      </c>
      <c r="N392" t="str">
        <f t="shared" si="18"/>
        <v>21</v>
      </c>
      <c r="O392" t="str">
        <f>VLOOKUP(K392,Boroughs!A:B,2,FALSE)</f>
        <v>Manhattan</v>
      </c>
      <c r="P392" t="str">
        <f t="shared" si="19"/>
        <v>Wednesday</v>
      </c>
      <c r="Q392" t="str">
        <f t="shared" si="20"/>
        <v>November</v>
      </c>
      <c r="R392" t="str">
        <f>VLOOKUP(K392, Neighborhood!A:B,2,FALSE)</f>
        <v>East Harlem</v>
      </c>
    </row>
    <row r="393" spans="1:18" x14ac:dyDescent="0.2">
      <c r="A393" s="1">
        <v>391</v>
      </c>
      <c r="B393" t="s">
        <v>354</v>
      </c>
      <c r="C393">
        <v>40.76032</v>
      </c>
      <c r="D393">
        <v>-73.828130000000002</v>
      </c>
      <c r="E393" t="s">
        <v>742</v>
      </c>
      <c r="F393" t="s">
        <v>1181</v>
      </c>
      <c r="G393">
        <v>2014</v>
      </c>
      <c r="H393">
        <v>2.5</v>
      </c>
      <c r="I393" t="s">
        <v>1259</v>
      </c>
      <c r="J393" t="s">
        <v>1301</v>
      </c>
      <c r="K393" s="4" t="s">
        <v>1434</v>
      </c>
      <c r="L393" s="2">
        <v>41952</v>
      </c>
      <c r="M393" s="8">
        <v>0.88458333333333339</v>
      </c>
      <c r="N393" t="str">
        <f t="shared" si="18"/>
        <v>21</v>
      </c>
      <c r="O393" t="str">
        <f>VLOOKUP(K393,Boroughs!A:B,2,FALSE)</f>
        <v>Queens</v>
      </c>
      <c r="P393" t="str">
        <f t="shared" si="19"/>
        <v>Sunday</v>
      </c>
      <c r="Q393" t="str">
        <f t="shared" si="20"/>
        <v>November</v>
      </c>
      <c r="R393" t="str">
        <f>VLOOKUP(K393, Neighborhood!A:B,2,FALSE)</f>
        <v xml:space="preserve">Flushing </v>
      </c>
    </row>
    <row r="394" spans="1:18" x14ac:dyDescent="0.2">
      <c r="A394" s="1">
        <v>392</v>
      </c>
      <c r="B394" t="s">
        <v>355</v>
      </c>
      <c r="C394">
        <v>40.704283199999999</v>
      </c>
      <c r="D394">
        <v>-73.942923399999998</v>
      </c>
      <c r="E394" t="s">
        <v>743</v>
      </c>
      <c r="F394" t="s">
        <v>1182</v>
      </c>
      <c r="G394">
        <v>2014</v>
      </c>
      <c r="H394">
        <v>1</v>
      </c>
      <c r="I394" t="s">
        <v>1256</v>
      </c>
      <c r="J394" t="s">
        <v>1297</v>
      </c>
      <c r="K394" s="4" t="s">
        <v>1398</v>
      </c>
      <c r="L394" s="2">
        <v>41947</v>
      </c>
      <c r="M394" s="8">
        <v>0.77126157407407403</v>
      </c>
      <c r="N394" t="str">
        <f t="shared" si="18"/>
        <v>18</v>
      </c>
      <c r="O394" t="str">
        <f>VLOOKUP(K394,Boroughs!A:B,2,FALSE)</f>
        <v>Brooklyn</v>
      </c>
      <c r="P394" t="str">
        <f t="shared" si="19"/>
        <v>Tuesday</v>
      </c>
      <c r="Q394" t="str">
        <f t="shared" si="20"/>
        <v>November</v>
      </c>
      <c r="R394" t="str">
        <f>VLOOKUP(K394, Neighborhood!A:B,2,FALSE)</f>
        <v xml:space="preserve">Williamsburg-Bedford Stuyvesant </v>
      </c>
    </row>
    <row r="395" spans="1:18" x14ac:dyDescent="0.2">
      <c r="A395" s="1">
        <v>393</v>
      </c>
      <c r="B395" t="s">
        <v>356</v>
      </c>
      <c r="C395">
        <v>40.814896099999999</v>
      </c>
      <c r="D395">
        <v>-73.959333200000003</v>
      </c>
      <c r="E395" t="s">
        <v>744</v>
      </c>
      <c r="F395" t="s">
        <v>1183</v>
      </c>
      <c r="G395">
        <v>2014</v>
      </c>
      <c r="H395">
        <v>2.5</v>
      </c>
      <c r="I395" t="s">
        <v>1259</v>
      </c>
      <c r="J395" t="s">
        <v>1297</v>
      </c>
      <c r="K395" s="4" t="s">
        <v>1439</v>
      </c>
      <c r="L395" s="2">
        <v>41945</v>
      </c>
      <c r="M395" s="8">
        <v>0.69756944444444446</v>
      </c>
      <c r="N395" t="str">
        <f t="shared" si="18"/>
        <v>16</v>
      </c>
      <c r="O395" t="str">
        <f>VLOOKUP(K395,Boroughs!A:B,2,FALSE)</f>
        <v>Manhattan</v>
      </c>
      <c r="P395" t="str">
        <f t="shared" si="19"/>
        <v>Sunday</v>
      </c>
      <c r="Q395" t="str">
        <f t="shared" si="20"/>
        <v>November</v>
      </c>
      <c r="R395" t="str">
        <f>VLOOKUP(K395, Neighborhood!A:B,2,FALSE)</f>
        <v>Manhattanville-Harlem</v>
      </c>
    </row>
    <row r="396" spans="1:18" x14ac:dyDescent="0.2">
      <c r="A396" s="1">
        <v>394</v>
      </c>
      <c r="B396" t="s">
        <v>357</v>
      </c>
      <c r="C396">
        <v>40.818759999999997</v>
      </c>
      <c r="D396">
        <v>-73.937799999999996</v>
      </c>
      <c r="E396" t="s">
        <v>744</v>
      </c>
      <c r="F396" t="s">
        <v>1184</v>
      </c>
      <c r="G396">
        <v>2014</v>
      </c>
      <c r="H396">
        <v>2.25</v>
      </c>
      <c r="I396" t="s">
        <v>1277</v>
      </c>
      <c r="J396" t="s">
        <v>1297</v>
      </c>
      <c r="K396" s="4" t="s">
        <v>1362</v>
      </c>
      <c r="L396" s="2">
        <v>41945</v>
      </c>
      <c r="M396" s="8">
        <v>0.57627314814814812</v>
      </c>
      <c r="N396" t="str">
        <f t="shared" si="18"/>
        <v>13</v>
      </c>
      <c r="O396" t="str">
        <f>VLOOKUP(K396,Boroughs!A:B,2,FALSE)</f>
        <v>Manhattan</v>
      </c>
      <c r="P396" t="str">
        <f t="shared" si="19"/>
        <v>Sunday</v>
      </c>
      <c r="Q396" t="str">
        <f t="shared" si="20"/>
        <v>November</v>
      </c>
      <c r="R396" t="str">
        <f>VLOOKUP(K396, Neighborhood!A:B,2,FALSE)</f>
        <v>Harlem</v>
      </c>
    </row>
    <row r="397" spans="1:18" x14ac:dyDescent="0.2">
      <c r="A397" s="1">
        <v>395</v>
      </c>
      <c r="B397" t="s">
        <v>358</v>
      </c>
      <c r="C397">
        <v>40.757959999999997</v>
      </c>
      <c r="D397">
        <v>-73.962950000000006</v>
      </c>
      <c r="E397" t="s">
        <v>744</v>
      </c>
      <c r="F397" t="s">
        <v>1185</v>
      </c>
      <c r="G397">
        <v>2014</v>
      </c>
      <c r="H397">
        <v>2.5</v>
      </c>
      <c r="I397" t="s">
        <v>1259</v>
      </c>
      <c r="J397" t="s">
        <v>1297</v>
      </c>
      <c r="K397" s="4" t="s">
        <v>1376</v>
      </c>
      <c r="L397" s="2">
        <v>41945</v>
      </c>
      <c r="M397" s="8">
        <v>0.54293981481481479</v>
      </c>
      <c r="N397" t="str">
        <f t="shared" si="18"/>
        <v>13</v>
      </c>
      <c r="O397" t="str">
        <f>VLOOKUP(K397,Boroughs!A:B,2,FALSE)</f>
        <v>Manhattan</v>
      </c>
      <c r="P397" t="str">
        <f t="shared" si="19"/>
        <v>Sunday</v>
      </c>
      <c r="Q397" t="str">
        <f t="shared" si="20"/>
        <v>November</v>
      </c>
      <c r="R397" t="str">
        <f>VLOOKUP(K397, Neighborhood!A:B,2,FALSE)</f>
        <v xml:space="preserve">Sutton Place-Beekman Place </v>
      </c>
    </row>
    <row r="398" spans="1:18" x14ac:dyDescent="0.2">
      <c r="A398" s="1">
        <v>396</v>
      </c>
      <c r="B398" t="s">
        <v>359</v>
      </c>
      <c r="C398">
        <v>40.730609999999999</v>
      </c>
      <c r="D398">
        <v>-73.981229999999996</v>
      </c>
      <c r="E398" t="s">
        <v>745</v>
      </c>
      <c r="F398" t="s">
        <v>1186</v>
      </c>
      <c r="G398">
        <v>2014</v>
      </c>
      <c r="H398">
        <v>1</v>
      </c>
      <c r="I398" t="s">
        <v>1256</v>
      </c>
      <c r="J398" t="s">
        <v>1297</v>
      </c>
      <c r="K398" s="4" t="s">
        <v>1390</v>
      </c>
      <c r="L398" s="2">
        <v>41944</v>
      </c>
      <c r="M398" s="8">
        <v>0.76717592592592598</v>
      </c>
      <c r="N398" t="str">
        <f t="shared" si="18"/>
        <v>18</v>
      </c>
      <c r="O398" t="str">
        <f>VLOOKUP(K398,Boroughs!A:B,2,FALSE)</f>
        <v>Manhattan</v>
      </c>
      <c r="P398" t="str">
        <f t="shared" si="19"/>
        <v>Saturday</v>
      </c>
      <c r="Q398" t="str">
        <f t="shared" si="20"/>
        <v>November</v>
      </c>
      <c r="R398" t="str">
        <f>VLOOKUP(K398, Neighborhood!A:B,2,FALSE)</f>
        <v>Lower East Side-East Village-Stuy Town</v>
      </c>
    </row>
    <row r="399" spans="1:18" x14ac:dyDescent="0.2">
      <c r="A399" s="1">
        <v>397</v>
      </c>
      <c r="B399" t="s">
        <v>299</v>
      </c>
      <c r="C399">
        <v>40.695799999999998</v>
      </c>
      <c r="D399">
        <v>-73.946560000000005</v>
      </c>
      <c r="E399" t="s">
        <v>746</v>
      </c>
      <c r="F399" t="s">
        <v>1187</v>
      </c>
      <c r="G399">
        <v>2014</v>
      </c>
      <c r="H399">
        <v>2</v>
      </c>
      <c r="I399" t="s">
        <v>1266</v>
      </c>
      <c r="J399" t="s">
        <v>1297</v>
      </c>
      <c r="K399" s="4" t="s">
        <v>1398</v>
      </c>
      <c r="L399" s="2">
        <v>41942</v>
      </c>
      <c r="M399" s="8">
        <v>0.85751157407407408</v>
      </c>
      <c r="N399" t="str">
        <f t="shared" si="18"/>
        <v>20</v>
      </c>
      <c r="O399" t="str">
        <f>VLOOKUP(K399,Boroughs!A:B,2,FALSE)</f>
        <v>Brooklyn</v>
      </c>
      <c r="P399" t="str">
        <f t="shared" si="19"/>
        <v>Thursday</v>
      </c>
      <c r="Q399" t="str">
        <f t="shared" si="20"/>
        <v>October</v>
      </c>
      <c r="R399" t="str">
        <f>VLOOKUP(K399, Neighborhood!A:B,2,FALSE)</f>
        <v xml:space="preserve">Williamsburg-Bedford Stuyvesant </v>
      </c>
    </row>
    <row r="400" spans="1:18" x14ac:dyDescent="0.2">
      <c r="A400" s="1">
        <v>398</v>
      </c>
      <c r="B400" t="s">
        <v>360</v>
      </c>
      <c r="C400">
        <v>40.680523999999998</v>
      </c>
      <c r="D400">
        <v>-73.974394000000004</v>
      </c>
      <c r="E400" t="s">
        <v>747</v>
      </c>
      <c r="F400" t="s">
        <v>1188</v>
      </c>
      <c r="G400">
        <v>2014</v>
      </c>
      <c r="H400">
        <v>2.5</v>
      </c>
      <c r="I400" t="s">
        <v>1259</v>
      </c>
      <c r="J400" t="s">
        <v>1297</v>
      </c>
      <c r="K400" s="4" t="s">
        <v>1394</v>
      </c>
      <c r="L400" s="2">
        <v>41941</v>
      </c>
      <c r="M400" s="8">
        <v>0.9147453703703704</v>
      </c>
      <c r="N400" t="str">
        <f t="shared" si="18"/>
        <v>21</v>
      </c>
      <c r="O400" t="str">
        <f>VLOOKUP(K400,Boroughs!A:B,2,FALSE)</f>
        <v>Brooklyn</v>
      </c>
      <c r="P400" t="str">
        <f t="shared" si="19"/>
        <v>Wednesday</v>
      </c>
      <c r="Q400" t="str">
        <f t="shared" si="20"/>
        <v>October</v>
      </c>
      <c r="R400" t="str">
        <f>VLOOKUP(K400, Neighborhood!A:B,2,FALSE)</f>
        <v xml:space="preserve">Park Slope-Boerum Hill </v>
      </c>
    </row>
    <row r="401" spans="1:18" x14ac:dyDescent="0.2">
      <c r="A401" s="1">
        <v>399</v>
      </c>
      <c r="B401" t="s">
        <v>361</v>
      </c>
      <c r="C401">
        <v>40.722540000000002</v>
      </c>
      <c r="D401">
        <v>-73.99239</v>
      </c>
      <c r="E401" t="s">
        <v>747</v>
      </c>
      <c r="F401" t="s">
        <v>1189</v>
      </c>
      <c r="G401">
        <v>2014</v>
      </c>
      <c r="H401">
        <v>2.5</v>
      </c>
      <c r="I401" t="s">
        <v>1259</v>
      </c>
      <c r="J401" t="s">
        <v>1297</v>
      </c>
      <c r="K401" s="4" t="s">
        <v>1378</v>
      </c>
      <c r="L401" s="2">
        <v>41941</v>
      </c>
      <c r="M401" s="8">
        <v>0.77655092592592589</v>
      </c>
      <c r="N401" t="str">
        <f t="shared" si="18"/>
        <v>18</v>
      </c>
      <c r="O401" t="str">
        <f>VLOOKUP(K401,Boroughs!A:B,2,FALSE)</f>
        <v>Manhattan</v>
      </c>
      <c r="P401" t="str">
        <f t="shared" si="19"/>
        <v>Wednesday</v>
      </c>
      <c r="Q401" t="str">
        <f t="shared" si="20"/>
        <v>October</v>
      </c>
      <c r="R401" t="str">
        <f>VLOOKUP(K401, Neighborhood!A:B,2,FALSE)</f>
        <v>Chinatown and Vicinity</v>
      </c>
    </row>
    <row r="402" spans="1:18" x14ac:dyDescent="0.2">
      <c r="A402" s="1">
        <v>400</v>
      </c>
      <c r="B402" t="s">
        <v>362</v>
      </c>
      <c r="C402">
        <v>40.706777039999999</v>
      </c>
      <c r="D402">
        <v>-73.950364160000007</v>
      </c>
      <c r="E402" t="s">
        <v>748</v>
      </c>
      <c r="F402" t="s">
        <v>1190</v>
      </c>
      <c r="G402">
        <v>2014</v>
      </c>
      <c r="H402">
        <v>2</v>
      </c>
      <c r="I402" t="s">
        <v>1266</v>
      </c>
      <c r="J402" t="s">
        <v>1297</v>
      </c>
      <c r="K402" s="4" t="s">
        <v>1398</v>
      </c>
      <c r="L402" s="2">
        <v>41939</v>
      </c>
      <c r="M402" s="8">
        <v>0.91409722222222223</v>
      </c>
      <c r="N402" t="str">
        <f t="shared" si="18"/>
        <v>21</v>
      </c>
      <c r="O402" t="str">
        <f>VLOOKUP(K402,Boroughs!A:B,2,FALSE)</f>
        <v>Brooklyn</v>
      </c>
      <c r="P402" t="str">
        <f t="shared" si="19"/>
        <v>Monday</v>
      </c>
      <c r="Q402" t="str">
        <f t="shared" si="20"/>
        <v>October</v>
      </c>
      <c r="R402" t="str">
        <f>VLOOKUP(K402, Neighborhood!A:B,2,FALSE)</f>
        <v xml:space="preserve">Williamsburg-Bedford Stuyvesant </v>
      </c>
    </row>
    <row r="403" spans="1:18" x14ac:dyDescent="0.2">
      <c r="A403" s="1">
        <v>401</v>
      </c>
      <c r="B403" t="s">
        <v>352</v>
      </c>
      <c r="C403">
        <v>40.718220000000002</v>
      </c>
      <c r="D403">
        <v>-73.991230000000002</v>
      </c>
      <c r="E403" t="s">
        <v>748</v>
      </c>
      <c r="F403" t="s">
        <v>1191</v>
      </c>
      <c r="G403">
        <v>2014</v>
      </c>
      <c r="H403">
        <v>2.75</v>
      </c>
      <c r="I403" t="s">
        <v>1254</v>
      </c>
      <c r="J403" t="s">
        <v>1297</v>
      </c>
      <c r="K403" s="4" t="s">
        <v>1378</v>
      </c>
      <c r="L403" s="2">
        <v>41939</v>
      </c>
      <c r="M403" s="8">
        <v>0.55798611111111118</v>
      </c>
      <c r="N403" t="str">
        <f t="shared" si="18"/>
        <v>13</v>
      </c>
      <c r="O403" t="str">
        <f>VLOOKUP(K403,Boroughs!A:B,2,FALSE)</f>
        <v>Manhattan</v>
      </c>
      <c r="P403" t="str">
        <f t="shared" si="19"/>
        <v>Monday</v>
      </c>
      <c r="Q403" t="str">
        <f t="shared" si="20"/>
        <v>October</v>
      </c>
      <c r="R403" t="str">
        <f>VLOOKUP(K403, Neighborhood!A:B,2,FALSE)</f>
        <v>Chinatown and Vicinity</v>
      </c>
    </row>
    <row r="404" spans="1:18" x14ac:dyDescent="0.2">
      <c r="A404" s="1">
        <v>402</v>
      </c>
      <c r="B404" t="s">
        <v>363</v>
      </c>
      <c r="C404">
        <v>40.713945000000002</v>
      </c>
      <c r="D404">
        <v>-73.989103999999998</v>
      </c>
      <c r="E404" t="s">
        <v>749</v>
      </c>
      <c r="F404" t="s">
        <v>1192</v>
      </c>
      <c r="G404">
        <v>2014</v>
      </c>
      <c r="H404">
        <v>2</v>
      </c>
      <c r="I404" t="s">
        <v>1266</v>
      </c>
      <c r="J404" t="s">
        <v>1297</v>
      </c>
      <c r="K404" s="4" t="s">
        <v>1378</v>
      </c>
      <c r="L404" s="2">
        <v>41938</v>
      </c>
      <c r="M404" s="8">
        <v>0.81592592592592583</v>
      </c>
      <c r="N404" t="str">
        <f t="shared" si="18"/>
        <v>19</v>
      </c>
      <c r="O404" t="str">
        <f>VLOOKUP(K404,Boroughs!A:B,2,FALSE)</f>
        <v>Manhattan</v>
      </c>
      <c r="P404" t="str">
        <f t="shared" si="19"/>
        <v>Sunday</v>
      </c>
      <c r="Q404" t="str">
        <f t="shared" si="20"/>
        <v>October</v>
      </c>
      <c r="R404" t="str">
        <f>VLOOKUP(K404, Neighborhood!A:B,2,FALSE)</f>
        <v>Chinatown and Vicinity</v>
      </c>
    </row>
    <row r="405" spans="1:18" x14ac:dyDescent="0.2">
      <c r="A405" s="1">
        <v>403</v>
      </c>
      <c r="B405" t="s">
        <v>364</v>
      </c>
      <c r="C405">
        <v>40.692844999999998</v>
      </c>
      <c r="D405">
        <v>-73.940330000000003</v>
      </c>
      <c r="E405" t="s">
        <v>750</v>
      </c>
      <c r="F405" t="s">
        <v>1193</v>
      </c>
      <c r="G405">
        <v>2014</v>
      </c>
      <c r="H405">
        <v>2.25</v>
      </c>
      <c r="I405" t="s">
        <v>1277</v>
      </c>
      <c r="J405" t="s">
        <v>1297</v>
      </c>
      <c r="K405" s="4" t="s">
        <v>1437</v>
      </c>
      <c r="L405" s="2">
        <v>41933</v>
      </c>
      <c r="M405" s="8">
        <v>0.82390046296296304</v>
      </c>
      <c r="N405" t="str">
        <f t="shared" si="18"/>
        <v>19</v>
      </c>
      <c r="O405" t="str">
        <f>VLOOKUP(K405,Boroughs!A:B,2,FALSE)</f>
        <v>Brooklyn</v>
      </c>
      <c r="P405" t="str">
        <f t="shared" si="19"/>
        <v>Tuesday</v>
      </c>
      <c r="Q405" t="str">
        <f t="shared" si="20"/>
        <v>October</v>
      </c>
      <c r="R405" t="str">
        <f>VLOOKUP(K405, Neighborhood!A:B,2,FALSE)</f>
        <v xml:space="preserve">Bushwick-Bedford Stuyvesant </v>
      </c>
    </row>
    <row r="406" spans="1:18" x14ac:dyDescent="0.2">
      <c r="A406" s="1">
        <v>404</v>
      </c>
      <c r="B406" t="s">
        <v>334</v>
      </c>
      <c r="C406">
        <v>40.69661</v>
      </c>
      <c r="D406">
        <v>-73.934910000000002</v>
      </c>
      <c r="E406" t="s">
        <v>750</v>
      </c>
      <c r="F406" t="s">
        <v>1194</v>
      </c>
      <c r="G406">
        <v>2014</v>
      </c>
      <c r="H406">
        <v>2</v>
      </c>
      <c r="I406" t="s">
        <v>1266</v>
      </c>
      <c r="J406" t="s">
        <v>1297</v>
      </c>
      <c r="K406" s="4" t="s">
        <v>1398</v>
      </c>
      <c r="L406" s="2">
        <v>41933</v>
      </c>
      <c r="M406" s="8">
        <v>0.91871527777777784</v>
      </c>
      <c r="N406" t="str">
        <f t="shared" si="18"/>
        <v>22</v>
      </c>
      <c r="O406" t="str">
        <f>VLOOKUP(K406,Boroughs!A:B,2,FALSE)</f>
        <v>Brooklyn</v>
      </c>
      <c r="P406" t="str">
        <f t="shared" si="19"/>
        <v>Tuesday</v>
      </c>
      <c r="Q406" t="str">
        <f t="shared" si="20"/>
        <v>October</v>
      </c>
      <c r="R406" t="str">
        <f>VLOOKUP(K406, Neighborhood!A:B,2,FALSE)</f>
        <v xml:space="preserve">Williamsburg-Bedford Stuyvesant </v>
      </c>
    </row>
    <row r="407" spans="1:18" x14ac:dyDescent="0.2">
      <c r="A407" s="1">
        <v>405</v>
      </c>
      <c r="B407" t="s">
        <v>365</v>
      </c>
      <c r="C407">
        <v>40.693339999999999</v>
      </c>
      <c r="D407">
        <v>-73.966040000000007</v>
      </c>
      <c r="E407" t="s">
        <v>751</v>
      </c>
      <c r="F407" t="s">
        <v>1195</v>
      </c>
      <c r="G407">
        <v>2014</v>
      </c>
      <c r="H407">
        <v>2.5</v>
      </c>
      <c r="I407" t="s">
        <v>1259</v>
      </c>
      <c r="J407" t="s">
        <v>1297</v>
      </c>
      <c r="K407" s="4" t="s">
        <v>1401</v>
      </c>
      <c r="L407" s="2">
        <v>41932</v>
      </c>
      <c r="M407" s="8">
        <v>0.82365740740740734</v>
      </c>
      <c r="N407" t="str">
        <f t="shared" si="18"/>
        <v>19</v>
      </c>
      <c r="O407" t="str">
        <f>VLOOKUP(K407,Boroughs!A:B,2,FALSE)</f>
        <v>Brooklyn</v>
      </c>
      <c r="P407" t="str">
        <f t="shared" si="19"/>
        <v>Monday</v>
      </c>
      <c r="Q407" t="str">
        <f t="shared" si="20"/>
        <v>October</v>
      </c>
      <c r="R407" t="str">
        <f>VLOOKUP(K407, Neighborhood!A:B,2,FALSE)</f>
        <v xml:space="preserve">Fort Greene-Clinton Hill </v>
      </c>
    </row>
    <row r="408" spans="1:18" x14ac:dyDescent="0.2">
      <c r="A408" s="1">
        <v>406</v>
      </c>
      <c r="B408" t="s">
        <v>366</v>
      </c>
      <c r="C408">
        <v>40.687890000000003</v>
      </c>
      <c r="D408">
        <v>-73.9815799</v>
      </c>
      <c r="E408" t="s">
        <v>752</v>
      </c>
      <c r="F408" t="s">
        <v>1196</v>
      </c>
      <c r="G408">
        <v>2014</v>
      </c>
      <c r="H408">
        <v>2</v>
      </c>
      <c r="I408" t="s">
        <v>1266</v>
      </c>
      <c r="J408" t="s">
        <v>1297</v>
      </c>
      <c r="K408" s="4" t="s">
        <v>1394</v>
      </c>
      <c r="L408" s="2">
        <v>41930</v>
      </c>
      <c r="M408" s="8">
        <v>0.6638425925925926</v>
      </c>
      <c r="N408" t="str">
        <f t="shared" si="18"/>
        <v>15</v>
      </c>
      <c r="O408" t="str">
        <f>VLOOKUP(K408,Boroughs!A:B,2,FALSE)</f>
        <v>Brooklyn</v>
      </c>
      <c r="P408" t="str">
        <f t="shared" si="19"/>
        <v>Saturday</v>
      </c>
      <c r="Q408" t="str">
        <f t="shared" si="20"/>
        <v>October</v>
      </c>
      <c r="R408" t="str">
        <f>VLOOKUP(K408, Neighborhood!A:B,2,FALSE)</f>
        <v xml:space="preserve">Park Slope-Boerum Hill </v>
      </c>
    </row>
    <row r="409" spans="1:18" x14ac:dyDescent="0.2">
      <c r="A409" s="1">
        <v>407</v>
      </c>
      <c r="B409" t="s">
        <v>367</v>
      </c>
      <c r="C409">
        <v>40.5256981</v>
      </c>
      <c r="D409">
        <v>-74.2019284</v>
      </c>
      <c r="E409" t="s">
        <v>752</v>
      </c>
      <c r="F409" t="s">
        <v>1197</v>
      </c>
      <c r="G409">
        <v>2014</v>
      </c>
      <c r="H409">
        <v>2.5</v>
      </c>
      <c r="I409" t="s">
        <v>1259</v>
      </c>
      <c r="J409" t="s">
        <v>1297</v>
      </c>
      <c r="K409" s="4" t="s">
        <v>1440</v>
      </c>
      <c r="L409" s="2">
        <v>41930</v>
      </c>
      <c r="M409" s="8">
        <v>0.94756944444444446</v>
      </c>
      <c r="N409" t="str">
        <f t="shared" si="18"/>
        <v>22</v>
      </c>
      <c r="O409" t="str">
        <f>VLOOKUP(K409,Boroughs!A:B,2,FALSE)</f>
        <v>Staten Island</v>
      </c>
      <c r="P409" t="str">
        <f t="shared" si="19"/>
        <v>Saturday</v>
      </c>
      <c r="Q409" t="str">
        <f t="shared" si="20"/>
        <v>October</v>
      </c>
      <c r="R409" t="str">
        <f>VLOOKUP(K409, Neighborhood!A:B,2,FALSE)</f>
        <v xml:space="preserve">Princes Bay-Woodrow </v>
      </c>
    </row>
    <row r="410" spans="1:18" x14ac:dyDescent="0.2">
      <c r="A410" s="1">
        <v>408</v>
      </c>
      <c r="B410" t="s">
        <v>368</v>
      </c>
      <c r="C410">
        <v>40.68965</v>
      </c>
      <c r="D410">
        <v>-73.965440000000001</v>
      </c>
      <c r="E410" t="s">
        <v>753</v>
      </c>
      <c r="F410" t="s">
        <v>1198</v>
      </c>
      <c r="G410">
        <v>2014</v>
      </c>
      <c r="H410">
        <v>3</v>
      </c>
      <c r="I410" t="s">
        <v>1253</v>
      </c>
      <c r="J410" t="s">
        <v>1298</v>
      </c>
      <c r="K410" s="4" t="s">
        <v>1401</v>
      </c>
      <c r="L410" s="2">
        <v>41928</v>
      </c>
      <c r="M410" s="8">
        <v>0.80437499999999995</v>
      </c>
      <c r="N410" t="str">
        <f t="shared" si="18"/>
        <v>19</v>
      </c>
      <c r="O410" t="str">
        <f>VLOOKUP(K410,Boroughs!A:B,2,FALSE)</f>
        <v>Brooklyn</v>
      </c>
      <c r="P410" t="str">
        <f t="shared" si="19"/>
        <v>Thursday</v>
      </c>
      <c r="Q410" t="str">
        <f t="shared" si="20"/>
        <v>October</v>
      </c>
      <c r="R410" t="str">
        <f>VLOOKUP(K410, Neighborhood!A:B,2,FALSE)</f>
        <v xml:space="preserve">Fort Greene-Clinton Hill </v>
      </c>
    </row>
    <row r="411" spans="1:18" x14ac:dyDescent="0.2">
      <c r="A411" s="1">
        <v>409</v>
      </c>
      <c r="B411" t="s">
        <v>368</v>
      </c>
      <c r="C411">
        <v>40.68965</v>
      </c>
      <c r="D411">
        <v>-73.965440000000001</v>
      </c>
      <c r="E411" t="s">
        <v>753</v>
      </c>
      <c r="F411" t="s">
        <v>1199</v>
      </c>
      <c r="G411">
        <v>2014</v>
      </c>
      <c r="H411">
        <v>2.5</v>
      </c>
      <c r="I411" t="s">
        <v>1259</v>
      </c>
      <c r="J411" t="s">
        <v>1297</v>
      </c>
      <c r="K411" s="4" t="s">
        <v>1401</v>
      </c>
      <c r="L411" s="2">
        <v>41928</v>
      </c>
      <c r="M411" s="8">
        <v>0.80394675925925929</v>
      </c>
      <c r="N411" t="str">
        <f t="shared" si="18"/>
        <v>19</v>
      </c>
      <c r="O411" t="str">
        <f>VLOOKUP(K411,Boroughs!A:B,2,FALSE)</f>
        <v>Brooklyn</v>
      </c>
      <c r="P411" t="str">
        <f t="shared" si="19"/>
        <v>Thursday</v>
      </c>
      <c r="Q411" t="str">
        <f t="shared" si="20"/>
        <v>October</v>
      </c>
      <c r="R411" t="str">
        <f>VLOOKUP(K411, Neighborhood!A:B,2,FALSE)</f>
        <v xml:space="preserve">Fort Greene-Clinton Hill </v>
      </c>
    </row>
    <row r="412" spans="1:18" x14ac:dyDescent="0.2">
      <c r="A412" s="1">
        <v>410</v>
      </c>
      <c r="B412" t="s">
        <v>369</v>
      </c>
      <c r="C412">
        <v>40.673855119999999</v>
      </c>
      <c r="D412">
        <v>-73.791054529999997</v>
      </c>
      <c r="E412" t="s">
        <v>754</v>
      </c>
      <c r="F412" t="s">
        <v>1200</v>
      </c>
      <c r="G412">
        <v>2014</v>
      </c>
      <c r="H412">
        <v>2</v>
      </c>
      <c r="I412" t="s">
        <v>1266</v>
      </c>
      <c r="J412" t="s">
        <v>1297</v>
      </c>
      <c r="K412" s="4" t="s">
        <v>1441</v>
      </c>
      <c r="L412" s="2">
        <v>41924</v>
      </c>
      <c r="M412" s="8">
        <v>0.60409722222222217</v>
      </c>
      <c r="N412" t="str">
        <f t="shared" si="18"/>
        <v>14</v>
      </c>
      <c r="O412" t="str">
        <f>VLOOKUP(K412,Boroughs!A:B,2,FALSE)</f>
        <v>Queens</v>
      </c>
      <c r="P412" t="str">
        <f t="shared" si="19"/>
        <v>Sunday</v>
      </c>
      <c r="Q412" t="str">
        <f t="shared" si="20"/>
        <v>October</v>
      </c>
      <c r="R412" t="str">
        <f>VLOOKUP(K412, Neighborhood!A:B,2,FALSE)</f>
        <v xml:space="preserve">South Ozone Park </v>
      </c>
    </row>
    <row r="413" spans="1:18" x14ac:dyDescent="0.2">
      <c r="A413" s="1">
        <v>411</v>
      </c>
      <c r="B413" t="s">
        <v>370</v>
      </c>
      <c r="C413">
        <v>40.594677820000001</v>
      </c>
      <c r="D413">
        <v>-73.981432839999997</v>
      </c>
      <c r="E413" t="s">
        <v>755</v>
      </c>
      <c r="F413" t="s">
        <v>1201</v>
      </c>
      <c r="G413">
        <v>2014</v>
      </c>
      <c r="H413">
        <v>2.5</v>
      </c>
      <c r="I413" t="s">
        <v>1259</v>
      </c>
      <c r="J413" t="s">
        <v>1301</v>
      </c>
      <c r="K413" s="4" t="s">
        <v>1348</v>
      </c>
      <c r="L413" s="2">
        <v>41920</v>
      </c>
      <c r="M413" s="8">
        <v>0.79975694444444445</v>
      </c>
      <c r="N413" t="str">
        <f t="shared" si="18"/>
        <v>19</v>
      </c>
      <c r="O413" t="str">
        <f>VLOOKUP(K413,Boroughs!A:B,2,FALSE)</f>
        <v>Brooklyn</v>
      </c>
      <c r="P413" t="str">
        <f t="shared" si="19"/>
        <v>Wednesday</v>
      </c>
      <c r="Q413" t="str">
        <f t="shared" si="20"/>
        <v>October</v>
      </c>
      <c r="R413" t="str">
        <f>VLOOKUP(K413, Neighborhood!A:B,2,FALSE)</f>
        <v>Gravesend</v>
      </c>
    </row>
    <row r="414" spans="1:18" x14ac:dyDescent="0.2">
      <c r="A414" s="1">
        <v>412</v>
      </c>
      <c r="B414" t="s">
        <v>370</v>
      </c>
      <c r="C414">
        <v>40.594677820000001</v>
      </c>
      <c r="D414">
        <v>-73.981432839999997</v>
      </c>
      <c r="E414" t="s">
        <v>755</v>
      </c>
      <c r="F414" t="s">
        <v>1202</v>
      </c>
      <c r="G414">
        <v>2014</v>
      </c>
      <c r="H414">
        <v>2.5</v>
      </c>
      <c r="I414" t="s">
        <v>1259</v>
      </c>
      <c r="J414" t="s">
        <v>1297</v>
      </c>
      <c r="K414" s="4" t="s">
        <v>1348</v>
      </c>
      <c r="L414" s="2">
        <v>41920</v>
      </c>
      <c r="M414" s="8">
        <v>0.79932870370370368</v>
      </c>
      <c r="N414" t="str">
        <f t="shared" si="18"/>
        <v>19</v>
      </c>
      <c r="O414" t="str">
        <f>VLOOKUP(K414,Boroughs!A:B,2,FALSE)</f>
        <v>Brooklyn</v>
      </c>
      <c r="P414" t="str">
        <f t="shared" si="19"/>
        <v>Wednesday</v>
      </c>
      <c r="Q414" t="str">
        <f t="shared" si="20"/>
        <v>October</v>
      </c>
      <c r="R414" t="str">
        <f>VLOOKUP(K414, Neighborhood!A:B,2,FALSE)</f>
        <v>Gravesend</v>
      </c>
    </row>
    <row r="415" spans="1:18" x14ac:dyDescent="0.2">
      <c r="A415" s="1">
        <v>413</v>
      </c>
      <c r="B415" t="s">
        <v>371</v>
      </c>
      <c r="C415">
        <v>40.742289900000003</v>
      </c>
      <c r="D415">
        <v>-73.997389999999996</v>
      </c>
      <c r="E415" t="s">
        <v>756</v>
      </c>
      <c r="F415" t="s">
        <v>1203</v>
      </c>
      <c r="G415">
        <v>2014</v>
      </c>
      <c r="H415">
        <v>2.75</v>
      </c>
      <c r="I415" t="s">
        <v>1254</v>
      </c>
      <c r="J415" t="s">
        <v>1297</v>
      </c>
      <c r="K415" s="4" t="s">
        <v>1375</v>
      </c>
      <c r="L415" s="2">
        <v>41918</v>
      </c>
      <c r="M415" s="8">
        <v>0.84037037037037043</v>
      </c>
      <c r="N415" t="str">
        <f t="shared" si="18"/>
        <v>20</v>
      </c>
      <c r="O415" t="str">
        <f>VLOOKUP(K415,Boroughs!A:B,2,FALSE)</f>
        <v>Manhattan</v>
      </c>
      <c r="P415" t="str">
        <f t="shared" si="19"/>
        <v>Monday</v>
      </c>
      <c r="Q415" t="str">
        <f t="shared" si="20"/>
        <v>October</v>
      </c>
      <c r="R415" t="str">
        <f>VLOOKUP(K415, Neighborhood!A:B,2,FALSE)</f>
        <v xml:space="preserve">Chelsea </v>
      </c>
    </row>
    <row r="416" spans="1:18" x14ac:dyDescent="0.2">
      <c r="A416" s="1">
        <v>414</v>
      </c>
      <c r="B416" t="s">
        <v>372</v>
      </c>
      <c r="C416">
        <v>40.702240000000003</v>
      </c>
      <c r="D416">
        <v>-73.955860000000001</v>
      </c>
      <c r="E416" t="s">
        <v>756</v>
      </c>
      <c r="F416" t="s">
        <v>1204</v>
      </c>
      <c r="G416">
        <v>2014</v>
      </c>
      <c r="H416">
        <v>2.75</v>
      </c>
      <c r="I416" t="s">
        <v>1254</v>
      </c>
      <c r="J416" t="s">
        <v>1297</v>
      </c>
      <c r="K416" s="4" t="s">
        <v>1406</v>
      </c>
      <c r="L416" s="2">
        <v>41918</v>
      </c>
      <c r="M416" s="8">
        <v>0.78284722222222225</v>
      </c>
      <c r="N416" t="str">
        <f t="shared" si="18"/>
        <v>18</v>
      </c>
      <c r="O416" t="str">
        <f>VLOOKUP(K416,Boroughs!A:B,2,FALSE)</f>
        <v>Brooklyn</v>
      </c>
      <c r="P416" t="str">
        <f t="shared" si="19"/>
        <v>Monday</v>
      </c>
      <c r="Q416" t="str">
        <f t="shared" si="20"/>
        <v>October</v>
      </c>
      <c r="R416" t="str">
        <f>VLOOKUP(K416, Neighborhood!A:B,2,FALSE)</f>
        <v xml:space="preserve">Williamsburg </v>
      </c>
    </row>
    <row r="417" spans="1:18" x14ac:dyDescent="0.2">
      <c r="A417" s="1">
        <v>415</v>
      </c>
      <c r="B417" t="s">
        <v>373</v>
      </c>
      <c r="C417">
        <v>40.766309999999997</v>
      </c>
      <c r="D417">
        <v>-73.908810000000003</v>
      </c>
      <c r="E417" t="s">
        <v>757</v>
      </c>
      <c r="F417" t="s">
        <v>1205</v>
      </c>
      <c r="G417">
        <v>2014</v>
      </c>
      <c r="H417">
        <v>2.5</v>
      </c>
      <c r="I417" t="s">
        <v>1259</v>
      </c>
      <c r="J417" t="s">
        <v>1297</v>
      </c>
      <c r="K417" s="4" t="s">
        <v>1442</v>
      </c>
      <c r="L417" s="2">
        <v>41917</v>
      </c>
      <c r="M417" s="8">
        <v>0.66018518518518521</v>
      </c>
      <c r="N417" t="str">
        <f t="shared" si="18"/>
        <v>15</v>
      </c>
      <c r="O417" t="str">
        <f>VLOOKUP(K417,Boroughs!A:B,2,FALSE)</f>
        <v>Queens</v>
      </c>
      <c r="P417" t="str">
        <f t="shared" si="19"/>
        <v>Sunday</v>
      </c>
      <c r="Q417" t="str">
        <f t="shared" si="20"/>
        <v>October</v>
      </c>
      <c r="R417" t="str">
        <f>VLOOKUP(K417, Neighborhood!A:B,2,FALSE)</f>
        <v xml:space="preserve">Astoria </v>
      </c>
    </row>
    <row r="418" spans="1:18" x14ac:dyDescent="0.2">
      <c r="A418" s="1">
        <v>416</v>
      </c>
      <c r="B418" t="s">
        <v>374</v>
      </c>
      <c r="C418">
        <v>40.703769999999999</v>
      </c>
      <c r="D418">
        <v>-73.947490000000002</v>
      </c>
      <c r="E418" t="s">
        <v>758</v>
      </c>
      <c r="F418" t="s">
        <v>1206</v>
      </c>
      <c r="G418">
        <v>2014</v>
      </c>
      <c r="H418">
        <v>2</v>
      </c>
      <c r="I418" t="s">
        <v>1266</v>
      </c>
      <c r="J418" t="s">
        <v>1297</v>
      </c>
      <c r="K418" s="4" t="s">
        <v>1398</v>
      </c>
      <c r="L418" s="2">
        <v>41914</v>
      </c>
      <c r="M418" s="8">
        <v>0.84336805555555561</v>
      </c>
      <c r="N418" t="str">
        <f t="shared" si="18"/>
        <v>20</v>
      </c>
      <c r="O418" t="str">
        <f>VLOOKUP(K418,Boroughs!A:B,2,FALSE)</f>
        <v>Brooklyn</v>
      </c>
      <c r="P418" t="str">
        <f t="shared" si="19"/>
        <v>Thursday</v>
      </c>
      <c r="Q418" t="str">
        <f t="shared" si="20"/>
        <v>October</v>
      </c>
      <c r="R418" t="str">
        <f>VLOOKUP(K418, Neighborhood!A:B,2,FALSE)</f>
        <v xml:space="preserve">Williamsburg-Bedford Stuyvesant </v>
      </c>
    </row>
    <row r="419" spans="1:18" x14ac:dyDescent="0.2">
      <c r="A419" s="1">
        <v>417</v>
      </c>
      <c r="B419" t="s">
        <v>91</v>
      </c>
      <c r="C419">
        <v>40.640549999999998</v>
      </c>
      <c r="D419">
        <v>-74.116110000000006</v>
      </c>
      <c r="E419" t="s">
        <v>759</v>
      </c>
      <c r="F419" t="s">
        <v>1207</v>
      </c>
      <c r="G419">
        <v>2014</v>
      </c>
      <c r="H419">
        <v>2.5</v>
      </c>
      <c r="I419" t="s">
        <v>1259</v>
      </c>
      <c r="J419" t="s">
        <v>1297</v>
      </c>
      <c r="K419" s="4" t="s">
        <v>1388</v>
      </c>
      <c r="L419" s="2">
        <v>41910</v>
      </c>
      <c r="M419" s="8">
        <v>2.1354166666666563E-2</v>
      </c>
      <c r="N419" t="str">
        <f t="shared" si="18"/>
        <v>00</v>
      </c>
      <c r="O419" t="str">
        <f>VLOOKUP(K419,Boroughs!A:B,2,FALSE)</f>
        <v>Staten Island</v>
      </c>
      <c r="P419" t="str">
        <f t="shared" si="19"/>
        <v>Sunday</v>
      </c>
      <c r="Q419" t="str">
        <f t="shared" si="20"/>
        <v>September</v>
      </c>
      <c r="R419" t="str">
        <f>VLOOKUP(K419, Neighborhood!A:B,2,FALSE)</f>
        <v xml:space="preserve">West Brighton </v>
      </c>
    </row>
    <row r="420" spans="1:18" x14ac:dyDescent="0.2">
      <c r="A420" s="1">
        <v>418</v>
      </c>
      <c r="B420" t="s">
        <v>13</v>
      </c>
      <c r="C420">
        <v>40.713266500000003</v>
      </c>
      <c r="D420">
        <v>-73.829060600000005</v>
      </c>
      <c r="E420" t="s">
        <v>760</v>
      </c>
      <c r="F420" t="s">
        <v>1208</v>
      </c>
      <c r="G420">
        <v>2014</v>
      </c>
      <c r="H420">
        <v>2.25</v>
      </c>
      <c r="I420" t="s">
        <v>1277</v>
      </c>
      <c r="J420" t="s">
        <v>1297</v>
      </c>
      <c r="K420" s="4" t="s">
        <v>1314</v>
      </c>
      <c r="L420" s="2">
        <v>41909</v>
      </c>
      <c r="M420" s="8">
        <v>0.71592592592592597</v>
      </c>
      <c r="N420" t="str">
        <f t="shared" si="18"/>
        <v>17</v>
      </c>
      <c r="O420" t="str">
        <f>VLOOKUP(K420,Boroughs!A:B,2,FALSE)</f>
        <v>Queens</v>
      </c>
      <c r="P420" t="str">
        <f t="shared" si="19"/>
        <v>Saturday</v>
      </c>
      <c r="Q420" t="str">
        <f t="shared" si="20"/>
        <v>September</v>
      </c>
      <c r="R420" t="str">
        <f>VLOOKUP(K420, Neighborhood!A:B,2,FALSE)</f>
        <v xml:space="preserve">Kew Gardens </v>
      </c>
    </row>
    <row r="421" spans="1:18" x14ac:dyDescent="0.2">
      <c r="A421" s="1">
        <v>419</v>
      </c>
      <c r="B421" t="s">
        <v>375</v>
      </c>
      <c r="C421">
        <v>40.707951999999999</v>
      </c>
      <c r="D421">
        <v>-73.950806</v>
      </c>
      <c r="E421" t="s">
        <v>761</v>
      </c>
      <c r="F421" t="s">
        <v>1209</v>
      </c>
      <c r="G421">
        <v>2014</v>
      </c>
      <c r="H421">
        <v>2.75</v>
      </c>
      <c r="I421" t="s">
        <v>1254</v>
      </c>
      <c r="J421" t="s">
        <v>1297</v>
      </c>
      <c r="K421" s="4" t="s">
        <v>1406</v>
      </c>
      <c r="L421" s="2">
        <v>41908</v>
      </c>
      <c r="M421" s="8">
        <v>0.82162037037037028</v>
      </c>
      <c r="N421" t="str">
        <f t="shared" si="18"/>
        <v>19</v>
      </c>
      <c r="O421" t="str">
        <f>VLOOKUP(K421,Boroughs!A:B,2,FALSE)</f>
        <v>Brooklyn</v>
      </c>
      <c r="P421" t="str">
        <f t="shared" si="19"/>
        <v>Friday</v>
      </c>
      <c r="Q421" t="str">
        <f t="shared" si="20"/>
        <v>September</v>
      </c>
      <c r="R421" t="str">
        <f>VLOOKUP(K421, Neighborhood!A:B,2,FALSE)</f>
        <v xml:space="preserve">Williamsburg </v>
      </c>
    </row>
    <row r="422" spans="1:18" x14ac:dyDescent="0.2">
      <c r="A422" s="1">
        <v>420</v>
      </c>
      <c r="B422" t="s">
        <v>376</v>
      </c>
      <c r="C422">
        <v>40.69473</v>
      </c>
      <c r="D422">
        <v>-73.9559</v>
      </c>
      <c r="E422" t="s">
        <v>762</v>
      </c>
      <c r="F422" t="s">
        <v>1210</v>
      </c>
      <c r="G422">
        <v>2014</v>
      </c>
      <c r="H422">
        <v>2.75</v>
      </c>
      <c r="I422" t="s">
        <v>1254</v>
      </c>
      <c r="J422" t="s">
        <v>1297</v>
      </c>
      <c r="K422" s="4" t="s">
        <v>1401</v>
      </c>
      <c r="L422" s="2">
        <v>41905</v>
      </c>
      <c r="M422" s="8">
        <v>0.77072916666666658</v>
      </c>
      <c r="N422" t="str">
        <f t="shared" si="18"/>
        <v>18</v>
      </c>
      <c r="O422" t="str">
        <f>VLOOKUP(K422,Boroughs!A:B,2,FALSE)</f>
        <v>Brooklyn</v>
      </c>
      <c r="P422" t="str">
        <f t="shared" si="19"/>
        <v>Tuesday</v>
      </c>
      <c r="Q422" t="str">
        <f t="shared" si="20"/>
        <v>September</v>
      </c>
      <c r="R422" t="str">
        <f>VLOOKUP(K422, Neighborhood!A:B,2,FALSE)</f>
        <v xml:space="preserve">Fort Greene-Clinton Hill </v>
      </c>
    </row>
    <row r="423" spans="1:18" x14ac:dyDescent="0.2">
      <c r="A423" s="1">
        <v>421</v>
      </c>
      <c r="B423" t="s">
        <v>377</v>
      </c>
      <c r="C423">
        <v>40.744072699999997</v>
      </c>
      <c r="D423">
        <v>-73.9240104</v>
      </c>
      <c r="E423" t="s">
        <v>763</v>
      </c>
      <c r="F423" t="s">
        <v>1211</v>
      </c>
      <c r="G423">
        <v>2014</v>
      </c>
      <c r="H423">
        <v>2.5</v>
      </c>
      <c r="I423" t="s">
        <v>1259</v>
      </c>
      <c r="J423" t="s">
        <v>1297</v>
      </c>
      <c r="K423" s="4" t="s">
        <v>1427</v>
      </c>
      <c r="L423" s="2">
        <v>41904</v>
      </c>
      <c r="M423" s="8">
        <v>1.7962962962962958E-2</v>
      </c>
      <c r="N423" t="str">
        <f t="shared" si="18"/>
        <v>00</v>
      </c>
      <c r="O423" t="str">
        <f>VLOOKUP(K423,Boroughs!A:B,2,FALSE)</f>
        <v>Queens</v>
      </c>
      <c r="P423" t="str">
        <f t="shared" si="19"/>
        <v>Monday</v>
      </c>
      <c r="Q423" t="str">
        <f t="shared" si="20"/>
        <v>September</v>
      </c>
      <c r="R423" t="str">
        <f>VLOOKUP(K423, Neighborhood!A:B,2,FALSE)</f>
        <v xml:space="preserve">Sunnyside </v>
      </c>
    </row>
    <row r="424" spans="1:18" x14ac:dyDescent="0.2">
      <c r="A424" s="1">
        <v>422</v>
      </c>
      <c r="B424" t="s">
        <v>378</v>
      </c>
      <c r="C424">
        <v>40.625084129999998</v>
      </c>
      <c r="D424">
        <v>-73.961552060000002</v>
      </c>
      <c r="E424" t="s">
        <v>764</v>
      </c>
      <c r="F424" t="s">
        <v>1212</v>
      </c>
      <c r="G424">
        <v>2014</v>
      </c>
      <c r="H424">
        <v>5</v>
      </c>
      <c r="I424" t="s">
        <v>1269</v>
      </c>
      <c r="J424" t="s">
        <v>1297</v>
      </c>
      <c r="K424" s="4" t="s">
        <v>1415</v>
      </c>
      <c r="L424" s="2">
        <v>41903</v>
      </c>
      <c r="M424" s="8">
        <v>0.67467592592592596</v>
      </c>
      <c r="N424" t="str">
        <f t="shared" si="18"/>
        <v>16</v>
      </c>
      <c r="O424" t="str">
        <f>VLOOKUP(K424,Boroughs!A:B,2,FALSE)</f>
        <v>Brooklyn</v>
      </c>
      <c r="P424" t="str">
        <f t="shared" si="19"/>
        <v>Sunday</v>
      </c>
      <c r="Q424" t="str">
        <f t="shared" si="20"/>
        <v>September</v>
      </c>
      <c r="R424" t="str">
        <f>VLOOKUP(K424, Neighborhood!A:B,2,FALSE)</f>
        <v xml:space="preserve">Midwood </v>
      </c>
    </row>
    <row r="425" spans="1:18" x14ac:dyDescent="0.2">
      <c r="A425" s="1">
        <v>423</v>
      </c>
      <c r="B425" t="s">
        <v>379</v>
      </c>
      <c r="C425">
        <v>40.663038999999998</v>
      </c>
      <c r="D425">
        <v>-73.840548999999996</v>
      </c>
      <c r="E425" t="s">
        <v>765</v>
      </c>
      <c r="F425" t="s">
        <v>1213</v>
      </c>
      <c r="G425">
        <v>2014</v>
      </c>
      <c r="H425">
        <v>2.75</v>
      </c>
      <c r="I425" t="s">
        <v>1254</v>
      </c>
      <c r="J425" t="s">
        <v>1297</v>
      </c>
      <c r="K425" s="4" t="s">
        <v>1420</v>
      </c>
      <c r="L425" s="2">
        <v>41901</v>
      </c>
      <c r="M425" s="8">
        <v>0.77583333333333337</v>
      </c>
      <c r="N425" t="str">
        <f t="shared" si="18"/>
        <v>18</v>
      </c>
      <c r="O425" t="str">
        <f>VLOOKUP(K425,Boroughs!A:B,2,FALSE)</f>
        <v>Queens</v>
      </c>
      <c r="P425" t="str">
        <f t="shared" si="19"/>
        <v>Friday</v>
      </c>
      <c r="Q425" t="str">
        <f t="shared" si="20"/>
        <v>September</v>
      </c>
      <c r="R425" t="str">
        <f>VLOOKUP(K425, Neighborhood!A:B,2,FALSE)</f>
        <v xml:space="preserve">Howard Beach </v>
      </c>
    </row>
    <row r="426" spans="1:18" x14ac:dyDescent="0.2">
      <c r="A426" s="1">
        <v>424</v>
      </c>
      <c r="B426" t="s">
        <v>380</v>
      </c>
      <c r="C426">
        <v>40.73021</v>
      </c>
      <c r="D426">
        <v>-73.980689999999996</v>
      </c>
      <c r="E426" t="s">
        <v>765</v>
      </c>
      <c r="F426" t="s">
        <v>1214</v>
      </c>
      <c r="G426">
        <v>2014</v>
      </c>
      <c r="H426">
        <v>2.5</v>
      </c>
      <c r="I426" t="s">
        <v>1259</v>
      </c>
      <c r="J426" t="s">
        <v>1297</v>
      </c>
      <c r="K426" s="4" t="s">
        <v>1390</v>
      </c>
      <c r="L426" s="2">
        <v>41901</v>
      </c>
      <c r="M426" s="8">
        <v>0.98297453703703708</v>
      </c>
      <c r="N426" t="str">
        <f t="shared" si="18"/>
        <v>23</v>
      </c>
      <c r="O426" t="str">
        <f>VLOOKUP(K426,Boroughs!A:B,2,FALSE)</f>
        <v>Manhattan</v>
      </c>
      <c r="P426" t="str">
        <f t="shared" si="19"/>
        <v>Friday</v>
      </c>
      <c r="Q426" t="str">
        <f t="shared" si="20"/>
        <v>September</v>
      </c>
      <c r="R426" t="str">
        <f>VLOOKUP(K426, Neighborhood!A:B,2,FALSE)</f>
        <v>Lower East Side-East Village-Stuy Town</v>
      </c>
    </row>
    <row r="427" spans="1:18" x14ac:dyDescent="0.2">
      <c r="A427" s="1">
        <v>425</v>
      </c>
      <c r="B427" t="s">
        <v>221</v>
      </c>
      <c r="C427">
        <v>40.705144199999999</v>
      </c>
      <c r="D427">
        <v>-73.809706700000007</v>
      </c>
      <c r="E427" t="s">
        <v>765</v>
      </c>
      <c r="F427" t="s">
        <v>1215</v>
      </c>
      <c r="G427">
        <v>2014</v>
      </c>
      <c r="H427">
        <v>2</v>
      </c>
      <c r="I427" t="s">
        <v>1266</v>
      </c>
      <c r="J427" t="s">
        <v>1297</v>
      </c>
      <c r="K427" s="4" t="s">
        <v>1414</v>
      </c>
      <c r="L427" s="2">
        <v>41901</v>
      </c>
      <c r="M427" s="8">
        <v>0.55696759259259265</v>
      </c>
      <c r="N427" t="str">
        <f t="shared" si="18"/>
        <v>13</v>
      </c>
      <c r="O427" t="str">
        <f>VLOOKUP(K427,Boroughs!A:B,2,FALSE)</f>
        <v>Queens</v>
      </c>
      <c r="P427" t="str">
        <f t="shared" si="19"/>
        <v>Friday</v>
      </c>
      <c r="Q427" t="str">
        <f t="shared" si="20"/>
        <v>September</v>
      </c>
      <c r="R427" t="str">
        <f>VLOOKUP(K427, Neighborhood!A:B,2,FALSE)</f>
        <v xml:space="preserve">Briarwood-South Jamaica </v>
      </c>
    </row>
    <row r="428" spans="1:18" x14ac:dyDescent="0.2">
      <c r="A428" s="1">
        <v>426</v>
      </c>
      <c r="B428" t="s">
        <v>381</v>
      </c>
      <c r="C428">
        <v>40.88705436</v>
      </c>
      <c r="D428">
        <v>-73.904239869999998</v>
      </c>
      <c r="E428" t="s">
        <v>766</v>
      </c>
      <c r="F428" t="s">
        <v>1216</v>
      </c>
      <c r="G428">
        <v>2014</v>
      </c>
      <c r="H428">
        <v>3</v>
      </c>
      <c r="I428" t="s">
        <v>1253</v>
      </c>
      <c r="J428" t="s">
        <v>1297</v>
      </c>
      <c r="K428" s="4" t="s">
        <v>1323</v>
      </c>
      <c r="L428" s="2">
        <v>41898</v>
      </c>
      <c r="M428" s="8">
        <v>0.93981481481481488</v>
      </c>
      <c r="N428" t="str">
        <f t="shared" si="18"/>
        <v>22</v>
      </c>
      <c r="O428" t="str">
        <f>VLOOKUP(K428,Boroughs!A:B,2,FALSE)</f>
        <v>The Bronx</v>
      </c>
      <c r="P428" t="str">
        <f t="shared" si="19"/>
        <v>Tuesday</v>
      </c>
      <c r="Q428" t="str">
        <f t="shared" si="20"/>
        <v>September</v>
      </c>
      <c r="R428" t="e">
        <f>VLOOKUP(K428, Neighborhood!A:B,2,FALSE)</f>
        <v>#N/A</v>
      </c>
    </row>
    <row r="429" spans="1:18" x14ac:dyDescent="0.2">
      <c r="A429" s="1">
        <v>427</v>
      </c>
      <c r="B429" t="s">
        <v>382</v>
      </c>
      <c r="C429">
        <v>40.622787000000002</v>
      </c>
      <c r="D429">
        <v>-73.743580899999998</v>
      </c>
      <c r="E429" t="s">
        <v>767</v>
      </c>
      <c r="F429" t="s">
        <v>1217</v>
      </c>
      <c r="G429">
        <v>2014</v>
      </c>
      <c r="H429">
        <v>3</v>
      </c>
      <c r="I429" t="s">
        <v>1253</v>
      </c>
      <c r="J429" t="s">
        <v>1297</v>
      </c>
      <c r="K429" s="4" t="s">
        <v>1443</v>
      </c>
      <c r="L429" s="2">
        <v>41896</v>
      </c>
      <c r="M429" s="8">
        <v>0.74349537037037028</v>
      </c>
      <c r="N429" t="str">
        <f t="shared" si="18"/>
        <v>17</v>
      </c>
      <c r="O429" t="e">
        <f>VLOOKUP(K429,Boroughs!A:B,2,FALSE)</f>
        <v>#N/A</v>
      </c>
      <c r="P429" t="str">
        <f t="shared" si="19"/>
        <v>Sunday</v>
      </c>
      <c r="Q429" t="str">
        <f t="shared" si="20"/>
        <v>September</v>
      </c>
      <c r="R429" t="e">
        <f>VLOOKUP(K429, Neighborhood!A:B,2,FALSE)</f>
        <v>#N/A</v>
      </c>
    </row>
    <row r="430" spans="1:18" x14ac:dyDescent="0.2">
      <c r="A430" s="1">
        <v>428</v>
      </c>
      <c r="B430" t="s">
        <v>163</v>
      </c>
      <c r="C430">
        <v>40.704530820000002</v>
      </c>
      <c r="D430">
        <v>-73.796792730000007</v>
      </c>
      <c r="E430" t="s">
        <v>767</v>
      </c>
      <c r="F430" t="s">
        <v>1218</v>
      </c>
      <c r="G430">
        <v>2014</v>
      </c>
      <c r="H430">
        <v>3</v>
      </c>
      <c r="I430" t="s">
        <v>1253</v>
      </c>
      <c r="J430" t="s">
        <v>1297</v>
      </c>
      <c r="K430" s="4" t="s">
        <v>1374</v>
      </c>
      <c r="L430" s="2">
        <v>41896</v>
      </c>
      <c r="M430" s="8">
        <v>0.71339120370370368</v>
      </c>
      <c r="N430" t="str">
        <f t="shared" si="18"/>
        <v>17</v>
      </c>
      <c r="O430" t="str">
        <f>VLOOKUP(K430,Boroughs!A:B,2,FALSE)</f>
        <v>Queens</v>
      </c>
      <c r="P430" t="str">
        <f t="shared" si="19"/>
        <v>Sunday</v>
      </c>
      <c r="Q430" t="str">
        <f t="shared" si="20"/>
        <v>September</v>
      </c>
      <c r="R430" t="str">
        <f>VLOOKUP(K430, Neighborhood!A:B,2,FALSE)</f>
        <v xml:space="preserve">South Jamaica </v>
      </c>
    </row>
    <row r="431" spans="1:18" x14ac:dyDescent="0.2">
      <c r="A431" s="1">
        <v>429</v>
      </c>
      <c r="B431" t="s">
        <v>383</v>
      </c>
      <c r="C431">
        <v>40.729289999999999</v>
      </c>
      <c r="D431">
        <v>-73.989649999999997</v>
      </c>
      <c r="E431" t="s">
        <v>768</v>
      </c>
      <c r="F431" t="s">
        <v>1219</v>
      </c>
      <c r="G431">
        <v>2014</v>
      </c>
      <c r="H431">
        <v>2.75</v>
      </c>
      <c r="I431" t="s">
        <v>1254</v>
      </c>
      <c r="J431" t="s">
        <v>1297</v>
      </c>
      <c r="K431" s="4" t="s">
        <v>1341</v>
      </c>
      <c r="L431" s="2">
        <v>41895</v>
      </c>
      <c r="M431" s="8">
        <v>0.73314814814814822</v>
      </c>
      <c r="N431" t="str">
        <f t="shared" si="18"/>
        <v>17</v>
      </c>
      <c r="O431" t="str">
        <f>VLOOKUP(K431,Boroughs!A:B,2,FALSE)</f>
        <v>Manhattan</v>
      </c>
      <c r="P431" t="str">
        <f t="shared" si="19"/>
        <v>Saturday</v>
      </c>
      <c r="Q431" t="str">
        <f t="shared" si="20"/>
        <v>September</v>
      </c>
      <c r="R431" t="str">
        <f>VLOOKUP(K431, Neighborhood!A:B,2,FALSE)</f>
        <v>Lower East Side-East Village-Stuy Town</v>
      </c>
    </row>
    <row r="432" spans="1:18" x14ac:dyDescent="0.2">
      <c r="A432" s="1">
        <v>430</v>
      </c>
      <c r="B432" t="s">
        <v>95</v>
      </c>
      <c r="C432">
        <v>40.719623749999997</v>
      </c>
      <c r="D432">
        <v>-73.987559169999997</v>
      </c>
      <c r="E432" t="s">
        <v>769</v>
      </c>
      <c r="F432" t="s">
        <v>1220</v>
      </c>
      <c r="G432">
        <v>2014</v>
      </c>
      <c r="H432">
        <v>1</v>
      </c>
      <c r="I432" t="s">
        <v>1256</v>
      </c>
      <c r="J432" t="s">
        <v>1297</v>
      </c>
      <c r="K432" s="4" t="s">
        <v>1378</v>
      </c>
      <c r="L432" s="2">
        <v>41892</v>
      </c>
      <c r="M432" s="8">
        <v>0.89119212962962957</v>
      </c>
      <c r="N432" t="str">
        <f t="shared" si="18"/>
        <v>21</v>
      </c>
      <c r="O432" t="str">
        <f>VLOOKUP(K432,Boroughs!A:B,2,FALSE)</f>
        <v>Manhattan</v>
      </c>
      <c r="P432" t="str">
        <f t="shared" si="19"/>
        <v>Wednesday</v>
      </c>
      <c r="Q432" t="str">
        <f t="shared" si="20"/>
        <v>September</v>
      </c>
      <c r="R432" t="str">
        <f>VLOOKUP(K432, Neighborhood!A:B,2,FALSE)</f>
        <v>Chinatown and Vicinity</v>
      </c>
    </row>
    <row r="433" spans="1:18" x14ac:dyDescent="0.2">
      <c r="A433" s="1">
        <v>431</v>
      </c>
      <c r="B433" t="s">
        <v>384</v>
      </c>
      <c r="C433">
        <v>40.767197299999999</v>
      </c>
      <c r="D433">
        <v>-73.962470499999995</v>
      </c>
      <c r="E433" t="s">
        <v>770</v>
      </c>
      <c r="F433" t="s">
        <v>1221</v>
      </c>
      <c r="G433">
        <v>2014</v>
      </c>
      <c r="H433">
        <v>2.75</v>
      </c>
      <c r="I433" t="s">
        <v>1254</v>
      </c>
      <c r="J433" t="s">
        <v>1297</v>
      </c>
      <c r="K433" s="4" t="s">
        <v>1416</v>
      </c>
      <c r="L433" s="2">
        <v>41890</v>
      </c>
      <c r="M433" s="8">
        <v>0.61313657407407407</v>
      </c>
      <c r="N433" t="str">
        <f t="shared" si="18"/>
        <v>14</v>
      </c>
      <c r="O433" t="str">
        <f>VLOOKUP(K433,Boroughs!A:B,2,FALSE)</f>
        <v>Manhattan</v>
      </c>
      <c r="P433" t="str">
        <f t="shared" si="19"/>
        <v>Monday</v>
      </c>
      <c r="Q433" t="str">
        <f t="shared" si="20"/>
        <v>September</v>
      </c>
      <c r="R433" t="e">
        <f>VLOOKUP(K433, Neighborhood!A:B,2,FALSE)</f>
        <v>#N/A</v>
      </c>
    </row>
    <row r="434" spans="1:18" x14ac:dyDescent="0.2">
      <c r="A434" s="1">
        <v>432</v>
      </c>
      <c r="B434" t="s">
        <v>385</v>
      </c>
      <c r="C434">
        <v>40.701391270000002</v>
      </c>
      <c r="D434">
        <v>-73.888150170000003</v>
      </c>
      <c r="E434" t="s">
        <v>770</v>
      </c>
      <c r="F434" t="s">
        <v>1222</v>
      </c>
      <c r="G434">
        <v>2014</v>
      </c>
      <c r="H434">
        <v>2.5</v>
      </c>
      <c r="I434" t="s">
        <v>1259</v>
      </c>
      <c r="J434" t="s">
        <v>1297</v>
      </c>
      <c r="K434" s="4" t="s">
        <v>1330</v>
      </c>
      <c r="L434" s="2">
        <v>41890</v>
      </c>
      <c r="M434" s="8">
        <v>7.407407407407085E-4</v>
      </c>
      <c r="N434" t="str">
        <f t="shared" si="18"/>
        <v>00</v>
      </c>
      <c r="O434" t="str">
        <f>VLOOKUP(K434,Boroughs!A:B,2,FALSE)</f>
        <v>Queens</v>
      </c>
      <c r="P434" t="str">
        <f t="shared" si="19"/>
        <v>Monday</v>
      </c>
      <c r="Q434" t="str">
        <f t="shared" si="20"/>
        <v>September</v>
      </c>
      <c r="R434" t="str">
        <f>VLOOKUP(K434, Neighborhood!A:B,2,FALSE)</f>
        <v xml:space="preserve">Ridgewood-Glendale </v>
      </c>
    </row>
    <row r="435" spans="1:18" x14ac:dyDescent="0.2">
      <c r="A435" s="1">
        <v>433</v>
      </c>
      <c r="B435" t="s">
        <v>386</v>
      </c>
      <c r="C435">
        <v>40.726424530000003</v>
      </c>
      <c r="D435">
        <v>-73.99558888</v>
      </c>
      <c r="E435" t="s">
        <v>771</v>
      </c>
      <c r="F435" t="s">
        <v>1223</v>
      </c>
      <c r="G435">
        <v>2014</v>
      </c>
      <c r="H435">
        <v>2.85</v>
      </c>
      <c r="I435" t="s">
        <v>1291</v>
      </c>
      <c r="J435" t="s">
        <v>1297</v>
      </c>
      <c r="K435" s="4" t="s">
        <v>1421</v>
      </c>
      <c r="L435" s="2">
        <v>41889</v>
      </c>
      <c r="M435" s="8">
        <v>0.91665509259259259</v>
      </c>
      <c r="N435" t="str">
        <f t="shared" si="18"/>
        <v>21</v>
      </c>
      <c r="O435" t="str">
        <f>VLOOKUP(K435,Boroughs!A:B,2,FALSE)</f>
        <v>Manhattan</v>
      </c>
      <c r="P435" t="str">
        <f t="shared" si="19"/>
        <v>Sunday</v>
      </c>
      <c r="Q435" t="str">
        <f t="shared" si="20"/>
        <v>September</v>
      </c>
      <c r="R435" t="str">
        <f>VLOOKUP(K435, Neighborhood!A:B,2,FALSE)</f>
        <v>Greenwich Village-Soho</v>
      </c>
    </row>
    <row r="436" spans="1:18" x14ac:dyDescent="0.2">
      <c r="A436" s="1">
        <v>434</v>
      </c>
      <c r="B436" t="s">
        <v>387</v>
      </c>
      <c r="C436">
        <v>40.733640000000001</v>
      </c>
      <c r="D436">
        <v>-73.954989999999995</v>
      </c>
      <c r="E436" t="s">
        <v>771</v>
      </c>
      <c r="F436" t="s">
        <v>1224</v>
      </c>
      <c r="G436">
        <v>2014</v>
      </c>
      <c r="H436">
        <v>2.5</v>
      </c>
      <c r="I436" t="s">
        <v>1259</v>
      </c>
      <c r="J436" t="s">
        <v>1297</v>
      </c>
      <c r="K436" s="4" t="s">
        <v>1385</v>
      </c>
      <c r="L436" s="2">
        <v>41889</v>
      </c>
      <c r="M436" s="8">
        <v>0.79428240740740741</v>
      </c>
      <c r="N436" t="str">
        <f t="shared" si="18"/>
        <v>19</v>
      </c>
      <c r="O436" t="str">
        <f>VLOOKUP(K436,Boroughs!A:B,2,FALSE)</f>
        <v>Brooklyn</v>
      </c>
      <c r="P436" t="str">
        <f t="shared" si="19"/>
        <v>Sunday</v>
      </c>
      <c r="Q436" t="str">
        <f t="shared" si="20"/>
        <v>September</v>
      </c>
      <c r="R436" t="str">
        <f>VLOOKUP(K436, Neighborhood!A:B,2,FALSE)</f>
        <v xml:space="preserve">Greenpoint </v>
      </c>
    </row>
    <row r="437" spans="1:18" x14ac:dyDescent="0.2">
      <c r="A437" s="1">
        <v>435</v>
      </c>
      <c r="B437" t="s">
        <v>47</v>
      </c>
      <c r="C437">
        <v>40.661630000000002</v>
      </c>
      <c r="D437">
        <v>-73.993340000000003</v>
      </c>
      <c r="E437" t="s">
        <v>772</v>
      </c>
      <c r="F437" t="s">
        <v>1225</v>
      </c>
      <c r="G437">
        <v>2014</v>
      </c>
      <c r="H437">
        <v>2.25</v>
      </c>
      <c r="I437" t="s">
        <v>1277</v>
      </c>
      <c r="J437" t="s">
        <v>1297</v>
      </c>
      <c r="K437" s="4" t="s">
        <v>1327</v>
      </c>
      <c r="L437" s="2">
        <v>41888</v>
      </c>
      <c r="M437" s="8">
        <v>0.69506944444444441</v>
      </c>
      <c r="N437" t="str">
        <f t="shared" si="18"/>
        <v>16</v>
      </c>
      <c r="O437" t="str">
        <f>VLOOKUP(K437,Boroughs!A:B,2,FALSE)</f>
        <v>Brooklyn</v>
      </c>
      <c r="P437" t="str">
        <f t="shared" si="19"/>
        <v>Saturday</v>
      </c>
      <c r="Q437" t="str">
        <f t="shared" si="20"/>
        <v>September</v>
      </c>
      <c r="R437" t="str">
        <f>VLOOKUP(K437, Neighborhood!A:B,2,FALSE)</f>
        <v xml:space="preserve">Industry City-Sunset Park </v>
      </c>
    </row>
    <row r="438" spans="1:18" x14ac:dyDescent="0.2">
      <c r="A438" s="1">
        <v>436</v>
      </c>
      <c r="B438" t="s">
        <v>388</v>
      </c>
      <c r="C438">
        <v>40.699737200000001</v>
      </c>
      <c r="D438">
        <v>-73.908245899999997</v>
      </c>
      <c r="E438" t="s">
        <v>773</v>
      </c>
      <c r="F438" t="s">
        <v>1226</v>
      </c>
      <c r="G438">
        <v>2014</v>
      </c>
      <c r="H438">
        <v>2.5</v>
      </c>
      <c r="I438" t="s">
        <v>1259</v>
      </c>
      <c r="J438" t="s">
        <v>1297</v>
      </c>
      <c r="K438" s="4" t="s">
        <v>1330</v>
      </c>
      <c r="L438" s="2">
        <v>41885</v>
      </c>
      <c r="M438" s="8">
        <v>0.81045138888888879</v>
      </c>
      <c r="N438" t="str">
        <f t="shared" si="18"/>
        <v>19</v>
      </c>
      <c r="O438" t="str">
        <f>VLOOKUP(K438,Boroughs!A:B,2,FALSE)</f>
        <v>Queens</v>
      </c>
      <c r="P438" t="str">
        <f t="shared" si="19"/>
        <v>Wednesday</v>
      </c>
      <c r="Q438" t="str">
        <f t="shared" si="20"/>
        <v>September</v>
      </c>
      <c r="R438" t="str">
        <f>VLOOKUP(K438, Neighborhood!A:B,2,FALSE)</f>
        <v xml:space="preserve">Ridgewood-Glendale </v>
      </c>
    </row>
    <row r="439" spans="1:18" x14ac:dyDescent="0.2">
      <c r="A439" s="1">
        <v>437</v>
      </c>
      <c r="B439" t="s">
        <v>389</v>
      </c>
      <c r="C439">
        <v>40.694279999999999</v>
      </c>
      <c r="D439">
        <v>-73.957830000000001</v>
      </c>
      <c r="E439" t="s">
        <v>774</v>
      </c>
      <c r="F439" t="s">
        <v>1227</v>
      </c>
      <c r="G439">
        <v>2014</v>
      </c>
      <c r="H439">
        <v>2.25</v>
      </c>
      <c r="I439" t="s">
        <v>1277</v>
      </c>
      <c r="J439" t="s">
        <v>1297</v>
      </c>
      <c r="K439" s="4" t="s">
        <v>1401</v>
      </c>
      <c r="L439" s="2">
        <v>41884</v>
      </c>
      <c r="M439" s="8">
        <v>0.81300925925925915</v>
      </c>
      <c r="N439" t="str">
        <f t="shared" si="18"/>
        <v>19</v>
      </c>
      <c r="O439" t="str">
        <f>VLOOKUP(K439,Boroughs!A:B,2,FALSE)</f>
        <v>Brooklyn</v>
      </c>
      <c r="P439" t="str">
        <f t="shared" si="19"/>
        <v>Tuesday</v>
      </c>
      <c r="Q439" t="str">
        <f t="shared" si="20"/>
        <v>September</v>
      </c>
      <c r="R439" t="str">
        <f>VLOOKUP(K439, Neighborhood!A:B,2,FALSE)</f>
        <v xml:space="preserve">Fort Greene-Clinton Hill </v>
      </c>
    </row>
    <row r="440" spans="1:18" x14ac:dyDescent="0.2">
      <c r="A440" s="1">
        <v>438</v>
      </c>
      <c r="B440" t="s">
        <v>390</v>
      </c>
      <c r="C440">
        <v>40.69211</v>
      </c>
      <c r="D440">
        <v>-73.945830000000001</v>
      </c>
      <c r="E440" t="s">
        <v>775</v>
      </c>
      <c r="F440" t="s">
        <v>1228</v>
      </c>
      <c r="G440">
        <v>2014</v>
      </c>
      <c r="H440">
        <v>2.25</v>
      </c>
      <c r="I440" t="s">
        <v>1277</v>
      </c>
      <c r="J440" t="s">
        <v>1297</v>
      </c>
      <c r="K440" s="4" t="s">
        <v>1398</v>
      </c>
      <c r="L440" s="2">
        <v>41883</v>
      </c>
      <c r="M440" s="8">
        <v>0.55981481481481488</v>
      </c>
      <c r="N440" t="str">
        <f t="shared" si="18"/>
        <v>13</v>
      </c>
      <c r="O440" t="str">
        <f>VLOOKUP(K440,Boroughs!A:B,2,FALSE)</f>
        <v>Brooklyn</v>
      </c>
      <c r="P440" t="str">
        <f t="shared" si="19"/>
        <v>Monday</v>
      </c>
      <c r="Q440" t="str">
        <f t="shared" si="20"/>
        <v>September</v>
      </c>
      <c r="R440" t="str">
        <f>VLOOKUP(K440, Neighborhood!A:B,2,FALSE)</f>
        <v xml:space="preserve">Williamsburg-Bedford Stuyvesant </v>
      </c>
    </row>
    <row r="441" spans="1:18" x14ac:dyDescent="0.2">
      <c r="A441" s="1">
        <v>439</v>
      </c>
      <c r="B441" t="s">
        <v>391</v>
      </c>
      <c r="C441">
        <v>40.708590000000001</v>
      </c>
      <c r="D441">
        <v>-73.961160000000007</v>
      </c>
      <c r="E441" t="s">
        <v>776</v>
      </c>
      <c r="F441" t="s">
        <v>1229</v>
      </c>
      <c r="G441">
        <v>2014</v>
      </c>
      <c r="H441">
        <v>2.5</v>
      </c>
      <c r="I441" t="s">
        <v>1259</v>
      </c>
      <c r="J441" t="s">
        <v>1297</v>
      </c>
      <c r="K441" s="4" t="s">
        <v>1406</v>
      </c>
      <c r="L441" s="2">
        <v>41882</v>
      </c>
      <c r="M441" s="8">
        <v>0.74902777777777774</v>
      </c>
      <c r="N441" t="str">
        <f t="shared" si="18"/>
        <v>17</v>
      </c>
      <c r="O441" t="str">
        <f>VLOOKUP(K441,Boroughs!A:B,2,FALSE)</f>
        <v>Brooklyn</v>
      </c>
      <c r="P441" t="str">
        <f t="shared" si="19"/>
        <v>Sunday</v>
      </c>
      <c r="Q441" t="str">
        <f t="shared" si="20"/>
        <v>August</v>
      </c>
      <c r="R441" t="str">
        <f>VLOOKUP(K441, Neighborhood!A:B,2,FALSE)</f>
        <v xml:space="preserve">Williamsburg </v>
      </c>
    </row>
    <row r="442" spans="1:18" x14ac:dyDescent="0.2">
      <c r="A442" s="1">
        <v>440</v>
      </c>
      <c r="B442" t="s">
        <v>392</v>
      </c>
      <c r="C442">
        <v>40.730120999999997</v>
      </c>
      <c r="D442">
        <v>-73.994107999999997</v>
      </c>
      <c r="E442" t="s">
        <v>777</v>
      </c>
      <c r="F442" t="s">
        <v>1230</v>
      </c>
      <c r="G442">
        <v>2014</v>
      </c>
      <c r="H442">
        <v>2.25</v>
      </c>
      <c r="I442" t="s">
        <v>1277</v>
      </c>
      <c r="J442" t="s">
        <v>1297</v>
      </c>
      <c r="K442" s="4" t="s">
        <v>1341</v>
      </c>
      <c r="L442" s="2">
        <v>41881</v>
      </c>
      <c r="M442" s="8">
        <v>0.64188657407407412</v>
      </c>
      <c r="N442" t="str">
        <f t="shared" si="18"/>
        <v>15</v>
      </c>
      <c r="O442" t="str">
        <f>VLOOKUP(K442,Boroughs!A:B,2,FALSE)</f>
        <v>Manhattan</v>
      </c>
      <c r="P442" t="str">
        <f t="shared" si="19"/>
        <v>Saturday</v>
      </c>
      <c r="Q442" t="str">
        <f t="shared" si="20"/>
        <v>August</v>
      </c>
      <c r="R442" t="str">
        <f>VLOOKUP(K442, Neighborhood!A:B,2,FALSE)</f>
        <v>Lower East Side-East Village-Stuy Town</v>
      </c>
    </row>
    <row r="443" spans="1:18" x14ac:dyDescent="0.2">
      <c r="A443" s="1">
        <v>441</v>
      </c>
      <c r="B443" t="s">
        <v>393</v>
      </c>
      <c r="C443">
        <v>40.722999999999999</v>
      </c>
      <c r="D443">
        <v>-73.994579999999999</v>
      </c>
      <c r="E443" t="s">
        <v>778</v>
      </c>
      <c r="F443" t="s">
        <v>1231</v>
      </c>
      <c r="G443">
        <v>2014</v>
      </c>
      <c r="H443">
        <v>2.95</v>
      </c>
      <c r="I443" t="s">
        <v>1284</v>
      </c>
      <c r="J443" t="s">
        <v>1297</v>
      </c>
      <c r="K443" s="4" t="s">
        <v>1421</v>
      </c>
      <c r="L443" s="2">
        <v>41879</v>
      </c>
      <c r="M443" s="8">
        <v>0.8039236111111111</v>
      </c>
      <c r="N443" t="str">
        <f t="shared" si="18"/>
        <v>19</v>
      </c>
      <c r="O443" t="str">
        <f>VLOOKUP(K443,Boroughs!A:B,2,FALSE)</f>
        <v>Manhattan</v>
      </c>
      <c r="P443" t="str">
        <f t="shared" si="19"/>
        <v>Thursday</v>
      </c>
      <c r="Q443" t="str">
        <f t="shared" si="20"/>
        <v>August</v>
      </c>
      <c r="R443" t="str">
        <f>VLOOKUP(K443, Neighborhood!A:B,2,FALSE)</f>
        <v>Greenwich Village-Soho</v>
      </c>
    </row>
    <row r="444" spans="1:18" x14ac:dyDescent="0.2">
      <c r="A444" s="1">
        <v>442</v>
      </c>
      <c r="B444" t="s">
        <v>394</v>
      </c>
      <c r="C444">
        <v>40.739249999999998</v>
      </c>
      <c r="D444">
        <v>-74.003119999999996</v>
      </c>
      <c r="E444" t="s">
        <v>779</v>
      </c>
      <c r="F444" t="s">
        <v>1232</v>
      </c>
      <c r="G444">
        <v>2014</v>
      </c>
      <c r="H444">
        <v>2.5</v>
      </c>
      <c r="I444" t="s">
        <v>1259</v>
      </c>
      <c r="J444" t="s">
        <v>1297</v>
      </c>
      <c r="K444" s="4" t="s">
        <v>1381</v>
      </c>
      <c r="L444" s="2">
        <v>41878</v>
      </c>
      <c r="M444" s="8">
        <v>0.82901620370370377</v>
      </c>
      <c r="N444" t="str">
        <f t="shared" si="18"/>
        <v>19</v>
      </c>
      <c r="O444" t="str">
        <f>VLOOKUP(K444,Boroughs!A:B,2,FALSE)</f>
        <v>Manhattan</v>
      </c>
      <c r="P444" t="str">
        <f t="shared" si="19"/>
        <v>Wednesday</v>
      </c>
      <c r="Q444" t="str">
        <f t="shared" si="20"/>
        <v>August</v>
      </c>
      <c r="R444" t="str">
        <f>VLOOKUP(K444, Neighborhood!A:B,2,FALSE)</f>
        <v>Greenwich Village-Soho</v>
      </c>
    </row>
    <row r="445" spans="1:18" x14ac:dyDescent="0.2">
      <c r="A445" s="1">
        <v>443</v>
      </c>
      <c r="B445" t="s">
        <v>395</v>
      </c>
      <c r="C445">
        <v>40.737014000000002</v>
      </c>
      <c r="D445">
        <v>-73.89564</v>
      </c>
      <c r="E445" t="s">
        <v>779</v>
      </c>
      <c r="F445" t="s">
        <v>1233</v>
      </c>
      <c r="G445">
        <v>2014</v>
      </c>
      <c r="H445">
        <v>2.25</v>
      </c>
      <c r="I445" t="s">
        <v>1277</v>
      </c>
      <c r="J445" t="s">
        <v>1297</v>
      </c>
      <c r="K445" s="4" t="s">
        <v>1426</v>
      </c>
      <c r="L445" s="2">
        <v>41878</v>
      </c>
      <c r="M445" s="8">
        <v>0.61710648148148151</v>
      </c>
      <c r="N445" t="str">
        <f t="shared" si="18"/>
        <v>14</v>
      </c>
      <c r="O445" t="str">
        <f>VLOOKUP(K445,Boroughs!A:B,2,FALSE)</f>
        <v>Queens</v>
      </c>
      <c r="P445" t="str">
        <f t="shared" si="19"/>
        <v>Wednesday</v>
      </c>
      <c r="Q445" t="str">
        <f t="shared" si="20"/>
        <v>August</v>
      </c>
      <c r="R445" t="str">
        <f>VLOOKUP(K445, Neighborhood!A:B,2,FALSE)</f>
        <v xml:space="preserve">Woodside </v>
      </c>
    </row>
    <row r="446" spans="1:18" x14ac:dyDescent="0.2">
      <c r="A446" s="1">
        <v>444</v>
      </c>
      <c r="B446" t="s">
        <v>347</v>
      </c>
      <c r="C446">
        <v>40.722990000000003</v>
      </c>
      <c r="D446">
        <v>-73.985489999999999</v>
      </c>
      <c r="E446" t="s">
        <v>780</v>
      </c>
      <c r="F446" t="s">
        <v>1234</v>
      </c>
      <c r="G446">
        <v>2014</v>
      </c>
      <c r="H446">
        <v>1</v>
      </c>
      <c r="I446" t="s">
        <v>1256</v>
      </c>
      <c r="J446" t="s">
        <v>1297</v>
      </c>
      <c r="K446" s="4" t="s">
        <v>1390</v>
      </c>
      <c r="L446" s="2">
        <v>41877</v>
      </c>
      <c r="M446" s="8">
        <v>0.83552083333333327</v>
      </c>
      <c r="N446" t="str">
        <f t="shared" si="18"/>
        <v>20</v>
      </c>
      <c r="O446" t="str">
        <f>VLOOKUP(K446,Boroughs!A:B,2,FALSE)</f>
        <v>Manhattan</v>
      </c>
      <c r="P446" t="str">
        <f t="shared" si="19"/>
        <v>Tuesday</v>
      </c>
      <c r="Q446" t="str">
        <f t="shared" si="20"/>
        <v>August</v>
      </c>
      <c r="R446" t="str">
        <f>VLOOKUP(K446, Neighborhood!A:B,2,FALSE)</f>
        <v>Lower East Side-East Village-Stuy Town</v>
      </c>
    </row>
    <row r="447" spans="1:18" x14ac:dyDescent="0.2">
      <c r="A447" s="1">
        <v>445</v>
      </c>
      <c r="B447" t="s">
        <v>396</v>
      </c>
      <c r="C447">
        <v>40.714337999999998</v>
      </c>
      <c r="D447">
        <v>-73.981707999999998</v>
      </c>
      <c r="E447" t="s">
        <v>780</v>
      </c>
      <c r="F447" t="s">
        <v>1235</v>
      </c>
      <c r="G447">
        <v>2014</v>
      </c>
      <c r="H447">
        <v>2.25</v>
      </c>
      <c r="I447" t="s">
        <v>1277</v>
      </c>
      <c r="J447" t="s">
        <v>1297</v>
      </c>
      <c r="K447" s="4" t="s">
        <v>1378</v>
      </c>
      <c r="L447" s="2">
        <v>41877</v>
      </c>
      <c r="M447" s="8">
        <v>0.78471064814814817</v>
      </c>
      <c r="N447" t="str">
        <f t="shared" si="18"/>
        <v>18</v>
      </c>
      <c r="O447" t="str">
        <f>VLOOKUP(K447,Boroughs!A:B,2,FALSE)</f>
        <v>Manhattan</v>
      </c>
      <c r="P447" t="str">
        <f t="shared" si="19"/>
        <v>Tuesday</v>
      </c>
      <c r="Q447" t="str">
        <f t="shared" si="20"/>
        <v>August</v>
      </c>
      <c r="R447" t="str">
        <f>VLOOKUP(K447, Neighborhood!A:B,2,FALSE)</f>
        <v>Chinatown and Vicinity</v>
      </c>
    </row>
    <row r="448" spans="1:18" x14ac:dyDescent="0.2">
      <c r="A448" s="1">
        <v>446</v>
      </c>
      <c r="B448" t="s">
        <v>397</v>
      </c>
      <c r="C448">
        <v>40.720109999999998</v>
      </c>
      <c r="D448">
        <v>-74.003579999999999</v>
      </c>
      <c r="E448" t="s">
        <v>780</v>
      </c>
      <c r="F448" t="s">
        <v>1236</v>
      </c>
      <c r="G448">
        <v>2014</v>
      </c>
      <c r="H448">
        <v>3.75</v>
      </c>
      <c r="I448" t="s">
        <v>1276</v>
      </c>
      <c r="J448" t="s">
        <v>1298</v>
      </c>
      <c r="K448" s="4" t="s">
        <v>1322</v>
      </c>
      <c r="L448" s="2">
        <v>41877</v>
      </c>
      <c r="M448" s="8">
        <v>0.70409722222222226</v>
      </c>
      <c r="N448" t="str">
        <f t="shared" si="18"/>
        <v>16</v>
      </c>
      <c r="O448" t="str">
        <f>VLOOKUP(K448,Boroughs!A:B,2,FALSE)</f>
        <v>Manhattan</v>
      </c>
      <c r="P448" t="str">
        <f t="shared" si="19"/>
        <v>Tuesday</v>
      </c>
      <c r="Q448" t="str">
        <f t="shared" si="20"/>
        <v>August</v>
      </c>
      <c r="R448" t="str">
        <f>VLOOKUP(K448, Neighborhood!A:B,2,FALSE)</f>
        <v>Chinatown and Vicinity</v>
      </c>
    </row>
    <row r="449" spans="1:18" x14ac:dyDescent="0.2">
      <c r="A449" s="1">
        <v>447</v>
      </c>
      <c r="B449" t="s">
        <v>398</v>
      </c>
      <c r="C449">
        <v>40.778619900000002</v>
      </c>
      <c r="D449">
        <v>-73.952904500000002</v>
      </c>
      <c r="E449" t="s">
        <v>780</v>
      </c>
      <c r="F449" t="s">
        <v>1237</v>
      </c>
      <c r="G449">
        <v>2014</v>
      </c>
      <c r="H449">
        <v>3</v>
      </c>
      <c r="I449" t="s">
        <v>1253</v>
      </c>
      <c r="J449" t="s">
        <v>1297</v>
      </c>
      <c r="K449" s="4" t="s">
        <v>1425</v>
      </c>
      <c r="L449" s="2">
        <v>41877</v>
      </c>
      <c r="M449" s="8">
        <v>0.63548611111111108</v>
      </c>
      <c r="N449" t="str">
        <f t="shared" si="18"/>
        <v>15</v>
      </c>
      <c r="O449" t="str">
        <f>VLOOKUP(K449,Boroughs!A:B,2,FALSE)</f>
        <v>Manhattan</v>
      </c>
      <c r="P449" t="str">
        <f t="shared" si="19"/>
        <v>Tuesday</v>
      </c>
      <c r="Q449" t="str">
        <f t="shared" si="20"/>
        <v>August</v>
      </c>
      <c r="R449" t="str">
        <f>VLOOKUP(K449, Neighborhood!A:B,2,FALSE)</f>
        <v>Upper East Side</v>
      </c>
    </row>
    <row r="450" spans="1:18" x14ac:dyDescent="0.2">
      <c r="A450" s="1">
        <v>448</v>
      </c>
      <c r="B450" t="s">
        <v>173</v>
      </c>
      <c r="C450">
        <v>40.713501620000002</v>
      </c>
      <c r="D450">
        <v>-73.998545980000003</v>
      </c>
      <c r="E450" t="s">
        <v>781</v>
      </c>
      <c r="F450" t="s">
        <v>1238</v>
      </c>
      <c r="G450">
        <v>2014</v>
      </c>
      <c r="H450">
        <v>2.75</v>
      </c>
      <c r="I450" t="s">
        <v>1254</v>
      </c>
      <c r="J450" t="s">
        <v>1297</v>
      </c>
      <c r="K450" s="4" t="s">
        <v>1409</v>
      </c>
      <c r="L450" s="2">
        <v>41874</v>
      </c>
      <c r="M450" s="8">
        <v>0.82687499999999992</v>
      </c>
      <c r="N450" t="str">
        <f t="shared" si="18"/>
        <v>19</v>
      </c>
      <c r="O450" t="str">
        <f>VLOOKUP(K450,Boroughs!A:B,2,FALSE)</f>
        <v>Manhattan</v>
      </c>
      <c r="P450" t="str">
        <f t="shared" si="19"/>
        <v>Saturday</v>
      </c>
      <c r="Q450" t="str">
        <f t="shared" si="20"/>
        <v>August</v>
      </c>
      <c r="R450" t="str">
        <f>VLOOKUP(K450, Neighborhood!A:B,2,FALSE)</f>
        <v>Chinatown and Vicinity</v>
      </c>
    </row>
    <row r="451" spans="1:18" x14ac:dyDescent="0.2">
      <c r="A451" s="1">
        <v>449</v>
      </c>
      <c r="B451" t="s">
        <v>106</v>
      </c>
      <c r="C451">
        <v>40.730659699999997</v>
      </c>
      <c r="D451">
        <v>-74.002170699999994</v>
      </c>
      <c r="E451" t="s">
        <v>781</v>
      </c>
      <c r="F451" t="s">
        <v>1239</v>
      </c>
      <c r="G451">
        <v>2014</v>
      </c>
      <c r="H451">
        <v>2.75</v>
      </c>
      <c r="I451" t="s">
        <v>1254</v>
      </c>
      <c r="J451" t="s">
        <v>1297</v>
      </c>
      <c r="K451" s="4" t="s">
        <v>1381</v>
      </c>
      <c r="L451" s="2">
        <v>41874</v>
      </c>
      <c r="M451" s="8">
        <v>0.80256944444444445</v>
      </c>
      <c r="N451" t="str">
        <f t="shared" ref="N451:N465" si="21">TEXT(M451,"HH")</f>
        <v>19</v>
      </c>
      <c r="O451" t="str">
        <f>VLOOKUP(K451,Boroughs!A:B,2,FALSE)</f>
        <v>Manhattan</v>
      </c>
      <c r="P451" t="str">
        <f t="shared" ref="P451:P465" si="22">TEXT(L451,"dddd")</f>
        <v>Saturday</v>
      </c>
      <c r="Q451" t="str">
        <f t="shared" ref="Q451:Q465" si="23">TEXT(L451,"mmmm")</f>
        <v>August</v>
      </c>
      <c r="R451" t="str">
        <f>VLOOKUP(K451, Neighborhood!A:B,2,FALSE)</f>
        <v>Greenwich Village-Soho</v>
      </c>
    </row>
    <row r="452" spans="1:18" x14ac:dyDescent="0.2">
      <c r="A452" s="1">
        <v>450</v>
      </c>
      <c r="B452" t="s">
        <v>399</v>
      </c>
      <c r="C452">
        <v>40.725551369999998</v>
      </c>
      <c r="D452">
        <v>-73.951470229999998</v>
      </c>
      <c r="E452" t="s">
        <v>782</v>
      </c>
      <c r="F452" t="s">
        <v>1240</v>
      </c>
      <c r="G452">
        <v>2014</v>
      </c>
      <c r="H452">
        <v>3.25</v>
      </c>
      <c r="I452" t="s">
        <v>1255</v>
      </c>
      <c r="J452" t="s">
        <v>1298</v>
      </c>
      <c r="K452" s="4" t="s">
        <v>1385</v>
      </c>
      <c r="L452" s="2">
        <v>41871</v>
      </c>
      <c r="M452" s="8">
        <v>0.58561342592592591</v>
      </c>
      <c r="N452" t="str">
        <f t="shared" si="21"/>
        <v>14</v>
      </c>
      <c r="O452" t="str">
        <f>VLOOKUP(K452,Boroughs!A:B,2,FALSE)</f>
        <v>Brooklyn</v>
      </c>
      <c r="P452" t="str">
        <f t="shared" si="22"/>
        <v>Wednesday</v>
      </c>
      <c r="Q452" t="str">
        <f t="shared" si="23"/>
        <v>August</v>
      </c>
      <c r="R452" t="str">
        <f>VLOOKUP(K452, Neighborhood!A:B,2,FALSE)</f>
        <v xml:space="preserve">Greenpoint </v>
      </c>
    </row>
    <row r="453" spans="1:18" x14ac:dyDescent="0.2">
      <c r="A453" s="1">
        <v>451</v>
      </c>
      <c r="B453" t="s">
        <v>399</v>
      </c>
      <c r="C453">
        <v>40.725551369999998</v>
      </c>
      <c r="D453">
        <v>-73.951470229999998</v>
      </c>
      <c r="E453" t="s">
        <v>782</v>
      </c>
      <c r="F453" t="s">
        <v>1240</v>
      </c>
      <c r="G453">
        <v>2014</v>
      </c>
      <c r="H453">
        <v>2.25</v>
      </c>
      <c r="I453" t="s">
        <v>1277</v>
      </c>
      <c r="J453" t="s">
        <v>1297</v>
      </c>
      <c r="K453" s="4" t="s">
        <v>1385</v>
      </c>
      <c r="L453" s="2">
        <v>41871</v>
      </c>
      <c r="M453" s="8">
        <v>0.58561342592592591</v>
      </c>
      <c r="N453" t="str">
        <f t="shared" si="21"/>
        <v>14</v>
      </c>
      <c r="O453" t="str">
        <f>VLOOKUP(K453,Boroughs!A:B,2,FALSE)</f>
        <v>Brooklyn</v>
      </c>
      <c r="P453" t="str">
        <f t="shared" si="22"/>
        <v>Wednesday</v>
      </c>
      <c r="Q453" t="str">
        <f t="shared" si="23"/>
        <v>August</v>
      </c>
      <c r="R453" t="str">
        <f>VLOOKUP(K453, Neighborhood!A:B,2,FALSE)</f>
        <v xml:space="preserve">Greenpoint </v>
      </c>
    </row>
    <row r="454" spans="1:18" x14ac:dyDescent="0.2">
      <c r="A454" s="1">
        <v>452</v>
      </c>
      <c r="B454" t="s">
        <v>328</v>
      </c>
      <c r="C454">
        <v>40.756548840000001</v>
      </c>
      <c r="D454">
        <v>-73.980802209999993</v>
      </c>
      <c r="E454" t="s">
        <v>783</v>
      </c>
      <c r="F454" t="s">
        <v>1241</v>
      </c>
      <c r="G454">
        <v>2014</v>
      </c>
      <c r="H454">
        <v>1.0900000000000001</v>
      </c>
      <c r="I454" t="s">
        <v>1294</v>
      </c>
      <c r="J454" t="s">
        <v>1297</v>
      </c>
      <c r="K454" s="4" t="s">
        <v>1335</v>
      </c>
      <c r="L454" s="2">
        <v>41870</v>
      </c>
      <c r="M454" s="8">
        <v>0.77285879629629628</v>
      </c>
      <c r="N454" t="str">
        <f t="shared" si="21"/>
        <v>18</v>
      </c>
      <c r="O454" t="str">
        <f>VLOOKUP(K454,Boroughs!A:B,2,FALSE)</f>
        <v>Manhattan</v>
      </c>
      <c r="P454" t="str">
        <f t="shared" si="22"/>
        <v>Tuesday</v>
      </c>
      <c r="Q454" t="str">
        <f t="shared" si="23"/>
        <v>August</v>
      </c>
      <c r="R454" t="str">
        <f>VLOOKUP(K454, Neighborhood!A:B,2,FALSE)</f>
        <v xml:space="preserve">Theater District-Clinton </v>
      </c>
    </row>
    <row r="455" spans="1:18" x14ac:dyDescent="0.2">
      <c r="A455" s="1">
        <v>453</v>
      </c>
      <c r="B455" t="s">
        <v>400</v>
      </c>
      <c r="C455">
        <v>40.71696</v>
      </c>
      <c r="D455">
        <v>-73.956680000000006</v>
      </c>
      <c r="E455" t="s">
        <v>783</v>
      </c>
      <c r="F455" t="s">
        <v>1242</v>
      </c>
      <c r="G455">
        <v>2014</v>
      </c>
      <c r="H455">
        <v>4</v>
      </c>
      <c r="I455" t="s">
        <v>1270</v>
      </c>
      <c r="J455" t="s">
        <v>1305</v>
      </c>
      <c r="K455" s="4" t="s">
        <v>1406</v>
      </c>
      <c r="L455" s="2">
        <v>41870</v>
      </c>
      <c r="M455" s="8">
        <v>0.56815972222222222</v>
      </c>
      <c r="N455" t="str">
        <f t="shared" si="21"/>
        <v>13</v>
      </c>
      <c r="O455" t="str">
        <f>VLOOKUP(K455,Boroughs!A:B,2,FALSE)</f>
        <v>Brooklyn</v>
      </c>
      <c r="P455" t="str">
        <f t="shared" si="22"/>
        <v>Tuesday</v>
      </c>
      <c r="Q455" t="str">
        <f t="shared" si="23"/>
        <v>August</v>
      </c>
      <c r="R455" t="str">
        <f>VLOOKUP(K455, Neighborhood!A:B,2,FALSE)</f>
        <v xml:space="preserve">Williamsburg </v>
      </c>
    </row>
    <row r="456" spans="1:18" x14ac:dyDescent="0.2">
      <c r="A456" s="1">
        <v>454</v>
      </c>
      <c r="B456" t="s">
        <v>401</v>
      </c>
      <c r="C456">
        <v>40.677590000000002</v>
      </c>
      <c r="D456">
        <v>-73.998040000000003</v>
      </c>
      <c r="E456" t="s">
        <v>784</v>
      </c>
      <c r="F456" t="s">
        <v>1243</v>
      </c>
      <c r="G456">
        <v>2014</v>
      </c>
      <c r="H456">
        <v>4</v>
      </c>
      <c r="I456" t="s">
        <v>1270</v>
      </c>
      <c r="J456" t="s">
        <v>1304</v>
      </c>
      <c r="K456" s="4" t="s">
        <v>1404</v>
      </c>
      <c r="L456" s="2">
        <v>41868</v>
      </c>
      <c r="M456" s="8">
        <v>0.86989583333333342</v>
      </c>
      <c r="N456" t="str">
        <f t="shared" si="21"/>
        <v>20</v>
      </c>
      <c r="O456" t="str">
        <f>VLOOKUP(K456,Boroughs!A:B,2,FALSE)</f>
        <v>Brooklyn</v>
      </c>
      <c r="P456" t="str">
        <f t="shared" si="22"/>
        <v>Sunday</v>
      </c>
      <c r="Q456" t="str">
        <f t="shared" si="23"/>
        <v>August</v>
      </c>
      <c r="R456" t="str">
        <f>VLOOKUP(K456, Neighborhood!A:B,2,FALSE)</f>
        <v xml:space="preserve">Carroll Gardens-Red Hook </v>
      </c>
    </row>
    <row r="457" spans="1:18" x14ac:dyDescent="0.2">
      <c r="A457" s="1">
        <v>455</v>
      </c>
      <c r="B457" t="s">
        <v>402</v>
      </c>
      <c r="C457">
        <v>40.759481700000002</v>
      </c>
      <c r="D457">
        <v>-73.968278100000006</v>
      </c>
      <c r="E457" t="s">
        <v>785</v>
      </c>
      <c r="F457" t="s">
        <v>1244</v>
      </c>
      <c r="G457">
        <v>2014</v>
      </c>
      <c r="H457">
        <v>3.05</v>
      </c>
      <c r="I457" t="s">
        <v>1295</v>
      </c>
      <c r="J457" t="s">
        <v>1297</v>
      </c>
      <c r="K457" s="4" t="s">
        <v>1376</v>
      </c>
      <c r="L457" s="2">
        <v>41867</v>
      </c>
      <c r="M457" s="8">
        <v>0.78714120370370377</v>
      </c>
      <c r="N457" t="str">
        <f t="shared" si="21"/>
        <v>18</v>
      </c>
      <c r="O457" t="str">
        <f>VLOOKUP(K457,Boroughs!A:B,2,FALSE)</f>
        <v>Manhattan</v>
      </c>
      <c r="P457" t="str">
        <f t="shared" si="22"/>
        <v>Saturday</v>
      </c>
      <c r="Q457" t="str">
        <f t="shared" si="23"/>
        <v>August</v>
      </c>
      <c r="R457" t="str">
        <f>VLOOKUP(K457, Neighborhood!A:B,2,FALSE)</f>
        <v xml:space="preserve">Sutton Place-Beekman Place </v>
      </c>
    </row>
    <row r="458" spans="1:18" x14ac:dyDescent="0.2">
      <c r="A458" s="1">
        <v>456</v>
      </c>
      <c r="B458" t="s">
        <v>403</v>
      </c>
      <c r="C458">
        <v>40.715609999999998</v>
      </c>
      <c r="D458">
        <v>-73.953519999999997</v>
      </c>
      <c r="E458" t="s">
        <v>786</v>
      </c>
      <c r="F458" t="s">
        <v>1245</v>
      </c>
      <c r="G458">
        <v>2014</v>
      </c>
      <c r="H458">
        <v>3.25</v>
      </c>
      <c r="I458" t="s">
        <v>1255</v>
      </c>
      <c r="J458" t="s">
        <v>1297</v>
      </c>
      <c r="K458" s="4" t="s">
        <v>1406</v>
      </c>
      <c r="L458" s="2">
        <v>41866</v>
      </c>
      <c r="M458" s="8">
        <v>0.59113425925925933</v>
      </c>
      <c r="N458" t="str">
        <f t="shared" si="21"/>
        <v>14</v>
      </c>
      <c r="O458" t="str">
        <f>VLOOKUP(K458,Boroughs!A:B,2,FALSE)</f>
        <v>Brooklyn</v>
      </c>
      <c r="P458" t="str">
        <f t="shared" si="22"/>
        <v>Friday</v>
      </c>
      <c r="Q458" t="str">
        <f t="shared" si="23"/>
        <v>August</v>
      </c>
      <c r="R458" t="str">
        <f>VLOOKUP(K458, Neighborhood!A:B,2,FALSE)</f>
        <v xml:space="preserve">Williamsburg </v>
      </c>
    </row>
    <row r="459" spans="1:18" x14ac:dyDescent="0.2">
      <c r="A459" s="1">
        <v>457</v>
      </c>
      <c r="B459" t="s">
        <v>403</v>
      </c>
      <c r="C459">
        <v>40.715609999999998</v>
      </c>
      <c r="D459">
        <v>-73.953519999999997</v>
      </c>
      <c r="E459" t="s">
        <v>786</v>
      </c>
      <c r="F459" t="s">
        <v>1246</v>
      </c>
      <c r="G459">
        <v>2014</v>
      </c>
      <c r="H459">
        <v>3.75</v>
      </c>
      <c r="I459" t="s">
        <v>1276</v>
      </c>
      <c r="J459" t="s">
        <v>1302</v>
      </c>
      <c r="K459" s="4" t="s">
        <v>1406</v>
      </c>
      <c r="L459" s="2">
        <v>41866</v>
      </c>
      <c r="M459" s="8">
        <v>0.58762731481481478</v>
      </c>
      <c r="N459" t="str">
        <f t="shared" si="21"/>
        <v>14</v>
      </c>
      <c r="O459" t="str">
        <f>VLOOKUP(K459,Boroughs!A:B,2,FALSE)</f>
        <v>Brooklyn</v>
      </c>
      <c r="P459" t="str">
        <f t="shared" si="22"/>
        <v>Friday</v>
      </c>
      <c r="Q459" t="str">
        <f t="shared" si="23"/>
        <v>August</v>
      </c>
      <c r="R459" t="str">
        <f>VLOOKUP(K459, Neighborhood!A:B,2,FALSE)</f>
        <v xml:space="preserve">Williamsburg </v>
      </c>
    </row>
    <row r="460" spans="1:18" x14ac:dyDescent="0.2">
      <c r="A460" s="1">
        <v>458</v>
      </c>
      <c r="B460" t="s">
        <v>90</v>
      </c>
      <c r="C460">
        <v>40.715054000000002</v>
      </c>
      <c r="D460">
        <v>-73.944696100000002</v>
      </c>
      <c r="E460" t="s">
        <v>787</v>
      </c>
      <c r="F460" t="s">
        <v>1247</v>
      </c>
      <c r="G460">
        <v>2014</v>
      </c>
      <c r="H460">
        <v>2.75</v>
      </c>
      <c r="I460" t="s">
        <v>1254</v>
      </c>
      <c r="J460" t="s">
        <v>1297</v>
      </c>
      <c r="K460" s="4" t="s">
        <v>1406</v>
      </c>
      <c r="L460" s="2">
        <v>41865</v>
      </c>
      <c r="M460" s="8">
        <v>0.63280092592592596</v>
      </c>
      <c r="N460" t="str">
        <f t="shared" si="21"/>
        <v>15</v>
      </c>
      <c r="O460" t="str">
        <f>VLOOKUP(K460,Boroughs!A:B,2,FALSE)</f>
        <v>Brooklyn</v>
      </c>
      <c r="P460" t="str">
        <f t="shared" si="22"/>
        <v>Thursday</v>
      </c>
      <c r="Q460" t="str">
        <f t="shared" si="23"/>
        <v>August</v>
      </c>
      <c r="R460" t="str">
        <f>VLOOKUP(K460, Neighborhood!A:B,2,FALSE)</f>
        <v xml:space="preserve">Williamsburg </v>
      </c>
    </row>
    <row r="461" spans="1:18" x14ac:dyDescent="0.2">
      <c r="A461" s="1">
        <v>459</v>
      </c>
      <c r="B461" t="s">
        <v>236</v>
      </c>
      <c r="C461">
        <v>40.732266809999999</v>
      </c>
      <c r="D461">
        <v>-74.003419050000005</v>
      </c>
      <c r="E461" t="s">
        <v>788</v>
      </c>
      <c r="F461" t="s">
        <v>1248</v>
      </c>
      <c r="G461">
        <v>2014</v>
      </c>
      <c r="H461">
        <v>2.75</v>
      </c>
      <c r="I461" t="s">
        <v>1254</v>
      </c>
      <c r="J461" t="s">
        <v>1297</v>
      </c>
      <c r="K461" s="4" t="s">
        <v>1381</v>
      </c>
      <c r="L461" s="2">
        <v>41864</v>
      </c>
      <c r="M461" s="8">
        <v>0.81008101851851855</v>
      </c>
      <c r="N461" t="str">
        <f t="shared" si="21"/>
        <v>19</v>
      </c>
      <c r="O461" t="str">
        <f>VLOOKUP(K461,Boroughs!A:B,2,FALSE)</f>
        <v>Manhattan</v>
      </c>
      <c r="P461" t="str">
        <f t="shared" si="22"/>
        <v>Wednesday</v>
      </c>
      <c r="Q461" t="str">
        <f t="shared" si="23"/>
        <v>August</v>
      </c>
      <c r="R461" t="str">
        <f>VLOOKUP(K461, Neighborhood!A:B,2,FALSE)</f>
        <v>Greenwich Village-Soho</v>
      </c>
    </row>
    <row r="462" spans="1:18" x14ac:dyDescent="0.2">
      <c r="A462" s="1">
        <v>460</v>
      </c>
      <c r="B462" t="s">
        <v>404</v>
      </c>
      <c r="C462">
        <v>40.697699999999998</v>
      </c>
      <c r="D462">
        <v>-73.9599099</v>
      </c>
      <c r="E462" t="s">
        <v>789</v>
      </c>
      <c r="F462" t="s">
        <v>1249</v>
      </c>
      <c r="G462">
        <v>2014</v>
      </c>
      <c r="H462">
        <v>2.75</v>
      </c>
      <c r="I462" t="s">
        <v>1254</v>
      </c>
      <c r="J462" t="s">
        <v>1297</v>
      </c>
      <c r="K462" s="4" t="s">
        <v>1401</v>
      </c>
      <c r="L462" s="2">
        <v>41863</v>
      </c>
      <c r="M462" s="8">
        <v>0.75133101851851858</v>
      </c>
      <c r="N462" t="str">
        <f t="shared" si="21"/>
        <v>18</v>
      </c>
      <c r="O462" t="str">
        <f>VLOOKUP(K462,Boroughs!A:B,2,FALSE)</f>
        <v>Brooklyn</v>
      </c>
      <c r="P462" t="str">
        <f t="shared" si="22"/>
        <v>Tuesday</v>
      </c>
      <c r="Q462" t="str">
        <f t="shared" si="23"/>
        <v>August</v>
      </c>
      <c r="R462" t="str">
        <f>VLOOKUP(K462, Neighborhood!A:B,2,FALSE)</f>
        <v xml:space="preserve">Fort Greene-Clinton Hill </v>
      </c>
    </row>
    <row r="463" spans="1:18" x14ac:dyDescent="0.2">
      <c r="A463" s="1">
        <v>461</v>
      </c>
      <c r="B463" t="s">
        <v>396</v>
      </c>
      <c r="C463">
        <v>40.714337999999998</v>
      </c>
      <c r="D463">
        <v>-73.981707999999998</v>
      </c>
      <c r="E463" t="s">
        <v>790</v>
      </c>
      <c r="F463" t="s">
        <v>1250</v>
      </c>
      <c r="G463">
        <v>2014</v>
      </c>
      <c r="H463">
        <v>2.25</v>
      </c>
      <c r="I463" t="s">
        <v>1277</v>
      </c>
      <c r="J463" t="s">
        <v>1297</v>
      </c>
      <c r="K463" s="4" t="s">
        <v>1378</v>
      </c>
      <c r="L463" s="2">
        <v>41861</v>
      </c>
      <c r="M463" s="8">
        <v>0.62723379629629628</v>
      </c>
      <c r="N463" t="str">
        <f t="shared" si="21"/>
        <v>15</v>
      </c>
      <c r="O463" t="str">
        <f>VLOOKUP(K463,Boroughs!A:B,2,FALSE)</f>
        <v>Manhattan</v>
      </c>
      <c r="P463" t="str">
        <f t="shared" si="22"/>
        <v>Sunday</v>
      </c>
      <c r="Q463" t="str">
        <f t="shared" si="23"/>
        <v>August</v>
      </c>
      <c r="R463" t="str">
        <f>VLOOKUP(K463, Neighborhood!A:B,2,FALSE)</f>
        <v>Chinatown and Vicinity</v>
      </c>
    </row>
    <row r="464" spans="1:18" x14ac:dyDescent="0.2">
      <c r="A464" s="1">
        <v>462</v>
      </c>
      <c r="B464" t="s">
        <v>405</v>
      </c>
      <c r="C464">
        <v>40.617719999999998</v>
      </c>
      <c r="D464">
        <v>-73.931740000000005</v>
      </c>
      <c r="E464" t="s">
        <v>791</v>
      </c>
      <c r="F464" t="s">
        <v>1251</v>
      </c>
      <c r="G464">
        <v>2014</v>
      </c>
      <c r="H464">
        <v>2.5499999999999998</v>
      </c>
      <c r="I464" t="s">
        <v>1296</v>
      </c>
      <c r="J464" t="s">
        <v>1297</v>
      </c>
      <c r="K464" s="4" t="s">
        <v>1350</v>
      </c>
      <c r="L464" s="2">
        <v>41860</v>
      </c>
      <c r="M464" s="8">
        <v>0.76225694444444436</v>
      </c>
      <c r="N464" t="str">
        <f t="shared" si="21"/>
        <v>18</v>
      </c>
      <c r="O464" t="str">
        <f>VLOOKUP(K464,Boroughs!A:B,2,FALSE)</f>
        <v>Brooklyn</v>
      </c>
      <c r="P464" t="str">
        <f t="shared" si="22"/>
        <v>Saturday</v>
      </c>
      <c r="Q464" t="str">
        <f t="shared" si="23"/>
        <v>August</v>
      </c>
      <c r="R464" t="str">
        <f>VLOOKUP(K464, Neighborhood!A:B,2,FALSE)</f>
        <v xml:space="preserve">Flatlands-Mill Basin </v>
      </c>
    </row>
    <row r="465" spans="1:18" x14ac:dyDescent="0.2">
      <c r="A465" s="1">
        <v>463</v>
      </c>
      <c r="B465" t="s">
        <v>406</v>
      </c>
      <c r="C465">
        <v>40.640976670000001</v>
      </c>
      <c r="D465">
        <v>-73.956270329999995</v>
      </c>
      <c r="E465" t="s">
        <v>791</v>
      </c>
      <c r="F465" t="s">
        <v>1252</v>
      </c>
      <c r="G465">
        <v>2014</v>
      </c>
      <c r="H465">
        <v>2</v>
      </c>
      <c r="I465" t="s">
        <v>1266</v>
      </c>
      <c r="J465" t="s">
        <v>1297</v>
      </c>
      <c r="K465" s="4" t="s">
        <v>1363</v>
      </c>
      <c r="L465" s="2">
        <v>41860</v>
      </c>
      <c r="M465" s="8">
        <v>0.5637847222222222</v>
      </c>
      <c r="N465" t="str">
        <f t="shared" si="21"/>
        <v>13</v>
      </c>
      <c r="O465" t="str">
        <f>VLOOKUP(K465,Boroughs!A:B,2,FALSE)</f>
        <v>Brooklyn</v>
      </c>
      <c r="P465" t="str">
        <f t="shared" si="22"/>
        <v>Saturday</v>
      </c>
      <c r="Q465" t="str">
        <f t="shared" si="23"/>
        <v>August</v>
      </c>
      <c r="R465" t="str">
        <f>VLOOKUP(K465, Neighborhood!A:B,2,FALSE)</f>
        <v xml:space="preserve">Flatbush 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523FD-8B4F-C14F-AE49-18D780916948}">
  <dimension ref="A1:B134"/>
  <sheetViews>
    <sheetView workbookViewId="0">
      <selection sqref="A1:A1048576"/>
    </sheetView>
  </sheetViews>
  <sheetFormatPr baseColWidth="10" defaultRowHeight="15" x14ac:dyDescent="0.2"/>
  <sheetData>
    <row r="1" spans="1:2" x14ac:dyDescent="0.2">
      <c r="A1" t="s">
        <v>1444</v>
      </c>
      <c r="B1" t="s">
        <v>1445</v>
      </c>
    </row>
    <row r="2" spans="1:2" x14ac:dyDescent="0.2">
      <c r="A2" t="s">
        <v>1386</v>
      </c>
      <c r="B2" t="s">
        <v>1306</v>
      </c>
    </row>
    <row r="3" spans="1:2" x14ac:dyDescent="0.2">
      <c r="A3" t="s">
        <v>1401</v>
      </c>
      <c r="B3" t="s">
        <v>1306</v>
      </c>
    </row>
    <row r="4" spans="1:2" x14ac:dyDescent="0.2">
      <c r="A4" t="s">
        <v>1398</v>
      </c>
      <c r="B4" t="s">
        <v>1306</v>
      </c>
    </row>
    <row r="5" spans="1:2" x14ac:dyDescent="0.2">
      <c r="A5" t="s">
        <v>1364</v>
      </c>
      <c r="B5" t="s">
        <v>1306</v>
      </c>
    </row>
    <row r="6" spans="1:2" x14ac:dyDescent="0.2">
      <c r="A6" t="s">
        <v>1372</v>
      </c>
      <c r="B6" t="s">
        <v>1306</v>
      </c>
    </row>
    <row r="7" spans="1:2" x14ac:dyDescent="0.2">
      <c r="A7" t="s">
        <v>1369</v>
      </c>
      <c r="B7" t="s">
        <v>1306</v>
      </c>
    </row>
    <row r="8" spans="1:2" x14ac:dyDescent="0.2">
      <c r="A8" t="s">
        <v>1311</v>
      </c>
      <c r="B8" t="s">
        <v>1306</v>
      </c>
    </row>
    <row r="9" spans="1:2" x14ac:dyDescent="0.2">
      <c r="A9" t="s">
        <v>1406</v>
      </c>
      <c r="B9" t="s">
        <v>1306</v>
      </c>
    </row>
    <row r="10" spans="1:2" x14ac:dyDescent="0.2">
      <c r="A10" t="s">
        <v>1328</v>
      </c>
      <c r="B10" t="s">
        <v>1306</v>
      </c>
    </row>
    <row r="11" spans="1:2" x14ac:dyDescent="0.2">
      <c r="A11" t="s">
        <v>1313</v>
      </c>
      <c r="B11" t="s">
        <v>1306</v>
      </c>
    </row>
    <row r="12" spans="1:2" x14ac:dyDescent="0.2">
      <c r="A12" t="s">
        <v>1397</v>
      </c>
      <c r="B12" t="s">
        <v>1306</v>
      </c>
    </row>
    <row r="13" spans="1:2" x14ac:dyDescent="0.2">
      <c r="A13" t="s">
        <v>1334</v>
      </c>
      <c r="B13" t="s">
        <v>1306</v>
      </c>
    </row>
    <row r="14" spans="1:2" x14ac:dyDescent="0.2">
      <c r="A14" t="s">
        <v>1394</v>
      </c>
      <c r="B14" t="s">
        <v>1306</v>
      </c>
    </row>
    <row r="15" spans="1:2" x14ac:dyDescent="0.2">
      <c r="A15" t="s">
        <v>1344</v>
      </c>
      <c r="B15" t="s">
        <v>1306</v>
      </c>
    </row>
    <row r="16" spans="1:2" x14ac:dyDescent="0.2">
      <c r="A16" t="s">
        <v>1336</v>
      </c>
      <c r="B16" t="s">
        <v>1306</v>
      </c>
    </row>
    <row r="17" spans="1:2" x14ac:dyDescent="0.2">
      <c r="A17" t="s">
        <v>1437</v>
      </c>
      <c r="B17" t="s">
        <v>1306</v>
      </c>
    </row>
    <row r="18" spans="1:2" x14ac:dyDescent="0.2">
      <c r="A18" t="s">
        <v>1385</v>
      </c>
      <c r="B18" t="s">
        <v>1306</v>
      </c>
    </row>
    <row r="19" spans="1:2" x14ac:dyDescent="0.2">
      <c r="A19" t="s">
        <v>1348</v>
      </c>
      <c r="B19" t="s">
        <v>1306</v>
      </c>
    </row>
    <row r="20" spans="1:2" x14ac:dyDescent="0.2">
      <c r="A20" t="s">
        <v>1331</v>
      </c>
      <c r="B20" t="s">
        <v>1306</v>
      </c>
    </row>
    <row r="21" spans="1:2" x14ac:dyDescent="0.2">
      <c r="A21" t="s">
        <v>1363</v>
      </c>
      <c r="B21" t="s">
        <v>1306</v>
      </c>
    </row>
    <row r="22" spans="1:2" x14ac:dyDescent="0.2">
      <c r="A22" t="s">
        <v>1318</v>
      </c>
      <c r="B22" t="s">
        <v>1306</v>
      </c>
    </row>
    <row r="23" spans="1:2" x14ac:dyDescent="0.2">
      <c r="A23" t="s">
        <v>1415</v>
      </c>
      <c r="B23" t="s">
        <v>1306</v>
      </c>
    </row>
    <row r="24" spans="1:2" x14ac:dyDescent="0.2">
      <c r="A24" t="s">
        <v>1404</v>
      </c>
      <c r="B24" t="s">
        <v>1306</v>
      </c>
    </row>
    <row r="25" spans="1:2" x14ac:dyDescent="0.2">
      <c r="A25" t="s">
        <v>1327</v>
      </c>
      <c r="B25" t="s">
        <v>1306</v>
      </c>
    </row>
    <row r="26" spans="1:2" x14ac:dyDescent="0.2">
      <c r="A26" t="s">
        <v>1350</v>
      </c>
      <c r="B26" t="s">
        <v>1306</v>
      </c>
    </row>
    <row r="27" spans="1:2" x14ac:dyDescent="0.2">
      <c r="A27" t="s">
        <v>1345</v>
      </c>
      <c r="B27" t="s">
        <v>1306</v>
      </c>
    </row>
    <row r="28" spans="1:2" x14ac:dyDescent="0.2">
      <c r="A28" t="s">
        <v>1347</v>
      </c>
      <c r="B28" t="s">
        <v>1306</v>
      </c>
    </row>
    <row r="29" spans="1:2" x14ac:dyDescent="0.2">
      <c r="A29" t="s">
        <v>1389</v>
      </c>
      <c r="B29" t="s">
        <v>1306</v>
      </c>
    </row>
    <row r="30" spans="1:2" x14ac:dyDescent="0.2">
      <c r="A30" t="s">
        <v>1384</v>
      </c>
      <c r="B30" t="s">
        <v>1306</v>
      </c>
    </row>
    <row r="31" spans="1:2" x14ac:dyDescent="0.2">
      <c r="A31" t="s">
        <v>1387</v>
      </c>
      <c r="B31" t="s">
        <v>1306</v>
      </c>
    </row>
    <row r="32" spans="1:2" x14ac:dyDescent="0.2">
      <c r="A32" t="s">
        <v>1386</v>
      </c>
      <c r="B32" t="s">
        <v>1306</v>
      </c>
    </row>
    <row r="33" spans="1:2" x14ac:dyDescent="0.2">
      <c r="A33" t="s">
        <v>1348</v>
      </c>
      <c r="B33" t="s">
        <v>1306</v>
      </c>
    </row>
    <row r="34" spans="1:2" x14ac:dyDescent="0.2">
      <c r="A34" t="s">
        <v>1327</v>
      </c>
      <c r="B34" t="s">
        <v>1306</v>
      </c>
    </row>
    <row r="35" spans="1:2" x14ac:dyDescent="0.2">
      <c r="A35" t="s">
        <v>1315</v>
      </c>
      <c r="B35" t="s">
        <v>1308</v>
      </c>
    </row>
    <row r="36" spans="1:2" x14ac:dyDescent="0.2">
      <c r="A36" t="s">
        <v>1378</v>
      </c>
      <c r="B36" t="s">
        <v>1308</v>
      </c>
    </row>
    <row r="37" spans="1:2" x14ac:dyDescent="0.2">
      <c r="A37" t="s">
        <v>1341</v>
      </c>
      <c r="B37" t="s">
        <v>1308</v>
      </c>
    </row>
    <row r="38" spans="1:2" x14ac:dyDescent="0.2">
      <c r="A38" t="s">
        <v>1402</v>
      </c>
      <c r="B38" t="s">
        <v>1308</v>
      </c>
    </row>
    <row r="39" spans="1:2" x14ac:dyDescent="0.2">
      <c r="A39" t="s">
        <v>1433</v>
      </c>
      <c r="B39" t="s">
        <v>1308</v>
      </c>
    </row>
    <row r="40" spans="1:2" x14ac:dyDescent="0.2">
      <c r="A40" t="s">
        <v>1383</v>
      </c>
      <c r="B40" t="s">
        <v>1308</v>
      </c>
    </row>
    <row r="41" spans="1:2" x14ac:dyDescent="0.2">
      <c r="A41" t="s">
        <v>1431</v>
      </c>
      <c r="B41" t="s">
        <v>1308</v>
      </c>
    </row>
    <row r="42" spans="1:2" x14ac:dyDescent="0.2">
      <c r="A42" t="s">
        <v>1390</v>
      </c>
      <c r="B42" t="s">
        <v>1308</v>
      </c>
    </row>
    <row r="43" spans="1:2" x14ac:dyDescent="0.2">
      <c r="A43" t="s">
        <v>1429</v>
      </c>
      <c r="B43" t="s">
        <v>1308</v>
      </c>
    </row>
    <row r="44" spans="1:2" x14ac:dyDescent="0.2">
      <c r="A44" t="s">
        <v>1375</v>
      </c>
      <c r="B44" t="s">
        <v>1308</v>
      </c>
    </row>
    <row r="45" spans="1:2" x14ac:dyDescent="0.2">
      <c r="A45" t="s">
        <v>1421</v>
      </c>
      <c r="B45" t="s">
        <v>1308</v>
      </c>
    </row>
    <row r="46" spans="1:2" x14ac:dyDescent="0.2">
      <c r="A46" t="s">
        <v>1322</v>
      </c>
      <c r="B46" t="s">
        <v>1308</v>
      </c>
    </row>
    <row r="47" spans="1:2" x14ac:dyDescent="0.2">
      <c r="A47" t="s">
        <v>1381</v>
      </c>
      <c r="B47" t="s">
        <v>1308</v>
      </c>
    </row>
    <row r="48" spans="1:2" x14ac:dyDescent="0.2">
      <c r="A48" t="s">
        <v>1382</v>
      </c>
      <c r="B48" t="s">
        <v>1308</v>
      </c>
    </row>
    <row r="49" spans="1:2" x14ac:dyDescent="0.2">
      <c r="A49" t="s">
        <v>1407</v>
      </c>
      <c r="B49" t="s">
        <v>1308</v>
      </c>
    </row>
    <row r="50" spans="1:2" x14ac:dyDescent="0.2">
      <c r="A50" t="s">
        <v>1360</v>
      </c>
      <c r="B50" t="s">
        <v>1308</v>
      </c>
    </row>
    <row r="51" spans="1:2" x14ac:dyDescent="0.2">
      <c r="A51" t="s">
        <v>1379</v>
      </c>
      <c r="B51" t="s">
        <v>1308</v>
      </c>
    </row>
    <row r="52" spans="1:2" x14ac:dyDescent="0.2">
      <c r="A52" t="s">
        <v>1432</v>
      </c>
      <c r="B52" t="s">
        <v>1308</v>
      </c>
    </row>
    <row r="53" spans="1:2" x14ac:dyDescent="0.2">
      <c r="A53" t="s">
        <v>1376</v>
      </c>
      <c r="B53" t="s">
        <v>1308</v>
      </c>
    </row>
    <row r="54" spans="1:2" x14ac:dyDescent="0.2">
      <c r="A54" t="s">
        <v>1430</v>
      </c>
      <c r="B54" t="s">
        <v>1308</v>
      </c>
    </row>
    <row r="55" spans="1:2" x14ac:dyDescent="0.2">
      <c r="A55" t="s">
        <v>1349</v>
      </c>
      <c r="B55" t="s">
        <v>1308</v>
      </c>
    </row>
    <row r="56" spans="1:2" x14ac:dyDescent="0.2">
      <c r="A56" t="s">
        <v>1361</v>
      </c>
      <c r="B56" t="s">
        <v>1308</v>
      </c>
    </row>
    <row r="57" spans="1:2" x14ac:dyDescent="0.2">
      <c r="A57" t="s">
        <v>1329</v>
      </c>
      <c r="B57" t="s">
        <v>1308</v>
      </c>
    </row>
    <row r="58" spans="1:2" x14ac:dyDescent="0.2">
      <c r="A58" t="s">
        <v>1439</v>
      </c>
      <c r="B58" t="s">
        <v>1308</v>
      </c>
    </row>
    <row r="59" spans="1:2" x14ac:dyDescent="0.2">
      <c r="A59" t="s">
        <v>1425</v>
      </c>
      <c r="B59" t="s">
        <v>1308</v>
      </c>
    </row>
    <row r="60" spans="1:2" x14ac:dyDescent="0.2">
      <c r="A60" t="s">
        <v>1352</v>
      </c>
      <c r="B60" t="s">
        <v>1308</v>
      </c>
    </row>
    <row r="61" spans="1:2" x14ac:dyDescent="0.2">
      <c r="A61" t="s">
        <v>1362</v>
      </c>
      <c r="B61" t="s">
        <v>1308</v>
      </c>
    </row>
    <row r="62" spans="1:2" x14ac:dyDescent="0.2">
      <c r="A62" t="s">
        <v>1396</v>
      </c>
      <c r="B62" t="s">
        <v>1308</v>
      </c>
    </row>
    <row r="63" spans="1:2" x14ac:dyDescent="0.2">
      <c r="A63" t="s">
        <v>1393</v>
      </c>
      <c r="B63" t="s">
        <v>1308</v>
      </c>
    </row>
    <row r="64" spans="1:2" x14ac:dyDescent="0.2">
      <c r="A64" t="s">
        <v>1335</v>
      </c>
      <c r="B64" t="s">
        <v>1308</v>
      </c>
    </row>
    <row r="65" spans="1:2" x14ac:dyDescent="0.2">
      <c r="A65" t="s">
        <v>1424</v>
      </c>
      <c r="B65" t="s">
        <v>1308</v>
      </c>
    </row>
    <row r="66" spans="1:2" x14ac:dyDescent="0.2">
      <c r="A66" t="s">
        <v>1409</v>
      </c>
      <c r="B66" t="s">
        <v>1308</v>
      </c>
    </row>
    <row r="67" spans="1:2" x14ac:dyDescent="0.2">
      <c r="A67" t="s">
        <v>1416</v>
      </c>
      <c r="B67" t="s">
        <v>1308</v>
      </c>
    </row>
    <row r="68" spans="1:2" x14ac:dyDescent="0.2">
      <c r="A68" t="s">
        <v>1418</v>
      </c>
      <c r="B68" t="s">
        <v>1308</v>
      </c>
    </row>
    <row r="69" spans="1:2" x14ac:dyDescent="0.2">
      <c r="A69" t="s">
        <v>1417</v>
      </c>
      <c r="B69" t="s">
        <v>1308</v>
      </c>
    </row>
    <row r="70" spans="1:2" x14ac:dyDescent="0.2">
      <c r="A70" t="s">
        <v>1438</v>
      </c>
      <c r="B70" t="s">
        <v>1308</v>
      </c>
    </row>
    <row r="71" spans="1:2" x14ac:dyDescent="0.2">
      <c r="A71" t="s">
        <v>1428</v>
      </c>
      <c r="B71" t="s">
        <v>1308</v>
      </c>
    </row>
    <row r="72" spans="1:2" x14ac:dyDescent="0.2">
      <c r="A72" t="s">
        <v>1395</v>
      </c>
      <c r="B72" t="s">
        <v>1307</v>
      </c>
    </row>
    <row r="73" spans="1:2" x14ac:dyDescent="0.2">
      <c r="A73" t="s">
        <v>1442</v>
      </c>
      <c r="B73" t="s">
        <v>1307</v>
      </c>
    </row>
    <row r="74" spans="1:2" x14ac:dyDescent="0.2">
      <c r="A74" t="s">
        <v>1427</v>
      </c>
      <c r="B74" t="s">
        <v>1307</v>
      </c>
    </row>
    <row r="75" spans="1:2" x14ac:dyDescent="0.2">
      <c r="A75" t="s">
        <v>1356</v>
      </c>
      <c r="B75" t="s">
        <v>1307</v>
      </c>
    </row>
    <row r="76" spans="1:2" x14ac:dyDescent="0.2">
      <c r="A76" t="s">
        <v>1434</v>
      </c>
      <c r="B76" t="s">
        <v>1307</v>
      </c>
    </row>
    <row r="77" spans="1:2" x14ac:dyDescent="0.2">
      <c r="A77" t="s">
        <v>1343</v>
      </c>
      <c r="B77" t="s">
        <v>1307</v>
      </c>
    </row>
    <row r="78" spans="1:2" x14ac:dyDescent="0.2">
      <c r="A78" t="s">
        <v>1337</v>
      </c>
      <c r="B78" t="s">
        <v>1307</v>
      </c>
    </row>
    <row r="79" spans="1:2" x14ac:dyDescent="0.2">
      <c r="A79" t="s">
        <v>1365</v>
      </c>
      <c r="B79" t="s">
        <v>1307</v>
      </c>
    </row>
    <row r="80" spans="1:2" x14ac:dyDescent="0.2">
      <c r="A80" t="s">
        <v>1339</v>
      </c>
      <c r="B80" t="s">
        <v>1307</v>
      </c>
    </row>
    <row r="81" spans="1:2" x14ac:dyDescent="0.2">
      <c r="A81" t="s">
        <v>1333</v>
      </c>
      <c r="B81" t="s">
        <v>1307</v>
      </c>
    </row>
    <row r="82" spans="1:2" x14ac:dyDescent="0.2">
      <c r="A82" t="s">
        <v>1358</v>
      </c>
      <c r="B82" t="s">
        <v>1307</v>
      </c>
    </row>
    <row r="83" spans="1:2" x14ac:dyDescent="0.2">
      <c r="A83" t="s">
        <v>1346</v>
      </c>
      <c r="B83" t="s">
        <v>1307</v>
      </c>
    </row>
    <row r="84" spans="1:2" x14ac:dyDescent="0.2">
      <c r="A84" t="s">
        <v>1380</v>
      </c>
      <c r="B84" t="s">
        <v>1307</v>
      </c>
    </row>
    <row r="85" spans="1:2" x14ac:dyDescent="0.2">
      <c r="A85" t="s">
        <v>1338</v>
      </c>
      <c r="B85" t="s">
        <v>1307</v>
      </c>
    </row>
    <row r="86" spans="1:2" x14ac:dyDescent="0.2">
      <c r="A86" t="s">
        <v>1426</v>
      </c>
      <c r="B86" t="s">
        <v>1307</v>
      </c>
    </row>
    <row r="87" spans="1:2" x14ac:dyDescent="0.2">
      <c r="A87" t="s">
        <v>1392</v>
      </c>
      <c r="B87" t="s">
        <v>1307</v>
      </c>
    </row>
    <row r="88" spans="1:2" x14ac:dyDescent="0.2">
      <c r="A88" t="s">
        <v>1405</v>
      </c>
      <c r="B88" t="s">
        <v>1307</v>
      </c>
    </row>
    <row r="89" spans="1:2" x14ac:dyDescent="0.2">
      <c r="A89" t="s">
        <v>1330</v>
      </c>
      <c r="B89" t="s">
        <v>1307</v>
      </c>
    </row>
    <row r="90" spans="1:2" x14ac:dyDescent="0.2">
      <c r="A90" t="s">
        <v>1408</v>
      </c>
      <c r="B90" t="s">
        <v>1307</v>
      </c>
    </row>
    <row r="91" spans="1:2" x14ac:dyDescent="0.2">
      <c r="A91" t="s">
        <v>1412</v>
      </c>
      <c r="B91" t="s">
        <v>1307</v>
      </c>
    </row>
    <row r="92" spans="1:2" x14ac:dyDescent="0.2">
      <c r="A92" t="s">
        <v>1420</v>
      </c>
      <c r="B92" t="s">
        <v>1307</v>
      </c>
    </row>
    <row r="93" spans="1:2" x14ac:dyDescent="0.2">
      <c r="A93" t="s">
        <v>1314</v>
      </c>
      <c r="B93" t="s">
        <v>1307</v>
      </c>
    </row>
    <row r="94" spans="1:2" x14ac:dyDescent="0.2">
      <c r="A94" t="s">
        <v>1324</v>
      </c>
      <c r="B94" t="s">
        <v>1307</v>
      </c>
    </row>
    <row r="95" spans="1:2" x14ac:dyDescent="0.2">
      <c r="A95" t="s">
        <v>1312</v>
      </c>
      <c r="B95" t="s">
        <v>1307</v>
      </c>
    </row>
    <row r="96" spans="1:2" x14ac:dyDescent="0.2">
      <c r="A96" t="s">
        <v>1419</v>
      </c>
      <c r="B96" t="s">
        <v>1307</v>
      </c>
    </row>
    <row r="97" spans="1:2" x14ac:dyDescent="0.2">
      <c r="A97" t="s">
        <v>1403</v>
      </c>
      <c r="B97" t="s">
        <v>1307</v>
      </c>
    </row>
    <row r="98" spans="1:2" x14ac:dyDescent="0.2">
      <c r="A98" t="s">
        <v>1413</v>
      </c>
      <c r="B98" t="s">
        <v>1307</v>
      </c>
    </row>
    <row r="99" spans="1:2" x14ac:dyDescent="0.2">
      <c r="A99" t="s">
        <v>1411</v>
      </c>
      <c r="B99" t="s">
        <v>1307</v>
      </c>
    </row>
    <row r="100" spans="1:2" x14ac:dyDescent="0.2">
      <c r="A100" t="s">
        <v>1342</v>
      </c>
      <c r="B100" t="s">
        <v>1307</v>
      </c>
    </row>
    <row r="101" spans="1:2" x14ac:dyDescent="0.2">
      <c r="A101" t="s">
        <v>1354</v>
      </c>
      <c r="B101" t="s">
        <v>1307</v>
      </c>
    </row>
    <row r="102" spans="1:2" x14ac:dyDescent="0.2">
      <c r="A102" t="s">
        <v>1374</v>
      </c>
      <c r="B102" t="s">
        <v>1307</v>
      </c>
    </row>
    <row r="103" spans="1:2" x14ac:dyDescent="0.2">
      <c r="A103" t="s">
        <v>1373</v>
      </c>
      <c r="B103" t="s">
        <v>1307</v>
      </c>
    </row>
    <row r="104" spans="1:2" x14ac:dyDescent="0.2">
      <c r="A104" t="s">
        <v>1414</v>
      </c>
      <c r="B104" t="s">
        <v>1307</v>
      </c>
    </row>
    <row r="105" spans="1:2" x14ac:dyDescent="0.2">
      <c r="A105" t="s">
        <v>1441</v>
      </c>
      <c r="B105" t="s">
        <v>1307</v>
      </c>
    </row>
    <row r="106" spans="1:2" x14ac:dyDescent="0.2">
      <c r="A106" t="s">
        <v>1399</v>
      </c>
      <c r="B106" t="s">
        <v>1307</v>
      </c>
    </row>
    <row r="107" spans="1:2" x14ac:dyDescent="0.2">
      <c r="A107" t="s">
        <v>1370</v>
      </c>
      <c r="B107" t="s">
        <v>1307</v>
      </c>
    </row>
    <row r="108" spans="1:2" x14ac:dyDescent="0.2">
      <c r="A108" t="s">
        <v>1400</v>
      </c>
      <c r="B108" t="s">
        <v>1307</v>
      </c>
    </row>
    <row r="109" spans="1:2" x14ac:dyDescent="0.2">
      <c r="A109" t="s">
        <v>1391</v>
      </c>
      <c r="B109" t="s">
        <v>1310</v>
      </c>
    </row>
    <row r="110" spans="1:2" x14ac:dyDescent="0.2">
      <c r="A110" t="s">
        <v>1371</v>
      </c>
      <c r="B110" t="s">
        <v>1310</v>
      </c>
    </row>
    <row r="111" spans="1:2" x14ac:dyDescent="0.2">
      <c r="A111" t="s">
        <v>1355</v>
      </c>
      <c r="B111" t="s">
        <v>1310</v>
      </c>
    </row>
    <row r="112" spans="1:2" x14ac:dyDescent="0.2">
      <c r="A112" t="s">
        <v>1435</v>
      </c>
      <c r="B112" t="s">
        <v>1310</v>
      </c>
    </row>
    <row r="113" spans="1:2" x14ac:dyDescent="0.2">
      <c r="A113" t="s">
        <v>1440</v>
      </c>
      <c r="B113" t="s">
        <v>1310</v>
      </c>
    </row>
    <row r="114" spans="1:2" x14ac:dyDescent="0.2">
      <c r="A114" t="s">
        <v>1388</v>
      </c>
      <c r="B114" t="s">
        <v>1310</v>
      </c>
    </row>
    <row r="115" spans="1:2" x14ac:dyDescent="0.2">
      <c r="A115" t="s">
        <v>1321</v>
      </c>
      <c r="B115" t="s">
        <v>1310</v>
      </c>
    </row>
    <row r="116" spans="1:2" x14ac:dyDescent="0.2">
      <c r="A116" t="s">
        <v>1332</v>
      </c>
      <c r="B116" t="s">
        <v>1310</v>
      </c>
    </row>
    <row r="117" spans="1:2" x14ac:dyDescent="0.2">
      <c r="A117" t="s">
        <v>1367</v>
      </c>
      <c r="B117" t="s">
        <v>1309</v>
      </c>
    </row>
    <row r="118" spans="1:2" x14ac:dyDescent="0.2">
      <c r="A118" t="s">
        <v>1377</v>
      </c>
      <c r="B118" t="s">
        <v>1309</v>
      </c>
    </row>
    <row r="119" spans="1:2" x14ac:dyDescent="0.2">
      <c r="A119" t="s">
        <v>1340</v>
      </c>
      <c r="B119" t="s">
        <v>1309</v>
      </c>
    </row>
    <row r="120" spans="1:2" x14ac:dyDescent="0.2">
      <c r="A120" t="s">
        <v>1359</v>
      </c>
      <c r="B120" t="s">
        <v>1309</v>
      </c>
    </row>
    <row r="121" spans="1:2" x14ac:dyDescent="0.2">
      <c r="A121" t="s">
        <v>1353</v>
      </c>
      <c r="B121" t="s">
        <v>1309</v>
      </c>
    </row>
    <row r="122" spans="1:2" x14ac:dyDescent="0.2">
      <c r="A122" t="s">
        <v>1320</v>
      </c>
      <c r="B122" t="s">
        <v>1309</v>
      </c>
    </row>
    <row r="123" spans="1:2" x14ac:dyDescent="0.2">
      <c r="A123" t="s">
        <v>1423</v>
      </c>
      <c r="B123" t="s">
        <v>1309</v>
      </c>
    </row>
    <row r="124" spans="1:2" x14ac:dyDescent="0.2">
      <c r="A124" t="s">
        <v>1422</v>
      </c>
      <c r="B124" t="s">
        <v>1309</v>
      </c>
    </row>
    <row r="125" spans="1:2" x14ac:dyDescent="0.2">
      <c r="A125" t="s">
        <v>1316</v>
      </c>
      <c r="B125" t="s">
        <v>1309</v>
      </c>
    </row>
    <row r="126" spans="1:2" x14ac:dyDescent="0.2">
      <c r="A126" t="s">
        <v>1323</v>
      </c>
      <c r="B126" t="s">
        <v>1309</v>
      </c>
    </row>
    <row r="127" spans="1:2" x14ac:dyDescent="0.2">
      <c r="A127" t="s">
        <v>1436</v>
      </c>
      <c r="B127" t="s">
        <v>1309</v>
      </c>
    </row>
    <row r="128" spans="1:2" x14ac:dyDescent="0.2">
      <c r="A128" t="s">
        <v>1366</v>
      </c>
      <c r="B128" t="s">
        <v>1309</v>
      </c>
    </row>
    <row r="129" spans="1:2" x14ac:dyDescent="0.2">
      <c r="A129" t="s">
        <v>1326</v>
      </c>
      <c r="B129" t="s">
        <v>1309</v>
      </c>
    </row>
    <row r="130" spans="1:2" x14ac:dyDescent="0.2">
      <c r="A130" t="s">
        <v>1325</v>
      </c>
      <c r="B130" t="s">
        <v>1309</v>
      </c>
    </row>
    <row r="131" spans="1:2" x14ac:dyDescent="0.2">
      <c r="A131" t="s">
        <v>1317</v>
      </c>
      <c r="B131" t="s">
        <v>1309</v>
      </c>
    </row>
    <row r="132" spans="1:2" x14ac:dyDescent="0.2">
      <c r="A132" t="s">
        <v>1319</v>
      </c>
      <c r="B132" t="s">
        <v>1309</v>
      </c>
    </row>
    <row r="133" spans="1:2" x14ac:dyDescent="0.2">
      <c r="A133" t="s">
        <v>1351</v>
      </c>
      <c r="B133" t="s">
        <v>1309</v>
      </c>
    </row>
    <row r="134" spans="1:2" x14ac:dyDescent="0.2">
      <c r="A134" t="s">
        <v>1357</v>
      </c>
      <c r="B134" t="s">
        <v>1309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F858-0B25-CC4F-9F39-80ED43D11126}">
  <dimension ref="A1:B216"/>
  <sheetViews>
    <sheetView workbookViewId="0">
      <selection activeCell="B143" sqref="B143"/>
    </sheetView>
  </sheetViews>
  <sheetFormatPr baseColWidth="10" defaultRowHeight="15" x14ac:dyDescent="0.2"/>
  <cols>
    <col min="1" max="1" width="8" customWidth="1"/>
    <col min="2" max="2" width="34.83203125" customWidth="1"/>
  </cols>
  <sheetData>
    <row r="1" spans="1:2" x14ac:dyDescent="0.2">
      <c r="A1" t="s">
        <v>1684</v>
      </c>
      <c r="B1" s="5" t="s">
        <v>1448</v>
      </c>
    </row>
    <row r="2" spans="1:2" x14ac:dyDescent="0.2">
      <c r="A2" t="s">
        <v>1450</v>
      </c>
      <c r="B2" t="s">
        <v>1449</v>
      </c>
    </row>
    <row r="3" spans="1:2" x14ac:dyDescent="0.2">
      <c r="A3" t="s">
        <v>1377</v>
      </c>
      <c r="B3" t="s">
        <v>1451</v>
      </c>
    </row>
    <row r="4" spans="1:2" x14ac:dyDescent="0.2">
      <c r="A4" t="s">
        <v>1353</v>
      </c>
      <c r="B4" t="s">
        <v>1452</v>
      </c>
    </row>
    <row r="5" spans="1:2" x14ac:dyDescent="0.2">
      <c r="A5" t="s">
        <v>1359</v>
      </c>
      <c r="B5" t="s">
        <v>1453</v>
      </c>
    </row>
    <row r="6" spans="1:2" x14ac:dyDescent="0.2">
      <c r="A6" t="s">
        <v>1455</v>
      </c>
      <c r="B6" t="s">
        <v>1454</v>
      </c>
    </row>
    <row r="7" spans="1:2" x14ac:dyDescent="0.2">
      <c r="A7" t="s">
        <v>1457</v>
      </c>
      <c r="B7" t="s">
        <v>1456</v>
      </c>
    </row>
    <row r="8" spans="1:2" x14ac:dyDescent="0.2">
      <c r="A8" t="s">
        <v>1367</v>
      </c>
      <c r="B8" t="s">
        <v>1458</v>
      </c>
    </row>
    <row r="9" spans="1:2" x14ac:dyDescent="0.2">
      <c r="A9" t="s">
        <v>1460</v>
      </c>
      <c r="B9" t="s">
        <v>1459</v>
      </c>
    </row>
    <row r="10" spans="1:2" x14ac:dyDescent="0.2">
      <c r="A10" t="s">
        <v>1340</v>
      </c>
      <c r="B10" t="s">
        <v>1461</v>
      </c>
    </row>
    <row r="11" spans="1:2" x14ac:dyDescent="0.2">
      <c r="A11" t="s">
        <v>1423</v>
      </c>
      <c r="B11" t="s">
        <v>1462</v>
      </c>
    </row>
    <row r="12" spans="1:2" x14ac:dyDescent="0.2">
      <c r="A12">
        <v>11370</v>
      </c>
      <c r="B12" t="s">
        <v>1463</v>
      </c>
    </row>
    <row r="13" spans="1:2" x14ac:dyDescent="0.2">
      <c r="A13" t="s">
        <v>1320</v>
      </c>
      <c r="B13" t="s">
        <v>1464</v>
      </c>
    </row>
    <row r="14" spans="1:2" x14ac:dyDescent="0.2">
      <c r="A14" t="s">
        <v>1466</v>
      </c>
      <c r="B14" t="s">
        <v>1465</v>
      </c>
    </row>
    <row r="15" spans="1:2" x14ac:dyDescent="0.2">
      <c r="A15" t="s">
        <v>1319</v>
      </c>
      <c r="B15" t="s">
        <v>1467</v>
      </c>
    </row>
    <row r="16" spans="1:2" x14ac:dyDescent="0.2">
      <c r="A16" t="s">
        <v>1325</v>
      </c>
      <c r="B16" t="s">
        <v>1468</v>
      </c>
    </row>
    <row r="17" spans="1:2" x14ac:dyDescent="0.2">
      <c r="A17">
        <v>10463</v>
      </c>
      <c r="B17" t="s">
        <v>1469</v>
      </c>
    </row>
    <row r="18" spans="1:2" x14ac:dyDescent="0.2">
      <c r="A18" t="s">
        <v>1326</v>
      </c>
      <c r="B18" t="s">
        <v>1470</v>
      </c>
    </row>
    <row r="19" spans="1:2" x14ac:dyDescent="0.2">
      <c r="A19" t="s">
        <v>1472</v>
      </c>
      <c r="B19" t="s">
        <v>1471</v>
      </c>
    </row>
    <row r="20" spans="1:2" x14ac:dyDescent="0.2">
      <c r="A20" t="s">
        <v>1317</v>
      </c>
      <c r="B20" t="s">
        <v>1473</v>
      </c>
    </row>
    <row r="21" spans="1:2" x14ac:dyDescent="0.2">
      <c r="A21" t="s">
        <v>1366</v>
      </c>
      <c r="B21" t="s">
        <v>1474</v>
      </c>
    </row>
    <row r="22" spans="1:2" x14ac:dyDescent="0.2">
      <c r="A22" t="s">
        <v>1460</v>
      </c>
      <c r="B22" t="s">
        <v>1475</v>
      </c>
    </row>
    <row r="23" spans="1:2" x14ac:dyDescent="0.2">
      <c r="A23" t="s">
        <v>1436</v>
      </c>
      <c r="B23" t="s">
        <v>1476</v>
      </c>
    </row>
    <row r="24" spans="1:2" x14ac:dyDescent="0.2">
      <c r="A24" t="s">
        <v>1478</v>
      </c>
      <c r="B24" t="s">
        <v>1477</v>
      </c>
    </row>
    <row r="25" spans="1:2" x14ac:dyDescent="0.2">
      <c r="A25" t="s">
        <v>1316</v>
      </c>
      <c r="B25" t="s">
        <v>1479</v>
      </c>
    </row>
    <row r="26" spans="1:2" x14ac:dyDescent="0.2">
      <c r="A26" t="s">
        <v>1460</v>
      </c>
      <c r="B26" t="s">
        <v>1480</v>
      </c>
    </row>
    <row r="27" spans="1:2" x14ac:dyDescent="0.2">
      <c r="A27" t="s">
        <v>1351</v>
      </c>
      <c r="B27" t="s">
        <v>1481</v>
      </c>
    </row>
    <row r="28" spans="1:2" x14ac:dyDescent="0.2">
      <c r="A28" t="s">
        <v>1357</v>
      </c>
      <c r="B28" t="s">
        <v>1482</v>
      </c>
    </row>
    <row r="29" spans="1:2" x14ac:dyDescent="0.2">
      <c r="A29" t="s">
        <v>1484</v>
      </c>
      <c r="B29" t="s">
        <v>1483</v>
      </c>
    </row>
    <row r="30" spans="1:2" x14ac:dyDescent="0.2">
      <c r="A30" t="s">
        <v>1422</v>
      </c>
      <c r="B30" t="s">
        <v>1485</v>
      </c>
    </row>
    <row r="32" spans="1:2" x14ac:dyDescent="0.2">
      <c r="B32" s="5" t="s">
        <v>1486</v>
      </c>
    </row>
    <row r="33" spans="1:2" x14ac:dyDescent="0.2">
      <c r="A33" t="s">
        <v>1363</v>
      </c>
      <c r="B33" t="s">
        <v>1487</v>
      </c>
    </row>
    <row r="34" spans="1:2" x14ac:dyDescent="0.2">
      <c r="A34" t="s">
        <v>1489</v>
      </c>
      <c r="B34" t="s">
        <v>1488</v>
      </c>
    </row>
    <row r="35" spans="1:2" x14ac:dyDescent="0.2">
      <c r="A35" t="s">
        <v>1460</v>
      </c>
      <c r="B35" t="s">
        <v>1490</v>
      </c>
    </row>
    <row r="36" spans="1:2" x14ac:dyDescent="0.2">
      <c r="A36" t="s">
        <v>1492</v>
      </c>
      <c r="B36" t="s">
        <v>1491</v>
      </c>
    </row>
    <row r="37" spans="1:2" x14ac:dyDescent="0.2">
      <c r="A37" t="s">
        <v>1494</v>
      </c>
      <c r="B37" t="s">
        <v>1493</v>
      </c>
    </row>
    <row r="38" spans="1:2" x14ac:dyDescent="0.2">
      <c r="A38" t="s">
        <v>1415</v>
      </c>
      <c r="B38" t="s">
        <v>1495</v>
      </c>
    </row>
    <row r="39" spans="1:2" x14ac:dyDescent="0.2">
      <c r="A39" t="s">
        <v>1311</v>
      </c>
      <c r="B39" t="s">
        <v>1496</v>
      </c>
    </row>
    <row r="40" spans="1:2" x14ac:dyDescent="0.2">
      <c r="A40" t="s">
        <v>1331</v>
      </c>
      <c r="B40" t="s">
        <v>1497</v>
      </c>
    </row>
    <row r="41" spans="1:2" x14ac:dyDescent="0.2">
      <c r="A41" t="s">
        <v>1460</v>
      </c>
      <c r="B41" t="s">
        <v>1498</v>
      </c>
    </row>
    <row r="42" spans="1:2" x14ac:dyDescent="0.2">
      <c r="A42" t="s">
        <v>1348</v>
      </c>
      <c r="B42" t="s">
        <v>1499</v>
      </c>
    </row>
    <row r="43" spans="1:2" x14ac:dyDescent="0.2">
      <c r="A43" t="s">
        <v>1318</v>
      </c>
      <c r="B43" t="s">
        <v>1500</v>
      </c>
    </row>
    <row r="44" spans="1:2" x14ac:dyDescent="0.2">
      <c r="A44" t="s">
        <v>1345</v>
      </c>
      <c r="B44" t="s">
        <v>1501</v>
      </c>
    </row>
    <row r="45" spans="1:2" x14ac:dyDescent="0.2">
      <c r="A45" t="s">
        <v>1460</v>
      </c>
      <c r="B45" t="s">
        <v>1502</v>
      </c>
    </row>
    <row r="46" spans="1:2" x14ac:dyDescent="0.2">
      <c r="A46" t="s">
        <v>1350</v>
      </c>
      <c r="B46" t="s">
        <v>1503</v>
      </c>
    </row>
    <row r="47" spans="1:2" x14ac:dyDescent="0.2">
      <c r="A47" t="s">
        <v>1505</v>
      </c>
      <c r="B47" t="s">
        <v>1504</v>
      </c>
    </row>
    <row r="48" spans="1:2" x14ac:dyDescent="0.2">
      <c r="A48" t="s">
        <v>1507</v>
      </c>
      <c r="B48" t="s">
        <v>1506</v>
      </c>
    </row>
    <row r="49" spans="1:2" x14ac:dyDescent="0.2">
      <c r="A49" t="s">
        <v>1460</v>
      </c>
      <c r="B49" t="s">
        <v>1508</v>
      </c>
    </row>
    <row r="50" spans="1:2" x14ac:dyDescent="0.2">
      <c r="A50" t="s">
        <v>1313</v>
      </c>
      <c r="B50" t="s">
        <v>1509</v>
      </c>
    </row>
    <row r="51" spans="1:2" x14ac:dyDescent="0.2">
      <c r="A51" t="s">
        <v>1511</v>
      </c>
      <c r="B51" t="s">
        <v>1510</v>
      </c>
    </row>
    <row r="52" spans="1:2" x14ac:dyDescent="0.2">
      <c r="A52" t="s">
        <v>1369</v>
      </c>
      <c r="B52" t="s">
        <v>1512</v>
      </c>
    </row>
    <row r="53" spans="1:2" x14ac:dyDescent="0.2">
      <c r="A53" t="s">
        <v>1328</v>
      </c>
      <c r="B53" t="s">
        <v>1513</v>
      </c>
    </row>
    <row r="54" spans="1:2" x14ac:dyDescent="0.2">
      <c r="A54" t="s">
        <v>1364</v>
      </c>
      <c r="B54" t="s">
        <v>1514</v>
      </c>
    </row>
    <row r="55" spans="1:2" x14ac:dyDescent="0.2">
      <c r="A55" t="s">
        <v>1372</v>
      </c>
      <c r="B55" t="s">
        <v>1515</v>
      </c>
    </row>
    <row r="56" spans="1:2" x14ac:dyDescent="0.2">
      <c r="A56" t="s">
        <v>1517</v>
      </c>
      <c r="B56" t="s">
        <v>1516</v>
      </c>
    </row>
    <row r="57" spans="1:2" x14ac:dyDescent="0.2">
      <c r="A57" t="s">
        <v>1401</v>
      </c>
      <c r="B57" t="s">
        <v>1518</v>
      </c>
    </row>
    <row r="58" spans="1:2" x14ac:dyDescent="0.2">
      <c r="A58" t="s">
        <v>1406</v>
      </c>
      <c r="B58" t="s">
        <v>1519</v>
      </c>
    </row>
    <row r="59" spans="1:2" x14ac:dyDescent="0.2">
      <c r="A59" t="s">
        <v>1347</v>
      </c>
      <c r="B59" t="s">
        <v>1520</v>
      </c>
    </row>
    <row r="60" spans="1:2" x14ac:dyDescent="0.2">
      <c r="A60" t="s">
        <v>1385</v>
      </c>
      <c r="B60" t="s">
        <v>1521</v>
      </c>
    </row>
    <row r="61" spans="1:2" x14ac:dyDescent="0.2">
      <c r="A61" t="s">
        <v>1334</v>
      </c>
      <c r="B61" t="s">
        <v>1522</v>
      </c>
    </row>
    <row r="62" spans="1:2" x14ac:dyDescent="0.2">
      <c r="A62" t="s">
        <v>1398</v>
      </c>
      <c r="B62" t="s">
        <v>1523</v>
      </c>
    </row>
    <row r="63" spans="1:2" x14ac:dyDescent="0.2">
      <c r="A63" t="s">
        <v>1437</v>
      </c>
      <c r="B63" t="s">
        <v>1524</v>
      </c>
    </row>
    <row r="64" spans="1:2" x14ac:dyDescent="0.2">
      <c r="A64" t="s">
        <v>1526</v>
      </c>
      <c r="B64" t="s">
        <v>1525</v>
      </c>
    </row>
    <row r="65" spans="1:2" x14ac:dyDescent="0.2">
      <c r="A65" t="s">
        <v>1389</v>
      </c>
      <c r="B65" t="s">
        <v>1527</v>
      </c>
    </row>
    <row r="66" spans="1:2" x14ac:dyDescent="0.2">
      <c r="A66" t="s">
        <v>1386</v>
      </c>
      <c r="B66" t="s">
        <v>1528</v>
      </c>
    </row>
    <row r="67" spans="1:2" x14ac:dyDescent="0.2">
      <c r="A67" t="s">
        <v>1460</v>
      </c>
      <c r="B67" t="s">
        <v>1529</v>
      </c>
    </row>
    <row r="68" spans="1:2" x14ac:dyDescent="0.2">
      <c r="A68" t="s">
        <v>1397</v>
      </c>
      <c r="B68" t="s">
        <v>1530</v>
      </c>
    </row>
    <row r="69" spans="1:2" x14ac:dyDescent="0.2">
      <c r="A69" t="s">
        <v>1394</v>
      </c>
      <c r="B69" t="s">
        <v>1531</v>
      </c>
    </row>
    <row r="70" spans="1:2" x14ac:dyDescent="0.2">
      <c r="A70" t="s">
        <v>1404</v>
      </c>
      <c r="B70" t="s">
        <v>1532</v>
      </c>
    </row>
    <row r="71" spans="1:2" x14ac:dyDescent="0.2">
      <c r="A71" t="s">
        <v>1460</v>
      </c>
      <c r="B71" t="s">
        <v>1533</v>
      </c>
    </row>
    <row r="72" spans="1:2" x14ac:dyDescent="0.2">
      <c r="A72" t="s">
        <v>1535</v>
      </c>
      <c r="B72" t="s">
        <v>1534</v>
      </c>
    </row>
    <row r="73" spans="1:2" x14ac:dyDescent="0.2">
      <c r="A73" t="s">
        <v>1327</v>
      </c>
      <c r="B73" t="s">
        <v>1536</v>
      </c>
    </row>
    <row r="74" spans="1:2" x14ac:dyDescent="0.2">
      <c r="A74" t="s">
        <v>1344</v>
      </c>
      <c r="B74" t="s">
        <v>1537</v>
      </c>
    </row>
    <row r="75" spans="1:2" x14ac:dyDescent="0.2">
      <c r="A75" t="s">
        <v>1336</v>
      </c>
      <c r="B75" t="s">
        <v>1538</v>
      </c>
    </row>
    <row r="77" spans="1:2" x14ac:dyDescent="0.2">
      <c r="B77" s="5" t="s">
        <v>1539</v>
      </c>
    </row>
    <row r="78" spans="1:2" x14ac:dyDescent="0.2">
      <c r="A78" t="s">
        <v>1460</v>
      </c>
      <c r="B78" t="s">
        <v>1540</v>
      </c>
    </row>
    <row r="79" spans="1:2" x14ac:dyDescent="0.2">
      <c r="A79" t="s">
        <v>1541</v>
      </c>
      <c r="B79" t="s">
        <v>1540</v>
      </c>
    </row>
    <row r="80" spans="1:2" x14ac:dyDescent="0.2">
      <c r="A80" t="s">
        <v>1542</v>
      </c>
      <c r="B80" t="s">
        <v>1540</v>
      </c>
    </row>
    <row r="81" spans="1:2" x14ac:dyDescent="0.2">
      <c r="A81" t="s">
        <v>1543</v>
      </c>
      <c r="B81" t="s">
        <v>1540</v>
      </c>
    </row>
    <row r="82" spans="1:2" x14ac:dyDescent="0.2">
      <c r="A82" t="s">
        <v>1545</v>
      </c>
      <c r="B82" t="s">
        <v>1544</v>
      </c>
    </row>
    <row r="83" spans="1:2" x14ac:dyDescent="0.2">
      <c r="A83" t="s">
        <v>1396</v>
      </c>
      <c r="B83" t="s">
        <v>1546</v>
      </c>
    </row>
    <row r="84" spans="1:2" x14ac:dyDescent="0.2">
      <c r="A84" t="s">
        <v>1439</v>
      </c>
      <c r="B84" t="s">
        <v>1547</v>
      </c>
    </row>
    <row r="85" spans="1:2" x14ac:dyDescent="0.2">
      <c r="A85" t="s">
        <v>1460</v>
      </c>
      <c r="B85" t="s">
        <v>1683</v>
      </c>
    </row>
    <row r="86" spans="1:2" x14ac:dyDescent="0.2">
      <c r="A86" t="s">
        <v>1329</v>
      </c>
      <c r="B86" t="s">
        <v>1683</v>
      </c>
    </row>
    <row r="87" spans="1:2" x14ac:dyDescent="0.2">
      <c r="A87" t="s">
        <v>1362</v>
      </c>
      <c r="B87" t="s">
        <v>1683</v>
      </c>
    </row>
    <row r="88" spans="1:2" x14ac:dyDescent="0.2">
      <c r="A88" t="s">
        <v>1548</v>
      </c>
      <c r="B88" t="s">
        <v>1683</v>
      </c>
    </row>
    <row r="89" spans="1:2" x14ac:dyDescent="0.2">
      <c r="A89" t="s">
        <v>1460</v>
      </c>
      <c r="B89" t="s">
        <v>1549</v>
      </c>
    </row>
    <row r="90" spans="1:2" x14ac:dyDescent="0.2">
      <c r="A90" t="s">
        <v>1352</v>
      </c>
      <c r="B90" t="s">
        <v>1549</v>
      </c>
    </row>
    <row r="91" spans="1:2" x14ac:dyDescent="0.2">
      <c r="A91" t="s">
        <v>1393</v>
      </c>
      <c r="B91" t="s">
        <v>1549</v>
      </c>
    </row>
    <row r="92" spans="1:2" x14ac:dyDescent="0.2">
      <c r="A92" t="s">
        <v>1424</v>
      </c>
      <c r="B92" t="s">
        <v>1549</v>
      </c>
    </row>
    <row r="93" spans="1:2" x14ac:dyDescent="0.2">
      <c r="A93">
        <v>10463</v>
      </c>
      <c r="B93" t="s">
        <v>1550</v>
      </c>
    </row>
    <row r="94" spans="1:2" x14ac:dyDescent="0.2">
      <c r="A94" t="s">
        <v>1460</v>
      </c>
      <c r="B94" t="s">
        <v>1551</v>
      </c>
    </row>
    <row r="95" spans="1:2" x14ac:dyDescent="0.2">
      <c r="A95" t="s">
        <v>1378</v>
      </c>
      <c r="B95" t="s">
        <v>1551</v>
      </c>
    </row>
    <row r="96" spans="1:2" x14ac:dyDescent="0.2">
      <c r="A96" t="s">
        <v>1322</v>
      </c>
      <c r="B96" t="s">
        <v>1551</v>
      </c>
    </row>
    <row r="97" spans="1:2" x14ac:dyDescent="0.2">
      <c r="A97" t="s">
        <v>1409</v>
      </c>
      <c r="B97" t="s">
        <v>1551</v>
      </c>
    </row>
    <row r="98" spans="1:2" x14ac:dyDescent="0.2">
      <c r="A98" t="s">
        <v>1428</v>
      </c>
      <c r="B98" t="s">
        <v>1552</v>
      </c>
    </row>
    <row r="99" spans="1:2" x14ac:dyDescent="0.2">
      <c r="A99" t="s">
        <v>1460</v>
      </c>
      <c r="B99" t="s">
        <v>1553</v>
      </c>
    </row>
    <row r="100" spans="1:2" x14ac:dyDescent="0.2">
      <c r="A100" t="s">
        <v>1402</v>
      </c>
      <c r="B100" t="s">
        <v>1553</v>
      </c>
    </row>
    <row r="101" spans="1:2" x14ac:dyDescent="0.2">
      <c r="A101" t="s">
        <v>1433</v>
      </c>
      <c r="B101" t="s">
        <v>1553</v>
      </c>
    </row>
    <row r="102" spans="1:2" x14ac:dyDescent="0.2">
      <c r="A102" t="s">
        <v>1383</v>
      </c>
      <c r="B102" t="s">
        <v>1553</v>
      </c>
    </row>
    <row r="103" spans="1:2" x14ac:dyDescent="0.2">
      <c r="A103" t="s">
        <v>1431</v>
      </c>
      <c r="B103" t="s">
        <v>1553</v>
      </c>
    </row>
    <row r="104" spans="1:2" x14ac:dyDescent="0.2">
      <c r="A104" t="s">
        <v>1554</v>
      </c>
      <c r="B104" t="s">
        <v>1553</v>
      </c>
    </row>
    <row r="105" spans="1:2" x14ac:dyDescent="0.2">
      <c r="B105" t="s">
        <v>1555</v>
      </c>
    </row>
    <row r="106" spans="1:2" x14ac:dyDescent="0.2">
      <c r="A106" t="s">
        <v>1341</v>
      </c>
      <c r="B106" t="s">
        <v>1555</v>
      </c>
    </row>
    <row r="107" spans="1:2" x14ac:dyDescent="0.2">
      <c r="A107" t="s">
        <v>1390</v>
      </c>
      <c r="B107" t="s">
        <v>1555</v>
      </c>
    </row>
    <row r="108" spans="1:2" x14ac:dyDescent="0.2">
      <c r="A108" t="s">
        <v>1429</v>
      </c>
      <c r="B108" t="s">
        <v>1555</v>
      </c>
    </row>
    <row r="109" spans="1:2" x14ac:dyDescent="0.2">
      <c r="A109" t="s">
        <v>1375</v>
      </c>
      <c r="B109" t="s">
        <v>1556</v>
      </c>
    </row>
    <row r="110" spans="1:2" x14ac:dyDescent="0.2">
      <c r="A110" t="s">
        <v>1460</v>
      </c>
      <c r="B110" t="s">
        <v>1557</v>
      </c>
    </row>
    <row r="111" spans="1:2" x14ac:dyDescent="0.2">
      <c r="A111" t="s">
        <v>1421</v>
      </c>
      <c r="B111" t="s">
        <v>1557</v>
      </c>
    </row>
    <row r="112" spans="1:2" x14ac:dyDescent="0.2">
      <c r="A112" t="s">
        <v>1381</v>
      </c>
      <c r="B112" t="s">
        <v>1557</v>
      </c>
    </row>
    <row r="113" spans="1:2" x14ac:dyDescent="0.2">
      <c r="A113" t="s">
        <v>1335</v>
      </c>
      <c r="B113" t="s">
        <v>1558</v>
      </c>
    </row>
    <row r="114" spans="1:2" x14ac:dyDescent="0.2">
      <c r="A114" t="s">
        <v>1379</v>
      </c>
      <c r="B114" t="s">
        <v>1559</v>
      </c>
    </row>
    <row r="115" spans="1:2" x14ac:dyDescent="0.2">
      <c r="A115" t="s">
        <v>1360</v>
      </c>
      <c r="B115" t="s">
        <v>1560</v>
      </c>
    </row>
    <row r="116" spans="1:2" x14ac:dyDescent="0.2">
      <c r="A116" t="s">
        <v>1315</v>
      </c>
      <c r="B116" t="s">
        <v>1561</v>
      </c>
    </row>
    <row r="117" spans="1:2" x14ac:dyDescent="0.2">
      <c r="A117" t="s">
        <v>1430</v>
      </c>
      <c r="B117" t="s">
        <v>1562</v>
      </c>
    </row>
    <row r="118" spans="1:2" x14ac:dyDescent="0.2">
      <c r="A118" t="s">
        <v>1361</v>
      </c>
      <c r="B118" t="s">
        <v>1563</v>
      </c>
    </row>
    <row r="119" spans="1:2" x14ac:dyDescent="0.2">
      <c r="A119" t="s">
        <v>1349</v>
      </c>
      <c r="B119" t="s">
        <v>1564</v>
      </c>
    </row>
    <row r="120" spans="1:2" x14ac:dyDescent="0.2">
      <c r="A120" t="s">
        <v>1460</v>
      </c>
      <c r="B120" t="s">
        <v>1565</v>
      </c>
    </row>
    <row r="121" spans="1:2" x14ac:dyDescent="0.2">
      <c r="A121" t="s">
        <v>1432</v>
      </c>
      <c r="B121" t="s">
        <v>1565</v>
      </c>
    </row>
    <row r="122" spans="1:2" x14ac:dyDescent="0.2">
      <c r="A122" t="s">
        <v>1425</v>
      </c>
      <c r="B122" t="s">
        <v>1565</v>
      </c>
    </row>
    <row r="123" spans="1:2" x14ac:dyDescent="0.2">
      <c r="A123" t="s">
        <v>1417</v>
      </c>
      <c r="B123" t="s">
        <v>1565</v>
      </c>
    </row>
    <row r="124" spans="1:2" x14ac:dyDescent="0.2">
      <c r="A124" t="s">
        <v>1567</v>
      </c>
      <c r="B124" t="s">
        <v>1566</v>
      </c>
    </row>
    <row r="125" spans="1:2" x14ac:dyDescent="0.2">
      <c r="A125" t="s">
        <v>1382</v>
      </c>
      <c r="B125" t="s">
        <v>1568</v>
      </c>
    </row>
    <row r="126" spans="1:2" x14ac:dyDescent="0.2">
      <c r="A126" t="s">
        <v>1376</v>
      </c>
      <c r="B126" t="s">
        <v>1569</v>
      </c>
    </row>
    <row r="127" spans="1:2" x14ac:dyDescent="0.2">
      <c r="A127" t="s">
        <v>1407</v>
      </c>
      <c r="B127" t="s">
        <v>1570</v>
      </c>
    </row>
    <row r="128" spans="1:2" x14ac:dyDescent="0.2">
      <c r="B128" t="s">
        <v>1570</v>
      </c>
    </row>
    <row r="129" spans="1:2" x14ac:dyDescent="0.2">
      <c r="B129" s="5" t="s">
        <v>1571</v>
      </c>
    </row>
    <row r="130" spans="1:2" x14ac:dyDescent="0.2">
      <c r="A130" t="s">
        <v>1573</v>
      </c>
      <c r="B130" t="s">
        <v>1572</v>
      </c>
    </row>
    <row r="131" spans="1:2" x14ac:dyDescent="0.2">
      <c r="B131" t="s">
        <v>1572</v>
      </c>
    </row>
    <row r="132" spans="1:2" x14ac:dyDescent="0.2">
      <c r="A132" t="s">
        <v>1575</v>
      </c>
      <c r="B132" t="s">
        <v>1574</v>
      </c>
    </row>
    <row r="133" spans="1:2" x14ac:dyDescent="0.2">
      <c r="A133" t="s">
        <v>1442</v>
      </c>
      <c r="B133" t="s">
        <v>1576</v>
      </c>
    </row>
    <row r="134" spans="1:2" x14ac:dyDescent="0.2">
      <c r="A134" t="s">
        <v>1578</v>
      </c>
      <c r="B134" t="s">
        <v>1577</v>
      </c>
    </row>
    <row r="135" spans="1:2" x14ac:dyDescent="0.2">
      <c r="A135" t="s">
        <v>1356</v>
      </c>
      <c r="B135" t="s">
        <v>1579</v>
      </c>
    </row>
    <row r="136" spans="1:2" x14ac:dyDescent="0.2">
      <c r="A136" t="s">
        <v>1427</v>
      </c>
      <c r="B136" t="s">
        <v>1580</v>
      </c>
    </row>
    <row r="137" spans="1:2" x14ac:dyDescent="0.2">
      <c r="A137" t="s">
        <v>1426</v>
      </c>
      <c r="B137" t="s">
        <v>1581</v>
      </c>
    </row>
    <row r="138" spans="1:2" x14ac:dyDescent="0.2">
      <c r="B138" t="s">
        <v>1582</v>
      </c>
    </row>
    <row r="139" spans="1:2" x14ac:dyDescent="0.2">
      <c r="A139" t="s">
        <v>1346</v>
      </c>
      <c r="B139" t="s">
        <v>1582</v>
      </c>
    </row>
    <row r="140" spans="1:2" x14ac:dyDescent="0.2">
      <c r="A140">
        <v>11370</v>
      </c>
      <c r="B140" t="s">
        <v>1582</v>
      </c>
    </row>
    <row r="141" spans="1:2" x14ac:dyDescent="0.2">
      <c r="A141" t="s">
        <v>1380</v>
      </c>
      <c r="B141" t="s">
        <v>1583</v>
      </c>
    </row>
    <row r="142" spans="1:2" x14ac:dyDescent="0.2">
      <c r="A142" t="s">
        <v>1333</v>
      </c>
      <c r="B142" t="s">
        <v>1584</v>
      </c>
    </row>
    <row r="143" spans="1:2" x14ac:dyDescent="0.2">
      <c r="A143" t="s">
        <v>1586</v>
      </c>
      <c r="B143" t="s">
        <v>1585</v>
      </c>
    </row>
    <row r="144" spans="1:2" x14ac:dyDescent="0.2">
      <c r="B144" t="s">
        <v>1587</v>
      </c>
    </row>
    <row r="145" spans="1:2" x14ac:dyDescent="0.2">
      <c r="A145" t="s">
        <v>1434</v>
      </c>
      <c r="B145" t="s">
        <v>1588</v>
      </c>
    </row>
    <row r="146" spans="1:2" x14ac:dyDescent="0.2">
      <c r="A146" t="s">
        <v>1343</v>
      </c>
      <c r="B146" t="s">
        <v>1589</v>
      </c>
    </row>
    <row r="147" spans="1:2" x14ac:dyDescent="0.2">
      <c r="B147" t="s">
        <v>1590</v>
      </c>
    </row>
    <row r="148" spans="1:2" x14ac:dyDescent="0.2">
      <c r="A148" t="s">
        <v>1338</v>
      </c>
      <c r="B148" t="s">
        <v>1591</v>
      </c>
    </row>
    <row r="149" spans="1:2" x14ac:dyDescent="0.2">
      <c r="A149" t="s">
        <v>1314</v>
      </c>
      <c r="B149" t="s">
        <v>1592</v>
      </c>
    </row>
    <row r="150" spans="1:2" x14ac:dyDescent="0.2">
      <c r="A150" t="s">
        <v>1594</v>
      </c>
      <c r="B150" t="s">
        <v>1593</v>
      </c>
    </row>
    <row r="151" spans="1:2" x14ac:dyDescent="0.2">
      <c r="A151" t="s">
        <v>1596</v>
      </c>
      <c r="B151" t="s">
        <v>1595</v>
      </c>
    </row>
    <row r="152" spans="1:2" x14ac:dyDescent="0.2">
      <c r="A152" t="s">
        <v>1392</v>
      </c>
      <c r="B152" t="s">
        <v>1597</v>
      </c>
    </row>
    <row r="153" spans="1:2" x14ac:dyDescent="0.2">
      <c r="A153" t="s">
        <v>1405</v>
      </c>
      <c r="B153" t="s">
        <v>1598</v>
      </c>
    </row>
    <row r="154" spans="1:2" x14ac:dyDescent="0.2">
      <c r="A154" t="s">
        <v>1330</v>
      </c>
      <c r="B154" t="s">
        <v>1599</v>
      </c>
    </row>
    <row r="155" spans="1:2" x14ac:dyDescent="0.2">
      <c r="B155" t="s">
        <v>1600</v>
      </c>
    </row>
    <row r="156" spans="1:2" x14ac:dyDescent="0.2">
      <c r="A156" t="s">
        <v>1324</v>
      </c>
      <c r="B156" t="s">
        <v>1601</v>
      </c>
    </row>
    <row r="157" spans="1:2" x14ac:dyDescent="0.2">
      <c r="A157" t="s">
        <v>1312</v>
      </c>
      <c r="B157" t="s">
        <v>1602</v>
      </c>
    </row>
    <row r="158" spans="1:2" x14ac:dyDescent="0.2">
      <c r="A158" t="s">
        <v>1604</v>
      </c>
      <c r="B158" t="s">
        <v>1603</v>
      </c>
    </row>
    <row r="159" spans="1:2" x14ac:dyDescent="0.2">
      <c r="B159" t="s">
        <v>1605</v>
      </c>
    </row>
    <row r="160" spans="1:2" x14ac:dyDescent="0.2">
      <c r="A160" t="s">
        <v>1419</v>
      </c>
      <c r="B160" t="s">
        <v>1606</v>
      </c>
    </row>
    <row r="161" spans="1:2" x14ac:dyDescent="0.2">
      <c r="A161" t="s">
        <v>1403</v>
      </c>
      <c r="B161" t="s">
        <v>1607</v>
      </c>
    </row>
    <row r="162" spans="1:2" x14ac:dyDescent="0.2">
      <c r="B162" t="s">
        <v>1608</v>
      </c>
    </row>
    <row r="163" spans="1:2" x14ac:dyDescent="0.2">
      <c r="A163" t="s">
        <v>1610</v>
      </c>
      <c r="B163" t="s">
        <v>1609</v>
      </c>
    </row>
    <row r="164" spans="1:2" x14ac:dyDescent="0.2">
      <c r="A164" t="s">
        <v>1441</v>
      </c>
      <c r="B164" t="s">
        <v>1609</v>
      </c>
    </row>
    <row r="165" spans="1:2" x14ac:dyDescent="0.2">
      <c r="A165" t="s">
        <v>1420</v>
      </c>
      <c r="B165" t="s">
        <v>1611</v>
      </c>
    </row>
    <row r="166" spans="1:2" x14ac:dyDescent="0.2">
      <c r="A166" t="s">
        <v>1613</v>
      </c>
      <c r="B166" t="s">
        <v>1612</v>
      </c>
    </row>
    <row r="167" spans="1:2" x14ac:dyDescent="0.2">
      <c r="A167" t="s">
        <v>1414</v>
      </c>
      <c r="B167" t="s">
        <v>1614</v>
      </c>
    </row>
    <row r="168" spans="1:2" x14ac:dyDescent="0.2">
      <c r="A168" t="s">
        <v>1374</v>
      </c>
      <c r="B168" t="s">
        <v>1615</v>
      </c>
    </row>
    <row r="169" spans="1:2" x14ac:dyDescent="0.2">
      <c r="A169" t="s">
        <v>1354</v>
      </c>
      <c r="B169" t="s">
        <v>1616</v>
      </c>
    </row>
    <row r="170" spans="1:2" x14ac:dyDescent="0.2">
      <c r="A170" t="s">
        <v>1399</v>
      </c>
      <c r="B170" t="s">
        <v>1617</v>
      </c>
    </row>
    <row r="171" spans="1:2" x14ac:dyDescent="0.2">
      <c r="B171" t="s">
        <v>1618</v>
      </c>
    </row>
    <row r="172" spans="1:2" x14ac:dyDescent="0.2">
      <c r="A172" t="s">
        <v>1620</v>
      </c>
      <c r="B172" t="s">
        <v>1619</v>
      </c>
    </row>
    <row r="173" spans="1:2" x14ac:dyDescent="0.2">
      <c r="A173" t="s">
        <v>1342</v>
      </c>
      <c r="B173" t="s">
        <v>1621</v>
      </c>
    </row>
    <row r="174" spans="1:2" x14ac:dyDescent="0.2">
      <c r="B174" t="s">
        <v>1622</v>
      </c>
    </row>
    <row r="175" spans="1:2" x14ac:dyDescent="0.2">
      <c r="A175" t="s">
        <v>1412</v>
      </c>
      <c r="B175" t="s">
        <v>1623</v>
      </c>
    </row>
    <row r="176" spans="1:2" x14ac:dyDescent="0.2">
      <c r="A176" t="s">
        <v>1413</v>
      </c>
      <c r="B176" t="s">
        <v>1624</v>
      </c>
    </row>
    <row r="177" spans="1:2" x14ac:dyDescent="0.2">
      <c r="B177" t="s">
        <v>1625</v>
      </c>
    </row>
    <row r="178" spans="1:2" x14ac:dyDescent="0.2">
      <c r="A178" t="s">
        <v>1627</v>
      </c>
      <c r="B178" t="s">
        <v>1626</v>
      </c>
    </row>
    <row r="179" spans="1:2" x14ac:dyDescent="0.2">
      <c r="A179" t="s">
        <v>1408</v>
      </c>
      <c r="B179" t="s">
        <v>1628</v>
      </c>
    </row>
    <row r="180" spans="1:2" x14ac:dyDescent="0.2">
      <c r="A180" t="s">
        <v>1373</v>
      </c>
      <c r="B180" t="s">
        <v>1629</v>
      </c>
    </row>
    <row r="181" spans="1:2" x14ac:dyDescent="0.2">
      <c r="A181" t="s">
        <v>1631</v>
      </c>
      <c r="B181" t="s">
        <v>1630</v>
      </c>
    </row>
    <row r="182" spans="1:2" x14ac:dyDescent="0.2">
      <c r="A182" t="s">
        <v>1633</v>
      </c>
      <c r="B182" t="s">
        <v>1632</v>
      </c>
    </row>
    <row r="183" spans="1:2" x14ac:dyDescent="0.2">
      <c r="A183" t="s">
        <v>1400</v>
      </c>
      <c r="B183" t="s">
        <v>1634</v>
      </c>
    </row>
    <row r="184" spans="1:2" x14ac:dyDescent="0.2">
      <c r="A184" t="s">
        <v>1370</v>
      </c>
      <c r="B184" t="s">
        <v>1635</v>
      </c>
    </row>
    <row r="185" spans="1:2" x14ac:dyDescent="0.2">
      <c r="A185" t="s">
        <v>1637</v>
      </c>
      <c r="B185" t="s">
        <v>1636</v>
      </c>
    </row>
    <row r="186" spans="1:2" x14ac:dyDescent="0.2">
      <c r="A186" t="s">
        <v>1639</v>
      </c>
      <c r="B186" t="s">
        <v>1638</v>
      </c>
    </row>
    <row r="187" spans="1:2" x14ac:dyDescent="0.2">
      <c r="A187" t="s">
        <v>1641</v>
      </c>
      <c r="B187" t="s">
        <v>1640</v>
      </c>
    </row>
    <row r="188" spans="1:2" x14ac:dyDescent="0.2">
      <c r="A188" t="s">
        <v>1643</v>
      </c>
      <c r="B188" t="s">
        <v>1642</v>
      </c>
    </row>
    <row r="189" spans="1:2" x14ac:dyDescent="0.2">
      <c r="A189" t="s">
        <v>1645</v>
      </c>
      <c r="B189" t="s">
        <v>1644</v>
      </c>
    </row>
    <row r="190" spans="1:2" x14ac:dyDescent="0.2">
      <c r="A190" t="s">
        <v>1647</v>
      </c>
      <c r="B190" t="s">
        <v>1646</v>
      </c>
    </row>
    <row r="191" spans="1:2" x14ac:dyDescent="0.2">
      <c r="A191" t="s">
        <v>1337</v>
      </c>
      <c r="B191" t="s">
        <v>1648</v>
      </c>
    </row>
    <row r="192" spans="1:2" x14ac:dyDescent="0.2">
      <c r="A192" t="s">
        <v>1365</v>
      </c>
      <c r="B192" t="s">
        <v>1649</v>
      </c>
    </row>
    <row r="193" spans="1:2" x14ac:dyDescent="0.2">
      <c r="A193" t="s">
        <v>1651</v>
      </c>
      <c r="B193" t="s">
        <v>1650</v>
      </c>
    </row>
    <row r="194" spans="1:2" x14ac:dyDescent="0.2">
      <c r="A194" t="s">
        <v>1339</v>
      </c>
      <c r="B194" t="s">
        <v>1652</v>
      </c>
    </row>
    <row r="195" spans="1:2" x14ac:dyDescent="0.2">
      <c r="A195" t="s">
        <v>1654</v>
      </c>
      <c r="B195" t="s">
        <v>1653</v>
      </c>
    </row>
    <row r="196" spans="1:2" x14ac:dyDescent="0.2">
      <c r="A196" t="s">
        <v>1656</v>
      </c>
      <c r="B196" t="s">
        <v>1655</v>
      </c>
    </row>
    <row r="197" spans="1:2" x14ac:dyDescent="0.2">
      <c r="B197" t="s">
        <v>1657</v>
      </c>
    </row>
    <row r="198" spans="1:2" x14ac:dyDescent="0.2">
      <c r="A198" t="s">
        <v>1659</v>
      </c>
      <c r="B198" t="s">
        <v>1658</v>
      </c>
    </row>
    <row r="199" spans="1:2" x14ac:dyDescent="0.2">
      <c r="A199" t="s">
        <v>1395</v>
      </c>
      <c r="B199" t="s">
        <v>1660</v>
      </c>
    </row>
    <row r="200" spans="1:2" x14ac:dyDescent="0.2">
      <c r="A200" t="s">
        <v>1662</v>
      </c>
      <c r="B200" t="s">
        <v>1661</v>
      </c>
    </row>
    <row r="201" spans="1:2" x14ac:dyDescent="0.2">
      <c r="A201" t="s">
        <v>1664</v>
      </c>
      <c r="B201" t="s">
        <v>1663</v>
      </c>
    </row>
    <row r="202" spans="1:2" x14ac:dyDescent="0.2">
      <c r="A202" t="s">
        <v>1411</v>
      </c>
      <c r="B202" t="s">
        <v>1665</v>
      </c>
    </row>
    <row r="204" spans="1:2" x14ac:dyDescent="0.2">
      <c r="B204" s="5" t="s">
        <v>1666</v>
      </c>
    </row>
    <row r="205" spans="1:2" x14ac:dyDescent="0.2">
      <c r="A205" t="s">
        <v>1332</v>
      </c>
      <c r="B205" t="s">
        <v>1667</v>
      </c>
    </row>
    <row r="206" spans="1:2" x14ac:dyDescent="0.2">
      <c r="A206" t="s">
        <v>1371</v>
      </c>
      <c r="B206" t="s">
        <v>1668</v>
      </c>
    </row>
    <row r="207" spans="1:2" x14ac:dyDescent="0.2">
      <c r="A207" t="s">
        <v>1355</v>
      </c>
      <c r="B207" t="s">
        <v>1669</v>
      </c>
    </row>
    <row r="208" spans="1:2" x14ac:dyDescent="0.2">
      <c r="A208" t="s">
        <v>1435</v>
      </c>
      <c r="B208" t="s">
        <v>1670</v>
      </c>
    </row>
    <row r="209" spans="1:2" x14ac:dyDescent="0.2">
      <c r="A209" t="s">
        <v>1672</v>
      </c>
      <c r="B209" t="s">
        <v>1671</v>
      </c>
    </row>
    <row r="210" spans="1:2" x14ac:dyDescent="0.2">
      <c r="A210" t="s">
        <v>1674</v>
      </c>
      <c r="B210" t="s">
        <v>1673</v>
      </c>
    </row>
    <row r="211" spans="1:2" x14ac:dyDescent="0.2">
      <c r="A211" t="s">
        <v>1388</v>
      </c>
      <c r="B211" t="s">
        <v>1675</v>
      </c>
    </row>
    <row r="212" spans="1:2" x14ac:dyDescent="0.2">
      <c r="A212" t="s">
        <v>1391</v>
      </c>
      <c r="B212" t="s">
        <v>1676</v>
      </c>
    </row>
    <row r="213" spans="1:2" x14ac:dyDescent="0.2">
      <c r="A213" t="s">
        <v>1678</v>
      </c>
      <c r="B213" t="s">
        <v>1677</v>
      </c>
    </row>
    <row r="214" spans="1:2" x14ac:dyDescent="0.2">
      <c r="A214" t="s">
        <v>1440</v>
      </c>
      <c r="B214" t="s">
        <v>1679</v>
      </c>
    </row>
    <row r="215" spans="1:2" x14ac:dyDescent="0.2">
      <c r="A215" t="s">
        <v>1321</v>
      </c>
      <c r="B215" t="s">
        <v>1680</v>
      </c>
    </row>
    <row r="216" spans="1:2" x14ac:dyDescent="0.2">
      <c r="A216" t="s">
        <v>1682</v>
      </c>
      <c r="B216" t="s">
        <v>1681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Bottom 10</vt:lpstr>
      <vt:lpstr>Top 10</vt:lpstr>
      <vt:lpstr>Price Borough</vt:lpstr>
      <vt:lpstr>Sheet12</vt:lpstr>
      <vt:lpstr>Sales Years</vt:lpstr>
      <vt:lpstr>Pizza</vt:lpstr>
      <vt:lpstr>Boroughs</vt:lpstr>
      <vt:lpstr>Neighborhood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2023-01-13T13:56:04Z</dcterms:created>
  <dcterms:modified xsi:type="dcterms:W3CDTF">2023-02-21T20:08:10Z</dcterms:modified>
</cp:coreProperties>
</file>