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My Drive\Stanford\projects\structural-consequences\data\"/>
    </mc:Choice>
  </mc:AlternateContent>
  <xr:revisionPtr revIDLastSave="0" documentId="13_ncr:1_{C3990029-F078-4793-9D20-F3BE3CD78C50}" xr6:coauthVersionLast="46" xr6:coauthVersionMax="46" xr10:uidLastSave="{00000000-0000-0000-0000-000000000000}"/>
  <bookViews>
    <workbookView xWindow="-110" yWindow="-110" windowWidth="19420" windowHeight="10420" xr2:uid="{00000000-000D-0000-FFFF-FFFF00000000}"/>
  </bookViews>
  <sheets>
    <sheet name="data" sheetId="1" r:id="rId1"/>
    <sheet name="condi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6" i="1" l="1"/>
  <c r="P35" i="1"/>
  <c r="P34" i="1"/>
  <c r="P33" i="1"/>
  <c r="P32" i="1"/>
  <c r="P31" i="1"/>
  <c r="P30" i="1"/>
  <c r="P29" i="1"/>
  <c r="P28" i="1"/>
  <c r="P27" i="1"/>
  <c r="P26" i="1"/>
  <c r="P25" i="1"/>
  <c r="Z25" i="1"/>
  <c r="Z18" i="1"/>
  <c r="Z19" i="1"/>
  <c r="Z20" i="1"/>
  <c r="Z21" i="1"/>
  <c r="Z22" i="1"/>
  <c r="Z23" i="1"/>
  <c r="Z24" i="1"/>
  <c r="Z17" i="1"/>
  <c r="Z3" i="1"/>
  <c r="Z4" i="1"/>
  <c r="Z5" i="1"/>
  <c r="Z6" i="1"/>
  <c r="Z7" i="1"/>
  <c r="Z8" i="1"/>
  <c r="Z9" i="1"/>
  <c r="Z10" i="1"/>
  <c r="Z11" i="1"/>
  <c r="Z12" i="1"/>
  <c r="Z13" i="1"/>
  <c r="Z14" i="1"/>
  <c r="Z15" i="1"/>
  <c r="Z16" i="1"/>
  <c r="Z2" i="1"/>
  <c r="P24" i="1"/>
  <c r="P23" i="1"/>
  <c r="P22" i="1"/>
  <c r="P21" i="1"/>
  <c r="P20" i="1"/>
  <c r="P19" i="1"/>
  <c r="P18" i="1"/>
  <c r="P17" i="1"/>
  <c r="P16" i="1"/>
  <c r="P15" i="1"/>
  <c r="P14" i="1"/>
  <c r="P13" i="1"/>
  <c r="P12" i="1"/>
  <c r="P11" i="1"/>
  <c r="P10" i="1"/>
  <c r="P9" i="1"/>
  <c r="P8" i="1"/>
  <c r="P7" i="1"/>
  <c r="P6" i="1"/>
  <c r="P5" i="1"/>
  <c r="P4" i="1"/>
  <c r="P3" i="1"/>
  <c r="P2" i="1"/>
  <c r="H5" i="2" l="1"/>
  <c r="H2" i="2"/>
  <c r="D5" i="2"/>
  <c r="M5" i="2"/>
  <c r="V5" i="2"/>
  <c r="W8" i="2"/>
  <c r="W9" i="2"/>
  <c r="W10" i="2"/>
  <c r="W11" i="2"/>
  <c r="W12" i="2"/>
  <c r="W13" i="2"/>
  <c r="W14" i="2"/>
  <c r="W7" i="2"/>
  <c r="N8" i="2"/>
  <c r="N9" i="2"/>
  <c r="N10" i="2"/>
  <c r="N11" i="2"/>
  <c r="N12" i="2"/>
  <c r="N13" i="2"/>
  <c r="N14" i="2"/>
  <c r="N7" i="2"/>
  <c r="E8" i="2"/>
  <c r="E9" i="2"/>
  <c r="E10" i="2"/>
  <c r="E11" i="2"/>
  <c r="E12" i="2"/>
  <c r="E13" i="2"/>
  <c r="E14" i="2"/>
  <c r="E7" i="2"/>
  <c r="Z5" i="2"/>
  <c r="Q5" i="2"/>
  <c r="F8" i="2" l="1"/>
  <c r="G8" i="2" s="1"/>
  <c r="X10" i="2"/>
  <c r="Y10" i="2" s="1"/>
  <c r="F11" i="2"/>
  <c r="G11" i="2" s="1"/>
  <c r="F10" i="2"/>
  <c r="G10" i="2" s="1"/>
  <c r="F7" i="2"/>
  <c r="G7" i="2" s="1"/>
  <c r="F9" i="2"/>
  <c r="G9" i="2" s="1"/>
  <c r="F14" i="2"/>
  <c r="G14" i="2" s="1"/>
  <c r="F13" i="2"/>
  <c r="G13" i="2" s="1"/>
  <c r="F12" i="2"/>
  <c r="G12" i="2" s="1"/>
  <c r="O7" i="2"/>
  <c r="P7" i="2" s="1"/>
  <c r="X9" i="2"/>
  <c r="Y9" i="2" s="1"/>
  <c r="X13" i="2"/>
  <c r="Y13" i="2" s="1"/>
  <c r="X8" i="2"/>
  <c r="Y8" i="2" s="1"/>
  <c r="X12" i="2"/>
  <c r="Y12" i="2" s="1"/>
  <c r="X11" i="2"/>
  <c r="Y11" i="2" s="1"/>
  <c r="X7" i="2"/>
  <c r="Y7" i="2" s="1"/>
  <c r="X14" i="2"/>
  <c r="Y14" i="2" s="1"/>
  <c r="O9" i="2"/>
  <c r="O8" i="2"/>
  <c r="P8" i="2" s="1"/>
  <c r="O13" i="2"/>
  <c r="P13" i="2" s="1"/>
  <c r="O12" i="2"/>
  <c r="P12" i="2" s="1"/>
  <c r="O14" i="2"/>
  <c r="P14" i="2" s="1"/>
  <c r="O11" i="2"/>
  <c r="P11" i="2" s="1"/>
  <c r="O10" i="2"/>
  <c r="P10" i="2" s="1"/>
  <c r="F2" i="2" l="1"/>
  <c r="P9" i="2"/>
  <c r="P5" i="2" s="1"/>
  <c r="Y5" i="2"/>
  <c r="G5" i="2"/>
  <c r="E2" i="2"/>
  <c r="G2" i="2" l="1"/>
</calcChain>
</file>

<file path=xl/sharedStrings.xml><?xml version="1.0" encoding="utf-8"?>
<sst xmlns="http://schemas.openxmlformats.org/spreadsheetml/2006/main" count="1208" uniqueCount="240">
  <si>
    <t>consent</t>
  </si>
  <si>
    <t>calibrate_poss_1</t>
  </si>
  <si>
    <t>calibrate_poss_2</t>
  </si>
  <si>
    <t>calibrate_norm_1</t>
  </si>
  <si>
    <t>calibrate_norm_2</t>
  </si>
  <si>
    <t>check_group_berry</t>
  </si>
  <si>
    <t>possibility_change</t>
  </si>
  <si>
    <t>intervention</t>
  </si>
  <si>
    <t>intervention_diff</t>
  </si>
  <si>
    <t>age</t>
  </si>
  <si>
    <t>gender</t>
  </si>
  <si>
    <t>race</t>
  </si>
  <si>
    <t>condition</t>
  </si>
  <si>
    <t>file</t>
  </si>
  <si>
    <t>test_date</t>
  </si>
  <si>
    <t>location</t>
  </si>
  <si>
    <t>onlineTesting_id</t>
  </si>
  <si>
    <t>age_cat</t>
  </si>
  <si>
    <t>exclude</t>
  </si>
  <si>
    <t>atypical</t>
  </si>
  <si>
    <t>exp_error</t>
  </si>
  <si>
    <t>interference</t>
  </si>
  <si>
    <t>insuff_lang</t>
  </si>
  <si>
    <t>participant</t>
  </si>
  <si>
    <t>researcher</t>
  </si>
  <si>
    <t>in_progress</t>
  </si>
  <si>
    <t>device</t>
  </si>
  <si>
    <t>video</t>
  </si>
  <si>
    <t>fun</t>
  </si>
  <si>
    <t>comments</t>
  </si>
  <si>
    <t>possibility_change_fc</t>
  </si>
  <si>
    <t>normativity</t>
  </si>
  <si>
    <t>switched_context_fc</t>
  </si>
  <si>
    <t>switched_context</t>
  </si>
  <si>
    <t>sound</t>
  </si>
  <si>
    <t>cb_groupImage</t>
  </si>
  <si>
    <t>cb_groupName</t>
  </si>
  <si>
    <t>overall</t>
  </si>
  <si>
    <t>run</t>
  </si>
  <si>
    <t>include</t>
  </si>
  <si>
    <t>target</t>
  </si>
  <si>
    <t>target (checksum)</t>
  </si>
  <si>
    <t>per condition</t>
  </si>
  <si>
    <t>biological</t>
  </si>
  <si>
    <t>cultural</t>
  </si>
  <si>
    <t>structural</t>
  </si>
  <si>
    <t>blueRed</t>
  </si>
  <si>
    <t>redBlue</t>
  </si>
  <si>
    <t>ZarpiesVawns</t>
  </si>
  <si>
    <t>roundStar</t>
  </si>
  <si>
    <t>starRound</t>
  </si>
  <si>
    <t>VawnsZarpies</t>
  </si>
  <si>
    <t>cb_berry</t>
  </si>
  <si>
    <t>intervention_coded</t>
  </si>
  <si>
    <t>intervention_diff_comments</t>
  </si>
  <si>
    <t>cb</t>
  </si>
  <si>
    <t>avg age</t>
  </si>
  <si>
    <t>possibility_change_comments</t>
  </si>
  <si>
    <t>normativity_fc</t>
  </si>
  <si>
    <t>ob302</t>
  </si>
  <si>
    <t>strconseq_20210216_01</t>
  </si>
  <si>
    <t>MZ</t>
  </si>
  <si>
    <t>Zoom</t>
  </si>
  <si>
    <t>yes</t>
  </si>
  <si>
    <t>laptop 15"</t>
  </si>
  <si>
    <t>no</t>
  </si>
  <si>
    <t>not okay</t>
  </si>
  <si>
    <t>okay</t>
  </si>
  <si>
    <t>Vawns</t>
  </si>
  <si>
    <t>for sure no</t>
  </si>
  <si>
    <t>very bad</t>
  </si>
  <si>
    <t>roundberries</t>
  </si>
  <si>
    <t>for sure roundberries</t>
  </si>
  <si>
    <t>make the Zarpies into Vawns</t>
  </si>
  <si>
    <t>a little hard</t>
  </si>
  <si>
    <t>female</t>
  </si>
  <si>
    <t>Hispanic/Latinx</t>
  </si>
  <si>
    <t>strconseq_20210227_01</t>
  </si>
  <si>
    <t>chromebook</t>
  </si>
  <si>
    <t>Zarpies</t>
  </si>
  <si>
    <t>maybe roundberries</t>
  </si>
  <si>
    <t>for covid-19 they have a vaccine to stop from getting sick, we could make a zarpie vaccine to stop the zarpies from getting sick, and they wouldn't be hungry anymore because they can eat roundberries</t>
  </si>
  <si>
    <t>Asian</t>
  </si>
  <si>
    <t>male</t>
  </si>
  <si>
    <t>oc358</t>
  </si>
  <si>
    <t>strconseq_20210302_01</t>
  </si>
  <si>
    <t>laptop 19"</t>
  </si>
  <si>
    <t>maybe no</t>
  </si>
  <si>
    <t>pretty bad</t>
  </si>
  <si>
    <t>Hispanic/Latinx, Native American, White</t>
  </si>
  <si>
    <t>ob038</t>
  </si>
  <si>
    <t>normativity_comments</t>
  </si>
  <si>
    <t>switched_context_comments</t>
  </si>
  <si>
    <t>strconseq_20210303_01</t>
  </si>
  <si>
    <t>macbook air</t>
  </si>
  <si>
    <t>for sure yes</t>
  </si>
  <si>
    <t>very good</t>
  </si>
  <si>
    <t>starberries</t>
  </si>
  <si>
    <t>for sure starberries</t>
  </si>
  <si>
    <t>give them all in a big roundberry patch and so they can eat them all</t>
  </si>
  <si>
    <t>very hard</t>
  </si>
  <si>
    <t>White</t>
  </si>
  <si>
    <t>oc348</t>
  </si>
  <si>
    <t>strconseq_20210304_01</t>
  </si>
  <si>
    <t>desktop</t>
  </si>
  <si>
    <t>suits that enable them not to be sick when they eat starberries</t>
  </si>
  <si>
    <t>very easy</t>
  </si>
  <si>
    <t>ob037</t>
  </si>
  <si>
    <t>strconseq_20210305_01</t>
  </si>
  <si>
    <t>laptop 14"</t>
  </si>
  <si>
    <t>you give roundberries to them; get roundberries from the other side</t>
  </si>
  <si>
    <t>strconseq_20210305_02</t>
  </si>
  <si>
    <t>maybe yes</t>
  </si>
  <si>
    <t>pretty good</t>
  </si>
  <si>
    <t>tell them roundberries are good luck, they might respond, if not, we'd have to get a starberry if they could find a starberry seed somewhere underground, then they could grow a starberry seed and make it a roundberry in disguise</t>
  </si>
  <si>
    <t>strconseq_20210308_01</t>
  </si>
  <si>
    <t>go to the other side to get them</t>
  </si>
  <si>
    <t>strconseq_20210308_02</t>
  </si>
  <si>
    <t>oc423</t>
  </si>
  <si>
    <t>oc408</t>
  </si>
  <si>
    <t>ob119</t>
  </si>
  <si>
    <t>oc347</t>
  </si>
  <si>
    <t>strconseq_20210309_01</t>
  </si>
  <si>
    <t>a little easy</t>
  </si>
  <si>
    <t>macbook pro</t>
  </si>
  <si>
    <t>Other</t>
  </si>
  <si>
    <t>oc381</t>
  </si>
  <si>
    <t>oc372</t>
  </si>
  <si>
    <t>strconseq_20210310_01</t>
  </si>
  <si>
    <t>laptop</t>
  </si>
  <si>
    <t>give them, put some starberry fruit and juice in the roundberries</t>
  </si>
  <si>
    <t>strconseq_20210312_01</t>
  </si>
  <si>
    <t>maybe starberries</t>
  </si>
  <si>
    <t>oc431</t>
  </si>
  <si>
    <t>nothing</t>
  </si>
  <si>
    <t>iPad</t>
  </si>
  <si>
    <t>strconseq_20210312_02</t>
  </si>
  <si>
    <t>oc309</t>
  </si>
  <si>
    <t>yes but they're probably a little too nervous to try them, because they're like "oh no, I don't want to eat a starberry, it's bad luck!"</t>
  </si>
  <si>
    <t>it's okay if the Zarpie *wants* to eat starberries. Sometimes you like trying something new, cause, I think my dog got tired of dog kibble, so he saves it for later, so he begs for food instead. He's like, "I'm tired of dog food". They *should* try something new, what if they try the starberries, and they're like "I'm tired of the old berries, and these are very good berries, I'm going to add them to my diet"</t>
  </si>
  <si>
    <t>well since it's on the other side of the planet, I think it eats starberries</t>
  </si>
  <si>
    <t>since there's a lot of starberries left, i would take a bunch of starberries and sprinkle them all over the place for the zarpies to find</t>
  </si>
  <si>
    <t>easy because there's lots of starberries on the other side of the planet, cause the other aliens love starberries, and I think they would share and there would be enough starberries. A little easy because sometimes people have things they don't want to share</t>
  </si>
  <si>
    <t>maybe not okay because it might be poisonous for the zarpies</t>
  </si>
  <si>
    <t>I think it should eat round</t>
  </si>
  <si>
    <t>we could just turn the starberries into roundberries</t>
  </si>
  <si>
    <t>we will need to get some samples from the back side. Maybe the Zarpies can put the berries into the box</t>
  </si>
  <si>
    <t>because then they could get sick</t>
  </si>
  <si>
    <t>strconseq_20210312_03</t>
  </si>
  <si>
    <t>go to the other side of the planet; cause that's where the starberries grow</t>
  </si>
  <si>
    <t xml:space="preserve">how big is the planet? </t>
  </si>
  <si>
    <t>if they could go to the other side</t>
  </si>
  <si>
    <t>ob131</t>
  </si>
  <si>
    <t>oc418</t>
  </si>
  <si>
    <t>White, Hispanic/Latinx</t>
  </si>
  <si>
    <t>ob293</t>
  </si>
  <si>
    <t>you can make the starberries look like roundberries</t>
  </si>
  <si>
    <t>strconseq_20210312_04</t>
  </si>
  <si>
    <t>they have to move to the other side of the planet to get the other berries</t>
  </si>
  <si>
    <t>strconseq_20210312_05</t>
  </si>
  <si>
    <t>computer</t>
  </si>
  <si>
    <t>they take pills to make them not sick when they eat the other berries</t>
  </si>
  <si>
    <t>oc450</t>
  </si>
  <si>
    <t>strconseq_20210323_01</t>
  </si>
  <si>
    <t>go meet the Vawns</t>
  </si>
  <si>
    <t>strconseq_20210326_01</t>
  </si>
  <si>
    <t>ob189</t>
  </si>
  <si>
    <t>ipad</t>
  </si>
  <si>
    <t>make the roundberries look like starberries</t>
  </si>
  <si>
    <t>strconseq_20210327_01</t>
  </si>
  <si>
    <t>oc501</t>
  </si>
  <si>
    <t>*</t>
  </si>
  <si>
    <t>strconseq_20210329_01</t>
  </si>
  <si>
    <t>ob154</t>
  </si>
  <si>
    <t>strconseq_20210329_02</t>
  </si>
  <si>
    <t>oc495</t>
  </si>
  <si>
    <t>ob016</t>
  </si>
  <si>
    <t>strconseq_20210329_03</t>
  </si>
  <si>
    <t>ob290</t>
  </si>
  <si>
    <t>strconseq_20210329_04</t>
  </si>
  <si>
    <t>go to the other side of the planet and get some starberries to give to them</t>
  </si>
  <si>
    <t>very very hard</t>
  </si>
  <si>
    <t>check_group_berry_coded</t>
  </si>
  <si>
    <t>tablet</t>
  </si>
  <si>
    <t>ob067</t>
  </si>
  <si>
    <t>Asian, White</t>
  </si>
  <si>
    <t>strconseq_20210330_01</t>
  </si>
  <si>
    <t>we can take the starberries and shape them into circles and then paint them to make them purple, that might help, maybe if we do that, the alien magic can turn them into roundberries</t>
  </si>
  <si>
    <t>yes, they just can't because they don't know where they are</t>
  </si>
  <si>
    <t>the friend on the other side of the planet who eats the other berries can walk all the way to help his friends, can say they're very yummy, to make them think oh I want to try one</t>
  </si>
  <si>
    <t>no, because they're bad for them</t>
  </si>
  <si>
    <t>both. It looks like a zarpie licked(?) it, that's why I think it's roundberries</t>
  </si>
  <si>
    <t>maybe they go to the vawns place, if they have them. They can help by, maybe there's more, more roundberries there</t>
  </si>
  <si>
    <t>kinda hard because it's so long to go there. A little hard because they're aliens</t>
  </si>
  <si>
    <t>no, in the previous page, they said it's not good to eat them, that's why</t>
  </si>
  <si>
    <t>with starberries, you could cut the pointy part to make into circles, and then with edible paint you could paint it, and it could all be like roundberries</t>
  </si>
  <si>
    <t>you have 2 steps, I mean 3 steps: cutting, round it, and paint it, it's pretty easy</t>
  </si>
  <si>
    <t>it's good to get another taste. It's okay because it needs more other foods to eat. If it eats the stars, its body will be yellow</t>
  </si>
  <si>
    <t>color them yellow and make the star, like cut the other berries to the top, like into star</t>
  </si>
  <si>
    <t>easy they know to color them yellow</t>
  </si>
  <si>
    <t>oc443</t>
  </si>
  <si>
    <t>strconseq_20210331_01</t>
  </si>
  <si>
    <t>laptop bigger than 12"</t>
  </si>
  <si>
    <t>well they could</t>
  </si>
  <si>
    <t>we could make them [Vawns] turn into Zarpies with something magical</t>
  </si>
  <si>
    <t>strconseq_20210401_01</t>
  </si>
  <si>
    <t>oc291</t>
  </si>
  <si>
    <t>oc476</t>
  </si>
  <si>
    <t>strconseq_20210402_01</t>
  </si>
  <si>
    <t>i don't know</t>
  </si>
  <si>
    <t>unknown</t>
  </si>
  <si>
    <t>strconseq_20210407_01</t>
  </si>
  <si>
    <t>phone</t>
  </si>
  <si>
    <t>for them to not get sick every time they eat a berry; change something about the zarpies because it might be their fault, maybe like, it's how they eat it, they might swallow it, it might not be good for them</t>
  </si>
  <si>
    <t>oc005</t>
  </si>
  <si>
    <t>Prefer not to answer</t>
  </si>
  <si>
    <t>strconseq_20210407_02</t>
  </si>
  <si>
    <t>cut the roundberries and color them the same way so they look like starberries</t>
  </si>
  <si>
    <t>oc533</t>
  </si>
  <si>
    <t>oc269</t>
  </si>
  <si>
    <t>strconseq_20210408_01</t>
  </si>
  <si>
    <t>oc554</t>
  </si>
  <si>
    <t>tell them to move to the other side, because there's way more food over there than over here</t>
  </si>
  <si>
    <t>strconseq_20210408_02</t>
  </si>
  <si>
    <t>desktop computer</t>
  </si>
  <si>
    <t>maybe they could, the vawns could bring them something, the best thing would be for zarpies go over to where the vawns live. because then, they could eat roundberries because they grow over there, and they wouldn't run out of food</t>
  </si>
  <si>
    <t>oc549</t>
  </si>
  <si>
    <t>strconseq_20210409_01</t>
  </si>
  <si>
    <t>bring one of the vawns that was eating starberries to help and bring them over, make friends with the zarpies, and then the zarpies can share</t>
  </si>
  <si>
    <t>strconseq_20210409_02</t>
  </si>
  <si>
    <t>laptop macbook air</t>
  </si>
  <si>
    <t>they just have to used to it</t>
  </si>
  <si>
    <t>oc411</t>
  </si>
  <si>
    <t>oc430</t>
  </si>
  <si>
    <t>strconseq_20210414_01</t>
  </si>
  <si>
    <t xml:space="preserve">we could go far out into space to get out of the storm to get the starberries back to Zarpies; if we have some leftover starberries mix with roundberries </t>
  </si>
  <si>
    <t>strconseq_20210416_01</t>
  </si>
  <si>
    <t>take all the stuff they can't out of it, like maybe there's a certain thing inside of it we could take it</t>
  </si>
  <si>
    <t>oc551</t>
  </si>
  <si>
    <t>you'd just need a knife or blade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</si>
</sst>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sz val="11"/>
      <color theme="0"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wrapText="1"/>
    </xf>
    <xf numFmtId="22" fontId="0" fillId="0" borderId="0" xfId="0" applyNumberFormat="1"/>
    <xf numFmtId="0" fontId="0" fillId="34" borderId="0" xfId="0" applyFill="1"/>
    <xf numFmtId="0" fontId="0" fillId="35" borderId="11" xfId="0" applyFill="1" applyBorder="1"/>
    <xf numFmtId="0" fontId="0" fillId="0" borderId="12" xfId="0" applyBorder="1"/>
    <xf numFmtId="0" fontId="0" fillId="35" borderId="0" xfId="0" applyFill="1"/>
    <xf numFmtId="0" fontId="0" fillId="0" borderId="0" xfId="0" applyBorder="1"/>
    <xf numFmtId="0" fontId="0" fillId="33" borderId="11" xfId="0" applyFill="1" applyBorder="1"/>
    <xf numFmtId="0" fontId="0" fillId="0" borderId="14" xfId="0" applyBorder="1"/>
    <xf numFmtId="0" fontId="0" fillId="0" borderId="15" xfId="0" applyBorder="1"/>
    <xf numFmtId="0" fontId="0" fillId="33" borderId="13" xfId="0" applyFill="1" applyBorder="1"/>
    <xf numFmtId="0" fontId="0" fillId="34" borderId="15" xfId="0" applyFill="1" applyBorder="1"/>
    <xf numFmtId="0" fontId="0" fillId="35" borderId="13" xfId="0" applyFill="1" applyBorder="1"/>
    <xf numFmtId="0" fontId="0" fillId="35" borderId="15" xfId="0" applyFill="1" applyBorder="1"/>
    <xf numFmtId="0" fontId="18" fillId="0" borderId="15" xfId="0" applyFont="1" applyBorder="1"/>
    <xf numFmtId="2" fontId="18" fillId="0" borderId="15" xfId="0" applyNumberFormat="1" applyFont="1" applyBorder="1"/>
    <xf numFmtId="0" fontId="18" fillId="0" borderId="15" xfId="0" applyFont="1" applyFill="1" applyBorder="1"/>
    <xf numFmtId="0" fontId="0" fillId="35" borderId="16" xfId="0" applyFill="1" applyBorder="1"/>
    <xf numFmtId="0" fontId="0" fillId="35" borderId="12" xfId="0" applyFill="1" applyBorder="1"/>
    <xf numFmtId="0" fontId="0" fillId="0" borderId="16" xfId="0" applyBorder="1"/>
    <xf numFmtId="0" fontId="0" fillId="0" borderId="13" xfId="0" applyBorder="1"/>
    <xf numFmtId="0" fontId="0" fillId="0" borderId="11" xfId="0" applyBorder="1"/>
    <xf numFmtId="0" fontId="0" fillId="0" borderId="11" xfId="0" applyBorder="1" applyAlignment="1">
      <alignment wrapText="1"/>
    </xf>
    <xf numFmtId="0" fontId="19" fillId="0" borderId="13" xfId="0" applyFont="1" applyBorder="1"/>
    <xf numFmtId="0" fontId="19" fillId="0" borderId="11" xfId="0" applyFont="1" applyBorder="1"/>
    <xf numFmtId="0" fontId="16" fillId="36" borderId="0" xfId="0" applyFont="1" applyFill="1"/>
    <xf numFmtId="0" fontId="16" fillId="0" borderId="0" xfId="0" applyFont="1"/>
    <xf numFmtId="0" fontId="16" fillId="33" borderId="0" xfId="0" applyFont="1" applyFill="1"/>
    <xf numFmtId="0" fontId="0" fillId="37" borderId="0" xfId="0" applyFill="1"/>
    <xf numFmtId="0" fontId="16" fillId="37" borderId="0" xfId="0" applyFont="1" applyFill="1"/>
    <xf numFmtId="0" fontId="0" fillId="33"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0" xfId="0" applyFill="1" applyBorder="1"/>
    <xf numFmtId="0" fontId="0" fillId="36" borderId="0" xfId="0" applyFill="1"/>
    <xf numFmtId="0" fontId="0" fillId="36" borderId="12" xfId="0" applyFill="1" applyBorder="1"/>
    <xf numFmtId="0" fontId="0" fillId="0" borderId="15" xfId="0" applyNumberFormat="1" applyBorder="1"/>
    <xf numFmtId="0" fontId="0" fillId="0" borderId="0" xfId="0" applyNumberFormat="1"/>
    <xf numFmtId="14" fontId="0" fillId="0" borderId="0" xfId="0" applyNumberFormat="1"/>
    <xf numFmtId="2" fontId="0" fillId="0" borderId="0" xfId="0" applyNumberFormat="1"/>
    <xf numFmtId="1" fontId="0" fillId="0" borderId="0" xfId="0" applyNumberFormat="1"/>
    <xf numFmtId="1" fontId="18" fillId="0" borderId="15" xfId="0" applyNumberFormat="1" applyFont="1" applyBorder="1"/>
    <xf numFmtId="0" fontId="0" fillId="0" borderId="0" xfId="0" applyFill="1"/>
    <xf numFmtId="0" fontId="0" fillId="0" borderId="0" xfId="0" applyFill="1" applyBorder="1"/>
    <xf numFmtId="2" fontId="0" fillId="33" borderId="0" xfId="0" applyNumberFormat="1" applyFill="1"/>
    <xf numFmtId="0" fontId="0" fillId="0" borderId="0" xfId="0" applyBorder="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52"/>
  <sheetViews>
    <sheetView tabSelected="1" topLeftCell="A27" zoomScaleNormal="100" workbookViewId="0">
      <pane xSplit="1" topLeftCell="B1" activePane="topRight" state="frozen"/>
      <selection activeCell="A14" sqref="A14"/>
      <selection pane="topRight" activeCell="G37" sqref="G37"/>
    </sheetView>
  </sheetViews>
  <sheetFormatPr defaultRowHeight="14.5" x14ac:dyDescent="0.35"/>
  <cols>
    <col min="1" max="1" width="22.1796875" customWidth="1"/>
    <col min="2" max="2" width="9.81640625" style="39" customWidth="1"/>
    <col min="3" max="3" width="10.26953125" customWidth="1"/>
    <col min="4" max="4" width="10.1796875" customWidth="1"/>
    <col min="5" max="5" width="7.54296875" customWidth="1"/>
    <col min="6" max="6" width="14.90625" customWidth="1"/>
    <col min="7" max="7" width="8.1796875" style="41" customWidth="1"/>
    <col min="8" max="8" width="7.6328125" style="42" customWidth="1"/>
    <col min="10" max="10" width="8.7265625" style="7"/>
    <col min="11" max="11" width="11.81640625" style="8" customWidth="1"/>
    <col min="12" max="12" width="2.81640625" style="3" customWidth="1"/>
    <col min="13" max="13" width="13.7265625" style="3" customWidth="1"/>
    <col min="14" max="14" width="14.08984375" style="3" customWidth="1"/>
    <col min="15" max="15" width="9.1796875" style="3" customWidth="1"/>
    <col min="16" max="16" width="7.81640625" style="4" customWidth="1"/>
    <col min="17" max="19" width="12.1796875" style="6" customWidth="1"/>
    <col min="20" max="20" width="12.1796875" style="19" customWidth="1"/>
    <col min="21" max="21" width="16.08984375" customWidth="1"/>
    <col min="22" max="22" width="17.1796875" customWidth="1"/>
    <col min="23" max="23" width="15.81640625" customWidth="1"/>
    <col min="24" max="24" width="16.6328125" style="5" customWidth="1"/>
    <col min="25" max="25" width="18.81640625" style="22" customWidth="1"/>
    <col min="26" max="26" width="18.81640625" style="7" customWidth="1"/>
    <col min="27" max="27" width="19.08984375" customWidth="1"/>
    <col min="28" max="28" width="16.54296875" customWidth="1"/>
    <col min="29" max="32" width="12.6328125" customWidth="1"/>
    <col min="33" max="33" width="19.1796875" customWidth="1"/>
    <col min="34" max="35" width="16.1796875" customWidth="1"/>
    <col min="36" max="36" width="33.453125" customWidth="1"/>
    <col min="37" max="38" width="18.1796875" customWidth="1"/>
    <col min="39" max="39" width="16.90625" customWidth="1"/>
    <col min="40" max="40" width="12.6328125" style="35" customWidth="1"/>
    <col min="41" max="43" width="12.6328125" style="36" customWidth="1"/>
    <col min="44" max="44" width="12.6328125" style="37" customWidth="1"/>
    <col min="45" max="45" width="12.6328125" style="25" customWidth="1"/>
    <col min="46" max="46" width="17.7265625" customWidth="1"/>
  </cols>
  <sheetData>
    <row r="1" spans="1:46" s="10" customFormat="1" x14ac:dyDescent="0.35">
      <c r="A1" s="9" t="s">
        <v>13</v>
      </c>
      <c r="B1" s="38" t="s">
        <v>23</v>
      </c>
      <c r="C1" s="10" t="s">
        <v>14</v>
      </c>
      <c r="D1" s="10" t="s">
        <v>24</v>
      </c>
      <c r="E1" s="10" t="s">
        <v>15</v>
      </c>
      <c r="F1" s="15" t="s">
        <v>16</v>
      </c>
      <c r="G1" s="16" t="s">
        <v>9</v>
      </c>
      <c r="H1" s="43" t="s">
        <v>17</v>
      </c>
      <c r="I1" s="15" t="s">
        <v>11</v>
      </c>
      <c r="J1" s="17" t="s">
        <v>10</v>
      </c>
      <c r="K1" s="11" t="s">
        <v>12</v>
      </c>
      <c r="L1" s="12" t="s">
        <v>55</v>
      </c>
      <c r="M1" s="12" t="s">
        <v>35</v>
      </c>
      <c r="N1" s="12" t="s">
        <v>36</v>
      </c>
      <c r="O1" s="12" t="s">
        <v>52</v>
      </c>
      <c r="P1" s="13" t="s">
        <v>18</v>
      </c>
      <c r="Q1" s="14" t="s">
        <v>19</v>
      </c>
      <c r="R1" s="14" t="s">
        <v>20</v>
      </c>
      <c r="S1" s="14" t="s">
        <v>21</v>
      </c>
      <c r="T1" s="18" t="s">
        <v>22</v>
      </c>
      <c r="U1" s="10" t="s">
        <v>1</v>
      </c>
      <c r="V1" s="10" t="s">
        <v>2</v>
      </c>
      <c r="W1" s="10" t="s">
        <v>3</v>
      </c>
      <c r="X1" s="20" t="s">
        <v>4</v>
      </c>
      <c r="Y1" s="21" t="s">
        <v>5</v>
      </c>
      <c r="Z1" s="21" t="s">
        <v>182</v>
      </c>
      <c r="AA1" s="10" t="s">
        <v>30</v>
      </c>
      <c r="AB1" s="10" t="s">
        <v>6</v>
      </c>
      <c r="AC1" s="10" t="s">
        <v>57</v>
      </c>
      <c r="AD1" s="10" t="s">
        <v>58</v>
      </c>
      <c r="AE1" s="10" t="s">
        <v>31</v>
      </c>
      <c r="AF1" s="10" t="s">
        <v>91</v>
      </c>
      <c r="AG1" s="10" t="s">
        <v>32</v>
      </c>
      <c r="AH1" s="10" t="s">
        <v>33</v>
      </c>
      <c r="AI1" s="10" t="s">
        <v>92</v>
      </c>
      <c r="AJ1" s="10" t="s">
        <v>7</v>
      </c>
      <c r="AK1" s="10" t="s">
        <v>53</v>
      </c>
      <c r="AL1" s="10" t="s">
        <v>8</v>
      </c>
      <c r="AM1" s="10" t="s">
        <v>54</v>
      </c>
      <c r="AN1" s="32" t="s">
        <v>0</v>
      </c>
      <c r="AO1" s="33" t="s">
        <v>26</v>
      </c>
      <c r="AP1" s="33" t="s">
        <v>27</v>
      </c>
      <c r="AQ1" s="33" t="s">
        <v>34</v>
      </c>
      <c r="AR1" s="34" t="s">
        <v>28</v>
      </c>
      <c r="AS1" s="24" t="s">
        <v>25</v>
      </c>
      <c r="AT1" s="10" t="s">
        <v>29</v>
      </c>
    </row>
    <row r="2" spans="1:46" x14ac:dyDescent="0.35">
      <c r="A2" s="2" t="s">
        <v>60</v>
      </c>
      <c r="B2" s="39">
        <v>1</v>
      </c>
      <c r="C2" s="40">
        <v>44243</v>
      </c>
      <c r="D2" t="s">
        <v>61</v>
      </c>
      <c r="E2" t="s">
        <v>62</v>
      </c>
      <c r="F2" t="s">
        <v>59</v>
      </c>
      <c r="G2" s="41">
        <v>5.1100000000000003</v>
      </c>
      <c r="H2" s="42">
        <v>5</v>
      </c>
      <c r="I2" t="s">
        <v>76</v>
      </c>
      <c r="J2" s="7" t="s">
        <v>75</v>
      </c>
      <c r="K2" s="8" t="s">
        <v>43</v>
      </c>
      <c r="L2" s="3">
        <v>1</v>
      </c>
      <c r="M2" s="3" t="s">
        <v>46</v>
      </c>
      <c r="N2" s="3" t="s">
        <v>48</v>
      </c>
      <c r="O2" s="3" t="s">
        <v>49</v>
      </c>
      <c r="P2" s="4" t="str">
        <f t="shared" ref="P2:P7" si="0">IF(COUNTIF(Q2:T2,"yes")&gt;0,"yes",IF(COUNTBLANK(Q2:T2)&gt;0,"","no"))</f>
        <v>no</v>
      </c>
      <c r="Q2" s="6" t="s">
        <v>65</v>
      </c>
      <c r="R2" s="6" t="s">
        <v>65</v>
      </c>
      <c r="S2" s="6" t="s">
        <v>65</v>
      </c>
      <c r="T2" s="19" t="s">
        <v>65</v>
      </c>
      <c r="U2" t="s">
        <v>63</v>
      </c>
      <c r="V2" t="s">
        <v>65</v>
      </c>
      <c r="W2" t="s">
        <v>66</v>
      </c>
      <c r="X2" s="5" t="s">
        <v>67</v>
      </c>
      <c r="Y2" s="23" t="s">
        <v>68</v>
      </c>
      <c r="Z2" s="47">
        <f>IF(N2="ZarpiesVawns", IF(Y2="Vawns", 1, 0), IF(Y2="Zarpies", 1, 0))</f>
        <v>1</v>
      </c>
      <c r="AA2" t="s">
        <v>65</v>
      </c>
      <c r="AB2" t="s">
        <v>69</v>
      </c>
      <c r="AD2" t="s">
        <v>66</v>
      </c>
      <c r="AE2" t="s">
        <v>70</v>
      </c>
      <c r="AG2" t="s">
        <v>71</v>
      </c>
      <c r="AH2" t="s">
        <v>72</v>
      </c>
      <c r="AJ2" t="s">
        <v>73</v>
      </c>
      <c r="AL2" t="s">
        <v>74</v>
      </c>
      <c r="AN2" s="35">
        <v>1</v>
      </c>
      <c r="AO2" s="36" t="s">
        <v>64</v>
      </c>
      <c r="AP2" s="36">
        <v>3</v>
      </c>
      <c r="AQ2" s="36">
        <v>3</v>
      </c>
      <c r="AR2" s="37">
        <v>5</v>
      </c>
      <c r="AS2" s="25" t="s">
        <v>65</v>
      </c>
    </row>
    <row r="3" spans="1:46" x14ac:dyDescent="0.35">
      <c r="A3" s="2" t="s">
        <v>77</v>
      </c>
      <c r="B3" s="39">
        <v>2</v>
      </c>
      <c r="C3" s="40">
        <v>44254</v>
      </c>
      <c r="D3" t="s">
        <v>61</v>
      </c>
      <c r="E3" t="s">
        <v>62</v>
      </c>
      <c r="F3" t="s">
        <v>84</v>
      </c>
      <c r="G3" s="41">
        <v>9.6199999999999992</v>
      </c>
      <c r="H3" s="42">
        <v>9</v>
      </c>
      <c r="I3" t="s">
        <v>82</v>
      </c>
      <c r="J3" s="7" t="s">
        <v>83</v>
      </c>
      <c r="K3" s="8" t="s">
        <v>43</v>
      </c>
      <c r="L3" s="3">
        <v>6</v>
      </c>
      <c r="M3" s="3" t="s">
        <v>47</v>
      </c>
      <c r="N3" s="3" t="s">
        <v>48</v>
      </c>
      <c r="O3" s="3" t="s">
        <v>50</v>
      </c>
      <c r="P3" s="4" t="str">
        <f t="shared" si="0"/>
        <v>no</v>
      </c>
      <c r="Q3" s="6" t="s">
        <v>65</v>
      </c>
      <c r="R3" s="6" t="s">
        <v>65</v>
      </c>
      <c r="S3" s="6" t="s">
        <v>65</v>
      </c>
      <c r="T3" s="19" t="s">
        <v>65</v>
      </c>
      <c r="U3" t="s">
        <v>63</v>
      </c>
      <c r="V3" t="s">
        <v>65</v>
      </c>
      <c r="W3" t="s">
        <v>66</v>
      </c>
      <c r="X3" s="5" t="s">
        <v>67</v>
      </c>
      <c r="Y3" s="23" t="s">
        <v>68</v>
      </c>
      <c r="Z3" s="47">
        <f t="shared" ref="Z3:Z25" si="1">IF(N3="ZarpiesVawns", IF(Y3="Vawns", 1, 0), IF(Y3="Zarpies", 1, 0))</f>
        <v>1</v>
      </c>
      <c r="AA3" t="s">
        <v>65</v>
      </c>
      <c r="AB3" t="s">
        <v>69</v>
      </c>
      <c r="AD3" t="s">
        <v>66</v>
      </c>
      <c r="AE3" t="s">
        <v>70</v>
      </c>
      <c r="AG3" t="s">
        <v>71</v>
      </c>
      <c r="AH3" t="s">
        <v>80</v>
      </c>
      <c r="AJ3" t="s">
        <v>81</v>
      </c>
      <c r="AL3" t="s">
        <v>74</v>
      </c>
      <c r="AN3" s="35">
        <v>3</v>
      </c>
      <c r="AO3" s="36" t="s">
        <v>78</v>
      </c>
      <c r="AP3" s="36">
        <v>5</v>
      </c>
      <c r="AQ3" s="36">
        <v>5</v>
      </c>
      <c r="AR3" s="37">
        <v>5</v>
      </c>
      <c r="AS3" s="25" t="s">
        <v>65</v>
      </c>
    </row>
    <row r="4" spans="1:46" x14ac:dyDescent="0.35">
      <c r="A4" s="2" t="s">
        <v>85</v>
      </c>
      <c r="B4" s="39">
        <v>3</v>
      </c>
      <c r="C4" s="40">
        <v>44257</v>
      </c>
      <c r="D4" t="s">
        <v>61</v>
      </c>
      <c r="E4" t="s">
        <v>62</v>
      </c>
      <c r="F4" t="s">
        <v>90</v>
      </c>
      <c r="G4" s="41">
        <v>8.4600000000000009</v>
      </c>
      <c r="H4" s="42">
        <v>8</v>
      </c>
      <c r="I4" t="s">
        <v>89</v>
      </c>
      <c r="J4" s="7" t="s">
        <v>83</v>
      </c>
      <c r="K4" s="8" t="s">
        <v>45</v>
      </c>
      <c r="L4" s="3">
        <v>4</v>
      </c>
      <c r="M4" s="3" t="s">
        <v>46</v>
      </c>
      <c r="N4" s="3" t="s">
        <v>51</v>
      </c>
      <c r="O4" s="3" t="s">
        <v>50</v>
      </c>
      <c r="P4" s="4" t="str">
        <f t="shared" si="0"/>
        <v>no</v>
      </c>
      <c r="Q4" s="6" t="s">
        <v>65</v>
      </c>
      <c r="R4" s="6" t="s">
        <v>65</v>
      </c>
      <c r="S4" s="6" t="s">
        <v>65</v>
      </c>
      <c r="T4" s="19" t="s">
        <v>65</v>
      </c>
      <c r="U4" t="s">
        <v>63</v>
      </c>
      <c r="V4" t="s">
        <v>65</v>
      </c>
      <c r="W4" t="s">
        <v>66</v>
      </c>
      <c r="X4" s="5" t="s">
        <v>67</v>
      </c>
      <c r="Y4" s="23" t="s">
        <v>79</v>
      </c>
      <c r="Z4" s="47">
        <f t="shared" si="1"/>
        <v>1</v>
      </c>
      <c r="AA4" t="s">
        <v>65</v>
      </c>
      <c r="AB4" t="s">
        <v>87</v>
      </c>
      <c r="AD4" t="s">
        <v>66</v>
      </c>
      <c r="AE4" t="s">
        <v>88</v>
      </c>
      <c r="AG4" t="s">
        <v>71</v>
      </c>
      <c r="AH4" t="s">
        <v>72</v>
      </c>
      <c r="AL4" t="s">
        <v>74</v>
      </c>
      <c r="AN4" s="35">
        <v>2</v>
      </c>
      <c r="AO4" s="36" t="s">
        <v>86</v>
      </c>
      <c r="AP4" s="36">
        <v>5</v>
      </c>
      <c r="AQ4" s="36">
        <v>5</v>
      </c>
      <c r="AR4" s="37">
        <v>5</v>
      </c>
      <c r="AS4" s="25" t="s">
        <v>65</v>
      </c>
    </row>
    <row r="5" spans="1:46" x14ac:dyDescent="0.35">
      <c r="A5" s="2" t="s">
        <v>93</v>
      </c>
      <c r="B5" s="39">
        <v>4</v>
      </c>
      <c r="C5" s="40">
        <v>44258</v>
      </c>
      <c r="D5" t="s">
        <v>61</v>
      </c>
      <c r="E5" t="s">
        <v>62</v>
      </c>
      <c r="F5" t="s">
        <v>102</v>
      </c>
      <c r="G5" s="41">
        <v>6.72</v>
      </c>
      <c r="H5" s="42">
        <v>6</v>
      </c>
      <c r="I5" t="s">
        <v>101</v>
      </c>
      <c r="J5" s="45" t="s">
        <v>83</v>
      </c>
      <c r="K5" s="8" t="s">
        <v>44</v>
      </c>
      <c r="L5" s="3">
        <v>7</v>
      </c>
      <c r="M5" s="3" t="s">
        <v>47</v>
      </c>
      <c r="N5" s="3" t="s">
        <v>51</v>
      </c>
      <c r="O5" s="3" t="s">
        <v>49</v>
      </c>
      <c r="P5" s="4" t="str">
        <f t="shared" si="0"/>
        <v>no</v>
      </c>
      <c r="Q5" s="6" t="s">
        <v>65</v>
      </c>
      <c r="R5" s="6" t="s">
        <v>65</v>
      </c>
      <c r="S5" s="6" t="s">
        <v>65</v>
      </c>
      <c r="T5" s="19" t="s">
        <v>65</v>
      </c>
      <c r="U5" t="s">
        <v>63</v>
      </c>
      <c r="V5" t="s">
        <v>65</v>
      </c>
      <c r="W5" t="s">
        <v>66</v>
      </c>
      <c r="X5" s="5" t="s">
        <v>67</v>
      </c>
      <c r="Y5" s="23" t="s">
        <v>79</v>
      </c>
      <c r="Z5" s="47">
        <f t="shared" si="1"/>
        <v>1</v>
      </c>
      <c r="AA5" t="s">
        <v>63</v>
      </c>
      <c r="AB5" t="s">
        <v>95</v>
      </c>
      <c r="AD5" t="s">
        <v>67</v>
      </c>
      <c r="AE5" t="s">
        <v>96</v>
      </c>
      <c r="AG5" t="s">
        <v>97</v>
      </c>
      <c r="AH5" t="s">
        <v>98</v>
      </c>
      <c r="AJ5" t="s">
        <v>99</v>
      </c>
      <c r="AL5" t="s">
        <v>100</v>
      </c>
      <c r="AN5" s="35">
        <v>3</v>
      </c>
      <c r="AO5" s="36" t="s">
        <v>94</v>
      </c>
      <c r="AP5" s="36">
        <v>5</v>
      </c>
      <c r="AQ5" s="36">
        <v>5</v>
      </c>
      <c r="AR5" s="37">
        <v>4</v>
      </c>
      <c r="AS5" s="25" t="s">
        <v>65</v>
      </c>
    </row>
    <row r="6" spans="1:46" x14ac:dyDescent="0.35">
      <c r="A6" s="2" t="s">
        <v>103</v>
      </c>
      <c r="B6" s="39">
        <v>5</v>
      </c>
      <c r="C6" s="40">
        <v>44259</v>
      </c>
      <c r="D6" t="s">
        <v>61</v>
      </c>
      <c r="E6" t="s">
        <v>62</v>
      </c>
      <c r="F6" t="s">
        <v>107</v>
      </c>
      <c r="G6" s="41">
        <v>6.22</v>
      </c>
      <c r="H6" s="42">
        <v>6</v>
      </c>
      <c r="I6" t="s">
        <v>89</v>
      </c>
      <c r="J6" s="45" t="s">
        <v>83</v>
      </c>
      <c r="K6" s="8" t="s">
        <v>43</v>
      </c>
      <c r="L6" s="3">
        <v>1</v>
      </c>
      <c r="M6" s="3" t="s">
        <v>46</v>
      </c>
      <c r="N6" s="3" t="s">
        <v>48</v>
      </c>
      <c r="O6" s="3" t="s">
        <v>49</v>
      </c>
      <c r="P6" s="4" t="str">
        <f t="shared" si="0"/>
        <v>no</v>
      </c>
      <c r="Q6" s="6" t="s">
        <v>65</v>
      </c>
      <c r="R6" s="6" t="s">
        <v>65</v>
      </c>
      <c r="S6" s="6" t="s">
        <v>65</v>
      </c>
      <c r="T6" s="19" t="s">
        <v>65</v>
      </c>
      <c r="U6" t="s">
        <v>63</v>
      </c>
      <c r="V6" t="s">
        <v>65</v>
      </c>
      <c r="W6" t="s">
        <v>66</v>
      </c>
      <c r="X6" s="5" t="s">
        <v>67</v>
      </c>
      <c r="Y6" s="23" t="s">
        <v>68</v>
      </c>
      <c r="Z6" s="47">
        <f t="shared" si="1"/>
        <v>1</v>
      </c>
      <c r="AA6" t="s">
        <v>65</v>
      </c>
      <c r="AB6" t="s">
        <v>69</v>
      </c>
      <c r="AD6" t="s">
        <v>66</v>
      </c>
      <c r="AE6" t="s">
        <v>70</v>
      </c>
      <c r="AG6" t="s">
        <v>97</v>
      </c>
      <c r="AH6" t="s">
        <v>98</v>
      </c>
      <c r="AJ6" t="s">
        <v>105</v>
      </c>
      <c r="AL6" t="s">
        <v>106</v>
      </c>
      <c r="AN6" s="35">
        <v>3</v>
      </c>
      <c r="AO6" s="36" t="s">
        <v>104</v>
      </c>
      <c r="AP6" s="36">
        <v>5</v>
      </c>
      <c r="AQ6" s="36">
        <v>5</v>
      </c>
      <c r="AR6" s="37">
        <v>5</v>
      </c>
      <c r="AS6" s="25" t="s">
        <v>65</v>
      </c>
    </row>
    <row r="7" spans="1:46" x14ac:dyDescent="0.35">
      <c r="A7" s="2" t="s">
        <v>108</v>
      </c>
      <c r="B7" s="39">
        <v>6</v>
      </c>
      <c r="C7" s="40">
        <v>44260</v>
      </c>
      <c r="D7" t="s">
        <v>61</v>
      </c>
      <c r="E7" t="s">
        <v>62</v>
      </c>
      <c r="F7" t="s">
        <v>121</v>
      </c>
      <c r="G7" s="41">
        <v>5.3</v>
      </c>
      <c r="H7" s="42">
        <v>5</v>
      </c>
      <c r="I7" t="s">
        <v>101</v>
      </c>
      <c r="J7" s="45" t="s">
        <v>75</v>
      </c>
      <c r="K7" s="8" t="s">
        <v>45</v>
      </c>
      <c r="L7" s="3">
        <v>8</v>
      </c>
      <c r="M7" s="3" t="s">
        <v>47</v>
      </c>
      <c r="N7" s="3" t="s">
        <v>51</v>
      </c>
      <c r="O7" s="3" t="s">
        <v>50</v>
      </c>
      <c r="P7" s="4" t="str">
        <f t="shared" si="0"/>
        <v>no</v>
      </c>
      <c r="Q7" s="6" t="s">
        <v>65</v>
      </c>
      <c r="R7" s="6" t="s">
        <v>65</v>
      </c>
      <c r="S7" s="6" t="s">
        <v>65</v>
      </c>
      <c r="T7" s="19" t="s">
        <v>65</v>
      </c>
      <c r="U7" t="s">
        <v>63</v>
      </c>
      <c r="V7" t="s">
        <v>65</v>
      </c>
      <c r="W7" t="s">
        <v>66</v>
      </c>
      <c r="X7" s="5" t="s">
        <v>67</v>
      </c>
      <c r="Y7" s="23" t="s">
        <v>79</v>
      </c>
      <c r="Z7" s="47">
        <f t="shared" si="1"/>
        <v>1</v>
      </c>
      <c r="AA7" t="s">
        <v>65</v>
      </c>
      <c r="AB7" t="s">
        <v>69</v>
      </c>
      <c r="AD7" t="s">
        <v>66</v>
      </c>
      <c r="AE7" t="s">
        <v>70</v>
      </c>
      <c r="AG7" t="s">
        <v>71</v>
      </c>
      <c r="AH7" t="s">
        <v>72</v>
      </c>
      <c r="AJ7" t="s">
        <v>110</v>
      </c>
      <c r="AL7" t="s">
        <v>106</v>
      </c>
      <c r="AN7" s="35">
        <v>3</v>
      </c>
      <c r="AO7" s="36" t="s">
        <v>109</v>
      </c>
      <c r="AP7" s="36">
        <v>5</v>
      </c>
      <c r="AQ7" s="36">
        <v>3</v>
      </c>
      <c r="AR7" s="37">
        <v>3</v>
      </c>
      <c r="AS7" s="25" t="s">
        <v>65</v>
      </c>
    </row>
    <row r="8" spans="1:46" x14ac:dyDescent="0.35">
      <c r="A8" s="2" t="s">
        <v>111</v>
      </c>
      <c r="B8" s="39">
        <v>7</v>
      </c>
      <c r="C8" s="40">
        <v>44260</v>
      </c>
      <c r="D8" t="s">
        <v>61</v>
      </c>
      <c r="E8" t="s">
        <v>62</v>
      </c>
      <c r="F8" t="s">
        <v>120</v>
      </c>
      <c r="G8" s="41">
        <v>7.39</v>
      </c>
      <c r="H8" s="42">
        <v>7</v>
      </c>
      <c r="I8" t="s">
        <v>101</v>
      </c>
      <c r="J8" s="45" t="s">
        <v>75</v>
      </c>
      <c r="K8" s="8" t="s">
        <v>44</v>
      </c>
      <c r="L8" s="3">
        <v>4</v>
      </c>
      <c r="M8" s="3" t="s">
        <v>46</v>
      </c>
      <c r="N8" s="3" t="s">
        <v>51</v>
      </c>
      <c r="O8" s="3" t="s">
        <v>50</v>
      </c>
      <c r="P8" s="4" t="str">
        <f t="shared" ref="P8" si="2">IF(COUNTIF(Q8:T8,"yes")&gt;0,"yes",IF(COUNTBLANK(Q8:T8)&gt;0,"","no"))</f>
        <v>no</v>
      </c>
      <c r="Q8" s="6" t="s">
        <v>65</v>
      </c>
      <c r="R8" s="6" t="s">
        <v>65</v>
      </c>
      <c r="S8" s="6" t="s">
        <v>65</v>
      </c>
      <c r="T8" s="19" t="s">
        <v>65</v>
      </c>
      <c r="U8" t="s">
        <v>63</v>
      </c>
      <c r="V8" t="s">
        <v>65</v>
      </c>
      <c r="W8" t="s">
        <v>66</v>
      </c>
      <c r="X8" s="5" t="s">
        <v>67</v>
      </c>
      <c r="Y8" s="23" t="s">
        <v>79</v>
      </c>
      <c r="Z8" s="47">
        <f t="shared" si="1"/>
        <v>1</v>
      </c>
      <c r="AA8" t="s">
        <v>63</v>
      </c>
      <c r="AB8" t="s">
        <v>112</v>
      </c>
      <c r="AD8" t="s">
        <v>67</v>
      </c>
      <c r="AE8" t="s">
        <v>113</v>
      </c>
      <c r="AG8" t="s">
        <v>71</v>
      </c>
      <c r="AH8" t="s">
        <v>80</v>
      </c>
      <c r="AJ8" t="s">
        <v>114</v>
      </c>
      <c r="AL8" t="s">
        <v>74</v>
      </c>
      <c r="AN8" s="35">
        <v>2</v>
      </c>
      <c r="AO8" s="36" t="s">
        <v>109</v>
      </c>
      <c r="AP8" s="36">
        <v>4</v>
      </c>
      <c r="AQ8" s="36">
        <v>5</v>
      </c>
      <c r="AR8" s="37">
        <v>4</v>
      </c>
      <c r="AS8" s="25" t="s">
        <v>65</v>
      </c>
    </row>
    <row r="9" spans="1:46" x14ac:dyDescent="0.35">
      <c r="A9" s="2" t="s">
        <v>115</v>
      </c>
      <c r="B9" s="39">
        <v>8</v>
      </c>
      <c r="C9" s="40">
        <v>44263</v>
      </c>
      <c r="D9" t="s">
        <v>61</v>
      </c>
      <c r="E9" t="s">
        <v>62</v>
      </c>
      <c r="F9" t="s">
        <v>119</v>
      </c>
      <c r="G9" s="41">
        <v>6.06</v>
      </c>
      <c r="H9" s="42">
        <v>6</v>
      </c>
      <c r="I9" t="s">
        <v>101</v>
      </c>
      <c r="J9" s="45" t="s">
        <v>75</v>
      </c>
      <c r="K9" s="8" t="s">
        <v>44</v>
      </c>
      <c r="L9" s="3">
        <v>3</v>
      </c>
      <c r="M9" s="3" t="s">
        <v>46</v>
      </c>
      <c r="N9" s="3" t="s">
        <v>51</v>
      </c>
      <c r="O9" s="3" t="s">
        <v>49</v>
      </c>
      <c r="P9" s="4" t="str">
        <f t="shared" ref="P9:P10" si="3">IF(COUNTIF(Q9:T9,"yes")&gt;0,"yes",IF(COUNTBLANK(Q9:T9)&gt;0,"","no"))</f>
        <v>no</v>
      </c>
      <c r="Q9" s="6" t="s">
        <v>65</v>
      </c>
      <c r="R9" s="6" t="s">
        <v>65</v>
      </c>
      <c r="S9" s="6" t="s">
        <v>65</v>
      </c>
      <c r="T9" s="19" t="s">
        <v>65</v>
      </c>
      <c r="U9" t="s">
        <v>63</v>
      </c>
      <c r="V9" t="s">
        <v>65</v>
      </c>
      <c r="W9" t="s">
        <v>66</v>
      </c>
      <c r="X9" s="5" t="s">
        <v>67</v>
      </c>
      <c r="Y9" s="23" t="s">
        <v>79</v>
      </c>
      <c r="Z9" s="47">
        <f t="shared" si="1"/>
        <v>1</v>
      </c>
      <c r="AA9" s="45" t="s">
        <v>63</v>
      </c>
      <c r="AB9" s="45" t="s">
        <v>95</v>
      </c>
      <c r="AD9" s="45" t="s">
        <v>67</v>
      </c>
      <c r="AE9" s="45" t="s">
        <v>96</v>
      </c>
      <c r="AG9" t="s">
        <v>71</v>
      </c>
      <c r="AH9" t="s">
        <v>72</v>
      </c>
      <c r="AJ9" t="s">
        <v>156</v>
      </c>
      <c r="AL9" t="s">
        <v>74</v>
      </c>
      <c r="AN9" s="35">
        <v>3</v>
      </c>
      <c r="AO9" s="36" t="s">
        <v>183</v>
      </c>
      <c r="AP9" s="36">
        <v>5</v>
      </c>
      <c r="AQ9" s="36">
        <v>5</v>
      </c>
      <c r="AR9" s="37">
        <v>5</v>
      </c>
      <c r="AS9" s="25" t="s">
        <v>65</v>
      </c>
    </row>
    <row r="10" spans="1:46" x14ac:dyDescent="0.35">
      <c r="A10" s="2" t="s">
        <v>117</v>
      </c>
      <c r="B10" s="39">
        <v>9</v>
      </c>
      <c r="C10" s="40">
        <v>44263</v>
      </c>
      <c r="D10" t="s">
        <v>61</v>
      </c>
      <c r="E10" t="s">
        <v>62</v>
      </c>
      <c r="F10" t="s">
        <v>118</v>
      </c>
      <c r="G10" s="41">
        <v>7.73</v>
      </c>
      <c r="H10" s="42">
        <v>7</v>
      </c>
      <c r="I10" t="s">
        <v>101</v>
      </c>
      <c r="J10" s="45" t="s">
        <v>75</v>
      </c>
      <c r="K10" s="8" t="s">
        <v>45</v>
      </c>
      <c r="L10" s="3">
        <v>3</v>
      </c>
      <c r="M10" s="3" t="s">
        <v>46</v>
      </c>
      <c r="N10" s="3" t="s">
        <v>51</v>
      </c>
      <c r="O10" s="3" t="s">
        <v>49</v>
      </c>
      <c r="P10" s="4" t="str">
        <f t="shared" si="3"/>
        <v>no</v>
      </c>
      <c r="Q10" s="6" t="s">
        <v>65</v>
      </c>
      <c r="R10" s="6" t="s">
        <v>65</v>
      </c>
      <c r="S10" s="6" t="s">
        <v>65</v>
      </c>
      <c r="T10" s="19" t="s">
        <v>65</v>
      </c>
      <c r="U10" t="s">
        <v>63</v>
      </c>
      <c r="V10" t="s">
        <v>65</v>
      </c>
      <c r="W10" t="s">
        <v>66</v>
      </c>
      <c r="X10" s="5" t="s">
        <v>67</v>
      </c>
      <c r="Y10" s="23" t="s">
        <v>79</v>
      </c>
      <c r="Z10" s="47">
        <f t="shared" si="1"/>
        <v>1</v>
      </c>
      <c r="AA10" t="s">
        <v>65</v>
      </c>
      <c r="AB10" t="s">
        <v>87</v>
      </c>
      <c r="AD10" t="s">
        <v>66</v>
      </c>
      <c r="AE10" t="s">
        <v>70</v>
      </c>
      <c r="AG10" t="s">
        <v>71</v>
      </c>
      <c r="AH10" t="s">
        <v>72</v>
      </c>
      <c r="AJ10" t="s">
        <v>116</v>
      </c>
      <c r="AL10" t="s">
        <v>100</v>
      </c>
      <c r="AN10" s="35">
        <v>3</v>
      </c>
      <c r="AO10" s="36" t="s">
        <v>183</v>
      </c>
      <c r="AP10" s="36">
        <v>5</v>
      </c>
      <c r="AQ10" s="36">
        <v>5</v>
      </c>
      <c r="AR10" s="37">
        <v>5</v>
      </c>
      <c r="AS10" s="25" t="s">
        <v>65</v>
      </c>
    </row>
    <row r="11" spans="1:46" x14ac:dyDescent="0.35">
      <c r="A11" s="2" t="s">
        <v>122</v>
      </c>
      <c r="B11" s="39">
        <v>10</v>
      </c>
      <c r="C11" s="40">
        <v>44264</v>
      </c>
      <c r="D11" t="s">
        <v>61</v>
      </c>
      <c r="E11" t="s">
        <v>62</v>
      </c>
      <c r="F11" t="s">
        <v>126</v>
      </c>
      <c r="G11" s="41">
        <v>6.06</v>
      </c>
      <c r="H11" s="42">
        <v>6</v>
      </c>
      <c r="I11" t="s">
        <v>125</v>
      </c>
      <c r="J11" s="45" t="s">
        <v>83</v>
      </c>
      <c r="K11" s="8" t="s">
        <v>45</v>
      </c>
      <c r="L11" s="3">
        <v>5</v>
      </c>
      <c r="M11" s="3" t="s">
        <v>47</v>
      </c>
      <c r="N11" s="3" t="s">
        <v>48</v>
      </c>
      <c r="O11" s="3" t="s">
        <v>49</v>
      </c>
      <c r="P11" s="4" t="str">
        <f t="shared" ref="P11:P12" si="4">IF(COUNTIF(Q11:T11,"yes")&gt;0,"yes",IF(COUNTBLANK(Q11:T11)&gt;0,"","no"))</f>
        <v>no</v>
      </c>
      <c r="Q11" s="6" t="s">
        <v>65</v>
      </c>
      <c r="R11" s="6" t="s">
        <v>65</v>
      </c>
      <c r="S11" s="6" t="s">
        <v>65</v>
      </c>
      <c r="T11" s="19" t="s">
        <v>65</v>
      </c>
      <c r="U11" t="s">
        <v>63</v>
      </c>
      <c r="V11" t="s">
        <v>65</v>
      </c>
      <c r="W11" t="s">
        <v>66</v>
      </c>
      <c r="X11" s="5" t="s">
        <v>67</v>
      </c>
      <c r="Y11" s="23" t="s">
        <v>68</v>
      </c>
      <c r="Z11" s="47">
        <f t="shared" si="1"/>
        <v>1</v>
      </c>
      <c r="AA11" t="s">
        <v>65</v>
      </c>
      <c r="AB11" t="s">
        <v>69</v>
      </c>
      <c r="AD11" t="s">
        <v>66</v>
      </c>
      <c r="AE11" t="s">
        <v>70</v>
      </c>
      <c r="AF11" t="s">
        <v>143</v>
      </c>
      <c r="AG11" t="s">
        <v>71</v>
      </c>
      <c r="AH11" t="s">
        <v>72</v>
      </c>
      <c r="AI11" t="s">
        <v>144</v>
      </c>
      <c r="AJ11" t="s">
        <v>145</v>
      </c>
      <c r="AL11" t="s">
        <v>123</v>
      </c>
      <c r="AM11" t="s">
        <v>146</v>
      </c>
      <c r="AN11" s="35">
        <v>2</v>
      </c>
      <c r="AO11" s="36" t="s">
        <v>124</v>
      </c>
      <c r="AP11" s="36">
        <v>5</v>
      </c>
      <c r="AQ11" s="36">
        <v>5</v>
      </c>
      <c r="AR11" s="37">
        <v>5</v>
      </c>
      <c r="AS11" s="25" t="s">
        <v>65</v>
      </c>
    </row>
    <row r="12" spans="1:46" x14ac:dyDescent="0.35">
      <c r="A12" s="2" t="s">
        <v>128</v>
      </c>
      <c r="B12" s="39">
        <v>11</v>
      </c>
      <c r="C12" s="40">
        <v>44265</v>
      </c>
      <c r="D12" t="s">
        <v>61</v>
      </c>
      <c r="E12" t="s">
        <v>62</v>
      </c>
      <c r="F12" t="s">
        <v>127</v>
      </c>
      <c r="G12" s="41">
        <v>7.57</v>
      </c>
      <c r="H12" s="42">
        <v>7</v>
      </c>
      <c r="I12" t="s">
        <v>82</v>
      </c>
      <c r="J12" s="45" t="s">
        <v>83</v>
      </c>
      <c r="K12" s="8" t="s">
        <v>43</v>
      </c>
      <c r="L12" s="3">
        <v>8</v>
      </c>
      <c r="M12" s="3" t="s">
        <v>47</v>
      </c>
      <c r="N12" s="3" t="s">
        <v>51</v>
      </c>
      <c r="O12" s="3" t="s">
        <v>50</v>
      </c>
      <c r="P12" s="4" t="str">
        <f t="shared" si="4"/>
        <v>no</v>
      </c>
      <c r="Q12" s="6" t="s">
        <v>65</v>
      </c>
      <c r="R12" s="6" t="s">
        <v>65</v>
      </c>
      <c r="S12" s="6" t="s">
        <v>65</v>
      </c>
      <c r="T12" s="19" t="s">
        <v>65</v>
      </c>
      <c r="U12" t="s">
        <v>63</v>
      </c>
      <c r="V12" t="s">
        <v>65</v>
      </c>
      <c r="W12" t="s">
        <v>66</v>
      </c>
      <c r="X12" s="5" t="s">
        <v>67</v>
      </c>
      <c r="Y12" s="23" t="s">
        <v>79</v>
      </c>
      <c r="Z12" s="47">
        <f t="shared" si="1"/>
        <v>1</v>
      </c>
      <c r="AA12" t="s">
        <v>65</v>
      </c>
      <c r="AB12" t="s">
        <v>69</v>
      </c>
      <c r="AD12" t="s">
        <v>66</v>
      </c>
      <c r="AE12" t="s">
        <v>70</v>
      </c>
      <c r="AG12" t="s">
        <v>71</v>
      </c>
      <c r="AH12" t="s">
        <v>72</v>
      </c>
      <c r="AJ12" t="s">
        <v>130</v>
      </c>
      <c r="AL12" t="s">
        <v>74</v>
      </c>
      <c r="AN12" s="35">
        <v>1</v>
      </c>
      <c r="AO12" s="36" t="s">
        <v>129</v>
      </c>
      <c r="AP12" s="36">
        <v>5</v>
      </c>
      <c r="AQ12" s="36">
        <v>5</v>
      </c>
      <c r="AR12" s="37">
        <v>5</v>
      </c>
      <c r="AS12" s="25" t="s">
        <v>65</v>
      </c>
    </row>
    <row r="13" spans="1:46" x14ac:dyDescent="0.35">
      <c r="A13" s="2" t="s">
        <v>131</v>
      </c>
      <c r="B13" s="39">
        <v>12</v>
      </c>
      <c r="C13" s="40">
        <v>44267</v>
      </c>
      <c r="D13" t="s">
        <v>61</v>
      </c>
      <c r="E13" t="s">
        <v>62</v>
      </c>
      <c r="F13" t="s">
        <v>133</v>
      </c>
      <c r="G13" s="41">
        <v>7.24</v>
      </c>
      <c r="H13" s="42">
        <v>7</v>
      </c>
      <c r="I13" t="s">
        <v>101</v>
      </c>
      <c r="J13" s="45" t="s">
        <v>75</v>
      </c>
      <c r="K13" s="8" t="s">
        <v>44</v>
      </c>
      <c r="L13" s="3">
        <v>1</v>
      </c>
      <c r="M13" s="3" t="s">
        <v>46</v>
      </c>
      <c r="N13" s="3" t="s">
        <v>48</v>
      </c>
      <c r="O13" s="3" t="s">
        <v>49</v>
      </c>
      <c r="P13" s="4" t="str">
        <f t="shared" ref="P13" si="5">IF(COUNTIF(Q13:T13,"yes")&gt;0,"yes",IF(COUNTBLANK(Q13:T13)&gt;0,"","no"))</f>
        <v>no</v>
      </c>
      <c r="Q13" s="6" t="s">
        <v>65</v>
      </c>
      <c r="R13" s="6" t="s">
        <v>65</v>
      </c>
      <c r="S13" s="6" t="s">
        <v>65</v>
      </c>
      <c r="T13" s="19" t="s">
        <v>65</v>
      </c>
      <c r="U13" t="s">
        <v>63</v>
      </c>
      <c r="V13" t="s">
        <v>65</v>
      </c>
      <c r="W13" t="s">
        <v>66</v>
      </c>
      <c r="X13" s="5" t="s">
        <v>67</v>
      </c>
      <c r="Y13" s="23" t="s">
        <v>68</v>
      </c>
      <c r="Z13" s="47">
        <f t="shared" si="1"/>
        <v>1</v>
      </c>
      <c r="AA13" t="s">
        <v>63</v>
      </c>
      <c r="AB13" t="s">
        <v>112</v>
      </c>
      <c r="AC13" t="s">
        <v>138</v>
      </c>
      <c r="AD13" t="s">
        <v>67</v>
      </c>
      <c r="AE13" t="s">
        <v>113</v>
      </c>
      <c r="AF13" t="s">
        <v>139</v>
      </c>
      <c r="AG13" t="s">
        <v>97</v>
      </c>
      <c r="AH13" t="s">
        <v>132</v>
      </c>
      <c r="AI13" t="s">
        <v>140</v>
      </c>
      <c r="AJ13" t="s">
        <v>141</v>
      </c>
      <c r="AL13" t="s">
        <v>123</v>
      </c>
      <c r="AM13" t="s">
        <v>142</v>
      </c>
      <c r="AN13" s="35">
        <v>2</v>
      </c>
      <c r="AO13" s="36" t="s">
        <v>78</v>
      </c>
      <c r="AP13" s="36">
        <v>5</v>
      </c>
      <c r="AQ13" s="36">
        <v>5</v>
      </c>
      <c r="AR13" s="37">
        <v>5</v>
      </c>
      <c r="AS13" s="25" t="s">
        <v>65</v>
      </c>
    </row>
    <row r="14" spans="1:46" x14ac:dyDescent="0.35">
      <c r="A14" s="2" t="s">
        <v>136</v>
      </c>
      <c r="B14" s="39">
        <v>13</v>
      </c>
      <c r="C14" s="40">
        <v>44267</v>
      </c>
      <c r="D14" t="s">
        <v>61</v>
      </c>
      <c r="E14" t="s">
        <v>62</v>
      </c>
      <c r="F14" t="s">
        <v>137</v>
      </c>
      <c r="G14" s="41">
        <v>6.24</v>
      </c>
      <c r="H14" s="42">
        <v>6</v>
      </c>
      <c r="I14" t="s">
        <v>82</v>
      </c>
      <c r="J14" s="45" t="s">
        <v>83</v>
      </c>
      <c r="K14" s="8" t="s">
        <v>43</v>
      </c>
      <c r="L14" s="3">
        <v>3</v>
      </c>
      <c r="M14" s="3" t="s">
        <v>46</v>
      </c>
      <c r="N14" s="3" t="s">
        <v>51</v>
      </c>
      <c r="O14" s="3" t="s">
        <v>49</v>
      </c>
      <c r="P14" s="4" t="str">
        <f t="shared" ref="P14" si="6">IF(COUNTIF(Q14:T14,"yes")&gt;0,"yes",IF(COUNTBLANK(Q14:T14)&gt;0,"","no"))</f>
        <v>no</v>
      </c>
      <c r="Q14" s="6" t="s">
        <v>65</v>
      </c>
      <c r="R14" s="6" t="s">
        <v>65</v>
      </c>
      <c r="S14" s="6" t="s">
        <v>65</v>
      </c>
      <c r="T14" s="19" t="s">
        <v>65</v>
      </c>
      <c r="U14" t="s">
        <v>63</v>
      </c>
      <c r="V14" t="s">
        <v>65</v>
      </c>
      <c r="W14" t="s">
        <v>66</v>
      </c>
      <c r="X14" s="5" t="s">
        <v>67</v>
      </c>
      <c r="Y14" s="23" t="s">
        <v>68</v>
      </c>
      <c r="Z14" s="47">
        <f t="shared" si="1"/>
        <v>0</v>
      </c>
      <c r="AA14" t="s">
        <v>65</v>
      </c>
      <c r="AB14" t="s">
        <v>69</v>
      </c>
      <c r="AC14" t="s">
        <v>147</v>
      </c>
      <c r="AD14" t="s">
        <v>66</v>
      </c>
      <c r="AE14" t="s">
        <v>70</v>
      </c>
      <c r="AG14" t="s">
        <v>97</v>
      </c>
      <c r="AH14" t="s">
        <v>132</v>
      </c>
      <c r="AJ14" t="s">
        <v>134</v>
      </c>
      <c r="AL14" t="s">
        <v>100</v>
      </c>
      <c r="AN14" s="35">
        <v>1</v>
      </c>
      <c r="AO14" s="36" t="s">
        <v>135</v>
      </c>
      <c r="AP14" s="36">
        <v>5</v>
      </c>
      <c r="AQ14" s="36">
        <v>5</v>
      </c>
      <c r="AR14" s="37">
        <v>3</v>
      </c>
      <c r="AS14" s="25" t="s">
        <v>65</v>
      </c>
    </row>
    <row r="15" spans="1:46" x14ac:dyDescent="0.35">
      <c r="A15" s="2" t="s">
        <v>148</v>
      </c>
      <c r="B15" s="39">
        <v>14</v>
      </c>
      <c r="C15" s="40">
        <v>44267</v>
      </c>
      <c r="D15" t="s">
        <v>61</v>
      </c>
      <c r="E15" t="s">
        <v>62</v>
      </c>
      <c r="F15" t="s">
        <v>152</v>
      </c>
      <c r="G15" s="41">
        <v>7.57</v>
      </c>
      <c r="H15" s="42">
        <v>7</v>
      </c>
      <c r="I15" t="s">
        <v>101</v>
      </c>
      <c r="J15" s="45" t="s">
        <v>75</v>
      </c>
      <c r="K15" s="8" t="s">
        <v>45</v>
      </c>
      <c r="L15" s="3">
        <v>1</v>
      </c>
      <c r="M15" s="3" t="s">
        <v>46</v>
      </c>
      <c r="N15" s="3" t="s">
        <v>48</v>
      </c>
      <c r="O15" s="3" t="s">
        <v>49</v>
      </c>
      <c r="P15" s="4" t="str">
        <f t="shared" ref="P15" si="7">IF(COUNTIF(Q15:T15,"yes")&gt;0,"yes",IF(COUNTBLANK(Q15:T15)&gt;0,"","no"))</f>
        <v>no</v>
      </c>
      <c r="Q15" s="6" t="s">
        <v>65</v>
      </c>
      <c r="R15" s="6" t="s">
        <v>65</v>
      </c>
      <c r="S15" s="6" t="s">
        <v>65</v>
      </c>
      <c r="T15" s="19" t="s">
        <v>65</v>
      </c>
      <c r="U15" t="s">
        <v>63</v>
      </c>
      <c r="V15" t="s">
        <v>65</v>
      </c>
      <c r="W15" t="s">
        <v>66</v>
      </c>
      <c r="X15" s="5" t="s">
        <v>67</v>
      </c>
      <c r="Y15" s="23" t="s">
        <v>68</v>
      </c>
      <c r="Z15" s="47">
        <f t="shared" si="1"/>
        <v>1</v>
      </c>
      <c r="AA15" t="s">
        <v>63</v>
      </c>
      <c r="AB15" t="s">
        <v>95</v>
      </c>
      <c r="AC15" t="s">
        <v>151</v>
      </c>
      <c r="AD15" t="s">
        <v>67</v>
      </c>
      <c r="AE15" t="s">
        <v>96</v>
      </c>
      <c r="AG15" t="s">
        <v>97</v>
      </c>
      <c r="AH15" t="s">
        <v>98</v>
      </c>
      <c r="AJ15" t="s">
        <v>149</v>
      </c>
      <c r="AL15" t="s">
        <v>74</v>
      </c>
      <c r="AM15" t="s">
        <v>150</v>
      </c>
      <c r="AN15" s="35">
        <v>2</v>
      </c>
      <c r="AO15" s="36" t="s">
        <v>129</v>
      </c>
      <c r="AP15" s="36">
        <v>4</v>
      </c>
      <c r="AQ15" s="36">
        <v>3</v>
      </c>
      <c r="AR15" s="37">
        <v>3</v>
      </c>
      <c r="AS15" s="25" t="s">
        <v>65</v>
      </c>
    </row>
    <row r="16" spans="1:46" x14ac:dyDescent="0.35">
      <c r="A16" s="2" t="s">
        <v>157</v>
      </c>
      <c r="B16" s="39">
        <v>15</v>
      </c>
      <c r="C16" s="40">
        <v>44267</v>
      </c>
      <c r="D16" t="s">
        <v>61</v>
      </c>
      <c r="E16" t="s">
        <v>62</v>
      </c>
      <c r="F16" t="s">
        <v>153</v>
      </c>
      <c r="G16" s="41">
        <v>8.0299999999999994</v>
      </c>
      <c r="H16" s="42">
        <v>8</v>
      </c>
      <c r="I16" t="s">
        <v>82</v>
      </c>
      <c r="J16" s="45" t="s">
        <v>83</v>
      </c>
      <c r="K16" s="8" t="s">
        <v>44</v>
      </c>
      <c r="L16" s="3">
        <v>8</v>
      </c>
      <c r="M16" s="3" t="s">
        <v>47</v>
      </c>
      <c r="N16" s="3" t="s">
        <v>51</v>
      </c>
      <c r="O16" s="3" t="s">
        <v>50</v>
      </c>
      <c r="P16" s="4" t="str">
        <f t="shared" ref="P16" si="8">IF(COUNTIF(Q16:T16,"yes")&gt;0,"yes",IF(COUNTBLANK(Q16:T16)&gt;0,"","no"))</f>
        <v>no</v>
      </c>
      <c r="Q16" s="6" t="s">
        <v>65</v>
      </c>
      <c r="R16" s="6" t="s">
        <v>65</v>
      </c>
      <c r="S16" s="6" t="s">
        <v>65</v>
      </c>
      <c r="T16" s="19" t="s">
        <v>65</v>
      </c>
      <c r="U16" t="s">
        <v>63</v>
      </c>
      <c r="V16" t="s">
        <v>65</v>
      </c>
      <c r="W16" t="s">
        <v>66</v>
      </c>
      <c r="X16" s="5" t="s">
        <v>67</v>
      </c>
      <c r="Y16" s="23" t="s">
        <v>79</v>
      </c>
      <c r="Z16" s="47">
        <f t="shared" si="1"/>
        <v>1</v>
      </c>
      <c r="AA16" t="s">
        <v>65</v>
      </c>
      <c r="AB16" t="s">
        <v>87</v>
      </c>
      <c r="AD16" t="s">
        <v>67</v>
      </c>
      <c r="AE16" t="s">
        <v>113</v>
      </c>
      <c r="AG16" t="s">
        <v>71</v>
      </c>
      <c r="AH16" t="s">
        <v>72</v>
      </c>
      <c r="AJ16" t="s">
        <v>158</v>
      </c>
      <c r="AL16" t="s">
        <v>100</v>
      </c>
      <c r="AN16" s="35">
        <v>3</v>
      </c>
      <c r="AO16" s="36" t="s">
        <v>129</v>
      </c>
      <c r="AP16" s="36">
        <v>3</v>
      </c>
      <c r="AQ16" s="36">
        <v>4</v>
      </c>
      <c r="AR16" s="37">
        <v>5</v>
      </c>
      <c r="AS16" s="25" t="s">
        <v>65</v>
      </c>
    </row>
    <row r="17" spans="1:46" x14ac:dyDescent="0.35">
      <c r="A17" s="2" t="s">
        <v>159</v>
      </c>
      <c r="B17" s="39">
        <v>16</v>
      </c>
      <c r="C17" s="40">
        <v>44267</v>
      </c>
      <c r="D17" t="s">
        <v>61</v>
      </c>
      <c r="E17" t="s">
        <v>62</v>
      </c>
      <c r="F17" t="s">
        <v>155</v>
      </c>
      <c r="G17" s="41">
        <v>7.66</v>
      </c>
      <c r="H17" s="42">
        <v>7</v>
      </c>
      <c r="I17" t="s">
        <v>154</v>
      </c>
      <c r="J17" s="45" t="s">
        <v>75</v>
      </c>
      <c r="K17" s="8" t="s">
        <v>43</v>
      </c>
      <c r="L17" s="3">
        <v>2</v>
      </c>
      <c r="M17" s="3" t="s">
        <v>46</v>
      </c>
      <c r="N17" s="3" t="s">
        <v>48</v>
      </c>
      <c r="O17" s="3" t="s">
        <v>50</v>
      </c>
      <c r="P17" s="4" t="str">
        <f t="shared" ref="P17" si="9">IF(COUNTIF(Q17:T17,"yes")&gt;0,"yes",IF(COUNTBLANK(Q17:T17)&gt;0,"","no"))</f>
        <v>no</v>
      </c>
      <c r="Q17" s="6" t="s">
        <v>65</v>
      </c>
      <c r="R17" s="6" t="s">
        <v>65</v>
      </c>
      <c r="S17" s="6" t="s">
        <v>65</v>
      </c>
      <c r="T17" s="19" t="s">
        <v>65</v>
      </c>
      <c r="U17" t="s">
        <v>63</v>
      </c>
      <c r="V17" t="s">
        <v>65</v>
      </c>
      <c r="W17" t="s">
        <v>66</v>
      </c>
      <c r="X17" s="5" t="s">
        <v>67</v>
      </c>
      <c r="Y17" s="23" t="s">
        <v>68</v>
      </c>
      <c r="Z17" s="47">
        <f t="shared" si="1"/>
        <v>1</v>
      </c>
      <c r="AA17" t="s">
        <v>65</v>
      </c>
      <c r="AB17" t="s">
        <v>69</v>
      </c>
      <c r="AD17" t="s">
        <v>66</v>
      </c>
      <c r="AE17" t="s">
        <v>70</v>
      </c>
      <c r="AG17" t="s">
        <v>97</v>
      </c>
      <c r="AH17" t="s">
        <v>98</v>
      </c>
      <c r="AJ17" t="s">
        <v>161</v>
      </c>
      <c r="AL17" t="s">
        <v>74</v>
      </c>
      <c r="AN17" s="35">
        <v>3</v>
      </c>
      <c r="AO17" s="36" t="s">
        <v>160</v>
      </c>
      <c r="AP17" s="36">
        <v>5</v>
      </c>
      <c r="AQ17" s="36">
        <v>5</v>
      </c>
      <c r="AR17" s="37">
        <v>5</v>
      </c>
      <c r="AS17" s="25" t="s">
        <v>65</v>
      </c>
    </row>
    <row r="18" spans="1:46" x14ac:dyDescent="0.35">
      <c r="A18" s="2" t="s">
        <v>163</v>
      </c>
      <c r="B18" s="39">
        <v>17</v>
      </c>
      <c r="C18" s="40">
        <v>44278</v>
      </c>
      <c r="D18" t="s">
        <v>61</v>
      </c>
      <c r="E18" t="s">
        <v>62</v>
      </c>
      <c r="F18" t="s">
        <v>162</v>
      </c>
      <c r="G18" s="41">
        <v>7.18</v>
      </c>
      <c r="H18" s="42">
        <v>7</v>
      </c>
      <c r="I18" t="s">
        <v>82</v>
      </c>
      <c r="J18" s="45" t="s">
        <v>83</v>
      </c>
      <c r="K18" s="8" t="s">
        <v>44</v>
      </c>
      <c r="L18" s="3">
        <v>5</v>
      </c>
      <c r="M18" s="3" t="s">
        <v>47</v>
      </c>
      <c r="N18" s="3" t="s">
        <v>48</v>
      </c>
      <c r="O18" s="3" t="s">
        <v>49</v>
      </c>
      <c r="P18" s="4" t="str">
        <f t="shared" ref="P18" si="10">IF(COUNTIF(Q18:T18,"yes")&gt;0,"yes",IF(COUNTBLANK(Q18:T18)&gt;0,"","no"))</f>
        <v>no</v>
      </c>
      <c r="Q18" s="6" t="s">
        <v>65</v>
      </c>
      <c r="R18" s="6" t="s">
        <v>65</v>
      </c>
      <c r="S18" s="6" t="s">
        <v>65</v>
      </c>
      <c r="T18" s="19" t="s">
        <v>65</v>
      </c>
      <c r="U18" t="s">
        <v>63</v>
      </c>
      <c r="V18" t="s">
        <v>65</v>
      </c>
      <c r="W18" t="s">
        <v>66</v>
      </c>
      <c r="X18" s="5" t="s">
        <v>67</v>
      </c>
      <c r="Y18" s="23" t="s">
        <v>68</v>
      </c>
      <c r="Z18" s="47">
        <f t="shared" si="1"/>
        <v>1</v>
      </c>
      <c r="AA18" t="s">
        <v>65</v>
      </c>
      <c r="AB18" t="s">
        <v>69</v>
      </c>
      <c r="AD18" t="s">
        <v>66</v>
      </c>
      <c r="AE18" t="s">
        <v>88</v>
      </c>
      <c r="AG18" t="s">
        <v>97</v>
      </c>
      <c r="AH18" t="s">
        <v>98</v>
      </c>
      <c r="AJ18" t="s">
        <v>164</v>
      </c>
      <c r="AL18" t="s">
        <v>100</v>
      </c>
      <c r="AN18" s="35">
        <v>2</v>
      </c>
      <c r="AO18" s="36" t="s">
        <v>129</v>
      </c>
      <c r="AP18" s="36">
        <v>5</v>
      </c>
      <c r="AQ18" s="36">
        <v>5</v>
      </c>
      <c r="AR18" s="37">
        <v>5</v>
      </c>
      <c r="AS18" s="25" t="s">
        <v>65</v>
      </c>
    </row>
    <row r="19" spans="1:46" x14ac:dyDescent="0.35">
      <c r="A19" s="2" t="s">
        <v>165</v>
      </c>
      <c r="B19" s="39">
        <v>18</v>
      </c>
      <c r="C19" s="40">
        <v>44281</v>
      </c>
      <c r="D19" t="s">
        <v>61</v>
      </c>
      <c r="E19" t="s">
        <v>62</v>
      </c>
      <c r="F19" t="s">
        <v>166</v>
      </c>
      <c r="G19" s="41">
        <v>7.11</v>
      </c>
      <c r="H19" s="42">
        <v>7</v>
      </c>
      <c r="I19" t="s">
        <v>101</v>
      </c>
      <c r="J19" s="45" t="s">
        <v>75</v>
      </c>
      <c r="K19" s="8" t="s">
        <v>45</v>
      </c>
      <c r="L19" s="3">
        <v>6</v>
      </c>
      <c r="M19" s="3" t="s">
        <v>47</v>
      </c>
      <c r="N19" s="3" t="s">
        <v>48</v>
      </c>
      <c r="O19" s="3" t="s">
        <v>50</v>
      </c>
      <c r="P19" s="4" t="str">
        <f t="shared" ref="P19" si="11">IF(COUNTIF(Q19:T19,"yes")&gt;0,"yes",IF(COUNTBLANK(Q19:T19)&gt;0,"","no"))</f>
        <v>no</v>
      </c>
      <c r="Q19" s="6" t="s">
        <v>65</v>
      </c>
      <c r="R19" s="6" t="s">
        <v>65</v>
      </c>
      <c r="S19" s="6" t="s">
        <v>65</v>
      </c>
      <c r="T19" s="19" t="s">
        <v>65</v>
      </c>
      <c r="U19" t="s">
        <v>63</v>
      </c>
      <c r="V19" t="s">
        <v>65</v>
      </c>
      <c r="W19" t="s">
        <v>66</v>
      </c>
      <c r="X19" s="5" t="s">
        <v>67</v>
      </c>
      <c r="Y19" s="23" t="s">
        <v>68</v>
      </c>
      <c r="Z19" s="47">
        <f t="shared" si="1"/>
        <v>1</v>
      </c>
      <c r="AA19" t="s">
        <v>63</v>
      </c>
      <c r="AB19" t="s">
        <v>112</v>
      </c>
      <c r="AD19" t="s">
        <v>67</v>
      </c>
      <c r="AE19" t="s">
        <v>113</v>
      </c>
      <c r="AG19" t="s">
        <v>71</v>
      </c>
      <c r="AH19" t="s">
        <v>72</v>
      </c>
      <c r="AJ19" t="s">
        <v>168</v>
      </c>
      <c r="AL19" t="s">
        <v>74</v>
      </c>
      <c r="AN19" s="35">
        <v>2</v>
      </c>
      <c r="AO19" s="36" t="s">
        <v>167</v>
      </c>
      <c r="AP19" s="36">
        <v>5</v>
      </c>
      <c r="AQ19" s="36">
        <v>5</v>
      </c>
      <c r="AR19" s="37">
        <v>4</v>
      </c>
      <c r="AS19" s="25" t="s">
        <v>65</v>
      </c>
    </row>
    <row r="20" spans="1:46" x14ac:dyDescent="0.35">
      <c r="A20" s="2" t="s">
        <v>169</v>
      </c>
      <c r="B20" s="39">
        <v>19</v>
      </c>
      <c r="C20" s="40">
        <v>44282</v>
      </c>
      <c r="D20" t="s">
        <v>61</v>
      </c>
      <c r="E20" t="s">
        <v>62</v>
      </c>
      <c r="F20" t="s">
        <v>170</v>
      </c>
      <c r="G20" s="41">
        <v>8.36</v>
      </c>
      <c r="H20" s="42">
        <v>8</v>
      </c>
      <c r="I20" t="s">
        <v>82</v>
      </c>
      <c r="J20" s="45" t="s">
        <v>83</v>
      </c>
      <c r="K20" s="8" t="s">
        <v>44</v>
      </c>
      <c r="L20" s="3">
        <v>6</v>
      </c>
      <c r="M20" s="3" t="s">
        <v>47</v>
      </c>
      <c r="N20" s="3" t="s">
        <v>48</v>
      </c>
      <c r="O20" s="3" t="s">
        <v>50</v>
      </c>
      <c r="P20" s="4" t="str">
        <f t="shared" ref="P20" si="12">IF(COUNTIF(Q20:T20,"yes")&gt;0,"yes",IF(COUNTBLANK(Q20:T20)&gt;0,"","no"))</f>
        <v>no</v>
      </c>
      <c r="Q20" s="6" t="s">
        <v>65</v>
      </c>
      <c r="R20" s="6" t="s">
        <v>65</v>
      </c>
      <c r="S20" s="6" t="s">
        <v>65</v>
      </c>
      <c r="T20" s="19" t="s">
        <v>65</v>
      </c>
      <c r="U20" t="s">
        <v>63</v>
      </c>
      <c r="V20" t="s">
        <v>65</v>
      </c>
      <c r="W20" t="s">
        <v>66</v>
      </c>
      <c r="X20" s="5" t="s">
        <v>67</v>
      </c>
      <c r="Y20" s="23" t="s">
        <v>68</v>
      </c>
      <c r="Z20" s="47">
        <f t="shared" si="1"/>
        <v>1</v>
      </c>
      <c r="AA20" t="s">
        <v>63</v>
      </c>
      <c r="AB20" t="s">
        <v>112</v>
      </c>
      <c r="AD20" t="s">
        <v>67</v>
      </c>
      <c r="AE20" t="s">
        <v>96</v>
      </c>
      <c r="AF20" t="s">
        <v>197</v>
      </c>
      <c r="AG20" t="s">
        <v>97</v>
      </c>
      <c r="AH20" t="s">
        <v>98</v>
      </c>
      <c r="AJ20" t="s">
        <v>198</v>
      </c>
      <c r="AL20" t="s">
        <v>123</v>
      </c>
      <c r="AM20" t="s">
        <v>199</v>
      </c>
      <c r="AN20" s="35">
        <v>2</v>
      </c>
      <c r="AO20" s="36" t="s">
        <v>129</v>
      </c>
      <c r="AP20" s="36">
        <v>5</v>
      </c>
      <c r="AQ20" s="36">
        <v>5</v>
      </c>
      <c r="AR20" s="37">
        <v>5</v>
      </c>
      <c r="AS20" s="25" t="s">
        <v>65</v>
      </c>
    </row>
    <row r="21" spans="1:46" x14ac:dyDescent="0.35">
      <c r="A21" s="2" t="s">
        <v>172</v>
      </c>
      <c r="B21" s="39">
        <v>20</v>
      </c>
      <c r="C21" s="40">
        <v>44284</v>
      </c>
      <c r="D21" t="s">
        <v>61</v>
      </c>
      <c r="E21" t="s">
        <v>62</v>
      </c>
      <c r="F21" t="s">
        <v>173</v>
      </c>
      <c r="G21" s="41">
        <v>8.1199999999999992</v>
      </c>
      <c r="H21" s="42">
        <v>8</v>
      </c>
      <c r="I21" t="s">
        <v>82</v>
      </c>
      <c r="J21" s="45" t="s">
        <v>75</v>
      </c>
      <c r="K21" s="8" t="s">
        <v>44</v>
      </c>
      <c r="L21" s="3">
        <v>5</v>
      </c>
      <c r="M21" s="3" t="s">
        <v>47</v>
      </c>
      <c r="N21" s="3" t="s">
        <v>48</v>
      </c>
      <c r="O21" s="3" t="s">
        <v>49</v>
      </c>
      <c r="P21" s="4" t="str">
        <f t="shared" ref="P21" si="13">IF(COUNTIF(Q21:T21,"yes")&gt;0,"yes",IF(COUNTBLANK(Q21:T21)&gt;0,"","no"))</f>
        <v>no</v>
      </c>
      <c r="Q21" s="6" t="s">
        <v>65</v>
      </c>
      <c r="R21" s="6" t="s">
        <v>65</v>
      </c>
      <c r="S21" s="6" t="s">
        <v>65</v>
      </c>
      <c r="T21" s="19" t="s">
        <v>65</v>
      </c>
      <c r="U21" t="s">
        <v>63</v>
      </c>
      <c r="V21" t="s">
        <v>65</v>
      </c>
      <c r="W21" t="s">
        <v>66</v>
      </c>
      <c r="X21" s="5" t="s">
        <v>67</v>
      </c>
      <c r="Y21" s="23" t="s">
        <v>68</v>
      </c>
      <c r="Z21" s="47">
        <f t="shared" si="1"/>
        <v>1</v>
      </c>
      <c r="AA21" t="s">
        <v>65</v>
      </c>
      <c r="AB21" t="s">
        <v>69</v>
      </c>
      <c r="AC21" t="s">
        <v>194</v>
      </c>
      <c r="AD21" t="s">
        <v>66</v>
      </c>
      <c r="AE21" t="s">
        <v>70</v>
      </c>
      <c r="AG21" t="s">
        <v>71</v>
      </c>
      <c r="AH21" t="s">
        <v>72</v>
      </c>
      <c r="AJ21" t="s">
        <v>195</v>
      </c>
      <c r="AL21" t="s">
        <v>106</v>
      </c>
      <c r="AM21" t="s">
        <v>196</v>
      </c>
      <c r="AN21" s="35">
        <v>1</v>
      </c>
      <c r="AO21" s="36" t="s">
        <v>129</v>
      </c>
      <c r="AP21" s="36">
        <v>4</v>
      </c>
      <c r="AQ21" s="36">
        <v>5</v>
      </c>
      <c r="AR21" s="37">
        <v>5</v>
      </c>
      <c r="AS21" s="25" t="s">
        <v>65</v>
      </c>
    </row>
    <row r="22" spans="1:46" x14ac:dyDescent="0.35">
      <c r="A22" s="2" t="s">
        <v>174</v>
      </c>
      <c r="B22" s="39">
        <v>21</v>
      </c>
      <c r="C22" s="40">
        <v>44284</v>
      </c>
      <c r="D22" t="s">
        <v>61</v>
      </c>
      <c r="E22" t="s">
        <v>62</v>
      </c>
      <c r="F22" t="s">
        <v>175</v>
      </c>
      <c r="G22" s="41">
        <v>8.1199999999999992</v>
      </c>
      <c r="H22" s="42">
        <v>8</v>
      </c>
      <c r="I22" t="s">
        <v>101</v>
      </c>
      <c r="J22" s="45" t="s">
        <v>83</v>
      </c>
      <c r="K22" s="8" t="s">
        <v>43</v>
      </c>
      <c r="L22" s="3">
        <v>5</v>
      </c>
      <c r="M22" s="3" t="s">
        <v>47</v>
      </c>
      <c r="N22" s="3" t="s">
        <v>48</v>
      </c>
      <c r="O22" s="3" t="s">
        <v>49</v>
      </c>
      <c r="P22" s="4" t="str">
        <f t="shared" ref="P22" si="14">IF(COUNTIF(Q22:T22,"yes")&gt;0,"yes",IF(COUNTBLANK(Q22:T22)&gt;0,"","no"))</f>
        <v>no</v>
      </c>
      <c r="Q22" s="6" t="s">
        <v>65</v>
      </c>
      <c r="R22" s="6" t="s">
        <v>65</v>
      </c>
      <c r="S22" s="6" t="s">
        <v>65</v>
      </c>
      <c r="T22" s="19" t="s">
        <v>65</v>
      </c>
      <c r="U22" t="s">
        <v>63</v>
      </c>
      <c r="V22" t="s">
        <v>65</v>
      </c>
      <c r="W22" t="s">
        <v>66</v>
      </c>
      <c r="X22" s="5" t="s">
        <v>67</v>
      </c>
      <c r="Y22" s="23" t="s">
        <v>68</v>
      </c>
      <c r="Z22" s="47">
        <f t="shared" si="1"/>
        <v>1</v>
      </c>
      <c r="AA22" t="s">
        <v>65</v>
      </c>
      <c r="AB22" t="s">
        <v>69</v>
      </c>
      <c r="AC22" t="s">
        <v>190</v>
      </c>
      <c r="AD22" t="s">
        <v>66</v>
      </c>
      <c r="AE22" t="s">
        <v>70</v>
      </c>
      <c r="AG22" t="s">
        <v>71</v>
      </c>
      <c r="AH22" t="s">
        <v>80</v>
      </c>
      <c r="AI22" t="s">
        <v>191</v>
      </c>
      <c r="AJ22" t="s">
        <v>192</v>
      </c>
      <c r="AL22" t="s">
        <v>74</v>
      </c>
      <c r="AM22" t="s">
        <v>193</v>
      </c>
      <c r="AN22" s="35">
        <v>1</v>
      </c>
      <c r="AO22" s="36" t="s">
        <v>129</v>
      </c>
      <c r="AP22" s="36">
        <v>5</v>
      </c>
      <c r="AQ22" s="36">
        <v>5</v>
      </c>
      <c r="AR22" s="37">
        <v>5</v>
      </c>
      <c r="AS22" s="25" t="s">
        <v>65</v>
      </c>
    </row>
    <row r="23" spans="1:46" x14ac:dyDescent="0.35">
      <c r="A23" s="2" t="s">
        <v>177</v>
      </c>
      <c r="B23" s="39">
        <v>22</v>
      </c>
      <c r="C23" s="40">
        <v>44284</v>
      </c>
      <c r="D23" t="s">
        <v>61</v>
      </c>
      <c r="E23" t="s">
        <v>62</v>
      </c>
      <c r="F23" t="s">
        <v>176</v>
      </c>
      <c r="G23" s="41">
        <v>5.77</v>
      </c>
      <c r="H23" s="42">
        <v>5</v>
      </c>
      <c r="I23" t="s">
        <v>101</v>
      </c>
      <c r="J23" s="45" t="s">
        <v>75</v>
      </c>
      <c r="K23" s="8" t="s">
        <v>45</v>
      </c>
      <c r="L23" s="3">
        <v>2</v>
      </c>
      <c r="M23" s="3" t="s">
        <v>46</v>
      </c>
      <c r="N23" s="3" t="s">
        <v>48</v>
      </c>
      <c r="O23" s="3" t="s">
        <v>50</v>
      </c>
      <c r="P23" s="4" t="str">
        <f t="shared" ref="P23:P24" si="15">IF(COUNTIF(Q23:T23,"yes")&gt;0,"yes",IF(COUNTBLANK(Q23:T23)&gt;0,"","no"))</f>
        <v>no</v>
      </c>
      <c r="Q23" s="6" t="s">
        <v>65</v>
      </c>
      <c r="R23" s="6" t="s">
        <v>65</v>
      </c>
      <c r="S23" s="6" t="s">
        <v>65</v>
      </c>
      <c r="T23" s="19" t="s">
        <v>65</v>
      </c>
      <c r="U23" t="s">
        <v>63</v>
      </c>
      <c r="V23" t="s">
        <v>65</v>
      </c>
      <c r="W23" t="s">
        <v>66</v>
      </c>
      <c r="X23" s="5" t="s">
        <v>67</v>
      </c>
      <c r="Y23" s="23" t="s">
        <v>68</v>
      </c>
      <c r="Z23" s="47">
        <f t="shared" si="1"/>
        <v>1</v>
      </c>
      <c r="AA23" t="s">
        <v>63</v>
      </c>
      <c r="AB23" t="s">
        <v>95</v>
      </c>
      <c r="AC23" t="s">
        <v>188</v>
      </c>
      <c r="AD23" t="s">
        <v>67</v>
      </c>
      <c r="AE23" t="s">
        <v>96</v>
      </c>
      <c r="AG23" t="s">
        <v>71</v>
      </c>
      <c r="AH23" t="s">
        <v>72</v>
      </c>
      <c r="AJ23" t="s">
        <v>189</v>
      </c>
      <c r="AL23" t="s">
        <v>100</v>
      </c>
      <c r="AN23" s="35">
        <v>2</v>
      </c>
      <c r="AO23" s="36" t="s">
        <v>129</v>
      </c>
      <c r="AP23" s="36">
        <v>5</v>
      </c>
      <c r="AQ23" s="36">
        <v>5</v>
      </c>
      <c r="AR23" s="37">
        <v>5</v>
      </c>
      <c r="AS23" s="25" t="s">
        <v>65</v>
      </c>
    </row>
    <row r="24" spans="1:46" x14ac:dyDescent="0.35">
      <c r="A24" s="2" t="s">
        <v>179</v>
      </c>
      <c r="B24" s="39">
        <v>23</v>
      </c>
      <c r="C24" s="40">
        <v>44284</v>
      </c>
      <c r="D24" t="s">
        <v>61</v>
      </c>
      <c r="E24" t="s">
        <v>62</v>
      </c>
      <c r="F24" t="s">
        <v>178</v>
      </c>
      <c r="G24" s="41">
        <v>8.06</v>
      </c>
      <c r="H24" s="42">
        <v>8</v>
      </c>
      <c r="I24" t="s">
        <v>125</v>
      </c>
      <c r="J24" s="45" t="s">
        <v>75</v>
      </c>
      <c r="K24" s="8" t="s">
        <v>45</v>
      </c>
      <c r="L24" s="3">
        <v>7</v>
      </c>
      <c r="M24" s="3" t="s">
        <v>47</v>
      </c>
      <c r="N24" s="3" t="s">
        <v>51</v>
      </c>
      <c r="O24" s="3" t="s">
        <v>49</v>
      </c>
      <c r="P24" s="4" t="str">
        <f t="shared" si="15"/>
        <v>no</v>
      </c>
      <c r="Q24" s="6" t="s">
        <v>65</v>
      </c>
      <c r="R24" s="6" t="s">
        <v>65</v>
      </c>
      <c r="S24" s="6" t="s">
        <v>65</v>
      </c>
      <c r="T24" s="19" t="s">
        <v>65</v>
      </c>
      <c r="U24" t="s">
        <v>63</v>
      </c>
      <c r="V24" t="s">
        <v>65</v>
      </c>
      <c r="W24" t="s">
        <v>66</v>
      </c>
      <c r="X24" s="5" t="s">
        <v>67</v>
      </c>
      <c r="Y24" s="23" t="s">
        <v>79</v>
      </c>
      <c r="Z24" s="47">
        <f t="shared" si="1"/>
        <v>1</v>
      </c>
      <c r="AA24" t="s">
        <v>65</v>
      </c>
      <c r="AB24" t="s">
        <v>69</v>
      </c>
      <c r="AD24" t="s">
        <v>66</v>
      </c>
      <c r="AE24" t="s">
        <v>70</v>
      </c>
      <c r="AG24" t="s">
        <v>97</v>
      </c>
      <c r="AH24" t="s">
        <v>98</v>
      </c>
      <c r="AJ24" t="s">
        <v>180</v>
      </c>
      <c r="AL24" t="s">
        <v>100</v>
      </c>
      <c r="AM24" t="s">
        <v>181</v>
      </c>
      <c r="AN24" s="35">
        <v>2</v>
      </c>
      <c r="AO24" s="36" t="s">
        <v>129</v>
      </c>
      <c r="AP24" s="36">
        <v>4</v>
      </c>
      <c r="AQ24" s="36">
        <v>5</v>
      </c>
      <c r="AR24" s="37">
        <v>5</v>
      </c>
      <c r="AS24" s="25" t="s">
        <v>65</v>
      </c>
    </row>
    <row r="25" spans="1:46" x14ac:dyDescent="0.35">
      <c r="A25" s="2" t="s">
        <v>186</v>
      </c>
      <c r="B25" s="39">
        <v>24</v>
      </c>
      <c r="C25" s="40">
        <v>44285</v>
      </c>
      <c r="D25" t="s">
        <v>61</v>
      </c>
      <c r="E25" t="s">
        <v>62</v>
      </c>
      <c r="F25" t="s">
        <v>184</v>
      </c>
      <c r="G25" s="41">
        <v>7.37</v>
      </c>
      <c r="H25" s="42">
        <v>7</v>
      </c>
      <c r="I25" t="s">
        <v>185</v>
      </c>
      <c r="J25" s="45" t="s">
        <v>75</v>
      </c>
      <c r="K25" s="8" t="s">
        <v>43</v>
      </c>
      <c r="L25" s="3">
        <v>7</v>
      </c>
      <c r="M25" s="3" t="s">
        <v>47</v>
      </c>
      <c r="N25" s="3" t="s">
        <v>51</v>
      </c>
      <c r="O25" s="3" t="s">
        <v>49</v>
      </c>
      <c r="P25" s="4" t="str">
        <f t="shared" ref="P25" si="16">IF(COUNTIF(Q25:T25,"yes")&gt;0,"yes",IF(COUNTBLANK(Q25:T25)&gt;0,"","no"))</f>
        <v>no</v>
      </c>
      <c r="Q25" s="6" t="s">
        <v>65</v>
      </c>
      <c r="R25" s="6" t="s">
        <v>65</v>
      </c>
      <c r="S25" s="6" t="s">
        <v>65</v>
      </c>
      <c r="T25" s="19" t="s">
        <v>65</v>
      </c>
      <c r="U25" t="s">
        <v>63</v>
      </c>
      <c r="V25" t="s">
        <v>65</v>
      </c>
      <c r="W25" t="s">
        <v>66</v>
      </c>
      <c r="X25" s="5" t="s">
        <v>67</v>
      </c>
      <c r="Y25" s="23" t="s">
        <v>79</v>
      </c>
      <c r="Z25" s="47">
        <f t="shared" si="1"/>
        <v>1</v>
      </c>
      <c r="AA25" t="s">
        <v>65</v>
      </c>
      <c r="AB25" t="s">
        <v>69</v>
      </c>
      <c r="AD25" t="s">
        <v>66</v>
      </c>
      <c r="AE25" t="s">
        <v>70</v>
      </c>
      <c r="AG25" t="s">
        <v>97</v>
      </c>
      <c r="AH25" t="s">
        <v>132</v>
      </c>
      <c r="AJ25" t="s">
        <v>187</v>
      </c>
      <c r="AL25" t="s">
        <v>100</v>
      </c>
      <c r="AN25" s="35">
        <v>3</v>
      </c>
      <c r="AO25" s="36" t="s">
        <v>129</v>
      </c>
      <c r="AP25" s="36">
        <v>5</v>
      </c>
      <c r="AQ25" s="36">
        <v>5</v>
      </c>
      <c r="AR25" s="37">
        <v>5</v>
      </c>
      <c r="AS25" s="25" t="s">
        <v>65</v>
      </c>
      <c r="AT25" t="s">
        <v>171</v>
      </c>
    </row>
    <row r="26" spans="1:46" x14ac:dyDescent="0.35">
      <c r="A26" s="2" t="s">
        <v>201</v>
      </c>
      <c r="B26" s="39">
        <v>25</v>
      </c>
      <c r="C26" s="40">
        <v>44286</v>
      </c>
      <c r="D26" t="s">
        <v>61</v>
      </c>
      <c r="E26" t="s">
        <v>62</v>
      </c>
      <c r="F26" t="s">
        <v>200</v>
      </c>
      <c r="G26" s="41">
        <v>6.79</v>
      </c>
      <c r="H26" s="42">
        <v>6</v>
      </c>
      <c r="I26" t="s">
        <v>101</v>
      </c>
      <c r="J26" s="45" t="s">
        <v>75</v>
      </c>
      <c r="K26" s="8" t="s">
        <v>43</v>
      </c>
      <c r="L26" s="3">
        <v>4</v>
      </c>
      <c r="M26" s="3" t="s">
        <v>46</v>
      </c>
      <c r="N26" s="3" t="s">
        <v>51</v>
      </c>
      <c r="O26" s="3" t="s">
        <v>50</v>
      </c>
      <c r="P26" s="4" t="str">
        <f t="shared" ref="P26:P27" si="17">IF(COUNTIF(Q26:T26,"yes")&gt;0,"yes",IF(COUNTBLANK(Q26:T26)&gt;0,"","no"))</f>
        <v>no</v>
      </c>
      <c r="Q26" s="6" t="s">
        <v>65</v>
      </c>
      <c r="R26" s="6" t="s">
        <v>65</v>
      </c>
      <c r="S26" s="6" t="s">
        <v>65</v>
      </c>
      <c r="T26" s="19" t="s">
        <v>65</v>
      </c>
      <c r="U26" t="s">
        <v>63</v>
      </c>
      <c r="V26" t="s">
        <v>65</v>
      </c>
      <c r="W26" t="s">
        <v>66</v>
      </c>
      <c r="X26" s="5" t="s">
        <v>67</v>
      </c>
      <c r="Y26" s="23" t="s">
        <v>79</v>
      </c>
      <c r="Z26" s="47"/>
      <c r="AA26" t="s">
        <v>63</v>
      </c>
      <c r="AB26" t="s">
        <v>112</v>
      </c>
      <c r="AC26" t="s">
        <v>203</v>
      </c>
      <c r="AD26" t="s">
        <v>66</v>
      </c>
      <c r="AE26" t="s">
        <v>88</v>
      </c>
      <c r="AG26" t="s">
        <v>71</v>
      </c>
      <c r="AH26" t="s">
        <v>80</v>
      </c>
      <c r="AJ26" s="48" t="s">
        <v>204</v>
      </c>
      <c r="AK26" s="1"/>
      <c r="AL26" s="1" t="s">
        <v>74</v>
      </c>
      <c r="AN26" s="35">
        <v>3</v>
      </c>
      <c r="AO26" s="36" t="s">
        <v>202</v>
      </c>
      <c r="AP26" s="36">
        <v>5</v>
      </c>
      <c r="AQ26" s="36">
        <v>5</v>
      </c>
      <c r="AR26" s="37">
        <v>5</v>
      </c>
      <c r="AS26" s="25" t="s">
        <v>65</v>
      </c>
    </row>
    <row r="27" spans="1:46" x14ac:dyDescent="0.35">
      <c r="A27" s="2" t="s">
        <v>205</v>
      </c>
      <c r="B27" s="39">
        <v>26</v>
      </c>
      <c r="C27" s="40">
        <v>44287</v>
      </c>
      <c r="D27" t="s">
        <v>61</v>
      </c>
      <c r="E27" t="s">
        <v>62</v>
      </c>
      <c r="F27" t="s">
        <v>206</v>
      </c>
      <c r="G27" s="41">
        <v>6.96</v>
      </c>
      <c r="H27" s="42">
        <v>6</v>
      </c>
      <c r="I27" t="s">
        <v>101</v>
      </c>
      <c r="J27" s="45" t="s">
        <v>83</v>
      </c>
      <c r="K27" s="8" t="s">
        <v>44</v>
      </c>
      <c r="L27" s="3">
        <v>2</v>
      </c>
      <c r="M27" s="3" t="s">
        <v>46</v>
      </c>
      <c r="N27" s="3" t="s">
        <v>48</v>
      </c>
      <c r="O27" s="3" t="s">
        <v>50</v>
      </c>
      <c r="P27" s="4" t="str">
        <f t="shared" si="17"/>
        <v>no</v>
      </c>
      <c r="Q27" s="6" t="s">
        <v>65</v>
      </c>
      <c r="R27" s="6" t="s">
        <v>65</v>
      </c>
      <c r="S27" s="6" t="s">
        <v>65</v>
      </c>
      <c r="T27" s="19" t="s">
        <v>65</v>
      </c>
      <c r="U27" t="s">
        <v>63</v>
      </c>
      <c r="V27" t="s">
        <v>65</v>
      </c>
      <c r="W27" t="s">
        <v>66</v>
      </c>
      <c r="X27" s="5" t="s">
        <v>67</v>
      </c>
      <c r="Y27" s="23" t="s">
        <v>68</v>
      </c>
      <c r="Z27" s="47"/>
      <c r="AA27" t="s">
        <v>63</v>
      </c>
      <c r="AB27" t="s">
        <v>112</v>
      </c>
      <c r="AD27" t="s">
        <v>67</v>
      </c>
      <c r="AE27" t="s">
        <v>113</v>
      </c>
      <c r="AG27" t="s">
        <v>71</v>
      </c>
      <c r="AH27" t="s">
        <v>80</v>
      </c>
      <c r="AL27" t="s">
        <v>74</v>
      </c>
      <c r="AN27" s="35">
        <v>2</v>
      </c>
      <c r="AO27" s="36" t="s">
        <v>64</v>
      </c>
      <c r="AP27" s="36">
        <v>4</v>
      </c>
      <c r="AQ27" s="36">
        <v>4</v>
      </c>
      <c r="AR27" s="37">
        <v>4</v>
      </c>
      <c r="AS27" s="25" t="s">
        <v>65</v>
      </c>
    </row>
    <row r="28" spans="1:46" x14ac:dyDescent="0.35">
      <c r="A28" s="2" t="s">
        <v>208</v>
      </c>
      <c r="B28" s="39">
        <v>27</v>
      </c>
      <c r="C28" s="40">
        <v>44288</v>
      </c>
      <c r="D28" t="s">
        <v>61</v>
      </c>
      <c r="E28" t="s">
        <v>62</v>
      </c>
      <c r="F28" t="s">
        <v>207</v>
      </c>
      <c r="G28" s="41">
        <v>6.05</v>
      </c>
      <c r="H28" s="42">
        <v>6</v>
      </c>
      <c r="I28" t="s">
        <v>82</v>
      </c>
      <c r="J28" s="45" t="s">
        <v>75</v>
      </c>
      <c r="K28" s="8" t="s">
        <v>45</v>
      </c>
      <c r="L28" s="3">
        <v>7</v>
      </c>
      <c r="M28" s="3" t="s">
        <v>47</v>
      </c>
      <c r="N28" s="3" t="s">
        <v>51</v>
      </c>
      <c r="O28" s="3" t="s">
        <v>49</v>
      </c>
      <c r="P28" s="4" t="str">
        <f t="shared" ref="P28" si="18">IF(COUNTIF(Q28:T28,"yes")&gt;0,"yes",IF(COUNTBLANK(Q28:T28)&gt;0,"","no"))</f>
        <v>no</v>
      </c>
      <c r="Q28" s="6" t="s">
        <v>65</v>
      </c>
      <c r="R28" s="6" t="s">
        <v>65</v>
      </c>
      <c r="S28" s="6" t="s">
        <v>65</v>
      </c>
      <c r="T28" s="19" t="s">
        <v>65</v>
      </c>
      <c r="U28" t="s">
        <v>63</v>
      </c>
      <c r="V28" t="s">
        <v>65</v>
      </c>
      <c r="W28" t="s">
        <v>66</v>
      </c>
      <c r="X28" s="5" t="s">
        <v>67</v>
      </c>
      <c r="Y28" s="23" t="s">
        <v>79</v>
      </c>
      <c r="Z28" s="47"/>
      <c r="AA28" t="s">
        <v>65</v>
      </c>
      <c r="AB28" t="s">
        <v>69</v>
      </c>
      <c r="AD28" t="s">
        <v>66</v>
      </c>
      <c r="AE28" t="s">
        <v>70</v>
      </c>
      <c r="AG28" t="s">
        <v>97</v>
      </c>
      <c r="AH28" t="s">
        <v>98</v>
      </c>
      <c r="AJ28" t="s">
        <v>209</v>
      </c>
      <c r="AN28" s="35">
        <v>1</v>
      </c>
      <c r="AO28" s="36" t="s">
        <v>210</v>
      </c>
      <c r="AP28" s="36">
        <v>5</v>
      </c>
      <c r="AQ28" s="36">
        <v>5</v>
      </c>
      <c r="AR28" s="37">
        <v>5</v>
      </c>
      <c r="AS28" s="25" t="s">
        <v>65</v>
      </c>
    </row>
    <row r="29" spans="1:46" x14ac:dyDescent="0.35">
      <c r="A29" s="2" t="s">
        <v>211</v>
      </c>
      <c r="B29" s="39">
        <v>28</v>
      </c>
      <c r="C29" s="40">
        <v>44293</v>
      </c>
      <c r="D29" t="s">
        <v>61</v>
      </c>
      <c r="E29" t="s">
        <v>62</v>
      </c>
      <c r="F29" t="s">
        <v>214</v>
      </c>
      <c r="G29" s="41">
        <v>8.73</v>
      </c>
      <c r="H29" s="42">
        <v>8</v>
      </c>
      <c r="I29" t="s">
        <v>76</v>
      </c>
      <c r="J29" s="45" t="s">
        <v>83</v>
      </c>
      <c r="K29" s="8" t="s">
        <v>43</v>
      </c>
      <c r="L29" s="3">
        <v>5</v>
      </c>
      <c r="M29" s="3" t="s">
        <v>47</v>
      </c>
      <c r="N29" s="3" t="s">
        <v>48</v>
      </c>
      <c r="O29" s="3" t="s">
        <v>49</v>
      </c>
      <c r="P29" s="4" t="str">
        <f t="shared" ref="P29" si="19">IF(COUNTIF(Q29:T29,"yes")&gt;0,"yes",IF(COUNTBLANK(Q29:T29)&gt;0,"","no"))</f>
        <v>no</v>
      </c>
      <c r="Q29" s="6" t="s">
        <v>65</v>
      </c>
      <c r="R29" s="6" t="s">
        <v>65</v>
      </c>
      <c r="S29" s="6" t="s">
        <v>65</v>
      </c>
      <c r="T29" s="19" t="s">
        <v>65</v>
      </c>
      <c r="U29" t="s">
        <v>63</v>
      </c>
      <c r="V29" t="s">
        <v>65</v>
      </c>
      <c r="W29" t="s">
        <v>66</v>
      </c>
      <c r="X29" s="5" t="s">
        <v>67</v>
      </c>
      <c r="Y29" s="23" t="s">
        <v>68</v>
      </c>
      <c r="Z29" s="47"/>
      <c r="AA29" t="s">
        <v>65</v>
      </c>
      <c r="AB29" t="s">
        <v>69</v>
      </c>
      <c r="AD29" t="s">
        <v>66</v>
      </c>
      <c r="AE29" t="s">
        <v>70</v>
      </c>
      <c r="AG29" t="s">
        <v>71</v>
      </c>
      <c r="AH29" t="s">
        <v>72</v>
      </c>
      <c r="AJ29" t="s">
        <v>213</v>
      </c>
      <c r="AL29" t="s">
        <v>100</v>
      </c>
      <c r="AN29" s="35">
        <v>3</v>
      </c>
      <c r="AO29" s="36" t="s">
        <v>212</v>
      </c>
      <c r="AP29" s="36">
        <v>2</v>
      </c>
      <c r="AQ29" s="36">
        <v>5</v>
      </c>
      <c r="AR29" s="37">
        <v>3</v>
      </c>
      <c r="AS29" s="25" t="s">
        <v>65</v>
      </c>
      <c r="AT29" t="s">
        <v>171</v>
      </c>
    </row>
    <row r="30" spans="1:46" x14ac:dyDescent="0.35">
      <c r="A30" s="2" t="s">
        <v>216</v>
      </c>
      <c r="B30" s="39">
        <v>29</v>
      </c>
      <c r="C30" s="40">
        <v>44293</v>
      </c>
      <c r="D30" t="s">
        <v>61</v>
      </c>
      <c r="E30" t="s">
        <v>62</v>
      </c>
      <c r="F30" t="s">
        <v>218</v>
      </c>
      <c r="G30" s="41">
        <v>7.43</v>
      </c>
      <c r="H30" s="42">
        <v>7</v>
      </c>
      <c r="I30" t="s">
        <v>215</v>
      </c>
      <c r="J30" s="45" t="s">
        <v>75</v>
      </c>
      <c r="K30" s="8" t="s">
        <v>44</v>
      </c>
      <c r="L30" s="3">
        <v>4</v>
      </c>
      <c r="M30" s="3" t="s">
        <v>46</v>
      </c>
      <c r="N30" s="3" t="s">
        <v>51</v>
      </c>
      <c r="O30" s="3" t="s">
        <v>50</v>
      </c>
      <c r="P30" s="4" t="str">
        <f t="shared" ref="P30" si="20">IF(COUNTIF(Q30:T30,"yes")&gt;0,"yes",IF(COUNTBLANK(Q30:T30)&gt;0,"","no"))</f>
        <v>no</v>
      </c>
      <c r="Q30" s="6" t="s">
        <v>65</v>
      </c>
      <c r="R30" s="6" t="s">
        <v>65</v>
      </c>
      <c r="S30" s="6" t="s">
        <v>65</v>
      </c>
      <c r="T30" s="19" t="s">
        <v>65</v>
      </c>
      <c r="U30" t="s">
        <v>63</v>
      </c>
      <c r="V30" t="s">
        <v>65</v>
      </c>
      <c r="W30" t="s">
        <v>66</v>
      </c>
      <c r="X30" s="5" t="s">
        <v>67</v>
      </c>
      <c r="Y30" s="23" t="s">
        <v>79</v>
      </c>
      <c r="Z30" s="47"/>
      <c r="AA30" t="s">
        <v>63</v>
      </c>
      <c r="AB30" t="s">
        <v>95</v>
      </c>
      <c r="AC30" t="s">
        <v>171</v>
      </c>
      <c r="AD30" t="s">
        <v>67</v>
      </c>
      <c r="AE30" t="s">
        <v>113</v>
      </c>
      <c r="AG30" t="s">
        <v>97</v>
      </c>
      <c r="AH30" t="s">
        <v>98</v>
      </c>
      <c r="AJ30" t="s">
        <v>217</v>
      </c>
      <c r="AL30" t="s">
        <v>74</v>
      </c>
      <c r="AN30" s="35">
        <v>3</v>
      </c>
      <c r="AO30" s="36" t="s">
        <v>129</v>
      </c>
      <c r="AP30" s="36">
        <v>5</v>
      </c>
      <c r="AQ30" s="36">
        <v>5</v>
      </c>
      <c r="AR30" s="37">
        <v>4</v>
      </c>
      <c r="AS30" s="25" t="s">
        <v>65</v>
      </c>
    </row>
    <row r="31" spans="1:46" x14ac:dyDescent="0.35">
      <c r="A31" s="2" t="s">
        <v>220</v>
      </c>
      <c r="B31" s="39">
        <v>30</v>
      </c>
      <c r="C31" s="40">
        <v>44294</v>
      </c>
      <c r="D31" t="s">
        <v>61</v>
      </c>
      <c r="E31" t="s">
        <v>62</v>
      </c>
      <c r="F31" t="s">
        <v>219</v>
      </c>
      <c r="G31" s="41">
        <v>8.31</v>
      </c>
      <c r="H31" s="42">
        <v>8</v>
      </c>
      <c r="I31" t="s">
        <v>101</v>
      </c>
      <c r="J31" s="45" t="s">
        <v>83</v>
      </c>
      <c r="K31" s="8" t="s">
        <v>45</v>
      </c>
      <c r="L31" s="3">
        <v>1</v>
      </c>
      <c r="M31" s="3" t="s">
        <v>46</v>
      </c>
      <c r="N31" s="3" t="s">
        <v>48</v>
      </c>
      <c r="O31" s="3" t="s">
        <v>49</v>
      </c>
      <c r="P31" s="4" t="str">
        <f t="shared" ref="P31" si="21">IF(COUNTIF(Q31:T31,"yes")&gt;0,"yes",IF(COUNTBLANK(Q31:T31)&gt;0,"","no"))</f>
        <v>no</v>
      </c>
      <c r="Q31" s="6" t="s">
        <v>65</v>
      </c>
      <c r="R31" s="6" t="s">
        <v>65</v>
      </c>
      <c r="S31" s="6" t="s">
        <v>65</v>
      </c>
      <c r="T31" s="19" t="s">
        <v>65</v>
      </c>
      <c r="U31" t="s">
        <v>63</v>
      </c>
      <c r="V31" t="s">
        <v>65</v>
      </c>
      <c r="W31" t="s">
        <v>66</v>
      </c>
      <c r="X31" s="5" t="s">
        <v>67</v>
      </c>
      <c r="Y31" s="23" t="s">
        <v>68</v>
      </c>
      <c r="Z31" s="47"/>
      <c r="AA31" t="s">
        <v>63</v>
      </c>
      <c r="AB31" t="s">
        <v>95</v>
      </c>
      <c r="AD31" t="s">
        <v>67</v>
      </c>
      <c r="AE31" t="s">
        <v>96</v>
      </c>
      <c r="AG31" t="s">
        <v>97</v>
      </c>
      <c r="AH31" t="s">
        <v>98</v>
      </c>
      <c r="AJ31" t="s">
        <v>222</v>
      </c>
      <c r="AL31" t="s">
        <v>100</v>
      </c>
      <c r="AN31" s="35">
        <v>3</v>
      </c>
      <c r="AO31" s="36" t="s">
        <v>129</v>
      </c>
      <c r="AP31" s="36">
        <v>5</v>
      </c>
      <c r="AQ31" s="36">
        <v>5</v>
      </c>
      <c r="AR31" s="37">
        <v>3</v>
      </c>
      <c r="AS31" s="25" t="s">
        <v>65</v>
      </c>
    </row>
    <row r="32" spans="1:46" x14ac:dyDescent="0.35">
      <c r="A32" s="2" t="s">
        <v>223</v>
      </c>
      <c r="B32" s="39">
        <v>31</v>
      </c>
      <c r="C32" s="40">
        <v>44294</v>
      </c>
      <c r="D32" t="s">
        <v>61</v>
      </c>
      <c r="E32" t="s">
        <v>62</v>
      </c>
      <c r="F32" t="s">
        <v>221</v>
      </c>
      <c r="G32" s="41">
        <v>7.56</v>
      </c>
      <c r="H32" s="42">
        <v>7</v>
      </c>
      <c r="I32" t="s">
        <v>101</v>
      </c>
      <c r="J32" s="45" t="s">
        <v>75</v>
      </c>
      <c r="K32" s="8" t="s">
        <v>45</v>
      </c>
      <c r="L32" s="3">
        <v>6</v>
      </c>
      <c r="M32" s="3" t="s">
        <v>47</v>
      </c>
      <c r="N32" s="3" t="s">
        <v>48</v>
      </c>
      <c r="O32" s="3" t="s">
        <v>50</v>
      </c>
      <c r="P32" s="4" t="str">
        <f t="shared" ref="P32:P34" si="22">IF(COUNTIF(Q32:T32,"yes")&gt;0,"yes",IF(COUNTBLANK(Q32:T32)&gt;0,"","no"))</f>
        <v>no</v>
      </c>
      <c r="Q32" s="6" t="s">
        <v>65</v>
      </c>
      <c r="R32" s="6" t="s">
        <v>65</v>
      </c>
      <c r="S32" s="6" t="s">
        <v>65</v>
      </c>
      <c r="T32" s="19" t="s">
        <v>65</v>
      </c>
      <c r="U32" t="s">
        <v>63</v>
      </c>
      <c r="V32" t="s">
        <v>65</v>
      </c>
      <c r="W32" t="s">
        <v>66</v>
      </c>
      <c r="X32" s="5" t="s">
        <v>67</v>
      </c>
      <c r="Y32" s="23" t="s">
        <v>68</v>
      </c>
      <c r="Z32" s="47"/>
      <c r="AA32" t="s">
        <v>63</v>
      </c>
      <c r="AB32" t="s">
        <v>112</v>
      </c>
      <c r="AD32" t="s">
        <v>67</v>
      </c>
      <c r="AE32" t="s">
        <v>113</v>
      </c>
      <c r="AG32" t="s">
        <v>71</v>
      </c>
      <c r="AH32" t="s">
        <v>72</v>
      </c>
      <c r="AJ32" t="s">
        <v>225</v>
      </c>
      <c r="AL32" t="s">
        <v>74</v>
      </c>
      <c r="AN32" s="35">
        <v>2</v>
      </c>
      <c r="AO32" s="36" t="s">
        <v>224</v>
      </c>
      <c r="AP32" s="36">
        <v>5</v>
      </c>
      <c r="AQ32" s="36">
        <v>5</v>
      </c>
      <c r="AR32" s="37">
        <v>5</v>
      </c>
      <c r="AS32" s="25" t="s">
        <v>65</v>
      </c>
      <c r="AT32" t="s">
        <v>171</v>
      </c>
    </row>
    <row r="33" spans="1:46" x14ac:dyDescent="0.35">
      <c r="A33" s="2" t="s">
        <v>227</v>
      </c>
      <c r="B33" s="39">
        <v>32</v>
      </c>
      <c r="C33" s="40">
        <v>44295</v>
      </c>
      <c r="D33" t="s">
        <v>61</v>
      </c>
      <c r="E33" t="s">
        <v>62</v>
      </c>
      <c r="F33" t="s">
        <v>226</v>
      </c>
      <c r="G33" s="41">
        <v>8.07</v>
      </c>
      <c r="H33" s="42">
        <v>8</v>
      </c>
      <c r="I33" t="s">
        <v>101</v>
      </c>
      <c r="J33" s="45" t="s">
        <v>75</v>
      </c>
      <c r="K33" s="8" t="s">
        <v>44</v>
      </c>
      <c r="L33" s="3">
        <v>3</v>
      </c>
      <c r="M33" s="3" t="s">
        <v>46</v>
      </c>
      <c r="N33" s="3" t="s">
        <v>51</v>
      </c>
      <c r="O33" s="3" t="s">
        <v>49</v>
      </c>
      <c r="P33" s="4" t="str">
        <f t="shared" si="22"/>
        <v>no</v>
      </c>
      <c r="Q33" s="6" t="s">
        <v>65</v>
      </c>
      <c r="R33" s="6" t="s">
        <v>65</v>
      </c>
      <c r="S33" s="6" t="s">
        <v>65</v>
      </c>
      <c r="T33" s="19" t="s">
        <v>65</v>
      </c>
      <c r="U33" t="s">
        <v>63</v>
      </c>
      <c r="V33" t="s">
        <v>65</v>
      </c>
      <c r="W33" t="s">
        <v>66</v>
      </c>
      <c r="X33" s="5" t="s">
        <v>67</v>
      </c>
      <c r="Y33" s="23" t="s">
        <v>79</v>
      </c>
      <c r="Z33" s="47"/>
      <c r="AA33" t="s">
        <v>63</v>
      </c>
      <c r="AB33" t="s">
        <v>95</v>
      </c>
      <c r="AD33" t="s">
        <v>67</v>
      </c>
      <c r="AE33" t="s">
        <v>113</v>
      </c>
      <c r="AG33" t="s">
        <v>97</v>
      </c>
      <c r="AH33" t="s">
        <v>98</v>
      </c>
      <c r="AJ33" t="s">
        <v>228</v>
      </c>
      <c r="AL33" t="s">
        <v>100</v>
      </c>
      <c r="AN33" s="35">
        <v>2</v>
      </c>
      <c r="AO33" s="36" t="s">
        <v>129</v>
      </c>
      <c r="AP33" s="36">
        <v>5</v>
      </c>
      <c r="AQ33" s="36">
        <v>5</v>
      </c>
      <c r="AR33" s="37">
        <v>5</v>
      </c>
      <c r="AS33" s="25" t="s">
        <v>65</v>
      </c>
      <c r="AT33" t="s">
        <v>171</v>
      </c>
    </row>
    <row r="34" spans="1:46" x14ac:dyDescent="0.35">
      <c r="A34" s="2" t="s">
        <v>229</v>
      </c>
      <c r="B34" s="39">
        <v>33</v>
      </c>
      <c r="C34" s="40">
        <v>44295</v>
      </c>
      <c r="D34" t="s">
        <v>61</v>
      </c>
      <c r="E34" t="s">
        <v>62</v>
      </c>
      <c r="F34" t="s">
        <v>232</v>
      </c>
      <c r="G34" s="41">
        <v>8.82</v>
      </c>
      <c r="H34" s="42">
        <v>8</v>
      </c>
      <c r="I34" t="s">
        <v>101</v>
      </c>
      <c r="J34" s="45" t="s">
        <v>83</v>
      </c>
      <c r="K34" s="8" t="s">
        <v>43</v>
      </c>
      <c r="L34" s="3">
        <v>8</v>
      </c>
      <c r="M34" s="3" t="s">
        <v>47</v>
      </c>
      <c r="N34" s="3" t="s">
        <v>51</v>
      </c>
      <c r="O34" s="3" t="s">
        <v>50</v>
      </c>
      <c r="P34" s="4" t="str">
        <f t="shared" si="22"/>
        <v>no</v>
      </c>
      <c r="Q34" s="6" t="s">
        <v>65</v>
      </c>
      <c r="R34" s="6" t="s">
        <v>65</v>
      </c>
      <c r="S34" s="6" t="s">
        <v>65</v>
      </c>
      <c r="T34" s="19" t="s">
        <v>65</v>
      </c>
      <c r="U34" t="s">
        <v>63</v>
      </c>
      <c r="V34" t="s">
        <v>65</v>
      </c>
      <c r="W34" t="s">
        <v>66</v>
      </c>
      <c r="X34" s="5" t="s">
        <v>67</v>
      </c>
      <c r="Y34" s="23" t="s">
        <v>79</v>
      </c>
      <c r="Z34" s="47"/>
      <c r="AA34" t="s">
        <v>65</v>
      </c>
      <c r="AB34" t="s">
        <v>69</v>
      </c>
      <c r="AD34" t="s">
        <v>66</v>
      </c>
      <c r="AE34" t="s">
        <v>70</v>
      </c>
      <c r="AG34" t="s">
        <v>71</v>
      </c>
      <c r="AH34" t="s">
        <v>72</v>
      </c>
      <c r="AJ34" t="s">
        <v>231</v>
      </c>
      <c r="AL34" t="s">
        <v>100</v>
      </c>
      <c r="AN34" s="35">
        <v>2</v>
      </c>
      <c r="AO34" s="36" t="s">
        <v>230</v>
      </c>
      <c r="AP34" s="36">
        <v>4</v>
      </c>
      <c r="AQ34" s="36">
        <v>5</v>
      </c>
      <c r="AR34" s="37">
        <v>5</v>
      </c>
      <c r="AS34" s="25" t="s">
        <v>65</v>
      </c>
      <c r="AT34" t="s">
        <v>171</v>
      </c>
    </row>
    <row r="35" spans="1:46" x14ac:dyDescent="0.35">
      <c r="A35" s="2" t="s">
        <v>234</v>
      </c>
      <c r="B35" s="39">
        <v>34</v>
      </c>
      <c r="C35" s="40">
        <v>44300</v>
      </c>
      <c r="D35" t="s">
        <v>61</v>
      </c>
      <c r="E35" t="s">
        <v>62</v>
      </c>
      <c r="F35" t="s">
        <v>233</v>
      </c>
      <c r="G35" s="41">
        <v>5.83</v>
      </c>
      <c r="H35" s="42">
        <v>5</v>
      </c>
      <c r="I35" t="s">
        <v>82</v>
      </c>
      <c r="J35" s="45" t="s">
        <v>83</v>
      </c>
      <c r="K35" s="8" t="s">
        <v>44</v>
      </c>
      <c r="L35" s="3">
        <v>2</v>
      </c>
      <c r="M35" s="3" t="s">
        <v>46</v>
      </c>
      <c r="N35" s="3" t="s">
        <v>48</v>
      </c>
      <c r="O35" s="3" t="s">
        <v>50</v>
      </c>
      <c r="P35" s="4" t="str">
        <f t="shared" ref="P35" si="23">IF(COUNTIF(Q35:T35,"yes")&gt;0,"yes",IF(COUNTBLANK(Q35:T35)&gt;0,"","no"))</f>
        <v>no</v>
      </c>
      <c r="Q35" s="6" t="s">
        <v>65</v>
      </c>
      <c r="R35" s="6" t="s">
        <v>65</v>
      </c>
      <c r="S35" s="6" t="s">
        <v>65</v>
      </c>
      <c r="T35" s="19" t="s">
        <v>65</v>
      </c>
      <c r="U35" t="s">
        <v>63</v>
      </c>
      <c r="V35" t="s">
        <v>65</v>
      </c>
      <c r="W35" t="s">
        <v>66</v>
      </c>
      <c r="X35" s="5" t="s">
        <v>67</v>
      </c>
      <c r="Y35" s="23" t="s">
        <v>68</v>
      </c>
      <c r="Z35" s="47"/>
      <c r="AA35" t="s">
        <v>65</v>
      </c>
      <c r="AB35" t="s">
        <v>69</v>
      </c>
      <c r="AD35" t="s">
        <v>66</v>
      </c>
      <c r="AE35" t="s">
        <v>88</v>
      </c>
      <c r="AG35" t="s">
        <v>97</v>
      </c>
      <c r="AH35" t="s">
        <v>98</v>
      </c>
      <c r="AJ35" t="s">
        <v>235</v>
      </c>
      <c r="AL35" t="s">
        <v>100</v>
      </c>
      <c r="AN35" s="35">
        <v>1</v>
      </c>
      <c r="AO35" s="36" t="s">
        <v>167</v>
      </c>
      <c r="AP35" s="36">
        <v>5</v>
      </c>
      <c r="AQ35" s="36">
        <v>5</v>
      </c>
      <c r="AR35" s="37">
        <v>5</v>
      </c>
      <c r="AS35" s="25" t="s">
        <v>65</v>
      </c>
      <c r="AT35" t="s">
        <v>171</v>
      </c>
    </row>
    <row r="36" spans="1:46" x14ac:dyDescent="0.35">
      <c r="A36" s="2" t="s">
        <v>236</v>
      </c>
      <c r="B36" s="39">
        <v>35</v>
      </c>
      <c r="C36" s="40">
        <v>44302</v>
      </c>
      <c r="D36" t="s">
        <v>61</v>
      </c>
      <c r="E36" t="s">
        <v>62</v>
      </c>
      <c r="F36" t="s">
        <v>238</v>
      </c>
      <c r="G36" s="41">
        <v>7.09</v>
      </c>
      <c r="H36" s="42">
        <v>7</v>
      </c>
      <c r="I36" t="s">
        <v>101</v>
      </c>
      <c r="J36" s="45" t="s">
        <v>75</v>
      </c>
      <c r="K36" s="8" t="s">
        <v>43</v>
      </c>
      <c r="L36" s="3">
        <v>6</v>
      </c>
      <c r="M36" s="3" t="s">
        <v>47</v>
      </c>
      <c r="N36" s="3" t="s">
        <v>48</v>
      </c>
      <c r="O36" s="3" t="s">
        <v>50</v>
      </c>
      <c r="P36" s="4" t="str">
        <f t="shared" ref="P36" si="24">IF(COUNTIF(Q36:T36,"yes")&gt;0,"yes",IF(COUNTBLANK(Q36:T36)&gt;0,"","no"))</f>
        <v>no</v>
      </c>
      <c r="Q36" s="6" t="s">
        <v>65</v>
      </c>
      <c r="R36" s="6" t="s">
        <v>65</v>
      </c>
      <c r="S36" s="6" t="s">
        <v>65</v>
      </c>
      <c r="T36" s="19" t="s">
        <v>65</v>
      </c>
      <c r="U36" t="s">
        <v>63</v>
      </c>
      <c r="V36" t="s">
        <v>65</v>
      </c>
      <c r="W36" t="s">
        <v>66</v>
      </c>
      <c r="X36" s="5" t="s">
        <v>67</v>
      </c>
      <c r="Y36" s="23" t="s">
        <v>68</v>
      </c>
      <c r="Z36" s="47"/>
      <c r="AA36" t="s">
        <v>65</v>
      </c>
      <c r="AB36" t="s">
        <v>69</v>
      </c>
      <c r="AD36" t="s">
        <v>66</v>
      </c>
      <c r="AE36" t="s">
        <v>70</v>
      </c>
      <c r="AG36" t="s">
        <v>71</v>
      </c>
      <c r="AH36" t="s">
        <v>80</v>
      </c>
      <c r="AJ36" t="s">
        <v>237</v>
      </c>
      <c r="AL36" t="s">
        <v>106</v>
      </c>
      <c r="AM36" t="s">
        <v>239</v>
      </c>
      <c r="AN36" s="35">
        <v>2</v>
      </c>
      <c r="AO36" s="36" t="s">
        <v>167</v>
      </c>
      <c r="AP36" s="36">
        <v>5</v>
      </c>
      <c r="AQ36" s="36">
        <v>4</v>
      </c>
      <c r="AR36" s="37">
        <v>4</v>
      </c>
      <c r="AS36" s="25" t="s">
        <v>65</v>
      </c>
      <c r="AT36" t="s">
        <v>171</v>
      </c>
    </row>
    <row r="37" spans="1:46" x14ac:dyDescent="0.35">
      <c r="A37" s="2"/>
      <c r="C37" s="40"/>
      <c r="Y37" s="23"/>
      <c r="Z37" s="47"/>
    </row>
    <row r="38" spans="1:46" x14ac:dyDescent="0.35">
      <c r="A38" s="2"/>
      <c r="Y38" s="23"/>
      <c r="Z38" s="47"/>
    </row>
    <row r="39" spans="1:46" x14ac:dyDescent="0.35">
      <c r="A39" s="2"/>
      <c r="Y39" s="23"/>
      <c r="Z39" s="47"/>
    </row>
    <row r="40" spans="1:46" x14ac:dyDescent="0.35">
      <c r="A40" s="2"/>
      <c r="Y40" s="23"/>
      <c r="Z40" s="47"/>
    </row>
    <row r="41" spans="1:46" x14ac:dyDescent="0.35">
      <c r="A41" s="2"/>
      <c r="Y41" s="23"/>
      <c r="Z41" s="47"/>
    </row>
    <row r="42" spans="1:46" x14ac:dyDescent="0.35">
      <c r="A42" s="2"/>
      <c r="Y42" s="23"/>
      <c r="Z42" s="47"/>
    </row>
    <row r="43" spans="1:46" x14ac:dyDescent="0.35">
      <c r="A43" s="2"/>
      <c r="Y43" s="23"/>
      <c r="Z43" s="47"/>
    </row>
    <row r="44" spans="1:46" x14ac:dyDescent="0.35">
      <c r="A44" s="2"/>
      <c r="Y44" s="23"/>
      <c r="Z44" s="47"/>
    </row>
    <row r="45" spans="1:46" x14ac:dyDescent="0.35">
      <c r="A45" s="2"/>
      <c r="Y45" s="23"/>
      <c r="Z45" s="47"/>
    </row>
    <row r="46" spans="1:46" x14ac:dyDescent="0.35">
      <c r="A46" s="2"/>
      <c r="Y46" s="23"/>
      <c r="Z46" s="47"/>
    </row>
    <row r="47" spans="1:46" x14ac:dyDescent="0.35">
      <c r="A47" s="2"/>
      <c r="Y47" s="23"/>
      <c r="Z47" s="47"/>
    </row>
    <row r="48" spans="1:46" x14ac:dyDescent="0.35">
      <c r="A48" s="2"/>
      <c r="Y48" s="23"/>
      <c r="Z48" s="47"/>
    </row>
    <row r="49" spans="1:26" x14ac:dyDescent="0.35">
      <c r="A49" s="2"/>
      <c r="Y49" s="23"/>
      <c r="Z49" s="47"/>
    </row>
    <row r="50" spans="1:26" x14ac:dyDescent="0.35">
      <c r="A50" s="2"/>
    </row>
    <row r="51" spans="1:26" x14ac:dyDescent="0.35">
      <c r="A51" s="2"/>
      <c r="Y51" s="23"/>
      <c r="Z51" s="47"/>
    </row>
    <row r="52" spans="1:26" x14ac:dyDescent="0.35">
      <c r="A52" s="2"/>
      <c r="Y52" s="23"/>
      <c r="Z52" s="47"/>
    </row>
    <row r="53" spans="1:26" x14ac:dyDescent="0.35">
      <c r="A53" s="2"/>
      <c r="Y53" s="23"/>
      <c r="Z53" s="47"/>
    </row>
    <row r="54" spans="1:26" x14ac:dyDescent="0.35">
      <c r="A54" s="2"/>
      <c r="Y54" s="23"/>
      <c r="Z54" s="47"/>
    </row>
    <row r="55" spans="1:26" x14ac:dyDescent="0.35">
      <c r="A55" s="2"/>
      <c r="Y55" s="23"/>
      <c r="Z55" s="47"/>
    </row>
    <row r="56" spans="1:26" x14ac:dyDescent="0.35">
      <c r="A56" s="2"/>
      <c r="Y56" s="23"/>
      <c r="Z56" s="47"/>
    </row>
    <row r="57" spans="1:26" x14ac:dyDescent="0.35">
      <c r="A57" s="2"/>
      <c r="Y57" s="23"/>
      <c r="Z57" s="47"/>
    </row>
    <row r="58" spans="1:26" x14ac:dyDescent="0.35">
      <c r="A58" s="2"/>
      <c r="Y58" s="23"/>
      <c r="Z58" s="47"/>
    </row>
    <row r="59" spans="1:26" x14ac:dyDescent="0.35">
      <c r="A59" s="2"/>
    </row>
    <row r="60" spans="1:26" x14ac:dyDescent="0.35">
      <c r="A60" s="2"/>
      <c r="Y60" s="23"/>
      <c r="Z60" s="47"/>
    </row>
    <row r="61" spans="1:26" x14ac:dyDescent="0.35">
      <c r="A61" s="2"/>
      <c r="Y61" s="23"/>
      <c r="Z61" s="47"/>
    </row>
    <row r="62" spans="1:26" x14ac:dyDescent="0.35">
      <c r="A62" s="2"/>
      <c r="Y62" s="23"/>
      <c r="Z62" s="47"/>
    </row>
    <row r="63" spans="1:26" x14ac:dyDescent="0.35">
      <c r="A63" s="2"/>
      <c r="Y63" s="23"/>
      <c r="Z63" s="47"/>
    </row>
    <row r="64" spans="1:26" x14ac:dyDescent="0.35">
      <c r="A64" s="2"/>
      <c r="Y64" s="23"/>
      <c r="Z64" s="47"/>
    </row>
    <row r="65" spans="1:26" x14ac:dyDescent="0.35">
      <c r="A65" s="2"/>
      <c r="Y65" s="23"/>
      <c r="Z65" s="47"/>
    </row>
    <row r="66" spans="1:26" x14ac:dyDescent="0.35">
      <c r="A66" s="2"/>
      <c r="Y66" s="23"/>
      <c r="Z66" s="47"/>
    </row>
    <row r="67" spans="1:26" x14ac:dyDescent="0.35">
      <c r="A67" s="2"/>
      <c r="Y67" s="23"/>
      <c r="Z67" s="47"/>
    </row>
    <row r="68" spans="1:26" x14ac:dyDescent="0.35">
      <c r="A68" s="2"/>
      <c r="Y68" s="23"/>
      <c r="Z68" s="47"/>
    </row>
    <row r="69" spans="1:26" x14ac:dyDescent="0.35">
      <c r="A69" s="2"/>
      <c r="Y69" s="23"/>
      <c r="Z69" s="47"/>
    </row>
    <row r="70" spans="1:26" x14ac:dyDescent="0.35">
      <c r="A70" s="2"/>
      <c r="Y70" s="23"/>
      <c r="Z70" s="47"/>
    </row>
    <row r="71" spans="1:26" x14ac:dyDescent="0.35">
      <c r="A71" s="2"/>
      <c r="Y71" s="23"/>
      <c r="Z71" s="47"/>
    </row>
    <row r="72" spans="1:26" x14ac:dyDescent="0.35">
      <c r="A72" s="2"/>
      <c r="Y72" s="23"/>
      <c r="Z72" s="47"/>
    </row>
    <row r="73" spans="1:26" x14ac:dyDescent="0.35">
      <c r="A73" s="2"/>
      <c r="Y73" s="23"/>
      <c r="Z73" s="47"/>
    </row>
    <row r="74" spans="1:26" x14ac:dyDescent="0.35">
      <c r="A74" s="2"/>
    </row>
    <row r="75" spans="1:26" x14ac:dyDescent="0.35">
      <c r="A75" s="2"/>
      <c r="Y75" s="23"/>
      <c r="Z75" s="47"/>
    </row>
    <row r="76" spans="1:26" x14ac:dyDescent="0.35">
      <c r="A76" s="2"/>
      <c r="Y76" s="23"/>
      <c r="Z76" s="47"/>
    </row>
    <row r="77" spans="1:26" x14ac:dyDescent="0.35">
      <c r="A77" s="2"/>
      <c r="Y77" s="23"/>
      <c r="Z77" s="47"/>
    </row>
    <row r="78" spans="1:26" x14ac:dyDescent="0.35">
      <c r="A78" s="2"/>
      <c r="Y78" s="23"/>
      <c r="Z78" s="47"/>
    </row>
    <row r="79" spans="1:26" x14ac:dyDescent="0.35">
      <c r="A79" s="2"/>
      <c r="Y79" s="23"/>
      <c r="Z79" s="47"/>
    </row>
    <row r="80" spans="1:26" x14ac:dyDescent="0.35">
      <c r="A80" s="2"/>
      <c r="Y80" s="23"/>
      <c r="Z80" s="47"/>
    </row>
    <row r="81" spans="1:26" x14ac:dyDescent="0.35">
      <c r="A81" s="2"/>
      <c r="Y81" s="23"/>
      <c r="Z81" s="47"/>
    </row>
    <row r="82" spans="1:26" x14ac:dyDescent="0.35">
      <c r="A82" s="2"/>
      <c r="Y82" s="23"/>
      <c r="Z82" s="47"/>
    </row>
    <row r="83" spans="1:26" x14ac:dyDescent="0.35">
      <c r="A83" s="2"/>
      <c r="Y83" s="23"/>
      <c r="Z83" s="47"/>
    </row>
    <row r="84" spans="1:26" x14ac:dyDescent="0.35">
      <c r="A84" s="2"/>
      <c r="Y84" s="23"/>
      <c r="Z84" s="47"/>
    </row>
    <row r="85" spans="1:26" x14ac:dyDescent="0.35">
      <c r="A85" s="2"/>
      <c r="Y85" s="23"/>
      <c r="Z85" s="47"/>
    </row>
    <row r="86" spans="1:26" x14ac:dyDescent="0.35">
      <c r="A86" s="2"/>
      <c r="Y86" s="23"/>
      <c r="Z86" s="47"/>
    </row>
    <row r="87" spans="1:26" x14ac:dyDescent="0.35">
      <c r="A87" s="2"/>
      <c r="Y87" s="23"/>
      <c r="Z87" s="47"/>
    </row>
    <row r="88" spans="1:26" x14ac:dyDescent="0.35">
      <c r="A88" s="2"/>
      <c r="Y88" s="23"/>
      <c r="Z88" s="47"/>
    </row>
    <row r="89" spans="1:26" x14ac:dyDescent="0.35">
      <c r="A89" s="2"/>
      <c r="Y89" s="23"/>
      <c r="Z89" s="47"/>
    </row>
    <row r="90" spans="1:26" x14ac:dyDescent="0.35">
      <c r="A90" s="2"/>
      <c r="Y90" s="23"/>
      <c r="Z90" s="47"/>
    </row>
    <row r="91" spans="1:26" x14ac:dyDescent="0.35">
      <c r="A91" s="2"/>
      <c r="Y91" s="23"/>
      <c r="Z91" s="47"/>
    </row>
    <row r="92" spans="1:26" x14ac:dyDescent="0.35">
      <c r="A92" s="2"/>
      <c r="Y92" s="23"/>
      <c r="Z92" s="47"/>
    </row>
    <row r="93" spans="1:26" x14ac:dyDescent="0.35">
      <c r="A93" s="2"/>
      <c r="Y93" s="23"/>
      <c r="Z93" s="47"/>
    </row>
    <row r="94" spans="1:26" x14ac:dyDescent="0.35">
      <c r="A94" s="2"/>
      <c r="Y94" s="23"/>
      <c r="Z94" s="47"/>
    </row>
    <row r="95" spans="1:26" x14ac:dyDescent="0.35">
      <c r="A95" s="2"/>
      <c r="Y95" s="23"/>
      <c r="Z95" s="47"/>
    </row>
    <row r="96" spans="1:26" x14ac:dyDescent="0.35">
      <c r="A96" s="2"/>
      <c r="Y96" s="23"/>
      <c r="Z96" s="47"/>
    </row>
    <row r="97" spans="1:26" x14ac:dyDescent="0.35">
      <c r="A97" s="2"/>
      <c r="Y97" s="23"/>
      <c r="Z97" s="47"/>
    </row>
    <row r="98" spans="1:26" x14ac:dyDescent="0.35">
      <c r="A98" s="2"/>
      <c r="Y98" s="23"/>
      <c r="Z98" s="47"/>
    </row>
    <row r="99" spans="1:26" x14ac:dyDescent="0.35">
      <c r="A99" s="2"/>
    </row>
    <row r="100" spans="1:26" x14ac:dyDescent="0.35">
      <c r="A100" s="2"/>
      <c r="Y100" s="23"/>
      <c r="Z100" s="47"/>
    </row>
    <row r="101" spans="1:26" x14ac:dyDescent="0.35">
      <c r="A101" s="2"/>
      <c r="Y101" s="23"/>
      <c r="Z101" s="47"/>
    </row>
    <row r="102" spans="1:26" x14ac:dyDescent="0.35">
      <c r="A102" s="2"/>
      <c r="Y102" s="23"/>
      <c r="Z102" s="47"/>
    </row>
    <row r="103" spans="1:26" x14ac:dyDescent="0.35">
      <c r="A103" s="2"/>
      <c r="Y103" s="23"/>
      <c r="Z103" s="47"/>
    </row>
    <row r="104" spans="1:26" x14ac:dyDescent="0.35">
      <c r="A104" s="2"/>
      <c r="Y104" s="23"/>
      <c r="Z104" s="47"/>
    </row>
    <row r="105" spans="1:26" x14ac:dyDescent="0.35">
      <c r="A105" s="2"/>
      <c r="Y105" s="23"/>
      <c r="Z105" s="47"/>
    </row>
    <row r="106" spans="1:26" x14ac:dyDescent="0.35">
      <c r="A106" s="2"/>
      <c r="Y106" s="23"/>
      <c r="Z106" s="47"/>
    </row>
    <row r="107" spans="1:26" x14ac:dyDescent="0.35">
      <c r="A107" s="2"/>
      <c r="Y107" s="23"/>
      <c r="Z107" s="47"/>
    </row>
    <row r="108" spans="1:26" x14ac:dyDescent="0.35">
      <c r="A108" s="2"/>
      <c r="Y108" s="23"/>
      <c r="Z108" s="47"/>
    </row>
    <row r="109" spans="1:26" x14ac:dyDescent="0.35">
      <c r="A109" s="2"/>
      <c r="Y109" s="23"/>
      <c r="Z109" s="47"/>
    </row>
    <row r="110" spans="1:26" x14ac:dyDescent="0.35">
      <c r="A110" s="2"/>
      <c r="Y110" s="23"/>
      <c r="Z110" s="47"/>
    </row>
    <row r="111" spans="1:26" x14ac:dyDescent="0.35">
      <c r="A111" s="2"/>
      <c r="Y111" s="23"/>
      <c r="Z111" s="47"/>
    </row>
    <row r="112" spans="1:26" x14ac:dyDescent="0.35">
      <c r="A112" s="2"/>
      <c r="Y112" s="23"/>
      <c r="Z112" s="47"/>
    </row>
    <row r="113" spans="1:26" x14ac:dyDescent="0.35">
      <c r="A113" s="2"/>
      <c r="Y113" s="23"/>
      <c r="Z113" s="47"/>
    </row>
    <row r="114" spans="1:26" x14ac:dyDescent="0.35">
      <c r="A114" s="2"/>
      <c r="Y114" s="23"/>
      <c r="Z114" s="47"/>
    </row>
    <row r="115" spans="1:26" x14ac:dyDescent="0.35">
      <c r="A115" s="2"/>
      <c r="Y115" s="23"/>
      <c r="Z115" s="47"/>
    </row>
    <row r="116" spans="1:26" x14ac:dyDescent="0.35">
      <c r="A116" s="2"/>
      <c r="Y116" s="23"/>
      <c r="Z116" s="47"/>
    </row>
    <row r="117" spans="1:26" x14ac:dyDescent="0.35">
      <c r="A117" s="2"/>
      <c r="Y117" s="23"/>
      <c r="Z117" s="47"/>
    </row>
    <row r="118" spans="1:26" x14ac:dyDescent="0.35">
      <c r="A118" s="2"/>
      <c r="Y118" s="23"/>
      <c r="Z118" s="47"/>
    </row>
    <row r="119" spans="1:26" x14ac:dyDescent="0.35">
      <c r="A119" s="2"/>
      <c r="Y119" s="23"/>
      <c r="Z119" s="47"/>
    </row>
    <row r="120" spans="1:26" x14ac:dyDescent="0.35">
      <c r="A120" s="2"/>
      <c r="Y120" s="23"/>
      <c r="Z120" s="47"/>
    </row>
    <row r="121" spans="1:26" x14ac:dyDescent="0.35">
      <c r="A121" s="2"/>
      <c r="Y121" s="23"/>
      <c r="Z121" s="47"/>
    </row>
    <row r="122" spans="1:26" x14ac:dyDescent="0.35">
      <c r="A122" s="2"/>
      <c r="Y122" s="23"/>
      <c r="Z122" s="47"/>
    </row>
    <row r="123" spans="1:26" x14ac:dyDescent="0.35">
      <c r="A123" s="2"/>
      <c r="Y123" s="23"/>
      <c r="Z123" s="47"/>
    </row>
    <row r="124" spans="1:26" x14ac:dyDescent="0.35">
      <c r="A124" s="2"/>
    </row>
    <row r="125" spans="1:26" x14ac:dyDescent="0.35">
      <c r="A125" s="2"/>
      <c r="Y125" s="23"/>
      <c r="Z125" s="47"/>
    </row>
    <row r="126" spans="1:26" x14ac:dyDescent="0.35">
      <c r="A126" s="2"/>
      <c r="Y126" s="23"/>
      <c r="Z126" s="47"/>
    </row>
    <row r="127" spans="1:26" x14ac:dyDescent="0.35">
      <c r="A127" s="2"/>
      <c r="Y127" s="23"/>
      <c r="Z127" s="47"/>
    </row>
    <row r="128" spans="1:26" x14ac:dyDescent="0.35">
      <c r="A128" s="2"/>
      <c r="Y128" s="23"/>
      <c r="Z128" s="47"/>
    </row>
    <row r="129" spans="1:26" x14ac:dyDescent="0.35">
      <c r="A129" s="2"/>
      <c r="Y129" s="23"/>
      <c r="Z129" s="47"/>
    </row>
    <row r="130" spans="1:26" x14ac:dyDescent="0.35">
      <c r="A130" s="2"/>
      <c r="Y130" s="23"/>
      <c r="Z130" s="47"/>
    </row>
    <row r="131" spans="1:26" x14ac:dyDescent="0.35">
      <c r="A131" s="2"/>
      <c r="Y131" s="23"/>
      <c r="Z131" s="47"/>
    </row>
    <row r="132" spans="1:26" x14ac:dyDescent="0.35">
      <c r="A132" s="2"/>
      <c r="Y132" s="23"/>
      <c r="Z132" s="47"/>
    </row>
    <row r="133" spans="1:26" x14ac:dyDescent="0.35">
      <c r="A133" s="2"/>
      <c r="Y133" s="23"/>
      <c r="Z133" s="47"/>
    </row>
    <row r="134" spans="1:26" x14ac:dyDescent="0.35">
      <c r="A134" s="2"/>
      <c r="Y134" s="23"/>
      <c r="Z134" s="47"/>
    </row>
    <row r="135" spans="1:26" x14ac:dyDescent="0.35">
      <c r="A135" s="2"/>
    </row>
    <row r="136" spans="1:26" x14ac:dyDescent="0.35">
      <c r="A136" s="2"/>
      <c r="Y136" s="23"/>
      <c r="Z136" s="47"/>
    </row>
    <row r="137" spans="1:26" x14ac:dyDescent="0.35">
      <c r="A137" s="2"/>
      <c r="Y137" s="23"/>
      <c r="Z137" s="47"/>
    </row>
    <row r="138" spans="1:26" x14ac:dyDescent="0.35">
      <c r="A138" s="2"/>
      <c r="Y138" s="23"/>
      <c r="Z138" s="47"/>
    </row>
    <row r="139" spans="1:26" x14ac:dyDescent="0.35">
      <c r="A139" s="2"/>
      <c r="Y139" s="23"/>
      <c r="Z139" s="47"/>
    </row>
    <row r="140" spans="1:26" x14ac:dyDescent="0.35">
      <c r="A140" s="2"/>
      <c r="Y140" s="23"/>
      <c r="Z140" s="47"/>
    </row>
    <row r="141" spans="1:26" x14ac:dyDescent="0.35">
      <c r="A141" s="2"/>
      <c r="Y141" s="23"/>
      <c r="Z141" s="47"/>
    </row>
    <row r="142" spans="1:26" x14ac:dyDescent="0.35">
      <c r="A142" s="2"/>
      <c r="Y142" s="23"/>
      <c r="Z142" s="47"/>
    </row>
    <row r="143" spans="1:26" x14ac:dyDescent="0.35">
      <c r="A143" s="2"/>
      <c r="Y143" s="23"/>
      <c r="Z143" s="47"/>
    </row>
    <row r="144" spans="1:26" x14ac:dyDescent="0.35">
      <c r="A144" s="2"/>
      <c r="Y144" s="23"/>
      <c r="Z144" s="47"/>
    </row>
    <row r="145" spans="1:26" x14ac:dyDescent="0.35">
      <c r="A145" s="2"/>
      <c r="Y145" s="23"/>
      <c r="Z145" s="47"/>
    </row>
    <row r="146" spans="1:26" x14ac:dyDescent="0.35">
      <c r="A146" s="2"/>
      <c r="Y146" s="23"/>
      <c r="Z146" s="47"/>
    </row>
    <row r="147" spans="1:26" x14ac:dyDescent="0.35">
      <c r="A147" s="2"/>
      <c r="Y147" s="23"/>
      <c r="Z147" s="47"/>
    </row>
    <row r="148" spans="1:26" x14ac:dyDescent="0.35">
      <c r="A148" s="2"/>
    </row>
    <row r="149" spans="1:26" x14ac:dyDescent="0.35">
      <c r="A149" s="2"/>
      <c r="Y149" s="23"/>
      <c r="Z149" s="47"/>
    </row>
    <row r="150" spans="1:26" x14ac:dyDescent="0.35">
      <c r="A150" s="2"/>
      <c r="Y150" s="23"/>
      <c r="Z150" s="47"/>
    </row>
    <row r="151" spans="1:26" x14ac:dyDescent="0.35">
      <c r="A151" s="2"/>
      <c r="Y151" s="23"/>
      <c r="Z151" s="47"/>
    </row>
    <row r="152" spans="1:26" x14ac:dyDescent="0.35">
      <c r="A152" s="2"/>
      <c r="Y152" s="23"/>
      <c r="Z152" s="47"/>
    </row>
  </sheetData>
  <conditionalFormatting sqref="P2">
    <cfRule type="containsText" dxfId="34" priority="35" operator="containsText" text="yes">
      <formula>NOT(ISERROR(SEARCH("yes",P2)))</formula>
    </cfRule>
  </conditionalFormatting>
  <conditionalFormatting sqref="P3">
    <cfRule type="containsText" dxfId="33" priority="34" operator="containsText" text="yes">
      <formula>NOT(ISERROR(SEARCH("yes",P3)))</formula>
    </cfRule>
  </conditionalFormatting>
  <conditionalFormatting sqref="P4">
    <cfRule type="containsText" dxfId="32" priority="33" operator="containsText" text="yes">
      <formula>NOT(ISERROR(SEARCH("yes",P4)))</formula>
    </cfRule>
  </conditionalFormatting>
  <conditionalFormatting sqref="P5">
    <cfRule type="containsText" dxfId="31" priority="32" operator="containsText" text="yes">
      <formula>NOT(ISERROR(SEARCH("yes",P5)))</formula>
    </cfRule>
  </conditionalFormatting>
  <conditionalFormatting sqref="P6">
    <cfRule type="containsText" dxfId="30" priority="31" operator="containsText" text="yes">
      <formula>NOT(ISERROR(SEARCH("yes",P6)))</formula>
    </cfRule>
  </conditionalFormatting>
  <conditionalFormatting sqref="P7">
    <cfRule type="containsText" dxfId="29" priority="30" operator="containsText" text="yes">
      <formula>NOT(ISERROR(SEARCH("yes",P7)))</formula>
    </cfRule>
  </conditionalFormatting>
  <conditionalFormatting sqref="P8">
    <cfRule type="containsText" dxfId="28" priority="29" operator="containsText" text="yes">
      <formula>NOT(ISERROR(SEARCH("yes",P8)))</formula>
    </cfRule>
  </conditionalFormatting>
  <conditionalFormatting sqref="P9">
    <cfRule type="containsText" dxfId="27" priority="28" operator="containsText" text="yes">
      <formula>NOT(ISERROR(SEARCH("yes",P9)))</formula>
    </cfRule>
  </conditionalFormatting>
  <conditionalFormatting sqref="P10">
    <cfRule type="containsText" dxfId="26" priority="27" operator="containsText" text="yes">
      <formula>NOT(ISERROR(SEARCH("yes",P10)))</formula>
    </cfRule>
  </conditionalFormatting>
  <conditionalFormatting sqref="P11">
    <cfRule type="containsText" dxfId="25" priority="26" operator="containsText" text="yes">
      <formula>NOT(ISERROR(SEARCH("yes",P11)))</formula>
    </cfRule>
  </conditionalFormatting>
  <conditionalFormatting sqref="P12">
    <cfRule type="containsText" dxfId="24" priority="25" operator="containsText" text="yes">
      <formula>NOT(ISERROR(SEARCH("yes",P12)))</formula>
    </cfRule>
  </conditionalFormatting>
  <conditionalFormatting sqref="P13">
    <cfRule type="containsText" dxfId="23" priority="24" operator="containsText" text="yes">
      <formula>NOT(ISERROR(SEARCH("yes",P13)))</formula>
    </cfRule>
  </conditionalFormatting>
  <conditionalFormatting sqref="P14">
    <cfRule type="containsText" dxfId="22" priority="23" operator="containsText" text="yes">
      <formula>NOT(ISERROR(SEARCH("yes",P14)))</formula>
    </cfRule>
  </conditionalFormatting>
  <conditionalFormatting sqref="P15">
    <cfRule type="containsText" dxfId="21" priority="22" operator="containsText" text="yes">
      <formula>NOT(ISERROR(SEARCH("yes",P15)))</formula>
    </cfRule>
  </conditionalFormatting>
  <conditionalFormatting sqref="P16">
    <cfRule type="containsText" dxfId="20" priority="21" operator="containsText" text="yes">
      <formula>NOT(ISERROR(SEARCH("yes",P16)))</formula>
    </cfRule>
  </conditionalFormatting>
  <conditionalFormatting sqref="P17">
    <cfRule type="containsText" dxfId="19" priority="20" operator="containsText" text="yes">
      <formula>NOT(ISERROR(SEARCH("yes",P17)))</formula>
    </cfRule>
  </conditionalFormatting>
  <conditionalFormatting sqref="P18">
    <cfRule type="containsText" dxfId="18" priority="19" operator="containsText" text="yes">
      <formula>NOT(ISERROR(SEARCH("yes",P18)))</formula>
    </cfRule>
  </conditionalFormatting>
  <conditionalFormatting sqref="P19">
    <cfRule type="containsText" dxfId="17" priority="18" operator="containsText" text="yes">
      <formula>NOT(ISERROR(SEARCH("yes",P19)))</formula>
    </cfRule>
  </conditionalFormatting>
  <conditionalFormatting sqref="P20">
    <cfRule type="containsText" dxfId="16" priority="17" operator="containsText" text="yes">
      <formula>NOT(ISERROR(SEARCH("yes",P20)))</formula>
    </cfRule>
  </conditionalFormatting>
  <conditionalFormatting sqref="P21">
    <cfRule type="containsText" dxfId="15" priority="16" operator="containsText" text="yes">
      <formula>NOT(ISERROR(SEARCH("yes",P21)))</formula>
    </cfRule>
  </conditionalFormatting>
  <conditionalFormatting sqref="P22">
    <cfRule type="containsText" dxfId="14" priority="15" operator="containsText" text="yes">
      <formula>NOT(ISERROR(SEARCH("yes",P22)))</formula>
    </cfRule>
  </conditionalFormatting>
  <conditionalFormatting sqref="P23">
    <cfRule type="containsText" dxfId="13" priority="14" operator="containsText" text="yes">
      <formula>NOT(ISERROR(SEARCH("yes",P23)))</formula>
    </cfRule>
  </conditionalFormatting>
  <conditionalFormatting sqref="P24">
    <cfRule type="containsText" dxfId="12" priority="13" operator="containsText" text="yes">
      <formula>NOT(ISERROR(SEARCH("yes",P24)))</formula>
    </cfRule>
  </conditionalFormatting>
  <conditionalFormatting sqref="P25">
    <cfRule type="containsText" dxfId="11" priority="12" operator="containsText" text="yes">
      <formula>NOT(ISERROR(SEARCH("yes",P25)))</formula>
    </cfRule>
  </conditionalFormatting>
  <conditionalFormatting sqref="P26">
    <cfRule type="containsText" dxfId="10" priority="11" operator="containsText" text="yes">
      <formula>NOT(ISERROR(SEARCH("yes",P26)))</formula>
    </cfRule>
  </conditionalFormatting>
  <conditionalFormatting sqref="P27">
    <cfRule type="containsText" dxfId="9" priority="10" operator="containsText" text="yes">
      <formula>NOT(ISERROR(SEARCH("yes",P27)))</formula>
    </cfRule>
  </conditionalFormatting>
  <conditionalFormatting sqref="P28">
    <cfRule type="containsText" dxfId="8" priority="9" operator="containsText" text="yes">
      <formula>NOT(ISERROR(SEARCH("yes",P28)))</formula>
    </cfRule>
  </conditionalFormatting>
  <conditionalFormatting sqref="P29">
    <cfRule type="containsText" dxfId="7" priority="8" operator="containsText" text="yes">
      <formula>NOT(ISERROR(SEARCH("yes",P29)))</formula>
    </cfRule>
  </conditionalFormatting>
  <conditionalFormatting sqref="P30">
    <cfRule type="containsText" dxfId="6" priority="7" operator="containsText" text="yes">
      <formula>NOT(ISERROR(SEARCH("yes",P30)))</formula>
    </cfRule>
  </conditionalFormatting>
  <conditionalFormatting sqref="P31">
    <cfRule type="containsText" dxfId="5" priority="6" operator="containsText" text="yes">
      <formula>NOT(ISERROR(SEARCH("yes",P31)))</formula>
    </cfRule>
  </conditionalFormatting>
  <conditionalFormatting sqref="P32">
    <cfRule type="containsText" dxfId="4" priority="5" operator="containsText" text="yes">
      <formula>NOT(ISERROR(SEARCH("yes",P32)))</formula>
    </cfRule>
  </conditionalFormatting>
  <conditionalFormatting sqref="P33">
    <cfRule type="containsText" dxfId="3" priority="4" operator="containsText" text="yes">
      <formula>NOT(ISERROR(SEARCH("yes",P33)))</formula>
    </cfRule>
  </conditionalFormatting>
  <conditionalFormatting sqref="P34">
    <cfRule type="containsText" dxfId="2" priority="3" operator="containsText" text="yes">
      <formula>NOT(ISERROR(SEARCH("yes",P34)))</formula>
    </cfRule>
  </conditionalFormatting>
  <conditionalFormatting sqref="P35">
    <cfRule type="containsText" dxfId="1" priority="2" operator="containsText" text="yes">
      <formula>NOT(ISERROR(SEARCH("yes",P35)))</formula>
    </cfRule>
  </conditionalFormatting>
  <conditionalFormatting sqref="P36">
    <cfRule type="containsText" dxfId="0" priority="1" operator="containsText" text="yes">
      <formula>NOT(ISERROR(SEARCH("yes",P36)))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01FD-8D50-44D6-A0B2-1A8A34E60684}">
  <dimension ref="A1:Z14"/>
  <sheetViews>
    <sheetView zoomScale="82" zoomScaleNormal="145" workbookViewId="0">
      <selection activeCell="J19" sqref="J19"/>
    </sheetView>
  </sheetViews>
  <sheetFormatPr defaultColWidth="8.81640625" defaultRowHeight="14.5" x14ac:dyDescent="0.35"/>
  <cols>
    <col min="1" max="1" width="2.7265625" customWidth="1"/>
    <col min="2" max="4" width="14.6328125" customWidth="1"/>
    <col min="5" max="8" width="7.36328125" customWidth="1"/>
    <col min="9" max="10" width="2.6328125" customWidth="1"/>
    <col min="11" max="13" width="14.6328125" customWidth="1"/>
    <col min="14" max="17" width="7.36328125" customWidth="1"/>
    <col min="18" max="19" width="2.6328125" customWidth="1"/>
    <col min="20" max="22" width="14.6328125" customWidth="1"/>
    <col min="23" max="26" width="7.36328125" customWidth="1"/>
    <col min="28" max="28" width="19.6328125" customWidth="1"/>
  </cols>
  <sheetData>
    <row r="1" spans="1:26" x14ac:dyDescent="0.35">
      <c r="A1" s="26" t="s">
        <v>37</v>
      </c>
      <c r="E1" s="26" t="s">
        <v>38</v>
      </c>
      <c r="F1" s="26" t="s">
        <v>18</v>
      </c>
      <c r="G1" s="26" t="s">
        <v>39</v>
      </c>
      <c r="H1" s="26" t="s">
        <v>40</v>
      </c>
      <c r="K1" s="26" t="s">
        <v>41</v>
      </c>
    </row>
    <row r="2" spans="1:26" x14ac:dyDescent="0.35">
      <c r="E2" s="27">
        <f>SUM(E7:E14)+SUM(N7:N14)+SUM(W7:W14)</f>
        <v>35</v>
      </c>
      <c r="F2" s="27">
        <f>SUM(F7:F14)+SUM(O7:O14)+SUM(X7:X14)</f>
        <v>0</v>
      </c>
      <c r="G2" s="27">
        <f>SUM(G7:G14)+SUM(P7:P14)+SUM(Y7:Y14)</f>
        <v>35</v>
      </c>
      <c r="H2" s="27">
        <f>SUM(H7:H15)+SUM(Q7:Q15)+SUM(Z7:Z14)</f>
        <v>66</v>
      </c>
      <c r="K2" s="27">
        <v>66</v>
      </c>
    </row>
    <row r="3" spans="1:26" x14ac:dyDescent="0.35">
      <c r="E3" s="27"/>
      <c r="F3" s="27"/>
      <c r="G3" s="27"/>
      <c r="H3" s="27"/>
      <c r="K3" s="27"/>
    </row>
    <row r="4" spans="1:26" x14ac:dyDescent="0.35">
      <c r="A4" s="28" t="s">
        <v>42</v>
      </c>
      <c r="D4" t="s">
        <v>56</v>
      </c>
      <c r="E4" s="29" t="s">
        <v>38</v>
      </c>
      <c r="F4" s="29" t="s">
        <v>18</v>
      </c>
      <c r="G4" s="30" t="s">
        <v>39</v>
      </c>
      <c r="H4" s="29" t="s">
        <v>40</v>
      </c>
      <c r="K4" s="27"/>
      <c r="M4" t="s">
        <v>56</v>
      </c>
      <c r="N4" s="29" t="s">
        <v>38</v>
      </c>
      <c r="O4" s="29" t="s">
        <v>18</v>
      </c>
      <c r="P4" s="30" t="s">
        <v>39</v>
      </c>
      <c r="Q4" s="29" t="s">
        <v>40</v>
      </c>
      <c r="V4" t="s">
        <v>56</v>
      </c>
      <c r="W4" s="29" t="s">
        <v>38</v>
      </c>
      <c r="X4" s="29" t="s">
        <v>18</v>
      </c>
      <c r="Y4" s="30" t="s">
        <v>39</v>
      </c>
      <c r="Z4" s="29" t="s">
        <v>40</v>
      </c>
    </row>
    <row r="5" spans="1:26" x14ac:dyDescent="0.35">
      <c r="A5" s="28" t="s">
        <v>43</v>
      </c>
      <c r="B5" s="31"/>
      <c r="C5" s="31"/>
      <c r="D5" s="46">
        <f>AVERAGEIF(data!$K2:$K192, conditions!A5, data!$G2:$G192)</f>
        <v>7.4450000000000003</v>
      </c>
      <c r="E5" s="28"/>
      <c r="F5" s="31"/>
      <c r="G5" s="28">
        <f>SUM(G7:G14)</f>
        <v>12</v>
      </c>
      <c r="H5" s="28">
        <f>SUM(H7:H14)</f>
        <v>22</v>
      </c>
      <c r="J5" s="28" t="s">
        <v>44</v>
      </c>
      <c r="K5" s="28"/>
      <c r="L5" s="28"/>
      <c r="M5" s="46">
        <f>AVERAGEIF(data!$K2:$K192, conditions!J5, data!$G2:$G192)</f>
        <v>7.282499999999998</v>
      </c>
      <c r="N5" s="31"/>
      <c r="O5" s="31"/>
      <c r="P5" s="28">
        <f>SUM(P7:P14)</f>
        <v>12</v>
      </c>
      <c r="Q5" s="28">
        <f>SUM(Q7:Q14)</f>
        <v>22</v>
      </c>
      <c r="S5" s="28" t="s">
        <v>45</v>
      </c>
      <c r="T5" s="28"/>
      <c r="U5" s="28"/>
      <c r="V5" s="46">
        <f>AVERAGEIF(data!$K2:$K192, conditions!S5, data!$G2:$G192)</f>
        <v>7.0890909090909098</v>
      </c>
      <c r="W5" s="31"/>
      <c r="X5" s="31"/>
      <c r="Y5" s="28">
        <f>SUM(Y7:Y14)</f>
        <v>11</v>
      </c>
      <c r="Z5" s="28">
        <f>SUM(Z7:Z14)</f>
        <v>22</v>
      </c>
    </row>
    <row r="6" spans="1:26" x14ac:dyDescent="0.35">
      <c r="A6" s="3" t="s">
        <v>55</v>
      </c>
      <c r="B6" s="3" t="s">
        <v>35</v>
      </c>
      <c r="C6" s="3" t="s">
        <v>36</v>
      </c>
      <c r="D6" s="3" t="s">
        <v>52</v>
      </c>
      <c r="E6" s="29" t="s">
        <v>38</v>
      </c>
      <c r="F6" s="29" t="s">
        <v>18</v>
      </c>
      <c r="G6" s="30" t="s">
        <v>39</v>
      </c>
      <c r="H6" s="29" t="s">
        <v>40</v>
      </c>
      <c r="J6" s="3" t="s">
        <v>55</v>
      </c>
      <c r="K6" s="3" t="s">
        <v>35</v>
      </c>
      <c r="L6" s="3" t="s">
        <v>36</v>
      </c>
      <c r="M6" s="3" t="s">
        <v>52</v>
      </c>
      <c r="N6" s="29" t="s">
        <v>38</v>
      </c>
      <c r="O6" s="29" t="s">
        <v>18</v>
      </c>
      <c r="P6" s="30" t="s">
        <v>39</v>
      </c>
      <c r="Q6" s="29" t="s">
        <v>40</v>
      </c>
      <c r="S6" s="3" t="s">
        <v>55</v>
      </c>
      <c r="T6" s="3" t="s">
        <v>35</v>
      </c>
      <c r="U6" s="3" t="s">
        <v>36</v>
      </c>
      <c r="V6" s="3" t="s">
        <v>52</v>
      </c>
      <c r="W6" s="29" t="s">
        <v>38</v>
      </c>
      <c r="X6" s="29" t="s">
        <v>18</v>
      </c>
      <c r="Y6" s="30" t="s">
        <v>39</v>
      </c>
      <c r="Z6" s="29" t="s">
        <v>40</v>
      </c>
    </row>
    <row r="7" spans="1:26" x14ac:dyDescent="0.35">
      <c r="A7" s="44">
        <v>1</v>
      </c>
      <c r="B7" t="s">
        <v>46</v>
      </c>
      <c r="C7" t="s">
        <v>48</v>
      </c>
      <c r="D7" t="s">
        <v>49</v>
      </c>
      <c r="E7">
        <f>COUNTIFS(data!$K$2:$K$192, conditions!$A$5, data!$M$2:$M$192, conditions!$B7, data!$N$2:$N$192, conditions!$C7, data!$O$2:$O$192, conditions!$D7)</f>
        <v>2</v>
      </c>
      <c r="F7">
        <f>COUNTIFS(data!$K$2:$K$192, conditions!$A$5, data!$P$2:$P$192, "yes", data!$M$2:$M$192, conditions!$B7, data!$N$2:$N$192, conditions!$C7, data!$O$2:$O$192, conditions!$D7)</f>
        <v>0</v>
      </c>
      <c r="G7" s="27">
        <f>E7-F7</f>
        <v>2</v>
      </c>
      <c r="H7">
        <v>3</v>
      </c>
      <c r="J7" s="44">
        <v>1</v>
      </c>
      <c r="K7" t="s">
        <v>46</v>
      </c>
      <c r="L7" t="s">
        <v>48</v>
      </c>
      <c r="M7" t="s">
        <v>49</v>
      </c>
      <c r="N7">
        <f>COUNTIFS(data!$K$2:$K$192, conditions!$J$5, data!$M$2:$M$192, conditions!$K7, data!$N$2:$N$192, conditions!$L7, data!$O$2:$O$192, conditions!$M7)</f>
        <v>1</v>
      </c>
      <c r="O7">
        <f>COUNTIFS(data!$K$2:$K$192, conditions!$J$5, data!$P$2:$P$192, "yes", data!$M$2:$M$192, conditions!$K7, data!$N$2:$N$192, conditions!$L7, data!$O$2:$O$192, conditions!$M7)</f>
        <v>0</v>
      </c>
      <c r="P7" s="27">
        <f>N7-O7</f>
        <v>1</v>
      </c>
      <c r="Q7">
        <v>2</v>
      </c>
      <c r="S7" s="44">
        <v>1</v>
      </c>
      <c r="T7" t="s">
        <v>46</v>
      </c>
      <c r="U7" t="s">
        <v>48</v>
      </c>
      <c r="V7" t="s">
        <v>49</v>
      </c>
      <c r="W7">
        <f>COUNTIFS(data!$K$2:$K$192, conditions!$S$5, data!$M$2:$M$192, conditions!$T7, data!$N$2:$N$192, conditions!$U7, data!$O$2:$O$192, conditions!$V7)</f>
        <v>2</v>
      </c>
      <c r="X7">
        <f>COUNTIFS(data!$K$2:$K$192, conditions!$S$5, data!$P$2:$P$192, "yes", data!$M$2:$M$192, conditions!$T7, data!$N$2:$N$192, conditions!$U7, data!$O$2:$O$192, conditions!$V7)</f>
        <v>0</v>
      </c>
      <c r="Y7" s="27">
        <f>W7-X7</f>
        <v>2</v>
      </c>
      <c r="Z7">
        <v>3</v>
      </c>
    </row>
    <row r="8" spans="1:26" x14ac:dyDescent="0.35">
      <c r="A8" s="44">
        <v>2</v>
      </c>
      <c r="B8" t="s">
        <v>46</v>
      </c>
      <c r="C8" t="s">
        <v>48</v>
      </c>
      <c r="D8" t="s">
        <v>50</v>
      </c>
      <c r="E8">
        <f>COUNTIFS(data!$K$2:$K$192, conditions!$A$5, data!$M$2:$M$192, conditions!$B8, data!$N$2:$N$192, conditions!$C8, data!$O$2:$O$192, conditions!$D8)</f>
        <v>1</v>
      </c>
      <c r="F8">
        <f>COUNTIFS(data!$K$2:$K$192, conditions!$A$5, data!$P$2:$P$192, "yes", data!$M$2:$M$192, conditions!$B8, data!$N$2:$N$192, conditions!$C8, data!$O$2:$O$192, conditions!$D8)</f>
        <v>0</v>
      </c>
      <c r="G8" s="27">
        <f t="shared" ref="G8:G14" si="0">E8-F8</f>
        <v>1</v>
      </c>
      <c r="H8">
        <v>3</v>
      </c>
      <c r="J8" s="44">
        <v>2</v>
      </c>
      <c r="K8" t="s">
        <v>46</v>
      </c>
      <c r="L8" t="s">
        <v>48</v>
      </c>
      <c r="M8" t="s">
        <v>50</v>
      </c>
      <c r="N8">
        <f>COUNTIFS(data!$K$2:$K$192, conditions!$J$5, data!$M$2:$M$192, conditions!$K8, data!$N$2:$N$192, conditions!$L8, data!$O$2:$O$192, conditions!$M8)</f>
        <v>2</v>
      </c>
      <c r="O8">
        <f>COUNTIFS(data!$K$2:$K$192, conditions!$J$5, data!$P$2:$P$192, "yes", data!$M$2:$M$192, conditions!$K8, data!$N$2:$N$192, conditions!$L8, data!$O$2:$O$192, conditions!$M8)</f>
        <v>0</v>
      </c>
      <c r="P8" s="27">
        <f t="shared" ref="P8:P14" si="1">N8-O8</f>
        <v>2</v>
      </c>
      <c r="Q8">
        <v>3</v>
      </c>
      <c r="S8" s="44">
        <v>2</v>
      </c>
      <c r="T8" t="s">
        <v>46</v>
      </c>
      <c r="U8" t="s">
        <v>48</v>
      </c>
      <c r="V8" t="s">
        <v>50</v>
      </c>
      <c r="W8">
        <f>COUNTIFS(data!$K$2:$K$192, conditions!$S$5, data!$M$2:$M$192, conditions!$T8, data!$N$2:$N$192, conditions!$U8, data!$O$2:$O$192, conditions!$V8)</f>
        <v>1</v>
      </c>
      <c r="X8">
        <f>COUNTIFS(data!$K$2:$K$192, conditions!$S$5, data!$P$2:$P$192, "yes", data!$M$2:$M$192, conditions!$T8, data!$N$2:$N$192, conditions!$U8, data!$O$2:$O$192, conditions!$V8)</f>
        <v>0</v>
      </c>
      <c r="Y8" s="27">
        <f t="shared" ref="Y8:Y14" si="2">W8-X8</f>
        <v>1</v>
      </c>
      <c r="Z8">
        <v>3</v>
      </c>
    </row>
    <row r="9" spans="1:26" x14ac:dyDescent="0.35">
      <c r="A9" s="44">
        <v>3</v>
      </c>
      <c r="B9" t="s">
        <v>46</v>
      </c>
      <c r="C9" t="s">
        <v>51</v>
      </c>
      <c r="D9" t="s">
        <v>49</v>
      </c>
      <c r="E9">
        <f>COUNTIFS(data!$K$2:$K$192, conditions!$A$5, data!$M$2:$M$192, conditions!$B9, data!$N$2:$N$192, conditions!$C9, data!$O$2:$O$192, conditions!$D9)</f>
        <v>1</v>
      </c>
      <c r="F9">
        <f>COUNTIFS(data!$K$2:$K$192, conditions!$A$5, data!$P$2:$P$192, "yes", data!$M$2:$M$192, conditions!$B9, data!$N$2:$N$192, conditions!$C9, data!$O$2:$O$192, conditions!$D9)</f>
        <v>0</v>
      </c>
      <c r="G9" s="27">
        <f t="shared" si="0"/>
        <v>1</v>
      </c>
      <c r="H9">
        <v>3</v>
      </c>
      <c r="J9" s="44">
        <v>3</v>
      </c>
      <c r="K9" t="s">
        <v>46</v>
      </c>
      <c r="L9" t="s">
        <v>51</v>
      </c>
      <c r="M9" t="s">
        <v>49</v>
      </c>
      <c r="N9">
        <f>COUNTIFS(data!$K$2:$K$192, conditions!$J$5, data!$M$2:$M$192, conditions!$K9, data!$N$2:$N$192, conditions!$L9, data!$O$2:$O$192, conditions!$M9)</f>
        <v>2</v>
      </c>
      <c r="O9">
        <f>COUNTIFS(data!$K$2:$K$192, conditions!$J$5, data!$P$2:$P$192, "yes", data!$M$2:$M$192, conditions!$K9, data!$N$2:$N$192, conditions!$L9, data!$O$2:$O$192, conditions!$M9)</f>
        <v>0</v>
      </c>
      <c r="P9" s="27">
        <f t="shared" si="1"/>
        <v>2</v>
      </c>
      <c r="Q9">
        <v>3</v>
      </c>
      <c r="S9" s="44">
        <v>3</v>
      </c>
      <c r="T9" t="s">
        <v>46</v>
      </c>
      <c r="U9" t="s">
        <v>51</v>
      </c>
      <c r="V9" t="s">
        <v>49</v>
      </c>
      <c r="W9">
        <f>COUNTIFS(data!$K$2:$K$192, conditions!$S$5, data!$M$2:$M$192, conditions!$T9, data!$N$2:$N$192, conditions!$U9, data!$O$2:$O$192, conditions!$V9)</f>
        <v>1</v>
      </c>
      <c r="X9">
        <f>COUNTIFS(data!$K$2:$K$192, conditions!$S$5, data!$P$2:$P$192, "yes", data!$M$2:$M$192, conditions!$T9, data!$N$2:$N$192, conditions!$U9, data!$O$2:$O$192, conditions!$V9)</f>
        <v>0</v>
      </c>
      <c r="Y9" s="27">
        <f t="shared" si="2"/>
        <v>1</v>
      </c>
      <c r="Z9">
        <v>2</v>
      </c>
    </row>
    <row r="10" spans="1:26" x14ac:dyDescent="0.35">
      <c r="A10" s="44">
        <v>4</v>
      </c>
      <c r="B10" t="s">
        <v>46</v>
      </c>
      <c r="C10" t="s">
        <v>51</v>
      </c>
      <c r="D10" t="s">
        <v>50</v>
      </c>
      <c r="E10">
        <f>COUNTIFS(data!$K$2:$K$192, conditions!$A$5, data!$M$2:$M$192, conditions!$B10, data!$N$2:$N$192, conditions!$C10, data!$O$2:$O$192, conditions!$D10)</f>
        <v>1</v>
      </c>
      <c r="F10">
        <f>COUNTIFS(data!$K$2:$K$192, conditions!$A$5, data!$P$2:$P$192, "yes", data!$M$2:$M$192, conditions!$B10, data!$N$2:$N$192, conditions!$C10, data!$O$2:$O$192, conditions!$D10)</f>
        <v>0</v>
      </c>
      <c r="G10" s="27">
        <f t="shared" si="0"/>
        <v>1</v>
      </c>
      <c r="H10">
        <v>2</v>
      </c>
      <c r="J10" s="44">
        <v>4</v>
      </c>
      <c r="K10" t="s">
        <v>46</v>
      </c>
      <c r="L10" t="s">
        <v>51</v>
      </c>
      <c r="M10" t="s">
        <v>50</v>
      </c>
      <c r="N10">
        <f>COUNTIFS(data!$K$2:$K$192, conditions!$J$5, data!$M$2:$M$192, conditions!$K10, data!$N$2:$N$192, conditions!$L10, data!$O$2:$O$192, conditions!$M10)</f>
        <v>2</v>
      </c>
      <c r="O10">
        <f>COUNTIFS(data!$K$2:$K$192, conditions!$J$5, data!$P$2:$P$192, "yes", data!$M$2:$M$192, conditions!$K10, data!$N$2:$N$192, conditions!$L10, data!$O$2:$O$192, conditions!$M10)</f>
        <v>0</v>
      </c>
      <c r="P10" s="27">
        <f t="shared" si="1"/>
        <v>2</v>
      </c>
      <c r="Q10">
        <v>3</v>
      </c>
      <c r="S10" s="44">
        <v>4</v>
      </c>
      <c r="T10" t="s">
        <v>46</v>
      </c>
      <c r="U10" t="s">
        <v>51</v>
      </c>
      <c r="V10" t="s">
        <v>50</v>
      </c>
      <c r="W10">
        <f>COUNTIFS(data!$K$2:$K$192, conditions!$S$5, data!$M$2:$M$192, conditions!$T10, data!$N$2:$N$192, conditions!$U10, data!$O$2:$O$192, conditions!$V10)</f>
        <v>1</v>
      </c>
      <c r="X10">
        <f>COUNTIFS(data!$K$2:$K$192, conditions!$S$5, data!$P$2:$P$192, "yes", data!$M$2:$M$192, conditions!$T10, data!$N$2:$N$192, conditions!$U10, data!$O$2:$O$192, conditions!$V10)</f>
        <v>0</v>
      </c>
      <c r="Y10" s="27">
        <f t="shared" si="2"/>
        <v>1</v>
      </c>
      <c r="Z10">
        <v>3</v>
      </c>
    </row>
    <row r="11" spans="1:26" x14ac:dyDescent="0.35">
      <c r="A11" s="44">
        <v>5</v>
      </c>
      <c r="B11" t="s">
        <v>47</v>
      </c>
      <c r="C11" t="s">
        <v>48</v>
      </c>
      <c r="D11" t="s">
        <v>49</v>
      </c>
      <c r="E11">
        <f>COUNTIFS(data!$K$2:$K$192, conditions!$A$5, data!$M$2:$M$192, conditions!$B11, data!$N$2:$N$192, conditions!$C11, data!$O$2:$O$192, conditions!$D11)</f>
        <v>2</v>
      </c>
      <c r="F11">
        <f>COUNTIFS(data!$K$2:$K$192, conditions!$A$5, data!$P$2:$P$192, "yes", data!$M$2:$M$192, conditions!$B11, data!$N$2:$N$192, conditions!$C11, data!$O$2:$O$192, conditions!$D11)</f>
        <v>0</v>
      </c>
      <c r="G11" s="27">
        <f t="shared" si="0"/>
        <v>2</v>
      </c>
      <c r="H11">
        <v>3</v>
      </c>
      <c r="J11" s="44">
        <v>5</v>
      </c>
      <c r="K11" t="s">
        <v>47</v>
      </c>
      <c r="L11" t="s">
        <v>48</v>
      </c>
      <c r="M11" t="s">
        <v>49</v>
      </c>
      <c r="N11">
        <f>COUNTIFS(data!$K$2:$K$192, conditions!$J$5, data!$M$2:$M$192, conditions!$K11, data!$N$2:$N$192, conditions!$L11, data!$O$2:$O$192, conditions!$M11)</f>
        <v>2</v>
      </c>
      <c r="O11">
        <f>COUNTIFS(data!$K$2:$K$192, conditions!$J$5, data!$P$2:$P$192, "yes", data!$M$2:$M$192, conditions!$K11, data!$N$2:$N$192, conditions!$L11, data!$O$2:$O$192, conditions!$M11)</f>
        <v>0</v>
      </c>
      <c r="P11" s="27">
        <f t="shared" si="1"/>
        <v>2</v>
      </c>
      <c r="Q11">
        <v>3</v>
      </c>
      <c r="S11" s="44">
        <v>5</v>
      </c>
      <c r="T11" t="s">
        <v>47</v>
      </c>
      <c r="U11" t="s">
        <v>48</v>
      </c>
      <c r="V11" t="s">
        <v>49</v>
      </c>
      <c r="W11">
        <f>COUNTIFS(data!$K$2:$K$192, conditions!$S$5, data!$M$2:$M$192, conditions!$T11, data!$N$2:$N$192, conditions!$U11, data!$O$2:$O$192, conditions!$V11)</f>
        <v>1</v>
      </c>
      <c r="X11">
        <f>COUNTIFS(data!$K$2:$K$192, conditions!$S$5, data!$P$2:$P$192, "yes", data!$M$2:$M$192, conditions!$T11, data!$N$2:$N$192, conditions!$U11, data!$O$2:$O$192, conditions!$V11)</f>
        <v>0</v>
      </c>
      <c r="Y11" s="27">
        <f t="shared" si="2"/>
        <v>1</v>
      </c>
      <c r="Z11">
        <v>3</v>
      </c>
    </row>
    <row r="12" spans="1:26" x14ac:dyDescent="0.35">
      <c r="A12" s="44">
        <v>6</v>
      </c>
      <c r="B12" t="s">
        <v>47</v>
      </c>
      <c r="C12" t="s">
        <v>48</v>
      </c>
      <c r="D12" t="s">
        <v>50</v>
      </c>
      <c r="E12">
        <f>COUNTIFS(data!$K$2:$K$192, conditions!$A$5, data!$M$2:$M$192, conditions!$B12, data!$N$2:$N$192, conditions!$C12, data!$O$2:$O$192, conditions!$D12)</f>
        <v>2</v>
      </c>
      <c r="F12">
        <f>COUNTIFS(data!$K$2:$K$192, conditions!$A$5, data!$P$2:$P$192, "yes", data!$M$2:$M$192, conditions!$B12, data!$N$2:$N$192, conditions!$C12, data!$O$2:$O$192, conditions!$D12)</f>
        <v>0</v>
      </c>
      <c r="G12" s="27">
        <f t="shared" si="0"/>
        <v>2</v>
      </c>
      <c r="H12">
        <v>3</v>
      </c>
      <c r="J12" s="44">
        <v>6</v>
      </c>
      <c r="K12" t="s">
        <v>47</v>
      </c>
      <c r="L12" t="s">
        <v>48</v>
      </c>
      <c r="M12" t="s">
        <v>50</v>
      </c>
      <c r="N12">
        <f>COUNTIFS(data!$K$2:$K$192, conditions!$J$5, data!$M$2:$M$192, conditions!$K12, data!$N$2:$N$192, conditions!$L12, data!$O$2:$O$192, conditions!$M12)</f>
        <v>1</v>
      </c>
      <c r="O12">
        <f>COUNTIFS(data!$K$2:$K$192, conditions!$J$5, data!$P$2:$P$192, "yes", data!$M$2:$M$192, conditions!$K12, data!$N$2:$N$192, conditions!$L12, data!$O$2:$O$192, conditions!$M12)</f>
        <v>0</v>
      </c>
      <c r="P12" s="27">
        <f t="shared" si="1"/>
        <v>1</v>
      </c>
      <c r="Q12">
        <v>2</v>
      </c>
      <c r="S12" s="44">
        <v>6</v>
      </c>
      <c r="T12" t="s">
        <v>47</v>
      </c>
      <c r="U12" t="s">
        <v>48</v>
      </c>
      <c r="V12" t="s">
        <v>50</v>
      </c>
      <c r="W12">
        <f>COUNTIFS(data!$K$2:$K$192, conditions!$S$5, data!$M$2:$M$192, conditions!$T12, data!$N$2:$N$192, conditions!$U12, data!$O$2:$O$192, conditions!$V12)</f>
        <v>2</v>
      </c>
      <c r="X12">
        <f>COUNTIFS(data!$K$2:$K$192, conditions!$S$5, data!$P$2:$P$192, "yes", data!$M$2:$M$192, conditions!$T12, data!$N$2:$N$192, conditions!$U12, data!$O$2:$O$192, conditions!$V12)</f>
        <v>0</v>
      </c>
      <c r="Y12" s="27">
        <f t="shared" si="2"/>
        <v>2</v>
      </c>
      <c r="Z12">
        <v>3</v>
      </c>
    </row>
    <row r="13" spans="1:26" x14ac:dyDescent="0.35">
      <c r="A13" s="44">
        <v>7</v>
      </c>
      <c r="B13" t="s">
        <v>47</v>
      </c>
      <c r="C13" t="s">
        <v>51</v>
      </c>
      <c r="D13" t="s">
        <v>49</v>
      </c>
      <c r="E13">
        <f>COUNTIFS(data!$K$2:$K$192, conditions!$A$5, data!$M$2:$M$192, conditions!$B13, data!$N$2:$N$192, conditions!$C13, data!$O$2:$O$192, conditions!$D13)</f>
        <v>1</v>
      </c>
      <c r="F13">
        <f>COUNTIFS(data!$K$2:$K$192, conditions!$A$5, data!$P$2:$P$192, "yes", data!$M$2:$M$192, conditions!$B13, data!$N$2:$N$192, conditions!$C13, data!$O$2:$O$192, conditions!$D13)</f>
        <v>0</v>
      </c>
      <c r="G13" s="27">
        <f t="shared" si="0"/>
        <v>1</v>
      </c>
      <c r="H13">
        <v>2</v>
      </c>
      <c r="J13" s="44">
        <v>7</v>
      </c>
      <c r="K13" t="s">
        <v>47</v>
      </c>
      <c r="L13" t="s">
        <v>51</v>
      </c>
      <c r="M13" t="s">
        <v>49</v>
      </c>
      <c r="N13">
        <f>COUNTIFS(data!$K$2:$K$192, conditions!$J$5, data!$M$2:$M$192, conditions!$K13, data!$N$2:$N$192, conditions!$L13, data!$O$2:$O$192, conditions!$M13)</f>
        <v>1</v>
      </c>
      <c r="O13">
        <f>COUNTIFS(data!$K$2:$K$192, conditions!$J$5, data!$P$2:$P$192, "yes", data!$M$2:$M$192, conditions!$K13, data!$N$2:$N$192, conditions!$L13, data!$O$2:$O$192, conditions!$M13)</f>
        <v>0</v>
      </c>
      <c r="P13" s="27">
        <f t="shared" si="1"/>
        <v>1</v>
      </c>
      <c r="Q13">
        <v>3</v>
      </c>
      <c r="S13" s="44">
        <v>7</v>
      </c>
      <c r="T13" t="s">
        <v>47</v>
      </c>
      <c r="U13" t="s">
        <v>51</v>
      </c>
      <c r="V13" t="s">
        <v>49</v>
      </c>
      <c r="W13">
        <f>COUNTIFS(data!$K$2:$K$192, conditions!$S$5, data!$M$2:$M$192, conditions!$T13, data!$N$2:$N$192, conditions!$U13, data!$O$2:$O$192, conditions!$V13)</f>
        <v>2</v>
      </c>
      <c r="X13">
        <f>COUNTIFS(data!$K$2:$K$192, conditions!$S$5, data!$P$2:$P$192, "yes", data!$M$2:$M$192, conditions!$T13, data!$N$2:$N$192, conditions!$U13, data!$O$2:$O$192, conditions!$V13)</f>
        <v>0</v>
      </c>
      <c r="Y13" s="27">
        <f t="shared" si="2"/>
        <v>2</v>
      </c>
      <c r="Z13">
        <v>3</v>
      </c>
    </row>
    <row r="14" spans="1:26" x14ac:dyDescent="0.35">
      <c r="A14" s="44">
        <v>8</v>
      </c>
      <c r="B14" t="s">
        <v>47</v>
      </c>
      <c r="C14" t="s">
        <v>51</v>
      </c>
      <c r="D14" t="s">
        <v>50</v>
      </c>
      <c r="E14">
        <f>COUNTIFS(data!$K$2:$K$192, conditions!$A$5, data!$M$2:$M$192, conditions!$B14, data!$N$2:$N$192, conditions!$C14, data!$O$2:$O$192, conditions!$D14)</f>
        <v>2</v>
      </c>
      <c r="F14">
        <f>COUNTIFS(data!$K$2:$K$192, conditions!$A$5, data!$P$2:$P$192, "yes", data!$M$2:$M$192, conditions!$B14, data!$N$2:$N$192, conditions!$C14, data!$O$2:$O$192, conditions!$D14)</f>
        <v>0</v>
      </c>
      <c r="G14" s="27">
        <f t="shared" si="0"/>
        <v>2</v>
      </c>
      <c r="H14">
        <v>3</v>
      </c>
      <c r="J14" s="44">
        <v>8</v>
      </c>
      <c r="K14" t="s">
        <v>47</v>
      </c>
      <c r="L14" t="s">
        <v>51</v>
      </c>
      <c r="M14" t="s">
        <v>50</v>
      </c>
      <c r="N14">
        <f>COUNTIFS(data!$K$2:$K$192, conditions!$J$5, data!$M$2:$M$192, conditions!$K14, data!$N$2:$N$192, conditions!$L14, data!$O$2:$O$192, conditions!$M14)</f>
        <v>1</v>
      </c>
      <c r="O14">
        <f>COUNTIFS(data!$K$2:$K$192, conditions!$J$5, data!$P$2:$P$192, "yes", data!$M$2:$M$192, conditions!$K14, data!$N$2:$N$192, conditions!$L14, data!$O$2:$O$192, conditions!$M14)</f>
        <v>0</v>
      </c>
      <c r="P14" s="27">
        <f t="shared" si="1"/>
        <v>1</v>
      </c>
      <c r="Q14">
        <v>3</v>
      </c>
      <c r="S14" s="44">
        <v>8</v>
      </c>
      <c r="T14" t="s">
        <v>47</v>
      </c>
      <c r="U14" t="s">
        <v>51</v>
      </c>
      <c r="V14" t="s">
        <v>50</v>
      </c>
      <c r="W14">
        <f>COUNTIFS(data!$K$2:$K$192, conditions!$S$5, data!$M$2:$M$192, conditions!$T14, data!$N$2:$N$192, conditions!$U14, data!$O$2:$O$192, conditions!$V14)</f>
        <v>1</v>
      </c>
      <c r="X14">
        <f>COUNTIFS(data!$K$2:$K$192, conditions!$S$5, data!$P$2:$P$192, "yes", data!$M$2:$M$192, conditions!$T14, data!$N$2:$N$192, conditions!$U14, data!$O$2:$O$192, conditions!$V14)</f>
        <v>0</v>
      </c>
      <c r="Y14" s="27">
        <f t="shared" si="2"/>
        <v>1</v>
      </c>
      <c r="Z1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Zhang</cp:lastModifiedBy>
  <dcterms:created xsi:type="dcterms:W3CDTF">2021-01-07T03:56:36Z</dcterms:created>
  <dcterms:modified xsi:type="dcterms:W3CDTF">2021-04-16T22:44:50Z</dcterms:modified>
</cp:coreProperties>
</file>