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G:\My Drive\Stanford\projects\structural-consequences\data\"/>
    </mc:Choice>
  </mc:AlternateContent>
  <xr:revisionPtr revIDLastSave="0" documentId="13_ncr:1_{8E8520CA-B73F-4F55-B19D-9C30488CBA71}" xr6:coauthVersionLast="46" xr6:coauthVersionMax="46" xr10:uidLastSave="{00000000-0000-0000-0000-000000000000}"/>
  <bookViews>
    <workbookView xWindow="-110" yWindow="-110" windowWidth="19420" windowHeight="10420" xr2:uid="{00000000-000D-0000-FFFF-FFFF00000000}"/>
  </bookViews>
  <sheets>
    <sheet name="data" sheetId="1" r:id="rId1"/>
    <sheet name="condition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9" i="1" l="1"/>
  <c r="P18" i="1"/>
  <c r="P17" i="1"/>
  <c r="P16" i="1"/>
  <c r="P15" i="1"/>
  <c r="P14" i="1"/>
  <c r="D5" i="2"/>
  <c r="M5" i="2"/>
  <c r="V5" i="2"/>
  <c r="P3" i="1"/>
  <c r="P4" i="1"/>
  <c r="P5" i="1"/>
  <c r="P6" i="1"/>
  <c r="P7" i="1"/>
  <c r="P8" i="1"/>
  <c r="P9" i="1"/>
  <c r="P10" i="1"/>
  <c r="P11" i="1"/>
  <c r="P12" i="1"/>
  <c r="P13" i="1"/>
  <c r="P2" i="1"/>
  <c r="W8" i="2"/>
  <c r="W9" i="2"/>
  <c r="W10" i="2"/>
  <c r="W11" i="2"/>
  <c r="W12" i="2"/>
  <c r="W13" i="2"/>
  <c r="W14" i="2"/>
  <c r="W7" i="2"/>
  <c r="N8" i="2"/>
  <c r="N9" i="2"/>
  <c r="N10" i="2"/>
  <c r="N11" i="2"/>
  <c r="N12" i="2"/>
  <c r="N13" i="2"/>
  <c r="N14" i="2"/>
  <c r="N7" i="2"/>
  <c r="E8" i="2"/>
  <c r="E9" i="2"/>
  <c r="E10" i="2"/>
  <c r="E11" i="2"/>
  <c r="E12" i="2"/>
  <c r="E13" i="2"/>
  <c r="E14" i="2"/>
  <c r="E7" i="2"/>
  <c r="Z5" i="2"/>
  <c r="Q5" i="2"/>
  <c r="H5" i="2"/>
  <c r="H2" i="2"/>
  <c r="F8" i="2" l="1"/>
  <c r="G8" i="2" s="1"/>
  <c r="X10" i="2"/>
  <c r="Y10" i="2" s="1"/>
  <c r="F11" i="2"/>
  <c r="G11" i="2" s="1"/>
  <c r="F10" i="2"/>
  <c r="G10" i="2" s="1"/>
  <c r="F7" i="2"/>
  <c r="G7" i="2" s="1"/>
  <c r="F9" i="2"/>
  <c r="G9" i="2" s="1"/>
  <c r="F14" i="2"/>
  <c r="G14" i="2" s="1"/>
  <c r="F13" i="2"/>
  <c r="G13" i="2" s="1"/>
  <c r="F12" i="2"/>
  <c r="G12" i="2" s="1"/>
  <c r="O7" i="2"/>
  <c r="P7" i="2" s="1"/>
  <c r="X9" i="2"/>
  <c r="Y9" i="2" s="1"/>
  <c r="X13" i="2"/>
  <c r="Y13" i="2" s="1"/>
  <c r="X8" i="2"/>
  <c r="Y8" i="2" s="1"/>
  <c r="X12" i="2"/>
  <c r="Y12" i="2" s="1"/>
  <c r="X11" i="2"/>
  <c r="Y11" i="2" s="1"/>
  <c r="X7" i="2"/>
  <c r="Y7" i="2" s="1"/>
  <c r="X14" i="2"/>
  <c r="Y14" i="2" s="1"/>
  <c r="O9" i="2"/>
  <c r="O8" i="2"/>
  <c r="P8" i="2" s="1"/>
  <c r="O13" i="2"/>
  <c r="P13" i="2" s="1"/>
  <c r="O12" i="2"/>
  <c r="P12" i="2" s="1"/>
  <c r="O14" i="2"/>
  <c r="P14" i="2" s="1"/>
  <c r="O11" i="2"/>
  <c r="P11" i="2" s="1"/>
  <c r="O10" i="2"/>
  <c r="P10" i="2" s="1"/>
  <c r="F2" i="2" l="1"/>
  <c r="P9" i="2"/>
  <c r="P5" i="2" s="1"/>
  <c r="Y5" i="2"/>
  <c r="G5" i="2"/>
  <c r="E2" i="2"/>
  <c r="G2" i="2" l="1"/>
</calcChain>
</file>

<file path=xl/sharedStrings.xml><?xml version="1.0" encoding="utf-8"?>
<sst xmlns="http://schemas.openxmlformats.org/spreadsheetml/2006/main" count="711" uniqueCount="176">
  <si>
    <t>consent</t>
  </si>
  <si>
    <t>calibrate_poss_1</t>
  </si>
  <si>
    <t>calibrate_poss_2</t>
  </si>
  <si>
    <t>calibrate_norm_1</t>
  </si>
  <si>
    <t>calibrate_norm_2</t>
  </si>
  <si>
    <t>check_group_berry</t>
  </si>
  <si>
    <t>possibility_change</t>
  </si>
  <si>
    <t>intervention</t>
  </si>
  <si>
    <t>intervention_diff</t>
  </si>
  <si>
    <t>age</t>
  </si>
  <si>
    <t>gender</t>
  </si>
  <si>
    <t>race</t>
  </si>
  <si>
    <t>condition</t>
  </si>
  <si>
    <t>file</t>
  </si>
  <si>
    <t>test_date</t>
  </si>
  <si>
    <t>location</t>
  </si>
  <si>
    <t>onlineTesting_id</t>
  </si>
  <si>
    <t>age_cat</t>
  </si>
  <si>
    <t>exclude</t>
  </si>
  <si>
    <t>atypical</t>
  </si>
  <si>
    <t>exp_error</t>
  </si>
  <si>
    <t>interference</t>
  </si>
  <si>
    <t>insuff_lang</t>
  </si>
  <si>
    <t>participant</t>
  </si>
  <si>
    <t>researcher</t>
  </si>
  <si>
    <t>in_progress</t>
  </si>
  <si>
    <t>device</t>
  </si>
  <si>
    <t>video</t>
  </si>
  <si>
    <t>fun</t>
  </si>
  <si>
    <t>comments</t>
  </si>
  <si>
    <t>possibility_change_fc</t>
  </si>
  <si>
    <t>normativity</t>
  </si>
  <si>
    <t>switched_context_fc</t>
  </si>
  <si>
    <t>switched_context</t>
  </si>
  <si>
    <t>sound</t>
  </si>
  <si>
    <t>cb_groupImage</t>
  </si>
  <si>
    <t>cb_groupName</t>
  </si>
  <si>
    <t>overall</t>
  </si>
  <si>
    <t>run</t>
  </si>
  <si>
    <t>include</t>
  </si>
  <si>
    <t>target</t>
  </si>
  <si>
    <t>target (checksum)</t>
  </si>
  <si>
    <t>per condition</t>
  </si>
  <si>
    <t>biological</t>
  </si>
  <si>
    <t>cultural</t>
  </si>
  <si>
    <t>structural</t>
  </si>
  <si>
    <t>blueRed</t>
  </si>
  <si>
    <t>redBlue</t>
  </si>
  <si>
    <t>ZarpiesVawns</t>
  </si>
  <si>
    <t>roundStar</t>
  </si>
  <si>
    <t>starRound</t>
  </si>
  <si>
    <t>VawnsZarpies</t>
  </si>
  <si>
    <t>cb_berry</t>
  </si>
  <si>
    <t>intervention_coded</t>
  </si>
  <si>
    <t>strconseq_20210125_01</t>
  </si>
  <si>
    <t>MZ</t>
  </si>
  <si>
    <t>Zoom</t>
  </si>
  <si>
    <t>yes</t>
  </si>
  <si>
    <t>mac 21.5" monitor</t>
  </si>
  <si>
    <t>no</t>
  </si>
  <si>
    <t>not okay</t>
  </si>
  <si>
    <t>Vawns</t>
  </si>
  <si>
    <t>for sure no</t>
  </si>
  <si>
    <t>very bad</t>
  </si>
  <si>
    <t>roundberries</t>
  </si>
  <si>
    <t>maybe roundberries</t>
  </si>
  <si>
    <t>very hard</t>
  </si>
  <si>
    <t>okay</t>
  </si>
  <si>
    <t>intervention_diff_comments</t>
  </si>
  <si>
    <t>Black/African, Pacific Islander</t>
  </si>
  <si>
    <t>female</t>
  </si>
  <si>
    <t>oc207</t>
  </si>
  <si>
    <t>cb</t>
  </si>
  <si>
    <t>ob010</t>
  </si>
  <si>
    <t>White</t>
  </si>
  <si>
    <t>13" laptop</t>
  </si>
  <si>
    <t>very easy</t>
  </si>
  <si>
    <t>strconseq_20210126_01</t>
  </si>
  <si>
    <t>strconseq_20210126_02</t>
  </si>
  <si>
    <t>oa099</t>
  </si>
  <si>
    <t>macbook air 15-17"</t>
  </si>
  <si>
    <t>maybe yes</t>
  </si>
  <si>
    <t>pretty good</t>
  </si>
  <si>
    <t>starberries</t>
  </si>
  <si>
    <t>for sure starberries</t>
  </si>
  <si>
    <t>a little easy</t>
  </si>
  <si>
    <t>avg age</t>
  </si>
  <si>
    <t>Asian, White</t>
  </si>
  <si>
    <t>Asian</t>
  </si>
  <si>
    <t>male</t>
  </si>
  <si>
    <t>ob930</t>
  </si>
  <si>
    <t>ob031</t>
  </si>
  <si>
    <t>ob173</t>
  </si>
  <si>
    <t>oc045</t>
  </si>
  <si>
    <t>strconseq_20210127_01</t>
  </si>
  <si>
    <t>ipad air</t>
  </si>
  <si>
    <t>Zarpies</t>
  </si>
  <si>
    <t>a little good</t>
  </si>
  <si>
    <t>a little hard</t>
  </si>
  <si>
    <t>strconseq_20210127_02</t>
  </si>
  <si>
    <t>chromebook 15"</t>
  </si>
  <si>
    <t>I'm not sure</t>
  </si>
  <si>
    <t>strconseq_20210127_03</t>
  </si>
  <si>
    <t>smartphone</t>
  </si>
  <si>
    <t>pretty bad</t>
  </si>
  <si>
    <t>for sure roundberries</t>
  </si>
  <si>
    <t>strconseq_20210127_04</t>
  </si>
  <si>
    <t>hard</t>
  </si>
  <si>
    <t>"maybe hard", said "middle" for a little vs very</t>
  </si>
  <si>
    <t>shook his head when asked if the explanation made sense, didn't quite understand the explanation after repeating the explanation?</t>
  </si>
  <si>
    <t>strconseq_20210128_01</t>
  </si>
  <si>
    <t>macbook air 11"</t>
  </si>
  <si>
    <t>maybe starberries</t>
  </si>
  <si>
    <t>ob124</t>
  </si>
  <si>
    <t>strconseq_20210128_02</t>
  </si>
  <si>
    <t>15" mac</t>
  </si>
  <si>
    <t>ob286</t>
  </si>
  <si>
    <t>ob121</t>
  </si>
  <si>
    <t>strconseq_20210128_03</t>
  </si>
  <si>
    <t>14" laptop</t>
  </si>
  <si>
    <t>strconseq_20210128_04</t>
  </si>
  <si>
    <t>ob030</t>
  </si>
  <si>
    <t>tell them, "eating different kinds of berries is no hard thing to your stomach, except if they are poisonous, so you might want to try them before saying 'no never eating these starberries'"</t>
  </si>
  <si>
    <t>try to make… maybe paint it (the roundberries) like a zarpie color of the fruit (like starberries)</t>
  </si>
  <si>
    <t>because you have to let it dry! Because you can't let the Zarpies try to come and eat them before they're fully dry. We have to keep them distracted.</t>
  </si>
  <si>
    <t>we could make each (berry) look like a purple starberry</t>
  </si>
  <si>
    <t>because the roundberries are purple</t>
  </si>
  <si>
    <t>to make grow on starberries on their side of the planet. go to the other planet, eat some of the starberries, and get their seeds, and plant them on the other side</t>
  </si>
  <si>
    <t>(whispering) I would disguise them as normal berries but they're actually starberries</t>
  </si>
  <si>
    <t>that we could shape them (roundberries) like stars</t>
  </si>
  <si>
    <t>get them more of them (the roundberries) from below the moon</t>
  </si>
  <si>
    <t>ob242</t>
  </si>
  <si>
    <t>modify berry</t>
  </si>
  <si>
    <t>ambiguous</t>
  </si>
  <si>
    <t>modify Zarpies biology</t>
  </si>
  <si>
    <t>modify Zarpies beliefs/culture</t>
  </si>
  <si>
    <t>make them somehow not allergic?</t>
  </si>
  <si>
    <t>I think I would make starberries grow on that planet. I would put some starberry seeds on that side of the planet</t>
  </si>
  <si>
    <t>I don't know. move to other side (of the planet)</t>
  </si>
  <si>
    <t>don't know</t>
  </si>
  <si>
    <t>strconseq_20210129_01</t>
  </si>
  <si>
    <t>i think they should ask the zarpies if they could borrow some or have some</t>
  </si>
  <si>
    <t>because they also need food</t>
  </si>
  <si>
    <t>samsung galaxy 10x5"</t>
  </si>
  <si>
    <t>oa019</t>
  </si>
  <si>
    <t>strconseq_20210129_02</t>
  </si>
  <si>
    <t>monitor laptop</t>
  </si>
  <si>
    <t xml:space="preserve">turn them (Zarpies) red so that they look like the other alien (Vawns), change how it taste </t>
  </si>
  <si>
    <t>strconseq_20210201_01</t>
  </si>
  <si>
    <t>tablet computer ipad</t>
  </si>
  <si>
    <t>go the other side of the planet, there's only starberries there so they eat starberries</t>
  </si>
  <si>
    <t>modify environment</t>
  </si>
  <si>
    <t>oa005</t>
  </si>
  <si>
    <t>ob049</t>
  </si>
  <si>
    <t>strconseq_20210202_01</t>
  </si>
  <si>
    <t>macbook air 15"</t>
  </si>
  <si>
    <t>maybe no</t>
  </si>
  <si>
    <t>a fairy could fly over and grow a bunch of starberries and ask one (of the Zarpies) to try it</t>
  </si>
  <si>
    <t>because she's magical</t>
  </si>
  <si>
    <t>fun: I don't like aliens</t>
  </si>
  <si>
    <t>strconseq_20210204_01</t>
  </si>
  <si>
    <t>laptop 15"</t>
  </si>
  <si>
    <t>maybe make them (starberries) look roundberries</t>
  </si>
  <si>
    <t>ob297</t>
  </si>
  <si>
    <t>strconseq_20210205_01</t>
  </si>
  <si>
    <t>ob007</t>
  </si>
  <si>
    <t>laptop</t>
  </si>
  <si>
    <t>if they want starberries, if they have stuff that they can use, they can make them into roundberries</t>
  </si>
  <si>
    <t>ob043 </t>
  </si>
  <si>
    <t>strconseq_20210211_01</t>
  </si>
  <si>
    <t>possibility_change_comments</t>
  </si>
  <si>
    <t>mac laptop, not very big</t>
  </si>
  <si>
    <t>I think they could if they would journey over there. as long as they're not allergic to roundberries</t>
  </si>
  <si>
    <t>take them over to the other side of the planet, and make a huge- a wall so high it blocks out all the storms, so all the berries- so berries grow a whole lot where the Vawns live, and they can have the other berries too</t>
  </si>
  <si>
    <t>depends on how big the planet is and how fast the Zarpies are to move</t>
  </si>
  <si>
    <t>normativity_fc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</si>
</sst>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C00000"/>
      <name val="Calibri"/>
      <family val="2"/>
      <scheme val="minor"/>
    </font>
    <font>
      <sz val="11"/>
      <color theme="0" tint="-0.499984740745262"/>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0" tint="-0.14999847407452621"/>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7">
    <xf numFmtId="0" fontId="0" fillId="0" borderId="0" xfId="0"/>
    <xf numFmtId="0" fontId="0" fillId="0" borderId="0" xfId="0" applyAlignment="1">
      <alignment wrapText="1"/>
    </xf>
    <xf numFmtId="22" fontId="0" fillId="0" borderId="0" xfId="0" applyNumberFormat="1"/>
    <xf numFmtId="0" fontId="0" fillId="34" borderId="0" xfId="0" applyFill="1"/>
    <xf numFmtId="0" fontId="0" fillId="35" borderId="11" xfId="0" applyFill="1" applyBorder="1"/>
    <xf numFmtId="0" fontId="0" fillId="0" borderId="12" xfId="0" applyBorder="1"/>
    <xf numFmtId="0" fontId="0" fillId="35" borderId="0" xfId="0" applyFill="1"/>
    <xf numFmtId="0" fontId="0" fillId="0" borderId="0" xfId="0" applyBorder="1"/>
    <xf numFmtId="0" fontId="0" fillId="33" borderId="11" xfId="0" applyFill="1" applyBorder="1"/>
    <xf numFmtId="0" fontId="0" fillId="0" borderId="14" xfId="0" applyBorder="1"/>
    <xf numFmtId="0" fontId="0" fillId="0" borderId="15" xfId="0" applyBorder="1"/>
    <xf numFmtId="0" fontId="0" fillId="33" borderId="13" xfId="0" applyFill="1" applyBorder="1"/>
    <xf numFmtId="0" fontId="0" fillId="34" borderId="15" xfId="0" applyFill="1" applyBorder="1"/>
    <xf numFmtId="0" fontId="0" fillId="35" borderId="13" xfId="0" applyFill="1" applyBorder="1"/>
    <xf numFmtId="0" fontId="0" fillId="35" borderId="15" xfId="0" applyFill="1" applyBorder="1"/>
    <xf numFmtId="0" fontId="18" fillId="0" borderId="15" xfId="0" applyFont="1" applyBorder="1"/>
    <xf numFmtId="2" fontId="18" fillId="0" borderId="15" xfId="0" applyNumberFormat="1" applyFont="1" applyBorder="1"/>
    <xf numFmtId="0" fontId="18" fillId="0" borderId="15" xfId="0" applyFont="1" applyFill="1" applyBorder="1"/>
    <xf numFmtId="0" fontId="0" fillId="35" borderId="16" xfId="0" applyFill="1" applyBorder="1"/>
    <xf numFmtId="0" fontId="0" fillId="35" borderId="12" xfId="0" applyFill="1" applyBorder="1"/>
    <xf numFmtId="0" fontId="0" fillId="0" borderId="16" xfId="0" applyBorder="1"/>
    <xf numFmtId="0" fontId="0" fillId="0" borderId="13" xfId="0" applyBorder="1"/>
    <xf numFmtId="0" fontId="0" fillId="0" borderId="11" xfId="0" applyBorder="1"/>
    <xf numFmtId="0" fontId="0" fillId="0" borderId="11" xfId="0" applyBorder="1" applyAlignment="1">
      <alignment wrapText="1"/>
    </xf>
    <xf numFmtId="0" fontId="19" fillId="0" borderId="13" xfId="0" applyFont="1" applyBorder="1"/>
    <xf numFmtId="0" fontId="19" fillId="0" borderId="11" xfId="0" applyFont="1" applyBorder="1"/>
    <xf numFmtId="0" fontId="16" fillId="36" borderId="0" xfId="0" applyFont="1" applyFill="1"/>
    <xf numFmtId="0" fontId="16" fillId="0" borderId="0" xfId="0" applyFont="1"/>
    <xf numFmtId="0" fontId="16" fillId="33" borderId="0" xfId="0" applyFont="1" applyFill="1"/>
    <xf numFmtId="0" fontId="0" fillId="37" borderId="0" xfId="0" applyFill="1"/>
    <xf numFmtId="0" fontId="16" fillId="37" borderId="0" xfId="0" applyFont="1" applyFill="1"/>
    <xf numFmtId="0" fontId="0" fillId="33" borderId="0" xfId="0" applyFill="1"/>
    <xf numFmtId="0" fontId="0" fillId="36" borderId="14" xfId="0" applyFill="1" applyBorder="1"/>
    <xf numFmtId="0" fontId="0" fillId="36" borderId="15" xfId="0" applyFill="1" applyBorder="1"/>
    <xf numFmtId="0" fontId="0" fillId="36" borderId="16" xfId="0" applyFill="1" applyBorder="1"/>
    <xf numFmtId="0" fontId="0" fillId="36" borderId="10" xfId="0" applyFill="1" applyBorder="1"/>
    <xf numFmtId="0" fontId="0" fillId="36" borderId="0" xfId="0" applyFill="1"/>
    <xf numFmtId="0" fontId="0" fillId="36" borderId="12" xfId="0" applyFill="1" applyBorder="1"/>
    <xf numFmtId="0" fontId="0" fillId="0" borderId="15" xfId="0" applyNumberFormat="1" applyBorder="1"/>
    <xf numFmtId="0" fontId="0" fillId="0" borderId="0" xfId="0" applyNumberFormat="1"/>
    <xf numFmtId="14" fontId="0" fillId="0" borderId="0" xfId="0" applyNumberFormat="1"/>
    <xf numFmtId="2" fontId="0" fillId="0" borderId="0" xfId="0" applyNumberFormat="1"/>
    <xf numFmtId="1" fontId="0" fillId="0" borderId="0" xfId="0" applyNumberFormat="1"/>
    <xf numFmtId="1" fontId="18" fillId="0" borderId="15" xfId="0" applyNumberFormat="1" applyFont="1" applyBorder="1"/>
    <xf numFmtId="0" fontId="0" fillId="0" borderId="0" xfId="0" applyFill="1"/>
    <xf numFmtId="0" fontId="0" fillId="0" borderId="0" xfId="0" applyFill="1" applyBorder="1"/>
    <xf numFmtId="2" fontId="0" fillId="33"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54"/>
  <sheetViews>
    <sheetView tabSelected="1" topLeftCell="Z8" zoomScale="85" zoomScaleNormal="85" workbookViewId="0">
      <selection activeCell="AI24" sqref="AI24"/>
    </sheetView>
  </sheetViews>
  <sheetFormatPr defaultRowHeight="14.5" x14ac:dyDescent="0.35"/>
  <cols>
    <col min="1" max="1" width="22.1796875" customWidth="1"/>
    <col min="2" max="2" width="9.81640625" style="39" customWidth="1"/>
    <col min="3" max="3" width="10.26953125" customWidth="1"/>
    <col min="4" max="4" width="10.1796875" customWidth="1"/>
    <col min="5" max="5" width="7.54296875" customWidth="1"/>
    <col min="6" max="6" width="14.90625" customWidth="1"/>
    <col min="7" max="7" width="8.1796875" style="41" customWidth="1"/>
    <col min="8" max="8" width="7.6328125" style="42" customWidth="1"/>
    <col min="10" max="10" width="8.7265625" style="7"/>
    <col min="11" max="11" width="11.81640625" style="8" customWidth="1"/>
    <col min="12" max="12" width="2.81640625" style="3" customWidth="1"/>
    <col min="13" max="13" width="13.7265625" style="3" customWidth="1"/>
    <col min="14" max="14" width="14.08984375" style="3" customWidth="1"/>
    <col min="15" max="15" width="9.1796875" style="3" customWidth="1"/>
    <col min="16" max="16" width="7.81640625" style="4" customWidth="1"/>
    <col min="17" max="19" width="12.1796875" style="6" customWidth="1"/>
    <col min="20" max="20" width="12.1796875" style="19" customWidth="1"/>
    <col min="21" max="21" width="16.08984375" customWidth="1"/>
    <col min="22" max="22" width="17.1796875" customWidth="1"/>
    <col min="23" max="23" width="15.81640625" customWidth="1"/>
    <col min="24" max="24" width="16.6328125" style="5" customWidth="1"/>
    <col min="25" max="25" width="18.81640625" style="22" customWidth="1"/>
    <col min="26" max="26" width="19.08984375" customWidth="1"/>
    <col min="27" max="27" width="16.54296875" customWidth="1"/>
    <col min="28" max="30" width="12.6328125" customWidth="1"/>
    <col min="31" max="31" width="19.1796875" customWidth="1"/>
    <col min="32" max="32" width="16.1796875" customWidth="1"/>
    <col min="33" max="33" width="33.453125" customWidth="1"/>
    <col min="34" max="35" width="18.1796875" customWidth="1"/>
    <col min="36" max="36" width="16.90625" customWidth="1"/>
    <col min="37" max="37" width="12.6328125" style="35" customWidth="1"/>
    <col min="38" max="40" width="12.6328125" style="36" customWidth="1"/>
    <col min="41" max="41" width="12.6328125" style="37" customWidth="1"/>
    <col min="42" max="42" width="12.6328125" style="25" customWidth="1"/>
    <col min="43" max="43" width="17.7265625" customWidth="1"/>
  </cols>
  <sheetData>
    <row r="1" spans="1:43" s="10" customFormat="1" x14ac:dyDescent="0.35">
      <c r="A1" s="9" t="s">
        <v>13</v>
      </c>
      <c r="B1" s="38" t="s">
        <v>23</v>
      </c>
      <c r="C1" s="10" t="s">
        <v>14</v>
      </c>
      <c r="D1" s="10" t="s">
        <v>24</v>
      </c>
      <c r="E1" s="10" t="s">
        <v>15</v>
      </c>
      <c r="F1" s="15" t="s">
        <v>16</v>
      </c>
      <c r="G1" s="16" t="s">
        <v>9</v>
      </c>
      <c r="H1" s="43" t="s">
        <v>17</v>
      </c>
      <c r="I1" s="15" t="s">
        <v>11</v>
      </c>
      <c r="J1" s="17" t="s">
        <v>10</v>
      </c>
      <c r="K1" s="11" t="s">
        <v>12</v>
      </c>
      <c r="L1" s="12" t="s">
        <v>72</v>
      </c>
      <c r="M1" s="12" t="s">
        <v>35</v>
      </c>
      <c r="N1" s="12" t="s">
        <v>36</v>
      </c>
      <c r="O1" s="12" t="s">
        <v>52</v>
      </c>
      <c r="P1" s="13" t="s">
        <v>18</v>
      </c>
      <c r="Q1" s="14" t="s">
        <v>19</v>
      </c>
      <c r="R1" s="14" t="s">
        <v>20</v>
      </c>
      <c r="S1" s="14" t="s">
        <v>21</v>
      </c>
      <c r="T1" s="18" t="s">
        <v>22</v>
      </c>
      <c r="U1" s="10" t="s">
        <v>1</v>
      </c>
      <c r="V1" s="10" t="s">
        <v>2</v>
      </c>
      <c r="W1" s="10" t="s">
        <v>3</v>
      </c>
      <c r="X1" s="20" t="s">
        <v>4</v>
      </c>
      <c r="Y1" s="21" t="s">
        <v>5</v>
      </c>
      <c r="Z1" s="10" t="s">
        <v>30</v>
      </c>
      <c r="AA1" s="10" t="s">
        <v>6</v>
      </c>
      <c r="AB1" s="10" t="s">
        <v>170</v>
      </c>
      <c r="AC1" s="10" t="s">
        <v>175</v>
      </c>
      <c r="AD1" s="10" t="s">
        <v>31</v>
      </c>
      <c r="AE1" s="10" t="s">
        <v>32</v>
      </c>
      <c r="AF1" s="10" t="s">
        <v>33</v>
      </c>
      <c r="AG1" s="10" t="s">
        <v>7</v>
      </c>
      <c r="AH1" s="10" t="s">
        <v>53</v>
      </c>
      <c r="AI1" s="10" t="s">
        <v>8</v>
      </c>
      <c r="AJ1" s="10" t="s">
        <v>68</v>
      </c>
      <c r="AK1" s="32" t="s">
        <v>0</v>
      </c>
      <c r="AL1" s="33" t="s">
        <v>26</v>
      </c>
      <c r="AM1" s="33" t="s">
        <v>27</v>
      </c>
      <c r="AN1" s="33" t="s">
        <v>34</v>
      </c>
      <c r="AO1" s="34" t="s">
        <v>28</v>
      </c>
      <c r="AP1" s="24" t="s">
        <v>25</v>
      </c>
      <c r="AQ1" s="10" t="s">
        <v>29</v>
      </c>
    </row>
    <row r="2" spans="1:43" x14ac:dyDescent="0.35">
      <c r="A2" s="2" t="s">
        <v>54</v>
      </c>
      <c r="B2" s="39">
        <v>1</v>
      </c>
      <c r="C2" s="40">
        <v>44221</v>
      </c>
      <c r="D2" t="s">
        <v>55</v>
      </c>
      <c r="E2" t="s">
        <v>56</v>
      </c>
      <c r="F2" t="s">
        <v>71</v>
      </c>
      <c r="G2" s="41">
        <v>7.03</v>
      </c>
      <c r="H2" s="42">
        <v>7</v>
      </c>
      <c r="I2" t="s">
        <v>69</v>
      </c>
      <c r="J2" s="7" t="s">
        <v>70</v>
      </c>
      <c r="K2" s="8" t="s">
        <v>43</v>
      </c>
      <c r="L2" s="3">
        <v>2</v>
      </c>
      <c r="M2" s="3" t="s">
        <v>46</v>
      </c>
      <c r="N2" s="3" t="s">
        <v>48</v>
      </c>
      <c r="O2" s="3" t="s">
        <v>50</v>
      </c>
      <c r="P2" s="4" t="str">
        <f>IF(COUNTIF(Q2:T2,"yes")&gt;0,"yes",IF(COUNTBLANK(Q2:T2)&gt;0,"","no"))</f>
        <v>no</v>
      </c>
      <c r="Q2" s="6" t="s">
        <v>59</v>
      </c>
      <c r="R2" s="6" t="s">
        <v>59</v>
      </c>
      <c r="S2" s="6" t="s">
        <v>59</v>
      </c>
      <c r="T2" s="19" t="s">
        <v>59</v>
      </c>
      <c r="U2" t="s">
        <v>57</v>
      </c>
      <c r="V2" t="s">
        <v>59</v>
      </c>
      <c r="W2" t="s">
        <v>60</v>
      </c>
      <c r="X2" s="5" t="s">
        <v>67</v>
      </c>
      <c r="Y2" s="23" t="s">
        <v>61</v>
      </c>
      <c r="Z2" t="s">
        <v>59</v>
      </c>
      <c r="AA2" t="s">
        <v>62</v>
      </c>
      <c r="AC2" t="s">
        <v>60</v>
      </c>
      <c r="AD2" t="s">
        <v>63</v>
      </c>
      <c r="AE2" t="s">
        <v>64</v>
      </c>
      <c r="AF2" t="s">
        <v>65</v>
      </c>
      <c r="AG2" t="s">
        <v>123</v>
      </c>
      <c r="AH2" t="s">
        <v>132</v>
      </c>
      <c r="AI2" t="s">
        <v>66</v>
      </c>
      <c r="AJ2" t="s">
        <v>124</v>
      </c>
      <c r="AK2" s="35">
        <v>3</v>
      </c>
      <c r="AL2" s="36" t="s">
        <v>58</v>
      </c>
      <c r="AM2" s="36">
        <v>5</v>
      </c>
      <c r="AN2" s="36">
        <v>5</v>
      </c>
      <c r="AO2" s="37">
        <v>5</v>
      </c>
      <c r="AP2" s="25" t="s">
        <v>59</v>
      </c>
    </row>
    <row r="3" spans="1:43" x14ac:dyDescent="0.35">
      <c r="A3" s="2" t="s">
        <v>77</v>
      </c>
      <c r="B3" s="39">
        <v>2</v>
      </c>
      <c r="C3" s="40">
        <v>44222</v>
      </c>
      <c r="D3" t="s">
        <v>55</v>
      </c>
      <c r="E3" t="s">
        <v>56</v>
      </c>
      <c r="F3" t="s">
        <v>73</v>
      </c>
      <c r="G3" s="41">
        <v>7.01</v>
      </c>
      <c r="H3" s="42">
        <v>7</v>
      </c>
      <c r="I3" t="s">
        <v>74</v>
      </c>
      <c r="J3" s="7" t="s">
        <v>70</v>
      </c>
      <c r="K3" s="8" t="s">
        <v>44</v>
      </c>
      <c r="L3" s="3">
        <v>2</v>
      </c>
      <c r="M3" s="3" t="s">
        <v>46</v>
      </c>
      <c r="N3" s="3" t="s">
        <v>48</v>
      </c>
      <c r="O3" s="3" t="s">
        <v>50</v>
      </c>
      <c r="P3" s="4" t="str">
        <f t="shared" ref="P3:P15" si="0">IF(COUNTIF(Q3:T3,"yes")&gt;0,"yes",IF(COUNTBLANK(Q3:T3)&gt;0,"","no"))</f>
        <v>no</v>
      </c>
      <c r="Q3" s="6" t="s">
        <v>59</v>
      </c>
      <c r="R3" s="6" t="s">
        <v>59</v>
      </c>
      <c r="S3" s="6" t="s">
        <v>59</v>
      </c>
      <c r="T3" s="19" t="s">
        <v>59</v>
      </c>
      <c r="U3" t="s">
        <v>57</v>
      </c>
      <c r="V3" t="s">
        <v>59</v>
      </c>
      <c r="W3" t="s">
        <v>60</v>
      </c>
      <c r="X3" s="5" t="s">
        <v>67</v>
      </c>
      <c r="Y3" s="23" t="s">
        <v>61</v>
      </c>
      <c r="Z3" t="s">
        <v>59</v>
      </c>
      <c r="AA3" t="s">
        <v>62</v>
      </c>
      <c r="AC3" t="s">
        <v>60</v>
      </c>
      <c r="AD3" t="s">
        <v>63</v>
      </c>
      <c r="AE3" t="s">
        <v>64</v>
      </c>
      <c r="AF3" t="s">
        <v>65</v>
      </c>
      <c r="AG3" t="s">
        <v>125</v>
      </c>
      <c r="AH3" t="s">
        <v>132</v>
      </c>
      <c r="AI3" t="s">
        <v>76</v>
      </c>
      <c r="AJ3" t="s">
        <v>126</v>
      </c>
      <c r="AK3" s="35">
        <v>1</v>
      </c>
      <c r="AL3" s="36" t="s">
        <v>75</v>
      </c>
      <c r="AM3" s="36">
        <v>4</v>
      </c>
      <c r="AN3" s="36">
        <v>4</v>
      </c>
      <c r="AO3" s="37">
        <v>4</v>
      </c>
      <c r="AP3" s="25" t="s">
        <v>59</v>
      </c>
    </row>
    <row r="4" spans="1:43" x14ac:dyDescent="0.35">
      <c r="A4" s="2" t="s">
        <v>78</v>
      </c>
      <c r="B4" s="39">
        <v>3</v>
      </c>
      <c r="C4" s="40">
        <v>44222</v>
      </c>
      <c r="D4" t="s">
        <v>55</v>
      </c>
      <c r="E4" t="s">
        <v>56</v>
      </c>
      <c r="F4" t="s">
        <v>79</v>
      </c>
      <c r="G4" s="41">
        <v>7.28</v>
      </c>
      <c r="H4" s="42">
        <v>7</v>
      </c>
      <c r="I4" t="s">
        <v>74</v>
      </c>
      <c r="J4" s="7" t="s">
        <v>70</v>
      </c>
      <c r="K4" s="8" t="s">
        <v>45</v>
      </c>
      <c r="L4" s="3">
        <v>1</v>
      </c>
      <c r="M4" s="3" t="s">
        <v>46</v>
      </c>
      <c r="N4" s="3" t="s">
        <v>48</v>
      </c>
      <c r="O4" s="3" t="s">
        <v>49</v>
      </c>
      <c r="P4" s="4" t="str">
        <f t="shared" si="0"/>
        <v>no</v>
      </c>
      <c r="Q4" s="6" t="s">
        <v>59</v>
      </c>
      <c r="R4" s="6" t="s">
        <v>59</v>
      </c>
      <c r="S4" s="6" t="s">
        <v>59</v>
      </c>
      <c r="T4" s="19" t="s">
        <v>59</v>
      </c>
      <c r="U4" t="s">
        <v>57</v>
      </c>
      <c r="V4" t="s">
        <v>59</v>
      </c>
      <c r="W4" t="s">
        <v>60</v>
      </c>
      <c r="X4" s="5" t="s">
        <v>67</v>
      </c>
      <c r="Y4" s="23" t="s">
        <v>61</v>
      </c>
      <c r="Z4" t="s">
        <v>57</v>
      </c>
      <c r="AA4" t="s">
        <v>81</v>
      </c>
      <c r="AC4" t="s">
        <v>67</v>
      </c>
      <c r="AD4" t="s">
        <v>82</v>
      </c>
      <c r="AE4" t="s">
        <v>83</v>
      </c>
      <c r="AF4" t="s">
        <v>84</v>
      </c>
      <c r="AG4" t="s">
        <v>127</v>
      </c>
      <c r="AH4" t="s">
        <v>151</v>
      </c>
      <c r="AI4" t="s">
        <v>85</v>
      </c>
      <c r="AK4" s="35">
        <v>2</v>
      </c>
      <c r="AL4" s="36" t="s">
        <v>80</v>
      </c>
      <c r="AM4" s="36">
        <v>5</v>
      </c>
      <c r="AN4" s="36">
        <v>5</v>
      </c>
      <c r="AO4" s="37">
        <v>5</v>
      </c>
      <c r="AP4" s="25" t="s">
        <v>59</v>
      </c>
    </row>
    <row r="5" spans="1:43" x14ac:dyDescent="0.35">
      <c r="A5" s="2" t="s">
        <v>94</v>
      </c>
      <c r="B5" s="39">
        <v>4</v>
      </c>
      <c r="C5" s="40">
        <v>44223</v>
      </c>
      <c r="D5" t="s">
        <v>55</v>
      </c>
      <c r="E5" t="s">
        <v>56</v>
      </c>
      <c r="F5" t="s">
        <v>90</v>
      </c>
      <c r="G5" s="41">
        <v>6.62</v>
      </c>
      <c r="H5" s="42">
        <v>6</v>
      </c>
      <c r="I5" t="s">
        <v>74</v>
      </c>
      <c r="J5" s="45" t="s">
        <v>70</v>
      </c>
      <c r="K5" s="8" t="s">
        <v>44</v>
      </c>
      <c r="L5" s="3">
        <v>5</v>
      </c>
      <c r="M5" s="3" t="s">
        <v>47</v>
      </c>
      <c r="N5" s="3" t="s">
        <v>48</v>
      </c>
      <c r="O5" s="3" t="s">
        <v>49</v>
      </c>
      <c r="P5" s="4" t="str">
        <f t="shared" si="0"/>
        <v>no</v>
      </c>
      <c r="Q5" s="6" t="s">
        <v>59</v>
      </c>
      <c r="R5" s="6" t="s">
        <v>59</v>
      </c>
      <c r="S5" s="6" t="s">
        <v>59</v>
      </c>
      <c r="T5" s="19" t="s">
        <v>59</v>
      </c>
      <c r="U5" t="s">
        <v>57</v>
      </c>
      <c r="V5" t="s">
        <v>59</v>
      </c>
      <c r="W5" t="s">
        <v>60</v>
      </c>
      <c r="X5" s="5" t="s">
        <v>67</v>
      </c>
      <c r="Y5" s="23" t="s">
        <v>96</v>
      </c>
      <c r="Z5" t="s">
        <v>59</v>
      </c>
      <c r="AA5" t="s">
        <v>62</v>
      </c>
      <c r="AC5" t="s">
        <v>67</v>
      </c>
      <c r="AD5" t="s">
        <v>97</v>
      </c>
      <c r="AE5" t="s">
        <v>83</v>
      </c>
      <c r="AF5" t="s">
        <v>84</v>
      </c>
      <c r="AG5" t="s">
        <v>128</v>
      </c>
      <c r="AH5" t="s">
        <v>133</v>
      </c>
      <c r="AI5" t="s">
        <v>98</v>
      </c>
      <c r="AK5" s="35">
        <v>1</v>
      </c>
      <c r="AL5" s="36" t="s">
        <v>95</v>
      </c>
      <c r="AM5" s="36">
        <v>5</v>
      </c>
      <c r="AN5" s="36">
        <v>5</v>
      </c>
      <c r="AO5" s="37">
        <v>5</v>
      </c>
      <c r="AP5" s="25" t="s">
        <v>59</v>
      </c>
    </row>
    <row r="6" spans="1:43" x14ac:dyDescent="0.35">
      <c r="A6" s="2" t="s">
        <v>99</v>
      </c>
      <c r="B6" s="39">
        <v>5</v>
      </c>
      <c r="C6" s="40">
        <v>44223</v>
      </c>
      <c r="D6" t="s">
        <v>55</v>
      </c>
      <c r="E6" t="s">
        <v>56</v>
      </c>
      <c r="F6" t="s">
        <v>91</v>
      </c>
      <c r="G6" s="41">
        <v>5.87</v>
      </c>
      <c r="H6" s="42">
        <v>5</v>
      </c>
      <c r="I6" t="s">
        <v>87</v>
      </c>
      <c r="J6" s="45" t="s">
        <v>70</v>
      </c>
      <c r="K6" s="8" t="s">
        <v>43</v>
      </c>
      <c r="L6" s="3">
        <v>7</v>
      </c>
      <c r="M6" s="3" t="s">
        <v>47</v>
      </c>
      <c r="N6" s="3" t="s">
        <v>51</v>
      </c>
      <c r="O6" s="3" t="s">
        <v>49</v>
      </c>
      <c r="P6" s="4" t="str">
        <f t="shared" si="0"/>
        <v>no</v>
      </c>
      <c r="Q6" s="6" t="s">
        <v>59</v>
      </c>
      <c r="R6" s="6" t="s">
        <v>59</v>
      </c>
      <c r="S6" s="6" t="s">
        <v>59</v>
      </c>
      <c r="T6" s="19" t="s">
        <v>59</v>
      </c>
      <c r="U6" t="s">
        <v>57</v>
      </c>
      <c r="V6" t="s">
        <v>59</v>
      </c>
      <c r="W6" t="s">
        <v>60</v>
      </c>
      <c r="X6" s="5" t="s">
        <v>67</v>
      </c>
      <c r="Y6" s="23" t="s">
        <v>96</v>
      </c>
      <c r="Z6" t="s">
        <v>59</v>
      </c>
      <c r="AA6" t="s">
        <v>62</v>
      </c>
      <c r="AC6" t="s">
        <v>60</v>
      </c>
      <c r="AD6" t="s">
        <v>63</v>
      </c>
      <c r="AE6" t="s">
        <v>64</v>
      </c>
      <c r="AF6" t="s">
        <v>65</v>
      </c>
      <c r="AG6" t="s">
        <v>101</v>
      </c>
      <c r="AH6" t="s">
        <v>139</v>
      </c>
      <c r="AK6" s="35">
        <v>2</v>
      </c>
      <c r="AL6" s="36" t="s">
        <v>100</v>
      </c>
      <c r="AM6" s="36">
        <v>5</v>
      </c>
      <c r="AN6" s="36">
        <v>5</v>
      </c>
      <c r="AO6" s="37">
        <v>3</v>
      </c>
      <c r="AP6" s="25" t="s">
        <v>59</v>
      </c>
    </row>
    <row r="7" spans="1:43" x14ac:dyDescent="0.35">
      <c r="A7" s="2" t="s">
        <v>102</v>
      </c>
      <c r="B7" s="39">
        <v>6</v>
      </c>
      <c r="C7" s="40">
        <v>44223</v>
      </c>
      <c r="D7" t="s">
        <v>55</v>
      </c>
      <c r="E7" t="s">
        <v>56</v>
      </c>
      <c r="F7" t="s">
        <v>92</v>
      </c>
      <c r="G7" s="41">
        <v>7.54</v>
      </c>
      <c r="H7" s="42">
        <v>7</v>
      </c>
      <c r="I7" t="s">
        <v>74</v>
      </c>
      <c r="J7" s="45" t="s">
        <v>70</v>
      </c>
      <c r="K7" s="8" t="s">
        <v>45</v>
      </c>
      <c r="L7" s="3">
        <v>6</v>
      </c>
      <c r="M7" s="3" t="s">
        <v>47</v>
      </c>
      <c r="N7" s="3" t="s">
        <v>48</v>
      </c>
      <c r="O7" s="3" t="s">
        <v>50</v>
      </c>
      <c r="P7" s="4" t="str">
        <f t="shared" si="0"/>
        <v>no</v>
      </c>
      <c r="Q7" s="6" t="s">
        <v>59</v>
      </c>
      <c r="R7" s="6" t="s">
        <v>59</v>
      </c>
      <c r="S7" s="6" t="s">
        <v>59</v>
      </c>
      <c r="T7" s="19" t="s">
        <v>59</v>
      </c>
      <c r="U7" t="s">
        <v>57</v>
      </c>
      <c r="V7" t="s">
        <v>59</v>
      </c>
      <c r="W7" t="s">
        <v>60</v>
      </c>
      <c r="X7" s="5" t="s">
        <v>67</v>
      </c>
      <c r="Y7" s="23" t="s">
        <v>96</v>
      </c>
      <c r="Z7" t="s">
        <v>59</v>
      </c>
      <c r="AA7" t="s">
        <v>62</v>
      </c>
      <c r="AC7" t="s">
        <v>60</v>
      </c>
      <c r="AD7" t="s">
        <v>104</v>
      </c>
      <c r="AE7" t="s">
        <v>64</v>
      </c>
      <c r="AF7" t="s">
        <v>105</v>
      </c>
      <c r="AG7" t="s">
        <v>129</v>
      </c>
      <c r="AH7" t="s">
        <v>132</v>
      </c>
      <c r="AI7" t="s">
        <v>98</v>
      </c>
      <c r="AK7" s="35">
        <v>1</v>
      </c>
      <c r="AL7" s="36" t="s">
        <v>103</v>
      </c>
      <c r="AM7" s="36">
        <v>5</v>
      </c>
      <c r="AN7" s="36">
        <v>5</v>
      </c>
      <c r="AO7" s="37">
        <v>5</v>
      </c>
      <c r="AP7" s="25" t="s">
        <v>59</v>
      </c>
    </row>
    <row r="8" spans="1:43" x14ac:dyDescent="0.35">
      <c r="A8" s="2" t="s">
        <v>106</v>
      </c>
      <c r="B8" s="39">
        <v>7</v>
      </c>
      <c r="C8" s="40">
        <v>44223</v>
      </c>
      <c r="D8" t="s">
        <v>55</v>
      </c>
      <c r="E8" t="s">
        <v>56</v>
      </c>
      <c r="F8" t="s">
        <v>93</v>
      </c>
      <c r="G8" s="41">
        <v>6.54</v>
      </c>
      <c r="H8" s="42">
        <v>6</v>
      </c>
      <c r="I8" t="s">
        <v>88</v>
      </c>
      <c r="J8" s="45" t="s">
        <v>89</v>
      </c>
      <c r="K8" s="8" t="s">
        <v>44</v>
      </c>
      <c r="L8" s="3">
        <v>8</v>
      </c>
      <c r="M8" s="3" t="s">
        <v>47</v>
      </c>
      <c r="N8" s="3" t="s">
        <v>51</v>
      </c>
      <c r="O8" s="3" t="s">
        <v>50</v>
      </c>
      <c r="P8" s="4" t="str">
        <f t="shared" si="0"/>
        <v>no</v>
      </c>
      <c r="Q8" s="6" t="s">
        <v>59</v>
      </c>
      <c r="R8" s="6" t="s">
        <v>59</v>
      </c>
      <c r="S8" s="6" t="s">
        <v>59</v>
      </c>
      <c r="T8" s="19" t="s">
        <v>59</v>
      </c>
      <c r="U8" t="s">
        <v>57</v>
      </c>
      <c r="V8" t="s">
        <v>59</v>
      </c>
      <c r="W8" t="s">
        <v>60</v>
      </c>
      <c r="X8" s="5" t="s">
        <v>67</v>
      </c>
      <c r="Y8" s="23" t="s">
        <v>96</v>
      </c>
      <c r="Z8" t="s">
        <v>59</v>
      </c>
      <c r="AA8" t="s">
        <v>62</v>
      </c>
      <c r="AC8" t="s">
        <v>60</v>
      </c>
      <c r="AD8" t="s">
        <v>63</v>
      </c>
      <c r="AE8" t="s">
        <v>83</v>
      </c>
      <c r="AF8" t="s">
        <v>84</v>
      </c>
      <c r="AG8" t="s">
        <v>130</v>
      </c>
      <c r="AH8" t="s">
        <v>151</v>
      </c>
      <c r="AI8" t="s">
        <v>107</v>
      </c>
      <c r="AJ8" t="s">
        <v>108</v>
      </c>
      <c r="AK8" s="35">
        <v>2</v>
      </c>
      <c r="AM8" s="36">
        <v>4</v>
      </c>
      <c r="AN8" s="36">
        <v>5</v>
      </c>
      <c r="AO8" s="37">
        <v>5</v>
      </c>
      <c r="AP8" s="25" t="s">
        <v>59</v>
      </c>
      <c r="AQ8" t="s">
        <v>109</v>
      </c>
    </row>
    <row r="9" spans="1:43" x14ac:dyDescent="0.35">
      <c r="A9" s="2" t="s">
        <v>110</v>
      </c>
      <c r="B9" s="39">
        <v>8</v>
      </c>
      <c r="C9" s="40">
        <v>44224</v>
      </c>
      <c r="D9" t="s">
        <v>55</v>
      </c>
      <c r="E9" t="s">
        <v>56</v>
      </c>
      <c r="F9" t="s">
        <v>113</v>
      </c>
      <c r="G9" s="41">
        <v>8.4499999999999993</v>
      </c>
      <c r="H9" s="42">
        <v>8</v>
      </c>
      <c r="I9" t="s">
        <v>74</v>
      </c>
      <c r="J9" s="45" t="s">
        <v>70</v>
      </c>
      <c r="K9" s="8" t="s">
        <v>43</v>
      </c>
      <c r="L9" s="3">
        <v>5</v>
      </c>
      <c r="M9" s="3" t="s">
        <v>47</v>
      </c>
      <c r="N9" s="3" t="s">
        <v>48</v>
      </c>
      <c r="O9" s="3" t="s">
        <v>49</v>
      </c>
      <c r="P9" s="4" t="str">
        <f t="shared" si="0"/>
        <v>no</v>
      </c>
      <c r="Q9" s="6" t="s">
        <v>59</v>
      </c>
      <c r="R9" s="6" t="s">
        <v>59</v>
      </c>
      <c r="S9" s="6" t="s">
        <v>59</v>
      </c>
      <c r="T9" s="19" t="s">
        <v>59</v>
      </c>
      <c r="U9" t="s">
        <v>57</v>
      </c>
      <c r="V9" t="s">
        <v>59</v>
      </c>
      <c r="W9" t="s">
        <v>60</v>
      </c>
      <c r="X9" s="5" t="s">
        <v>67</v>
      </c>
      <c r="Y9" s="23" t="s">
        <v>96</v>
      </c>
      <c r="Z9" t="s">
        <v>59</v>
      </c>
      <c r="AA9" t="s">
        <v>62</v>
      </c>
      <c r="AC9" t="s">
        <v>60</v>
      </c>
      <c r="AD9" t="s">
        <v>63</v>
      </c>
      <c r="AE9" t="s">
        <v>83</v>
      </c>
      <c r="AF9" t="s">
        <v>112</v>
      </c>
      <c r="AG9" t="s">
        <v>136</v>
      </c>
      <c r="AH9" t="s">
        <v>134</v>
      </c>
      <c r="AI9" t="s">
        <v>66</v>
      </c>
      <c r="AK9" s="35">
        <v>3</v>
      </c>
      <c r="AL9" s="36" t="s">
        <v>111</v>
      </c>
      <c r="AM9" s="36">
        <v>5</v>
      </c>
      <c r="AN9" s="36">
        <v>1</v>
      </c>
      <c r="AO9" s="37">
        <v>5</v>
      </c>
      <c r="AP9" s="25" t="s">
        <v>59</v>
      </c>
    </row>
    <row r="10" spans="1:43" x14ac:dyDescent="0.35">
      <c r="A10" s="2" t="s">
        <v>114</v>
      </c>
      <c r="B10" s="39">
        <v>9</v>
      </c>
      <c r="C10" s="40">
        <v>44224</v>
      </c>
      <c r="D10" t="s">
        <v>55</v>
      </c>
      <c r="E10" t="s">
        <v>56</v>
      </c>
      <c r="F10" t="s">
        <v>116</v>
      </c>
      <c r="G10" s="39">
        <v>7.95</v>
      </c>
      <c r="H10" s="42">
        <v>7</v>
      </c>
      <c r="I10" t="s">
        <v>88</v>
      </c>
      <c r="J10" s="45" t="s">
        <v>70</v>
      </c>
      <c r="K10" s="8" t="s">
        <v>45</v>
      </c>
      <c r="L10" s="3">
        <v>3</v>
      </c>
      <c r="M10" s="3" t="s">
        <v>46</v>
      </c>
      <c r="N10" s="3" t="s">
        <v>51</v>
      </c>
      <c r="O10" s="3" t="s">
        <v>49</v>
      </c>
      <c r="P10" s="4" t="str">
        <f t="shared" si="0"/>
        <v>no</v>
      </c>
      <c r="Q10" s="6" t="s">
        <v>59</v>
      </c>
      <c r="R10" s="6" t="s">
        <v>59</v>
      </c>
      <c r="S10" s="6" t="s">
        <v>59</v>
      </c>
      <c r="T10" s="19" t="s">
        <v>59</v>
      </c>
      <c r="U10" t="s">
        <v>57</v>
      </c>
      <c r="V10" t="s">
        <v>59</v>
      </c>
      <c r="W10" t="s">
        <v>60</v>
      </c>
      <c r="X10" s="5" t="s">
        <v>67</v>
      </c>
      <c r="Y10" s="23" t="s">
        <v>61</v>
      </c>
      <c r="Z10" t="s">
        <v>57</v>
      </c>
      <c r="AA10" t="s">
        <v>81</v>
      </c>
      <c r="AC10" t="s">
        <v>67</v>
      </c>
      <c r="AD10" t="s">
        <v>82</v>
      </c>
      <c r="AE10" t="s">
        <v>83</v>
      </c>
      <c r="AF10" t="s">
        <v>84</v>
      </c>
      <c r="AG10" t="s">
        <v>137</v>
      </c>
      <c r="AH10" t="s">
        <v>151</v>
      </c>
      <c r="AI10" t="s">
        <v>66</v>
      </c>
      <c r="AK10" s="35">
        <v>2</v>
      </c>
      <c r="AL10" s="36" t="s">
        <v>115</v>
      </c>
      <c r="AM10" s="36">
        <v>5</v>
      </c>
      <c r="AN10" s="36">
        <v>5</v>
      </c>
      <c r="AO10" s="37">
        <v>5</v>
      </c>
      <c r="AP10" s="25" t="s">
        <v>59</v>
      </c>
    </row>
    <row r="11" spans="1:43" x14ac:dyDescent="0.35">
      <c r="A11" s="2" t="s">
        <v>118</v>
      </c>
      <c r="B11" s="39">
        <v>10</v>
      </c>
      <c r="C11" s="40">
        <v>44224</v>
      </c>
      <c r="D11" t="s">
        <v>55</v>
      </c>
      <c r="E11" t="s">
        <v>56</v>
      </c>
      <c r="F11" t="s">
        <v>117</v>
      </c>
      <c r="G11" s="41">
        <v>6.46</v>
      </c>
      <c r="H11" s="42">
        <v>6</v>
      </c>
      <c r="I11" t="s">
        <v>88</v>
      </c>
      <c r="J11" s="45" t="s">
        <v>70</v>
      </c>
      <c r="K11" s="8" t="s">
        <v>43</v>
      </c>
      <c r="L11" s="3">
        <v>4</v>
      </c>
      <c r="M11" s="3" t="s">
        <v>46</v>
      </c>
      <c r="N11" s="3" t="s">
        <v>51</v>
      </c>
      <c r="O11" s="3" t="s">
        <v>50</v>
      </c>
      <c r="P11" s="4" t="str">
        <f t="shared" si="0"/>
        <v>no</v>
      </c>
      <c r="Q11" s="6" t="s">
        <v>59</v>
      </c>
      <c r="R11" s="6" t="s">
        <v>59</v>
      </c>
      <c r="S11" s="6" t="s">
        <v>59</v>
      </c>
      <c r="T11" s="19" t="s">
        <v>59</v>
      </c>
      <c r="U11" t="s">
        <v>57</v>
      </c>
      <c r="V11" t="s">
        <v>59</v>
      </c>
      <c r="W11" t="s">
        <v>60</v>
      </c>
      <c r="X11" s="5" t="s">
        <v>67</v>
      </c>
      <c r="Y11" s="23" t="s">
        <v>61</v>
      </c>
      <c r="Z11" t="s">
        <v>59</v>
      </c>
      <c r="AA11" t="s">
        <v>62</v>
      </c>
      <c r="AC11" t="s">
        <v>60</v>
      </c>
      <c r="AD11" t="s">
        <v>63</v>
      </c>
      <c r="AE11" t="s">
        <v>83</v>
      </c>
      <c r="AF11" t="s">
        <v>84</v>
      </c>
      <c r="AG11" t="s">
        <v>138</v>
      </c>
      <c r="AH11" t="s">
        <v>151</v>
      </c>
      <c r="AI11" t="s">
        <v>66</v>
      </c>
      <c r="AK11" s="35">
        <v>2</v>
      </c>
      <c r="AL11" s="36" t="s">
        <v>119</v>
      </c>
      <c r="AM11" s="36">
        <v>5</v>
      </c>
      <c r="AN11" s="36">
        <v>5</v>
      </c>
      <c r="AO11" s="37">
        <v>5</v>
      </c>
      <c r="AP11" s="25" t="s">
        <v>59</v>
      </c>
    </row>
    <row r="12" spans="1:43" x14ac:dyDescent="0.35">
      <c r="A12" s="2" t="s">
        <v>120</v>
      </c>
      <c r="B12" s="39">
        <v>11</v>
      </c>
      <c r="C12" s="40">
        <v>44224</v>
      </c>
      <c r="D12" t="s">
        <v>55</v>
      </c>
      <c r="E12" t="s">
        <v>56</v>
      </c>
      <c r="F12" t="s">
        <v>121</v>
      </c>
      <c r="G12" s="41">
        <v>7.87</v>
      </c>
      <c r="H12" s="42">
        <v>7</v>
      </c>
      <c r="I12" t="s">
        <v>87</v>
      </c>
      <c r="J12" s="45" t="s">
        <v>89</v>
      </c>
      <c r="K12" s="8" t="s">
        <v>44</v>
      </c>
      <c r="L12" s="3">
        <v>3</v>
      </c>
      <c r="M12" s="3" t="s">
        <v>46</v>
      </c>
      <c r="N12" s="3" t="s">
        <v>51</v>
      </c>
      <c r="O12" s="3" t="s">
        <v>49</v>
      </c>
      <c r="P12" s="4" t="str">
        <f t="shared" si="0"/>
        <v>no</v>
      </c>
      <c r="Q12" s="6" t="s">
        <v>59</v>
      </c>
      <c r="R12" s="6" t="s">
        <v>59</v>
      </c>
      <c r="S12" s="6" t="s">
        <v>59</v>
      </c>
      <c r="T12" s="19" t="s">
        <v>59</v>
      </c>
      <c r="U12" t="s">
        <v>57</v>
      </c>
      <c r="V12" t="s">
        <v>59</v>
      </c>
      <c r="W12" t="s">
        <v>60</v>
      </c>
      <c r="X12" s="5" t="s">
        <v>67</v>
      </c>
      <c r="Y12" s="23" t="s">
        <v>61</v>
      </c>
      <c r="Z12" t="s">
        <v>59</v>
      </c>
      <c r="AA12" t="s">
        <v>62</v>
      </c>
      <c r="AC12" t="s">
        <v>60</v>
      </c>
      <c r="AD12" t="s">
        <v>104</v>
      </c>
      <c r="AE12" t="s">
        <v>83</v>
      </c>
      <c r="AF12" t="s">
        <v>112</v>
      </c>
      <c r="AG12" t="s">
        <v>122</v>
      </c>
      <c r="AH12" t="s">
        <v>135</v>
      </c>
      <c r="AI12" t="s">
        <v>66</v>
      </c>
      <c r="AK12" s="35">
        <v>2</v>
      </c>
      <c r="AL12" s="36" t="s">
        <v>100</v>
      </c>
      <c r="AM12" s="36">
        <v>5</v>
      </c>
      <c r="AN12" s="36">
        <v>5</v>
      </c>
      <c r="AO12" s="37">
        <v>4</v>
      </c>
      <c r="AP12" s="25" t="s">
        <v>59</v>
      </c>
    </row>
    <row r="13" spans="1:43" x14ac:dyDescent="0.35">
      <c r="A13" s="2" t="s">
        <v>140</v>
      </c>
      <c r="B13" s="39">
        <v>12</v>
      </c>
      <c r="C13" s="40">
        <v>44225</v>
      </c>
      <c r="D13" t="s">
        <v>55</v>
      </c>
      <c r="E13" t="s">
        <v>56</v>
      </c>
      <c r="F13" t="s">
        <v>131</v>
      </c>
      <c r="G13" s="41">
        <v>6.79</v>
      </c>
      <c r="H13" s="42">
        <v>6</v>
      </c>
      <c r="I13" t="s">
        <v>74</v>
      </c>
      <c r="J13" s="45" t="s">
        <v>70</v>
      </c>
      <c r="K13" s="8" t="s">
        <v>45</v>
      </c>
      <c r="L13" s="3">
        <v>8</v>
      </c>
      <c r="M13" s="3" t="s">
        <v>47</v>
      </c>
      <c r="N13" s="3" t="s">
        <v>51</v>
      </c>
      <c r="O13" s="3" t="s">
        <v>50</v>
      </c>
      <c r="P13" s="4" t="str">
        <f t="shared" si="0"/>
        <v>no</v>
      </c>
      <c r="Q13" s="6" t="s">
        <v>59</v>
      </c>
      <c r="R13" s="6" t="s">
        <v>59</v>
      </c>
      <c r="S13" s="6" t="s">
        <v>59</v>
      </c>
      <c r="T13" s="19" t="s">
        <v>59</v>
      </c>
      <c r="U13" t="s">
        <v>57</v>
      </c>
      <c r="V13" t="s">
        <v>59</v>
      </c>
      <c r="W13" t="s">
        <v>60</v>
      </c>
      <c r="X13" s="5" t="s">
        <v>67</v>
      </c>
      <c r="Y13" s="23" t="s">
        <v>96</v>
      </c>
      <c r="Z13" t="s">
        <v>59</v>
      </c>
      <c r="AA13" t="s">
        <v>62</v>
      </c>
      <c r="AC13" t="s">
        <v>60</v>
      </c>
      <c r="AD13" t="s">
        <v>63</v>
      </c>
      <c r="AE13" t="s">
        <v>64</v>
      </c>
      <c r="AF13" t="s">
        <v>105</v>
      </c>
      <c r="AG13" t="s">
        <v>141</v>
      </c>
      <c r="AH13" t="s">
        <v>151</v>
      </c>
      <c r="AI13" t="s">
        <v>98</v>
      </c>
      <c r="AJ13" t="s">
        <v>142</v>
      </c>
      <c r="AK13" s="35">
        <v>1</v>
      </c>
      <c r="AL13" s="36" t="s">
        <v>143</v>
      </c>
      <c r="AM13" s="36">
        <v>5</v>
      </c>
      <c r="AN13" s="36">
        <v>5</v>
      </c>
      <c r="AO13" s="37">
        <v>5</v>
      </c>
      <c r="AP13" s="25" t="s">
        <v>59</v>
      </c>
    </row>
    <row r="14" spans="1:43" x14ac:dyDescent="0.35">
      <c r="A14" s="2" t="s">
        <v>145</v>
      </c>
      <c r="B14" s="39">
        <v>13</v>
      </c>
      <c r="C14" s="40">
        <v>44225</v>
      </c>
      <c r="D14" t="s">
        <v>55</v>
      </c>
      <c r="E14" t="s">
        <v>56</v>
      </c>
      <c r="F14" t="s">
        <v>144</v>
      </c>
      <c r="G14" s="41">
        <v>6.54</v>
      </c>
      <c r="H14" s="42">
        <v>6</v>
      </c>
      <c r="I14" t="s">
        <v>88</v>
      </c>
      <c r="J14" s="45" t="s">
        <v>89</v>
      </c>
      <c r="K14" s="8" t="s">
        <v>43</v>
      </c>
      <c r="L14" s="3">
        <v>1</v>
      </c>
      <c r="M14" s="3" t="s">
        <v>46</v>
      </c>
      <c r="N14" s="3" t="s">
        <v>48</v>
      </c>
      <c r="O14" s="3" t="s">
        <v>49</v>
      </c>
      <c r="P14" s="4" t="str">
        <f t="shared" si="0"/>
        <v>no</v>
      </c>
      <c r="Q14" s="6" t="s">
        <v>59</v>
      </c>
      <c r="R14" s="6" t="s">
        <v>59</v>
      </c>
      <c r="S14" s="6" t="s">
        <v>59</v>
      </c>
      <c r="T14" s="19" t="s">
        <v>59</v>
      </c>
      <c r="U14" t="s">
        <v>57</v>
      </c>
      <c r="V14" t="s">
        <v>59</v>
      </c>
      <c r="W14" t="s">
        <v>60</v>
      </c>
      <c r="X14" s="5" t="s">
        <v>67</v>
      </c>
      <c r="Y14" s="23" t="s">
        <v>61</v>
      </c>
      <c r="Z14" t="s">
        <v>59</v>
      </c>
      <c r="AA14" t="s">
        <v>62</v>
      </c>
      <c r="AC14" t="s">
        <v>60</v>
      </c>
      <c r="AD14" t="s">
        <v>104</v>
      </c>
      <c r="AE14" t="s">
        <v>83</v>
      </c>
      <c r="AF14" t="s">
        <v>112</v>
      </c>
      <c r="AG14" t="s">
        <v>147</v>
      </c>
      <c r="AH14" t="s">
        <v>134</v>
      </c>
      <c r="AI14" t="s">
        <v>66</v>
      </c>
      <c r="AK14" s="35">
        <v>3</v>
      </c>
      <c r="AL14" s="36" t="s">
        <v>146</v>
      </c>
      <c r="AM14" s="36">
        <v>4</v>
      </c>
      <c r="AN14" s="36">
        <v>5</v>
      </c>
      <c r="AO14" s="37">
        <v>4</v>
      </c>
      <c r="AP14" s="25" t="s">
        <v>59</v>
      </c>
    </row>
    <row r="15" spans="1:43" x14ac:dyDescent="0.35">
      <c r="A15" s="2" t="s">
        <v>148</v>
      </c>
      <c r="B15" s="39">
        <v>14</v>
      </c>
      <c r="C15" s="40">
        <v>44228</v>
      </c>
      <c r="D15" t="s">
        <v>55</v>
      </c>
      <c r="E15" t="s">
        <v>56</v>
      </c>
      <c r="F15" t="s">
        <v>152</v>
      </c>
      <c r="G15" s="41">
        <v>8.1300000000000008</v>
      </c>
      <c r="H15" s="42">
        <v>8</v>
      </c>
      <c r="I15" t="s">
        <v>88</v>
      </c>
      <c r="J15" s="45" t="s">
        <v>70</v>
      </c>
      <c r="K15" s="8" t="s">
        <v>44</v>
      </c>
      <c r="L15" s="3">
        <v>7</v>
      </c>
      <c r="M15" s="3" t="s">
        <v>47</v>
      </c>
      <c r="N15" s="3" t="s">
        <v>51</v>
      </c>
      <c r="O15" s="3" t="s">
        <v>49</v>
      </c>
      <c r="P15" s="4" t="str">
        <f t="shared" si="0"/>
        <v>no</v>
      </c>
      <c r="Q15" s="6" t="s">
        <v>59</v>
      </c>
      <c r="R15" s="6" t="s">
        <v>59</v>
      </c>
      <c r="S15" s="6" t="s">
        <v>59</v>
      </c>
      <c r="T15" s="19" t="s">
        <v>59</v>
      </c>
      <c r="U15" t="s">
        <v>57</v>
      </c>
      <c r="V15" t="s">
        <v>59</v>
      </c>
      <c r="W15" t="s">
        <v>60</v>
      </c>
      <c r="X15" s="5" t="s">
        <v>67</v>
      </c>
      <c r="Y15" s="23" t="s">
        <v>96</v>
      </c>
      <c r="Z15" t="s">
        <v>57</v>
      </c>
      <c r="AA15" t="s">
        <v>81</v>
      </c>
      <c r="AC15" t="s">
        <v>67</v>
      </c>
      <c r="AD15" t="s">
        <v>82</v>
      </c>
      <c r="AE15" t="s">
        <v>83</v>
      </c>
      <c r="AF15" t="s">
        <v>112</v>
      </c>
      <c r="AG15" t="s">
        <v>150</v>
      </c>
      <c r="AH15" t="s">
        <v>151</v>
      </c>
      <c r="AI15" t="s">
        <v>66</v>
      </c>
      <c r="AK15" s="35">
        <v>2</v>
      </c>
      <c r="AL15" s="36" t="s">
        <v>149</v>
      </c>
      <c r="AM15" s="36">
        <v>5</v>
      </c>
      <c r="AN15" s="36">
        <v>5</v>
      </c>
      <c r="AO15" s="37">
        <v>3</v>
      </c>
      <c r="AP15" s="25" t="s">
        <v>59</v>
      </c>
    </row>
    <row r="16" spans="1:43" x14ac:dyDescent="0.35">
      <c r="A16" s="2" t="s">
        <v>154</v>
      </c>
      <c r="B16" s="39">
        <v>15</v>
      </c>
      <c r="C16" s="40">
        <v>44229</v>
      </c>
      <c r="D16" t="s">
        <v>55</v>
      </c>
      <c r="E16" t="s">
        <v>56</v>
      </c>
      <c r="F16" t="s">
        <v>153</v>
      </c>
      <c r="G16" s="41">
        <v>6.89</v>
      </c>
      <c r="H16" s="42">
        <v>6</v>
      </c>
      <c r="I16" t="s">
        <v>74</v>
      </c>
      <c r="J16" s="45" t="s">
        <v>70</v>
      </c>
      <c r="K16" s="8" t="s">
        <v>45</v>
      </c>
      <c r="L16" s="3">
        <v>5</v>
      </c>
      <c r="M16" s="3" t="s">
        <v>47</v>
      </c>
      <c r="N16" s="3" t="s">
        <v>48</v>
      </c>
      <c r="O16" s="3" t="s">
        <v>49</v>
      </c>
      <c r="P16" s="4" t="str">
        <f t="shared" ref="P16" si="1">IF(COUNTIF(Q16:T16,"yes")&gt;0,"yes",IF(COUNTBLANK(Q16:T16)&gt;0,"","no"))</f>
        <v>no</v>
      </c>
      <c r="Q16" s="6" t="s">
        <v>59</v>
      </c>
      <c r="R16" s="6" t="s">
        <v>59</v>
      </c>
      <c r="S16" s="6" t="s">
        <v>59</v>
      </c>
      <c r="T16" s="19" t="s">
        <v>59</v>
      </c>
      <c r="U16" t="s">
        <v>57</v>
      </c>
      <c r="V16" t="s">
        <v>59</v>
      </c>
      <c r="W16" t="s">
        <v>60</v>
      </c>
      <c r="X16" s="5" t="s">
        <v>67</v>
      </c>
      <c r="Y16" s="23" t="s">
        <v>96</v>
      </c>
      <c r="Z16" t="s">
        <v>59</v>
      </c>
      <c r="AA16" t="s">
        <v>156</v>
      </c>
      <c r="AC16" t="s">
        <v>67</v>
      </c>
      <c r="AD16" t="s">
        <v>82</v>
      </c>
      <c r="AE16" t="s">
        <v>83</v>
      </c>
      <c r="AF16" t="s">
        <v>84</v>
      </c>
      <c r="AG16" t="s">
        <v>157</v>
      </c>
      <c r="AH16" t="s">
        <v>151</v>
      </c>
      <c r="AI16" t="s">
        <v>76</v>
      </c>
      <c r="AJ16" t="s">
        <v>158</v>
      </c>
      <c r="AK16" s="35">
        <v>2</v>
      </c>
      <c r="AL16" s="36" t="s">
        <v>155</v>
      </c>
      <c r="AM16" s="36">
        <v>3</v>
      </c>
      <c r="AN16" s="36">
        <v>5</v>
      </c>
      <c r="AO16" s="37">
        <v>3</v>
      </c>
      <c r="AP16" s="25" t="s">
        <v>59</v>
      </c>
      <c r="AQ16" t="s">
        <v>159</v>
      </c>
    </row>
    <row r="17" spans="1:42" x14ac:dyDescent="0.35">
      <c r="A17" s="2" t="s">
        <v>160</v>
      </c>
      <c r="B17" s="39">
        <v>16</v>
      </c>
      <c r="C17" s="40">
        <v>44231</v>
      </c>
      <c r="D17" t="s">
        <v>55</v>
      </c>
      <c r="E17" t="s">
        <v>56</v>
      </c>
      <c r="F17" t="s">
        <v>163</v>
      </c>
      <c r="G17" s="41">
        <v>6.73</v>
      </c>
      <c r="H17" s="42">
        <v>6</v>
      </c>
      <c r="I17" t="s">
        <v>74</v>
      </c>
      <c r="J17" s="45" t="s">
        <v>70</v>
      </c>
      <c r="K17" s="8" t="s">
        <v>43</v>
      </c>
      <c r="L17" s="3">
        <v>3</v>
      </c>
      <c r="M17" s="3" t="s">
        <v>46</v>
      </c>
      <c r="N17" s="3" t="s">
        <v>51</v>
      </c>
      <c r="O17" s="3" t="s">
        <v>49</v>
      </c>
      <c r="P17" s="4" t="str">
        <f t="shared" ref="P17" si="2">IF(COUNTIF(Q17:T17,"yes")&gt;0,"yes",IF(COUNTBLANK(Q17:T17)&gt;0,"","no"))</f>
        <v>no</v>
      </c>
      <c r="Q17" s="6" t="s">
        <v>59</v>
      </c>
      <c r="R17" s="6" t="s">
        <v>59</v>
      </c>
      <c r="S17" s="6" t="s">
        <v>59</v>
      </c>
      <c r="T17" s="19" t="s">
        <v>59</v>
      </c>
      <c r="U17" t="s">
        <v>57</v>
      </c>
      <c r="V17" t="s">
        <v>59</v>
      </c>
      <c r="W17" t="s">
        <v>60</v>
      </c>
      <c r="X17" s="5" t="s">
        <v>67</v>
      </c>
      <c r="Y17" s="23" t="s">
        <v>61</v>
      </c>
      <c r="Z17" t="s">
        <v>59</v>
      </c>
      <c r="AA17" t="s">
        <v>62</v>
      </c>
      <c r="AC17" t="s">
        <v>60</v>
      </c>
      <c r="AD17" t="s">
        <v>63</v>
      </c>
      <c r="AE17" t="s">
        <v>83</v>
      </c>
      <c r="AF17" t="s">
        <v>84</v>
      </c>
      <c r="AG17" t="s">
        <v>162</v>
      </c>
      <c r="AH17" t="s">
        <v>132</v>
      </c>
      <c r="AI17" t="s">
        <v>76</v>
      </c>
      <c r="AK17" s="35">
        <v>3</v>
      </c>
      <c r="AL17" s="36" t="s">
        <v>161</v>
      </c>
      <c r="AM17" s="36">
        <v>5</v>
      </c>
      <c r="AN17" s="36">
        <v>5</v>
      </c>
      <c r="AO17" s="37">
        <v>5</v>
      </c>
      <c r="AP17" s="25" t="s">
        <v>59</v>
      </c>
    </row>
    <row r="18" spans="1:42" x14ac:dyDescent="0.35">
      <c r="A18" s="2" t="s">
        <v>164</v>
      </c>
      <c r="B18" s="39">
        <v>17</v>
      </c>
      <c r="C18" s="40">
        <v>44232</v>
      </c>
      <c r="D18" t="s">
        <v>55</v>
      </c>
      <c r="E18" t="s">
        <v>56</v>
      </c>
      <c r="F18" t="s">
        <v>165</v>
      </c>
      <c r="G18" s="41">
        <v>5.64</v>
      </c>
      <c r="H18" s="42">
        <v>5</v>
      </c>
      <c r="I18" t="s">
        <v>88</v>
      </c>
      <c r="J18" s="45" t="s">
        <v>70</v>
      </c>
      <c r="K18" s="8" t="s">
        <v>44</v>
      </c>
      <c r="L18" s="3">
        <v>4</v>
      </c>
      <c r="M18" s="3" t="s">
        <v>46</v>
      </c>
      <c r="N18" s="3" t="s">
        <v>51</v>
      </c>
      <c r="O18" s="3" t="s">
        <v>50</v>
      </c>
      <c r="P18" s="4" t="str">
        <f t="shared" ref="P18" si="3">IF(COUNTIF(Q18:T18,"yes")&gt;0,"yes",IF(COUNTBLANK(Q18:T18)&gt;0,"","no"))</f>
        <v>no</v>
      </c>
      <c r="Q18" s="6" t="s">
        <v>59</v>
      </c>
      <c r="R18" s="6" t="s">
        <v>59</v>
      </c>
      <c r="S18" s="6" t="s">
        <v>59</v>
      </c>
      <c r="T18" s="19" t="s">
        <v>59</v>
      </c>
      <c r="U18" t="s">
        <v>57</v>
      </c>
      <c r="V18" t="s">
        <v>59</v>
      </c>
      <c r="W18" t="s">
        <v>60</v>
      </c>
      <c r="X18" s="5" t="s">
        <v>67</v>
      </c>
      <c r="Y18" s="23" t="s">
        <v>61</v>
      </c>
      <c r="Z18" t="s">
        <v>59</v>
      </c>
      <c r="AA18" t="s">
        <v>156</v>
      </c>
      <c r="AC18" t="s">
        <v>67</v>
      </c>
      <c r="AD18" t="s">
        <v>97</v>
      </c>
      <c r="AE18" t="s">
        <v>64</v>
      </c>
      <c r="AF18" t="s">
        <v>65</v>
      </c>
      <c r="AG18" t="s">
        <v>167</v>
      </c>
      <c r="AH18" t="s">
        <v>132</v>
      </c>
      <c r="AI18" t="s">
        <v>66</v>
      </c>
      <c r="AK18" s="35">
        <v>2</v>
      </c>
      <c r="AL18" s="36" t="s">
        <v>166</v>
      </c>
      <c r="AM18" s="36">
        <v>5</v>
      </c>
      <c r="AN18" s="36">
        <v>5</v>
      </c>
      <c r="AO18" s="37">
        <v>5</v>
      </c>
      <c r="AP18" s="25" t="s">
        <v>59</v>
      </c>
    </row>
    <row r="19" spans="1:42" x14ac:dyDescent="0.35">
      <c r="A19" s="2" t="s">
        <v>169</v>
      </c>
      <c r="B19" s="39">
        <v>18</v>
      </c>
      <c r="C19" s="40">
        <v>44238</v>
      </c>
      <c r="D19" t="s">
        <v>55</v>
      </c>
      <c r="E19" t="s">
        <v>56</v>
      </c>
      <c r="F19" t="s">
        <v>168</v>
      </c>
      <c r="G19" s="41">
        <v>8.33</v>
      </c>
      <c r="H19" s="42">
        <v>8</v>
      </c>
      <c r="I19" t="s">
        <v>74</v>
      </c>
      <c r="J19" s="45" t="s">
        <v>89</v>
      </c>
      <c r="K19" s="8" t="s">
        <v>45</v>
      </c>
      <c r="L19" s="3">
        <v>2</v>
      </c>
      <c r="M19" s="3" t="s">
        <v>46</v>
      </c>
      <c r="N19" s="3" t="s">
        <v>48</v>
      </c>
      <c r="O19" s="3" t="s">
        <v>50</v>
      </c>
      <c r="P19" s="4" t="str">
        <f t="shared" ref="P19" si="4">IF(COUNTIF(Q19:T19,"yes")&gt;0,"yes",IF(COUNTBLANK(Q19:T19)&gt;0,"","no"))</f>
        <v>no</v>
      </c>
      <c r="Q19" s="6" t="s">
        <v>59</v>
      </c>
      <c r="R19" s="6" t="s">
        <v>59</v>
      </c>
      <c r="S19" s="6" t="s">
        <v>59</v>
      </c>
      <c r="T19" s="19" t="s">
        <v>59</v>
      </c>
      <c r="U19" t="s">
        <v>57</v>
      </c>
      <c r="V19" t="s">
        <v>59</v>
      </c>
      <c r="W19" t="s">
        <v>60</v>
      </c>
      <c r="X19" s="5" t="s">
        <v>67</v>
      </c>
      <c r="Y19" s="23" t="s">
        <v>61</v>
      </c>
      <c r="Z19" t="s">
        <v>57</v>
      </c>
      <c r="AA19" t="s">
        <v>81</v>
      </c>
      <c r="AB19" t="s">
        <v>172</v>
      </c>
      <c r="AC19" t="s">
        <v>67</v>
      </c>
      <c r="AD19" t="s">
        <v>82</v>
      </c>
      <c r="AE19" t="s">
        <v>64</v>
      </c>
      <c r="AF19" t="s">
        <v>105</v>
      </c>
      <c r="AG19" t="s">
        <v>173</v>
      </c>
      <c r="AH19" t="s">
        <v>151</v>
      </c>
      <c r="AI19" t="s">
        <v>98</v>
      </c>
      <c r="AJ19" t="s">
        <v>174</v>
      </c>
      <c r="AK19" s="35">
        <v>3</v>
      </c>
      <c r="AL19" s="36" t="s">
        <v>171</v>
      </c>
      <c r="AM19" s="36">
        <v>5</v>
      </c>
      <c r="AN19" s="36">
        <v>5</v>
      </c>
      <c r="AO19" s="37">
        <v>5</v>
      </c>
      <c r="AP19" s="25" t="s">
        <v>59</v>
      </c>
    </row>
    <row r="20" spans="1:42" x14ac:dyDescent="0.35">
      <c r="A20" s="2"/>
      <c r="C20" s="40"/>
      <c r="J20" s="45"/>
      <c r="Y20" s="23"/>
    </row>
    <row r="21" spans="1:42" x14ac:dyDescent="0.35">
      <c r="A21" s="2"/>
      <c r="Y21" s="23"/>
    </row>
    <row r="22" spans="1:42" x14ac:dyDescent="0.35">
      <c r="A22" s="2"/>
      <c r="Y22" s="23"/>
    </row>
    <row r="23" spans="1:42" x14ac:dyDescent="0.35">
      <c r="A23" s="2"/>
      <c r="Y23" s="23"/>
    </row>
    <row r="24" spans="1:42" x14ac:dyDescent="0.35">
      <c r="A24" s="2"/>
      <c r="Y24" s="23"/>
    </row>
    <row r="25" spans="1:42" x14ac:dyDescent="0.35">
      <c r="A25" s="2"/>
      <c r="Y25" s="23"/>
    </row>
    <row r="26" spans="1:42" x14ac:dyDescent="0.35">
      <c r="A26" s="2"/>
      <c r="Y26" s="23"/>
      <c r="AG26" s="1"/>
      <c r="AH26" s="1"/>
      <c r="AI26" s="1"/>
    </row>
    <row r="27" spans="1:42" x14ac:dyDescent="0.35">
      <c r="A27" s="2"/>
      <c r="Y27" s="23"/>
    </row>
    <row r="28" spans="1:42" x14ac:dyDescent="0.35">
      <c r="A28" s="2"/>
      <c r="Y28" s="23"/>
    </row>
    <row r="29" spans="1:42" x14ac:dyDescent="0.35">
      <c r="A29" s="2"/>
      <c r="Y29" s="23"/>
    </row>
    <row r="30" spans="1:42" x14ac:dyDescent="0.35">
      <c r="A30" s="2"/>
      <c r="Y30" s="23"/>
    </row>
    <row r="31" spans="1:42" x14ac:dyDescent="0.35">
      <c r="A31" s="2"/>
      <c r="Y31" s="23"/>
    </row>
    <row r="32" spans="1:42" x14ac:dyDescent="0.35">
      <c r="A32" s="2"/>
      <c r="Y32" s="23"/>
    </row>
    <row r="33" spans="1:25" x14ac:dyDescent="0.35">
      <c r="A33" s="2"/>
      <c r="Y33" s="23"/>
    </row>
    <row r="34" spans="1:25" x14ac:dyDescent="0.35">
      <c r="A34" s="2"/>
      <c r="Y34" s="23"/>
    </row>
    <row r="35" spans="1:25" x14ac:dyDescent="0.35">
      <c r="A35" s="2"/>
      <c r="Y35" s="23"/>
    </row>
    <row r="36" spans="1:25" x14ac:dyDescent="0.35">
      <c r="A36" s="2"/>
      <c r="Y36" s="23"/>
    </row>
    <row r="37" spans="1:25" x14ac:dyDescent="0.35">
      <c r="A37" s="2"/>
      <c r="Y37" s="23"/>
    </row>
    <row r="38" spans="1:25" x14ac:dyDescent="0.35">
      <c r="A38" s="2"/>
      <c r="Y38" s="23"/>
    </row>
    <row r="39" spans="1:25" x14ac:dyDescent="0.35">
      <c r="A39" s="2"/>
      <c r="Y39" s="23"/>
    </row>
    <row r="40" spans="1:25" x14ac:dyDescent="0.35">
      <c r="A40" s="2"/>
      <c r="Y40" s="23"/>
    </row>
    <row r="41" spans="1:25" x14ac:dyDescent="0.35">
      <c r="A41" s="2"/>
      <c r="Y41" s="23"/>
    </row>
    <row r="42" spans="1:25" x14ac:dyDescent="0.35">
      <c r="A42" s="2"/>
      <c r="Y42" s="23"/>
    </row>
    <row r="43" spans="1:25" x14ac:dyDescent="0.35">
      <c r="A43" s="2"/>
      <c r="Y43" s="23"/>
    </row>
    <row r="44" spans="1:25" x14ac:dyDescent="0.35">
      <c r="A44" s="2"/>
      <c r="Y44" s="23"/>
    </row>
    <row r="45" spans="1:25" x14ac:dyDescent="0.35">
      <c r="A45" s="2"/>
      <c r="Y45" s="23"/>
    </row>
    <row r="46" spans="1:25" x14ac:dyDescent="0.35">
      <c r="A46" s="2"/>
      <c r="Y46" s="23"/>
    </row>
    <row r="47" spans="1:25" x14ac:dyDescent="0.35">
      <c r="A47" s="2"/>
      <c r="Y47" s="23"/>
    </row>
    <row r="48" spans="1:25" x14ac:dyDescent="0.35">
      <c r="A48" s="2"/>
      <c r="Y48" s="23"/>
    </row>
    <row r="49" spans="1:25" x14ac:dyDescent="0.35">
      <c r="A49" s="2"/>
      <c r="Y49" s="23"/>
    </row>
    <row r="50" spans="1:25" x14ac:dyDescent="0.35">
      <c r="A50" s="2"/>
      <c r="Y50" s="23"/>
    </row>
    <row r="51" spans="1:25" x14ac:dyDescent="0.35">
      <c r="A51" s="2"/>
      <c r="Y51" s="23"/>
    </row>
    <row r="52" spans="1:25" x14ac:dyDescent="0.35">
      <c r="A52" s="2"/>
    </row>
    <row r="53" spans="1:25" x14ac:dyDescent="0.35">
      <c r="A53" s="2"/>
      <c r="Y53" s="23"/>
    </row>
    <row r="54" spans="1:25" x14ac:dyDescent="0.35">
      <c r="A54" s="2"/>
      <c r="Y54" s="23"/>
    </row>
    <row r="55" spans="1:25" x14ac:dyDescent="0.35">
      <c r="A55" s="2"/>
      <c r="Y55" s="23"/>
    </row>
    <row r="56" spans="1:25" x14ac:dyDescent="0.35">
      <c r="A56" s="2"/>
      <c r="Y56" s="23"/>
    </row>
    <row r="57" spans="1:25" x14ac:dyDescent="0.35">
      <c r="A57" s="2"/>
      <c r="Y57" s="23"/>
    </row>
    <row r="58" spans="1:25" x14ac:dyDescent="0.35">
      <c r="A58" s="2"/>
      <c r="Y58" s="23"/>
    </row>
    <row r="59" spans="1:25" x14ac:dyDescent="0.35">
      <c r="A59" s="2"/>
      <c r="Y59" s="23"/>
    </row>
    <row r="60" spans="1:25" x14ac:dyDescent="0.35">
      <c r="A60" s="2"/>
      <c r="Y60" s="23"/>
    </row>
    <row r="61" spans="1:25" x14ac:dyDescent="0.35">
      <c r="A61" s="2"/>
    </row>
    <row r="62" spans="1:25" x14ac:dyDescent="0.35">
      <c r="A62" s="2"/>
      <c r="Y62" s="23"/>
    </row>
    <row r="63" spans="1:25" x14ac:dyDescent="0.35">
      <c r="A63" s="2"/>
      <c r="Y63" s="23"/>
    </row>
    <row r="64" spans="1:25" x14ac:dyDescent="0.35">
      <c r="A64" s="2"/>
      <c r="Y64" s="23"/>
    </row>
    <row r="65" spans="1:25" x14ac:dyDescent="0.35">
      <c r="A65" s="2"/>
      <c r="Y65" s="23"/>
    </row>
    <row r="66" spans="1:25" x14ac:dyDescent="0.35">
      <c r="A66" s="2"/>
      <c r="Y66" s="23"/>
    </row>
    <row r="67" spans="1:25" x14ac:dyDescent="0.35">
      <c r="A67" s="2"/>
      <c r="Y67" s="23"/>
    </row>
    <row r="68" spans="1:25" x14ac:dyDescent="0.35">
      <c r="A68" s="2"/>
      <c r="Y68" s="23"/>
    </row>
    <row r="69" spans="1:25" x14ac:dyDescent="0.35">
      <c r="A69" s="2"/>
      <c r="Y69" s="23"/>
    </row>
    <row r="70" spans="1:25" x14ac:dyDescent="0.35">
      <c r="A70" s="2"/>
      <c r="Y70" s="23"/>
    </row>
    <row r="71" spans="1:25" x14ac:dyDescent="0.35">
      <c r="A71" s="2"/>
      <c r="Y71" s="23"/>
    </row>
    <row r="72" spans="1:25" x14ac:dyDescent="0.35">
      <c r="A72" s="2"/>
      <c r="Y72" s="23"/>
    </row>
    <row r="73" spans="1:25" x14ac:dyDescent="0.35">
      <c r="A73" s="2"/>
      <c r="Y73" s="23"/>
    </row>
    <row r="74" spans="1:25" x14ac:dyDescent="0.35">
      <c r="A74" s="2"/>
      <c r="Y74" s="23"/>
    </row>
    <row r="75" spans="1:25" x14ac:dyDescent="0.35">
      <c r="A75" s="2"/>
      <c r="Y75" s="23"/>
    </row>
    <row r="76" spans="1:25" x14ac:dyDescent="0.35">
      <c r="A76" s="2"/>
    </row>
    <row r="77" spans="1:25" x14ac:dyDescent="0.35">
      <c r="A77" s="2"/>
      <c r="Y77" s="23"/>
    </row>
    <row r="78" spans="1:25" x14ac:dyDescent="0.35">
      <c r="A78" s="2"/>
      <c r="Y78" s="23"/>
    </row>
    <row r="79" spans="1:25" x14ac:dyDescent="0.35">
      <c r="A79" s="2"/>
      <c r="Y79" s="23"/>
    </row>
    <row r="80" spans="1:25" x14ac:dyDescent="0.35">
      <c r="A80" s="2"/>
      <c r="Y80" s="23"/>
    </row>
    <row r="81" spans="1:25" x14ac:dyDescent="0.35">
      <c r="A81" s="2"/>
      <c r="Y81" s="23"/>
    </row>
    <row r="82" spans="1:25" x14ac:dyDescent="0.35">
      <c r="A82" s="2"/>
      <c r="Y82" s="23"/>
    </row>
    <row r="83" spans="1:25" x14ac:dyDescent="0.35">
      <c r="A83" s="2"/>
      <c r="Y83" s="23"/>
    </row>
    <row r="84" spans="1:25" x14ac:dyDescent="0.35">
      <c r="A84" s="2"/>
      <c r="Y84" s="23"/>
    </row>
    <row r="85" spans="1:25" x14ac:dyDescent="0.35">
      <c r="A85" s="2"/>
      <c r="Y85" s="23"/>
    </row>
    <row r="86" spans="1:25" x14ac:dyDescent="0.35">
      <c r="A86" s="2"/>
      <c r="Y86" s="23"/>
    </row>
    <row r="87" spans="1:25" x14ac:dyDescent="0.35">
      <c r="A87" s="2"/>
      <c r="Y87" s="23"/>
    </row>
    <row r="88" spans="1:25" x14ac:dyDescent="0.35">
      <c r="A88" s="2"/>
      <c r="Y88" s="23"/>
    </row>
    <row r="89" spans="1:25" x14ac:dyDescent="0.35">
      <c r="A89" s="2"/>
      <c r="Y89" s="23"/>
    </row>
    <row r="90" spans="1:25" x14ac:dyDescent="0.35">
      <c r="A90" s="2"/>
      <c r="Y90" s="23"/>
    </row>
    <row r="91" spans="1:25" x14ac:dyDescent="0.35">
      <c r="A91" s="2"/>
      <c r="Y91" s="23"/>
    </row>
    <row r="92" spans="1:25" x14ac:dyDescent="0.35">
      <c r="A92" s="2"/>
      <c r="Y92" s="23"/>
    </row>
    <row r="93" spans="1:25" x14ac:dyDescent="0.35">
      <c r="A93" s="2"/>
      <c r="Y93" s="23"/>
    </row>
    <row r="94" spans="1:25" x14ac:dyDescent="0.35">
      <c r="A94" s="2"/>
      <c r="Y94" s="23"/>
    </row>
    <row r="95" spans="1:25" x14ac:dyDescent="0.35">
      <c r="A95" s="2"/>
      <c r="Y95" s="23"/>
    </row>
    <row r="96" spans="1:25" x14ac:dyDescent="0.35">
      <c r="A96" s="2"/>
      <c r="Y96" s="23"/>
    </row>
    <row r="97" spans="1:25" x14ac:dyDescent="0.35">
      <c r="A97" s="2"/>
      <c r="Y97" s="23"/>
    </row>
    <row r="98" spans="1:25" x14ac:dyDescent="0.35">
      <c r="A98" s="2"/>
      <c r="Y98" s="23"/>
    </row>
    <row r="99" spans="1:25" x14ac:dyDescent="0.35">
      <c r="A99" s="2"/>
      <c r="Y99" s="23"/>
    </row>
    <row r="100" spans="1:25" x14ac:dyDescent="0.35">
      <c r="A100" s="2"/>
      <c r="Y100" s="23"/>
    </row>
    <row r="101" spans="1:25" x14ac:dyDescent="0.35">
      <c r="A101" s="2"/>
    </row>
    <row r="102" spans="1:25" x14ac:dyDescent="0.35">
      <c r="A102" s="2"/>
      <c r="Y102" s="23"/>
    </row>
    <row r="103" spans="1:25" x14ac:dyDescent="0.35">
      <c r="A103" s="2"/>
      <c r="Y103" s="23"/>
    </row>
    <row r="104" spans="1:25" x14ac:dyDescent="0.35">
      <c r="A104" s="2"/>
      <c r="Y104" s="23"/>
    </row>
    <row r="105" spans="1:25" x14ac:dyDescent="0.35">
      <c r="A105" s="2"/>
      <c r="Y105" s="23"/>
    </row>
    <row r="106" spans="1:25" x14ac:dyDescent="0.35">
      <c r="A106" s="2"/>
      <c r="Y106" s="23"/>
    </row>
    <row r="107" spans="1:25" x14ac:dyDescent="0.35">
      <c r="A107" s="2"/>
      <c r="Y107" s="23"/>
    </row>
    <row r="108" spans="1:25" x14ac:dyDescent="0.35">
      <c r="A108" s="2"/>
      <c r="Y108" s="23"/>
    </row>
    <row r="109" spans="1:25" x14ac:dyDescent="0.35">
      <c r="A109" s="2"/>
      <c r="Y109" s="23"/>
    </row>
    <row r="110" spans="1:25" x14ac:dyDescent="0.35">
      <c r="A110" s="2"/>
      <c r="Y110" s="23"/>
    </row>
    <row r="111" spans="1:25" x14ac:dyDescent="0.35">
      <c r="A111" s="2"/>
      <c r="Y111" s="23"/>
    </row>
    <row r="112" spans="1:25" x14ac:dyDescent="0.35">
      <c r="A112" s="2"/>
      <c r="Y112" s="23"/>
    </row>
    <row r="113" spans="1:25" x14ac:dyDescent="0.35">
      <c r="A113" s="2"/>
      <c r="Y113" s="23"/>
    </row>
    <row r="114" spans="1:25" x14ac:dyDescent="0.35">
      <c r="A114" s="2"/>
      <c r="Y114" s="23"/>
    </row>
    <row r="115" spans="1:25" x14ac:dyDescent="0.35">
      <c r="A115" s="2"/>
      <c r="Y115" s="23"/>
    </row>
    <row r="116" spans="1:25" x14ac:dyDescent="0.35">
      <c r="A116" s="2"/>
      <c r="Y116" s="23"/>
    </row>
    <row r="117" spans="1:25" x14ac:dyDescent="0.35">
      <c r="A117" s="2"/>
      <c r="Y117" s="23"/>
    </row>
    <row r="118" spans="1:25" x14ac:dyDescent="0.35">
      <c r="A118" s="2"/>
      <c r="Y118" s="23"/>
    </row>
    <row r="119" spans="1:25" x14ac:dyDescent="0.35">
      <c r="A119" s="2"/>
      <c r="Y119" s="23"/>
    </row>
    <row r="120" spans="1:25" x14ac:dyDescent="0.35">
      <c r="A120" s="2"/>
      <c r="Y120" s="23"/>
    </row>
    <row r="121" spans="1:25" x14ac:dyDescent="0.35">
      <c r="A121" s="2"/>
      <c r="Y121" s="23"/>
    </row>
    <row r="122" spans="1:25" x14ac:dyDescent="0.35">
      <c r="A122" s="2"/>
      <c r="Y122" s="23"/>
    </row>
    <row r="123" spans="1:25" x14ac:dyDescent="0.35">
      <c r="A123" s="2"/>
      <c r="Y123" s="23"/>
    </row>
    <row r="124" spans="1:25" x14ac:dyDescent="0.35">
      <c r="A124" s="2"/>
      <c r="Y124" s="23"/>
    </row>
    <row r="125" spans="1:25" x14ac:dyDescent="0.35">
      <c r="A125" s="2"/>
      <c r="Y125" s="23"/>
    </row>
    <row r="126" spans="1:25" x14ac:dyDescent="0.35">
      <c r="A126" s="2"/>
    </row>
    <row r="127" spans="1:25" x14ac:dyDescent="0.35">
      <c r="A127" s="2"/>
      <c r="Y127" s="23"/>
    </row>
    <row r="128" spans="1:25" x14ac:dyDescent="0.35">
      <c r="A128" s="2"/>
      <c r="Y128" s="23"/>
    </row>
    <row r="129" spans="1:25" x14ac:dyDescent="0.35">
      <c r="A129" s="2"/>
      <c r="Y129" s="23"/>
    </row>
    <row r="130" spans="1:25" x14ac:dyDescent="0.35">
      <c r="A130" s="2"/>
      <c r="Y130" s="23"/>
    </row>
    <row r="131" spans="1:25" x14ac:dyDescent="0.35">
      <c r="A131" s="2"/>
      <c r="Y131" s="23"/>
    </row>
    <row r="132" spans="1:25" x14ac:dyDescent="0.35">
      <c r="A132" s="2"/>
      <c r="Y132" s="23"/>
    </row>
    <row r="133" spans="1:25" x14ac:dyDescent="0.35">
      <c r="A133" s="2"/>
      <c r="Y133" s="23"/>
    </row>
    <row r="134" spans="1:25" x14ac:dyDescent="0.35">
      <c r="A134" s="2"/>
      <c r="Y134" s="23"/>
    </row>
    <row r="135" spans="1:25" x14ac:dyDescent="0.35">
      <c r="A135" s="2"/>
      <c r="Y135" s="23"/>
    </row>
    <row r="136" spans="1:25" x14ac:dyDescent="0.35">
      <c r="A136" s="2"/>
      <c r="Y136" s="23"/>
    </row>
    <row r="137" spans="1:25" x14ac:dyDescent="0.35">
      <c r="A137" s="2"/>
    </row>
    <row r="138" spans="1:25" x14ac:dyDescent="0.35">
      <c r="A138" s="2"/>
      <c r="Y138" s="23"/>
    </row>
    <row r="139" spans="1:25" x14ac:dyDescent="0.35">
      <c r="A139" s="2"/>
      <c r="Y139" s="23"/>
    </row>
    <row r="140" spans="1:25" x14ac:dyDescent="0.35">
      <c r="A140" s="2"/>
      <c r="Y140" s="23"/>
    </row>
    <row r="141" spans="1:25" x14ac:dyDescent="0.35">
      <c r="A141" s="2"/>
      <c r="Y141" s="23"/>
    </row>
    <row r="142" spans="1:25" x14ac:dyDescent="0.35">
      <c r="A142" s="2"/>
      <c r="Y142" s="23"/>
    </row>
    <row r="143" spans="1:25" x14ac:dyDescent="0.35">
      <c r="A143" s="2"/>
      <c r="Y143" s="23"/>
    </row>
    <row r="144" spans="1:25" x14ac:dyDescent="0.35">
      <c r="A144" s="2"/>
      <c r="Y144" s="23"/>
    </row>
    <row r="145" spans="1:25" x14ac:dyDescent="0.35">
      <c r="A145" s="2"/>
      <c r="Y145" s="23"/>
    </row>
    <row r="146" spans="1:25" x14ac:dyDescent="0.35">
      <c r="A146" s="2"/>
      <c r="Y146" s="23"/>
    </row>
    <row r="147" spans="1:25" x14ac:dyDescent="0.35">
      <c r="A147" s="2"/>
      <c r="Y147" s="23"/>
    </row>
    <row r="148" spans="1:25" x14ac:dyDescent="0.35">
      <c r="A148" s="2"/>
      <c r="Y148" s="23"/>
    </row>
    <row r="149" spans="1:25" x14ac:dyDescent="0.35">
      <c r="A149" s="2"/>
      <c r="Y149" s="23"/>
    </row>
    <row r="150" spans="1:25" x14ac:dyDescent="0.35">
      <c r="A150" s="2"/>
    </row>
    <row r="151" spans="1:25" x14ac:dyDescent="0.35">
      <c r="A151" s="2"/>
      <c r="Y151" s="23"/>
    </row>
    <row r="152" spans="1:25" x14ac:dyDescent="0.35">
      <c r="A152" s="2"/>
      <c r="Y152" s="23"/>
    </row>
    <row r="153" spans="1:25" x14ac:dyDescent="0.35">
      <c r="A153" s="2"/>
      <c r="Y153" s="23"/>
    </row>
    <row r="154" spans="1:25" x14ac:dyDescent="0.35">
      <c r="A154" s="2"/>
      <c r="Y154" s="23"/>
    </row>
  </sheetData>
  <conditionalFormatting sqref="P2:P15 P20:P29">
    <cfRule type="containsText" dxfId="4" priority="5" operator="containsText" text="yes">
      <formula>NOT(ISERROR(SEARCH("yes",P2)))</formula>
    </cfRule>
  </conditionalFormatting>
  <conditionalFormatting sqref="P16">
    <cfRule type="containsText" dxfId="3" priority="4" operator="containsText" text="yes">
      <formula>NOT(ISERROR(SEARCH("yes",P16)))</formula>
    </cfRule>
  </conditionalFormatting>
  <conditionalFormatting sqref="P17">
    <cfRule type="containsText" dxfId="2" priority="3" operator="containsText" text="yes">
      <formula>NOT(ISERROR(SEARCH("yes",P17)))</formula>
    </cfRule>
  </conditionalFormatting>
  <conditionalFormatting sqref="P18">
    <cfRule type="containsText" dxfId="1" priority="2" operator="containsText" text="yes">
      <formula>NOT(ISERROR(SEARCH("yes",P18)))</formula>
    </cfRule>
  </conditionalFormatting>
  <conditionalFormatting sqref="P19">
    <cfRule type="containsText" dxfId="0" priority="1" operator="containsText" text="yes">
      <formula>NOT(ISERROR(SEARCH("yes",P19)))</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501FD-8D50-44D6-A0B2-1A8A34E60684}">
  <dimension ref="A1:Z14"/>
  <sheetViews>
    <sheetView topLeftCell="C1" zoomScale="82" zoomScaleNormal="145" workbookViewId="0">
      <selection activeCell="J7" sqref="J7:M7"/>
    </sheetView>
  </sheetViews>
  <sheetFormatPr defaultColWidth="8.81640625" defaultRowHeight="14.5" x14ac:dyDescent="0.35"/>
  <cols>
    <col min="1" max="1" width="2.7265625" customWidth="1"/>
    <col min="2" max="4" width="14.6328125" customWidth="1"/>
    <col min="5" max="8" width="7.36328125" customWidth="1"/>
    <col min="9" max="10" width="2.6328125" customWidth="1"/>
    <col min="11" max="13" width="14.6328125" customWidth="1"/>
    <col min="14" max="17" width="7.36328125" customWidth="1"/>
    <col min="18" max="19" width="2.6328125" customWidth="1"/>
    <col min="20" max="22" width="14.6328125" customWidth="1"/>
    <col min="23" max="26" width="7.36328125" customWidth="1"/>
    <col min="28" max="28" width="19.6328125" customWidth="1"/>
  </cols>
  <sheetData>
    <row r="1" spans="1:26" x14ac:dyDescent="0.35">
      <c r="A1" s="26" t="s">
        <v>37</v>
      </c>
      <c r="E1" s="26" t="s">
        <v>38</v>
      </c>
      <c r="F1" s="26" t="s">
        <v>18</v>
      </c>
      <c r="G1" s="26" t="s">
        <v>39</v>
      </c>
      <c r="H1" s="26" t="s">
        <v>40</v>
      </c>
      <c r="K1" s="26" t="s">
        <v>41</v>
      </c>
    </row>
    <row r="2" spans="1:26" x14ac:dyDescent="0.35">
      <c r="E2" s="27">
        <f>SUM(E7:E14)+SUM(N7:N14)+SUM(W7:W14)</f>
        <v>18</v>
      </c>
      <c r="F2" s="27">
        <f>SUM(F7:F14)+SUM(O7:O14)+SUM(X7:X14)</f>
        <v>0</v>
      </c>
      <c r="G2" s="27">
        <f>SUM(G7:G14)+SUM(P7:P14)+SUM(Y7:Y14)</f>
        <v>18</v>
      </c>
      <c r="H2" s="27">
        <f>SUM(H7:H15)+SUM(Q7:Q15)+SUM(Z7:Z14)</f>
        <v>12</v>
      </c>
      <c r="K2" s="27">
        <v>16</v>
      </c>
    </row>
    <row r="3" spans="1:26" x14ac:dyDescent="0.35">
      <c r="E3" s="27"/>
      <c r="F3" s="27"/>
      <c r="G3" s="27"/>
      <c r="H3" s="27"/>
      <c r="K3" s="27"/>
    </row>
    <row r="4" spans="1:26" x14ac:dyDescent="0.35">
      <c r="A4" s="28" t="s">
        <v>42</v>
      </c>
      <c r="D4" t="s">
        <v>86</v>
      </c>
      <c r="E4" s="29" t="s">
        <v>38</v>
      </c>
      <c r="F4" s="29" t="s">
        <v>18</v>
      </c>
      <c r="G4" s="30" t="s">
        <v>39</v>
      </c>
      <c r="H4" s="29" t="s">
        <v>40</v>
      </c>
      <c r="K4" s="27"/>
      <c r="M4" t="s">
        <v>86</v>
      </c>
      <c r="N4" s="29" t="s">
        <v>38</v>
      </c>
      <c r="O4" s="29" t="s">
        <v>18</v>
      </c>
      <c r="P4" s="30" t="s">
        <v>39</v>
      </c>
      <c r="Q4" s="29" t="s">
        <v>40</v>
      </c>
      <c r="V4" t="s">
        <v>86</v>
      </c>
      <c r="W4" s="29" t="s">
        <v>38</v>
      </c>
      <c r="X4" s="29" t="s">
        <v>18</v>
      </c>
      <c r="Y4" s="30" t="s">
        <v>39</v>
      </c>
      <c r="Z4" s="29" t="s">
        <v>40</v>
      </c>
    </row>
    <row r="5" spans="1:26" x14ac:dyDescent="0.35">
      <c r="A5" s="28" t="s">
        <v>43</v>
      </c>
      <c r="B5" s="31"/>
      <c r="C5" s="31"/>
      <c r="D5" s="46">
        <f>AVERAGEIF(data!$K2:$K194, conditions!A5, data!$G2:$G194)</f>
        <v>6.8466666666666667</v>
      </c>
      <c r="E5" s="28"/>
      <c r="F5" s="31"/>
      <c r="G5" s="28">
        <f>SUM(G7:G14)</f>
        <v>6</v>
      </c>
      <c r="H5" s="28">
        <f>SUM(H7:H14)</f>
        <v>4</v>
      </c>
      <c r="J5" s="28" t="s">
        <v>44</v>
      </c>
      <c r="K5" s="28"/>
      <c r="L5" s="28"/>
      <c r="M5" s="46">
        <f>AVERAGEIF(data!$K2:$K194, conditions!J5, data!$G2:$G194)</f>
        <v>6.9683333333333337</v>
      </c>
      <c r="N5" s="31"/>
      <c r="O5" s="31"/>
      <c r="P5" s="28">
        <f>SUM(P7:P14)</f>
        <v>6</v>
      </c>
      <c r="Q5" s="28">
        <f>SUM(Q7:Q14)</f>
        <v>4</v>
      </c>
      <c r="S5" s="28" t="s">
        <v>45</v>
      </c>
      <c r="T5" s="28"/>
      <c r="U5" s="28"/>
      <c r="V5" s="46">
        <f>AVERAGEIF(data!$K2:$K194, conditions!S5, data!$G2:$G194)</f>
        <v>7.463333333333332</v>
      </c>
      <c r="W5" s="31"/>
      <c r="X5" s="31"/>
      <c r="Y5" s="28">
        <f>SUM(Y7:Y14)</f>
        <v>6</v>
      </c>
      <c r="Z5" s="28">
        <f>SUM(Z7:Z14)</f>
        <v>4</v>
      </c>
    </row>
    <row r="6" spans="1:26" x14ac:dyDescent="0.35">
      <c r="A6" s="3" t="s">
        <v>72</v>
      </c>
      <c r="B6" s="3" t="s">
        <v>35</v>
      </c>
      <c r="C6" s="3" t="s">
        <v>36</v>
      </c>
      <c r="D6" s="3" t="s">
        <v>52</v>
      </c>
      <c r="E6" s="29" t="s">
        <v>38</v>
      </c>
      <c r="F6" s="29" t="s">
        <v>18</v>
      </c>
      <c r="G6" s="30" t="s">
        <v>39</v>
      </c>
      <c r="H6" s="29" t="s">
        <v>40</v>
      </c>
      <c r="J6" s="3" t="s">
        <v>72</v>
      </c>
      <c r="K6" s="3" t="s">
        <v>35</v>
      </c>
      <c r="L6" s="3" t="s">
        <v>36</v>
      </c>
      <c r="M6" s="3" t="s">
        <v>52</v>
      </c>
      <c r="N6" s="29" t="s">
        <v>38</v>
      </c>
      <c r="O6" s="29" t="s">
        <v>18</v>
      </c>
      <c r="P6" s="30" t="s">
        <v>39</v>
      </c>
      <c r="Q6" s="29" t="s">
        <v>40</v>
      </c>
      <c r="S6" s="3" t="s">
        <v>72</v>
      </c>
      <c r="T6" s="3" t="s">
        <v>35</v>
      </c>
      <c r="U6" s="3" t="s">
        <v>36</v>
      </c>
      <c r="V6" s="3" t="s">
        <v>52</v>
      </c>
      <c r="W6" s="29" t="s">
        <v>38</v>
      </c>
      <c r="X6" s="29" t="s">
        <v>18</v>
      </c>
      <c r="Y6" s="30" t="s">
        <v>39</v>
      </c>
      <c r="Z6" s="29" t="s">
        <v>40</v>
      </c>
    </row>
    <row r="7" spans="1:26" x14ac:dyDescent="0.35">
      <c r="A7" s="44">
        <v>1</v>
      </c>
      <c r="B7" t="s">
        <v>46</v>
      </c>
      <c r="C7" t="s">
        <v>48</v>
      </c>
      <c r="D7" t="s">
        <v>49</v>
      </c>
      <c r="E7">
        <f>COUNTIFS(data!$K$2:$K$194, conditions!$A$5, data!$M$2:$M$194, conditions!$B7, data!$N$2:$N$194, conditions!$C7, data!$O$2:$O$194, conditions!$D7)</f>
        <v>1</v>
      </c>
      <c r="F7">
        <f>COUNTIFS(data!$K$2:$K$194, conditions!$A$5, data!$P$2:$P$194, "yes", data!$M$2:$M$194, conditions!$B7, data!$N$2:$N$194, conditions!$C7, data!$O$2:$O$194, conditions!$D7)</f>
        <v>0</v>
      </c>
      <c r="G7" s="27">
        <f>E7-F7</f>
        <v>1</v>
      </c>
      <c r="H7">
        <v>0</v>
      </c>
      <c r="J7" s="44">
        <v>1</v>
      </c>
      <c r="K7" t="s">
        <v>46</v>
      </c>
      <c r="L7" t="s">
        <v>48</v>
      </c>
      <c r="M7" t="s">
        <v>49</v>
      </c>
      <c r="N7">
        <f>COUNTIFS(data!$K$2:$K$194, conditions!$J$5, data!$M$2:$M$194, conditions!$K7, data!$N$2:$N$194, conditions!$L7, data!$O$2:$O$194, conditions!$M7)</f>
        <v>0</v>
      </c>
      <c r="O7">
        <f>COUNTIFS(data!$K$2:$K$194, conditions!$J$5, data!$P$2:$P$194, "yes", data!$M$2:$M$194, conditions!$K7, data!$N$2:$N$194, conditions!$L7, data!$O$2:$O$194, conditions!$M7)</f>
        <v>0</v>
      </c>
      <c r="P7" s="27">
        <f>N7-O7</f>
        <v>0</v>
      </c>
      <c r="Q7">
        <v>0</v>
      </c>
      <c r="S7" s="44">
        <v>1</v>
      </c>
      <c r="T7" t="s">
        <v>46</v>
      </c>
      <c r="U7" t="s">
        <v>48</v>
      </c>
      <c r="V7" t="s">
        <v>49</v>
      </c>
      <c r="W7">
        <f>COUNTIFS(data!$K$2:$K$194, conditions!$S$5, data!$M$2:$M$194, conditions!$T7, data!$N$2:$N$194, conditions!$U7, data!$O$2:$O$194, conditions!$V7)</f>
        <v>1</v>
      </c>
      <c r="X7">
        <f>COUNTIFS(data!$K$2:$K$194, conditions!$S$5, data!$P$2:$P$194, "yes", data!$M$2:$M$194, conditions!$T7, data!$N$2:$N$194, conditions!$U7, data!$O$2:$O$194, conditions!$V7)</f>
        <v>0</v>
      </c>
      <c r="Y7" s="27">
        <f>W7-X7</f>
        <v>1</v>
      </c>
      <c r="Z7">
        <v>1</v>
      </c>
    </row>
    <row r="8" spans="1:26" x14ac:dyDescent="0.35">
      <c r="A8" s="44">
        <v>2</v>
      </c>
      <c r="B8" t="s">
        <v>46</v>
      </c>
      <c r="C8" t="s">
        <v>48</v>
      </c>
      <c r="D8" t="s">
        <v>50</v>
      </c>
      <c r="E8">
        <f>COUNTIFS(data!$K$2:$K$194, conditions!$A$5, data!$M$2:$M$194, conditions!$B8, data!$N$2:$N$194, conditions!$C8, data!$O$2:$O$194, conditions!$D8)</f>
        <v>1</v>
      </c>
      <c r="F8">
        <f>COUNTIFS(data!$K$2:$K$194, conditions!$A$5, data!$P$2:$P$194, "yes", data!$M$2:$M$194, conditions!$B8, data!$N$2:$N$194, conditions!$C8, data!$O$2:$O$194, conditions!$D8)</f>
        <v>0</v>
      </c>
      <c r="G8" s="27">
        <f t="shared" ref="G8:G14" si="0">E8-F8</f>
        <v>1</v>
      </c>
      <c r="H8">
        <v>1</v>
      </c>
      <c r="J8" s="44">
        <v>2</v>
      </c>
      <c r="K8" t="s">
        <v>46</v>
      </c>
      <c r="L8" t="s">
        <v>48</v>
      </c>
      <c r="M8" t="s">
        <v>50</v>
      </c>
      <c r="N8">
        <f>COUNTIFS(data!$K$2:$K$194, conditions!$J$5, data!$M$2:$M$194, conditions!$K8, data!$N$2:$N$194, conditions!$L8, data!$O$2:$O$194, conditions!$M8)</f>
        <v>1</v>
      </c>
      <c r="O8">
        <f>COUNTIFS(data!$K$2:$K$194, conditions!$J$5, data!$P$2:$P$194, "yes", data!$M$2:$M$194, conditions!$K8, data!$N$2:$N$194, conditions!$L8, data!$O$2:$O$194, conditions!$M8)</f>
        <v>0</v>
      </c>
      <c r="P8" s="27">
        <f t="shared" ref="P8:P14" si="1">N8-O8</f>
        <v>1</v>
      </c>
      <c r="Q8">
        <v>1</v>
      </c>
      <c r="S8" s="44">
        <v>2</v>
      </c>
      <c r="T8" t="s">
        <v>46</v>
      </c>
      <c r="U8" t="s">
        <v>48</v>
      </c>
      <c r="V8" t="s">
        <v>50</v>
      </c>
      <c r="W8">
        <f>COUNTIFS(data!$K$2:$K$194, conditions!$S$5, data!$M$2:$M$194, conditions!$T8, data!$N$2:$N$194, conditions!$U8, data!$O$2:$O$194, conditions!$V8)</f>
        <v>1</v>
      </c>
      <c r="X8">
        <f>COUNTIFS(data!$K$2:$K$194, conditions!$S$5, data!$P$2:$P$194, "yes", data!$M$2:$M$194, conditions!$T8, data!$N$2:$N$194, conditions!$U8, data!$O$2:$O$194, conditions!$V8)</f>
        <v>0</v>
      </c>
      <c r="Y8" s="27">
        <f t="shared" ref="Y8:Y14" si="2">W8-X8</f>
        <v>1</v>
      </c>
      <c r="Z8">
        <v>0</v>
      </c>
    </row>
    <row r="9" spans="1:26" x14ac:dyDescent="0.35">
      <c r="A9" s="44">
        <v>3</v>
      </c>
      <c r="B9" t="s">
        <v>46</v>
      </c>
      <c r="C9" t="s">
        <v>51</v>
      </c>
      <c r="D9" t="s">
        <v>49</v>
      </c>
      <c r="E9">
        <f>COUNTIFS(data!$K$2:$K$194, conditions!$A$5, data!$M$2:$M$194, conditions!$B9, data!$N$2:$N$194, conditions!$C9, data!$O$2:$O$194, conditions!$D9)</f>
        <v>1</v>
      </c>
      <c r="F9">
        <f>COUNTIFS(data!$K$2:$K$194, conditions!$A$5, data!$P$2:$P$194, "yes", data!$M$2:$M$194, conditions!$B9, data!$N$2:$N$194, conditions!$C9, data!$O$2:$O$194, conditions!$D9)</f>
        <v>0</v>
      </c>
      <c r="G9" s="27">
        <f t="shared" si="0"/>
        <v>1</v>
      </c>
      <c r="H9">
        <v>0</v>
      </c>
      <c r="J9" s="44">
        <v>3</v>
      </c>
      <c r="K9" t="s">
        <v>46</v>
      </c>
      <c r="L9" t="s">
        <v>51</v>
      </c>
      <c r="M9" t="s">
        <v>49</v>
      </c>
      <c r="N9">
        <f>COUNTIFS(data!$K$2:$K$194, conditions!$J$5, data!$M$2:$M$194, conditions!$K9, data!$N$2:$N$194, conditions!$L9, data!$O$2:$O$194, conditions!$M9)</f>
        <v>1</v>
      </c>
      <c r="O9">
        <f>COUNTIFS(data!$K$2:$K$194, conditions!$J$5, data!$P$2:$P$194, "yes", data!$M$2:$M$194, conditions!$K9, data!$N$2:$N$194, conditions!$L9, data!$O$2:$O$194, conditions!$M9)</f>
        <v>0</v>
      </c>
      <c r="P9" s="27">
        <f t="shared" si="1"/>
        <v>1</v>
      </c>
      <c r="Q9">
        <v>1</v>
      </c>
      <c r="S9" s="44">
        <v>3</v>
      </c>
      <c r="T9" t="s">
        <v>46</v>
      </c>
      <c r="U9" t="s">
        <v>51</v>
      </c>
      <c r="V9" t="s">
        <v>49</v>
      </c>
      <c r="W9">
        <f>COUNTIFS(data!$K$2:$K$194, conditions!$S$5, data!$M$2:$M$194, conditions!$T9, data!$N$2:$N$194, conditions!$U9, data!$O$2:$O$194, conditions!$V9)</f>
        <v>1</v>
      </c>
      <c r="X9">
        <f>COUNTIFS(data!$K$2:$K$194, conditions!$S$5, data!$P$2:$P$194, "yes", data!$M$2:$M$194, conditions!$T9, data!$N$2:$N$194, conditions!$U9, data!$O$2:$O$194, conditions!$V9)</f>
        <v>0</v>
      </c>
      <c r="Y9" s="27">
        <f t="shared" si="2"/>
        <v>1</v>
      </c>
      <c r="Z9">
        <v>1</v>
      </c>
    </row>
    <row r="10" spans="1:26" x14ac:dyDescent="0.35">
      <c r="A10" s="44">
        <v>4</v>
      </c>
      <c r="B10" t="s">
        <v>46</v>
      </c>
      <c r="C10" t="s">
        <v>51</v>
      </c>
      <c r="D10" t="s">
        <v>50</v>
      </c>
      <c r="E10">
        <f>COUNTIFS(data!$K$2:$K$194, conditions!$A$5, data!$M$2:$M$194, conditions!$B10, data!$N$2:$N$194, conditions!$C10, data!$O$2:$O$194, conditions!$D10)</f>
        <v>1</v>
      </c>
      <c r="F10">
        <f>COUNTIFS(data!$K$2:$K$194, conditions!$A$5, data!$P$2:$P$194, "yes", data!$M$2:$M$194, conditions!$B10, data!$N$2:$N$194, conditions!$C10, data!$O$2:$O$194, conditions!$D10)</f>
        <v>0</v>
      </c>
      <c r="G10" s="27">
        <f t="shared" si="0"/>
        <v>1</v>
      </c>
      <c r="H10">
        <v>1</v>
      </c>
      <c r="J10" s="44">
        <v>4</v>
      </c>
      <c r="K10" t="s">
        <v>46</v>
      </c>
      <c r="L10" t="s">
        <v>51</v>
      </c>
      <c r="M10" t="s">
        <v>50</v>
      </c>
      <c r="N10">
        <f>COUNTIFS(data!$K$2:$K$194, conditions!$J$5, data!$M$2:$M$194, conditions!$K10, data!$N$2:$N$194, conditions!$L10, data!$O$2:$O$194, conditions!$M10)</f>
        <v>1</v>
      </c>
      <c r="O10">
        <f>COUNTIFS(data!$K$2:$K$194, conditions!$J$5, data!$P$2:$P$194, "yes", data!$M$2:$M$194, conditions!$K10, data!$N$2:$N$194, conditions!$L10, data!$O$2:$O$194, conditions!$M10)</f>
        <v>0</v>
      </c>
      <c r="P10" s="27">
        <f t="shared" si="1"/>
        <v>1</v>
      </c>
      <c r="Q10">
        <v>0</v>
      </c>
      <c r="S10" s="44">
        <v>4</v>
      </c>
      <c r="T10" t="s">
        <v>46</v>
      </c>
      <c r="U10" t="s">
        <v>51</v>
      </c>
      <c r="V10" t="s">
        <v>50</v>
      </c>
      <c r="W10">
        <f>COUNTIFS(data!$K$2:$K$194, conditions!$S$5, data!$M$2:$M$194, conditions!$T10, data!$N$2:$N$194, conditions!$U10, data!$O$2:$O$194, conditions!$V10)</f>
        <v>0</v>
      </c>
      <c r="X10">
        <f>COUNTIFS(data!$K$2:$K$194, conditions!$S$5, data!$P$2:$P$194, "yes", data!$M$2:$M$194, conditions!$T10, data!$N$2:$N$194, conditions!$U10, data!$O$2:$O$194, conditions!$V10)</f>
        <v>0</v>
      </c>
      <c r="Y10" s="27">
        <f t="shared" si="2"/>
        <v>0</v>
      </c>
      <c r="Z10">
        <v>0</v>
      </c>
    </row>
    <row r="11" spans="1:26" x14ac:dyDescent="0.35">
      <c r="A11" s="44">
        <v>5</v>
      </c>
      <c r="B11" t="s">
        <v>47</v>
      </c>
      <c r="C11" t="s">
        <v>48</v>
      </c>
      <c r="D11" t="s">
        <v>49</v>
      </c>
      <c r="E11">
        <f>COUNTIFS(data!$K$2:$K$194, conditions!$A$5, data!$M$2:$M$194, conditions!$B11, data!$N$2:$N$194, conditions!$C11, data!$O$2:$O$194, conditions!$D11)</f>
        <v>1</v>
      </c>
      <c r="F11">
        <f>COUNTIFS(data!$K$2:$K$194, conditions!$A$5, data!$P$2:$P$194, "yes", data!$M$2:$M$194, conditions!$B11, data!$N$2:$N$194, conditions!$C11, data!$O$2:$O$194, conditions!$D11)</f>
        <v>0</v>
      </c>
      <c r="G11" s="27">
        <f t="shared" si="0"/>
        <v>1</v>
      </c>
      <c r="H11">
        <v>1</v>
      </c>
      <c r="J11" s="44">
        <v>5</v>
      </c>
      <c r="K11" t="s">
        <v>47</v>
      </c>
      <c r="L11" t="s">
        <v>48</v>
      </c>
      <c r="M11" t="s">
        <v>49</v>
      </c>
      <c r="N11">
        <f>COUNTIFS(data!$K$2:$K$194, conditions!$J$5, data!$M$2:$M$194, conditions!$K11, data!$N$2:$N$194, conditions!$L11, data!$O$2:$O$194, conditions!$M11)</f>
        <v>1</v>
      </c>
      <c r="O11">
        <f>COUNTIFS(data!$K$2:$K$194, conditions!$J$5, data!$P$2:$P$194, "yes", data!$M$2:$M$194, conditions!$K11, data!$N$2:$N$194, conditions!$L11, data!$O$2:$O$194, conditions!$M11)</f>
        <v>0</v>
      </c>
      <c r="P11" s="27">
        <f t="shared" si="1"/>
        <v>1</v>
      </c>
      <c r="Q11">
        <v>1</v>
      </c>
      <c r="S11" s="44">
        <v>5</v>
      </c>
      <c r="T11" t="s">
        <v>47</v>
      </c>
      <c r="U11" t="s">
        <v>48</v>
      </c>
      <c r="V11" t="s">
        <v>49</v>
      </c>
      <c r="W11">
        <f>COUNTIFS(data!$K$2:$K$194, conditions!$S$5, data!$M$2:$M$194, conditions!$T11, data!$N$2:$N$194, conditions!$U11, data!$O$2:$O$194, conditions!$V11)</f>
        <v>1</v>
      </c>
      <c r="X11">
        <f>COUNTIFS(data!$K$2:$K$194, conditions!$S$5, data!$P$2:$P$194, "yes", data!$M$2:$M$194, conditions!$T11, data!$N$2:$N$194, conditions!$U11, data!$O$2:$O$194, conditions!$V11)</f>
        <v>0</v>
      </c>
      <c r="Y11" s="27">
        <f t="shared" si="2"/>
        <v>1</v>
      </c>
      <c r="Z11">
        <v>0</v>
      </c>
    </row>
    <row r="12" spans="1:26" x14ac:dyDescent="0.35">
      <c r="A12" s="44">
        <v>6</v>
      </c>
      <c r="B12" t="s">
        <v>47</v>
      </c>
      <c r="C12" t="s">
        <v>48</v>
      </c>
      <c r="D12" t="s">
        <v>50</v>
      </c>
      <c r="E12">
        <f>COUNTIFS(data!$K$2:$K$194, conditions!$A$5, data!$M$2:$M$194, conditions!$B12, data!$N$2:$N$194, conditions!$C12, data!$O$2:$O$194, conditions!$D12)</f>
        <v>0</v>
      </c>
      <c r="F12">
        <f>COUNTIFS(data!$K$2:$K$194, conditions!$A$5, data!$P$2:$P$194, "yes", data!$M$2:$M$194, conditions!$B12, data!$N$2:$N$194, conditions!$C12, data!$O$2:$O$194, conditions!$D12)</f>
        <v>0</v>
      </c>
      <c r="G12" s="27">
        <f t="shared" si="0"/>
        <v>0</v>
      </c>
      <c r="H12">
        <v>0</v>
      </c>
      <c r="J12" s="44">
        <v>6</v>
      </c>
      <c r="K12" t="s">
        <v>47</v>
      </c>
      <c r="L12" t="s">
        <v>48</v>
      </c>
      <c r="M12" t="s">
        <v>50</v>
      </c>
      <c r="N12">
        <f>COUNTIFS(data!$K$2:$K$194, conditions!$J$5, data!$M$2:$M$194, conditions!$K12, data!$N$2:$N$194, conditions!$L12, data!$O$2:$O$194, conditions!$M12)</f>
        <v>0</v>
      </c>
      <c r="O12">
        <f>COUNTIFS(data!$K$2:$K$194, conditions!$J$5, data!$P$2:$P$194, "yes", data!$M$2:$M$194, conditions!$K12, data!$N$2:$N$194, conditions!$L12, data!$O$2:$O$194, conditions!$M12)</f>
        <v>0</v>
      </c>
      <c r="P12" s="27">
        <f t="shared" si="1"/>
        <v>0</v>
      </c>
      <c r="Q12">
        <v>0</v>
      </c>
      <c r="S12" s="44">
        <v>6</v>
      </c>
      <c r="T12" t="s">
        <v>47</v>
      </c>
      <c r="U12" t="s">
        <v>48</v>
      </c>
      <c r="V12" t="s">
        <v>50</v>
      </c>
      <c r="W12">
        <f>COUNTIFS(data!$K$2:$K$194, conditions!$S$5, data!$M$2:$M$194, conditions!$T12, data!$N$2:$N$194, conditions!$U12, data!$O$2:$O$194, conditions!$V12)</f>
        <v>1</v>
      </c>
      <c r="X12">
        <f>COUNTIFS(data!$K$2:$K$194, conditions!$S$5, data!$P$2:$P$194, "yes", data!$M$2:$M$194, conditions!$T12, data!$N$2:$N$194, conditions!$U12, data!$O$2:$O$194, conditions!$V12)</f>
        <v>0</v>
      </c>
      <c r="Y12" s="27">
        <f t="shared" si="2"/>
        <v>1</v>
      </c>
      <c r="Z12">
        <v>1</v>
      </c>
    </row>
    <row r="13" spans="1:26" x14ac:dyDescent="0.35">
      <c r="A13" s="44">
        <v>7</v>
      </c>
      <c r="B13" t="s">
        <v>47</v>
      </c>
      <c r="C13" t="s">
        <v>51</v>
      </c>
      <c r="D13" t="s">
        <v>49</v>
      </c>
      <c r="E13">
        <f>COUNTIFS(data!$K$2:$K$194, conditions!$A$5, data!$M$2:$M$194, conditions!$B13, data!$N$2:$N$194, conditions!$C13, data!$O$2:$O$194, conditions!$D13)</f>
        <v>1</v>
      </c>
      <c r="F13">
        <f>COUNTIFS(data!$K$2:$K$194, conditions!$A$5, data!$P$2:$P$194, "yes", data!$M$2:$M$194, conditions!$B13, data!$N$2:$N$194, conditions!$C13, data!$O$2:$O$194, conditions!$D13)</f>
        <v>0</v>
      </c>
      <c r="G13" s="27">
        <f t="shared" si="0"/>
        <v>1</v>
      </c>
      <c r="H13">
        <v>1</v>
      </c>
      <c r="J13" s="44">
        <v>7</v>
      </c>
      <c r="K13" t="s">
        <v>47</v>
      </c>
      <c r="L13" t="s">
        <v>51</v>
      </c>
      <c r="M13" t="s">
        <v>49</v>
      </c>
      <c r="N13">
        <f>COUNTIFS(data!$K$2:$K$194, conditions!$J$5, data!$M$2:$M$194, conditions!$K13, data!$N$2:$N$194, conditions!$L13, data!$O$2:$O$194, conditions!$M13)</f>
        <v>1</v>
      </c>
      <c r="O13">
        <f>COUNTIFS(data!$K$2:$K$194, conditions!$J$5, data!$P$2:$P$194, "yes", data!$M$2:$M$194, conditions!$K13, data!$N$2:$N$194, conditions!$L13, data!$O$2:$O$194, conditions!$M13)</f>
        <v>0</v>
      </c>
      <c r="P13" s="27">
        <f t="shared" si="1"/>
        <v>1</v>
      </c>
      <c r="Q13">
        <v>0</v>
      </c>
      <c r="S13" s="44">
        <v>7</v>
      </c>
      <c r="T13" t="s">
        <v>47</v>
      </c>
      <c r="U13" t="s">
        <v>51</v>
      </c>
      <c r="V13" t="s">
        <v>49</v>
      </c>
      <c r="W13">
        <f>COUNTIFS(data!$K$2:$K$194, conditions!$S$5, data!$M$2:$M$194, conditions!$T13, data!$N$2:$N$194, conditions!$U13, data!$O$2:$O$194, conditions!$V13)</f>
        <v>0</v>
      </c>
      <c r="X13">
        <f>COUNTIFS(data!$K$2:$K$194, conditions!$S$5, data!$P$2:$P$194, "yes", data!$M$2:$M$194, conditions!$T13, data!$N$2:$N$194, conditions!$U13, data!$O$2:$O$194, conditions!$V13)</f>
        <v>0</v>
      </c>
      <c r="Y13" s="27">
        <f t="shared" si="2"/>
        <v>0</v>
      </c>
      <c r="Z13">
        <v>0</v>
      </c>
    </row>
    <row r="14" spans="1:26" x14ac:dyDescent="0.35">
      <c r="A14" s="44">
        <v>8</v>
      </c>
      <c r="B14" t="s">
        <v>47</v>
      </c>
      <c r="C14" t="s">
        <v>51</v>
      </c>
      <c r="D14" t="s">
        <v>50</v>
      </c>
      <c r="E14">
        <f>COUNTIFS(data!$K$2:$K$194, conditions!$A$5, data!$M$2:$M$194, conditions!$B14, data!$N$2:$N$194, conditions!$C14, data!$O$2:$O$194, conditions!$D14)</f>
        <v>0</v>
      </c>
      <c r="F14">
        <f>COUNTIFS(data!$K$2:$K$194, conditions!$A$5, data!$P$2:$P$194, "yes", data!$M$2:$M$194, conditions!$B14, data!$N$2:$N$194, conditions!$C14, data!$O$2:$O$194, conditions!$D14)</f>
        <v>0</v>
      </c>
      <c r="G14" s="27">
        <f t="shared" si="0"/>
        <v>0</v>
      </c>
      <c r="H14">
        <v>0</v>
      </c>
      <c r="J14" s="44">
        <v>8</v>
      </c>
      <c r="K14" t="s">
        <v>47</v>
      </c>
      <c r="L14" t="s">
        <v>51</v>
      </c>
      <c r="M14" t="s">
        <v>50</v>
      </c>
      <c r="N14">
        <f>COUNTIFS(data!$K$2:$K$194, conditions!$J$5, data!$M$2:$M$194, conditions!$K14, data!$N$2:$N$194, conditions!$L14, data!$O$2:$O$194, conditions!$M14)</f>
        <v>1</v>
      </c>
      <c r="O14">
        <f>COUNTIFS(data!$K$2:$K$194, conditions!$J$5, data!$P$2:$P$194, "yes", data!$M$2:$M$194, conditions!$K14, data!$N$2:$N$194, conditions!$L14, data!$O$2:$O$194, conditions!$M14)</f>
        <v>0</v>
      </c>
      <c r="P14" s="27">
        <f t="shared" si="1"/>
        <v>1</v>
      </c>
      <c r="Q14">
        <v>1</v>
      </c>
      <c r="S14" s="44">
        <v>8</v>
      </c>
      <c r="T14" t="s">
        <v>47</v>
      </c>
      <c r="U14" t="s">
        <v>51</v>
      </c>
      <c r="V14" t="s">
        <v>50</v>
      </c>
      <c r="W14">
        <f>COUNTIFS(data!$K$2:$K$194, conditions!$S$5, data!$M$2:$M$194, conditions!$T14, data!$N$2:$N$194, conditions!$U14, data!$O$2:$O$194, conditions!$V14)</f>
        <v>1</v>
      </c>
      <c r="X14">
        <f>COUNTIFS(data!$K$2:$K$194, conditions!$S$5, data!$P$2:$P$194, "yes", data!$M$2:$M$194, conditions!$T14, data!$N$2:$N$194, conditions!$U14, data!$O$2:$O$194, conditions!$V14)</f>
        <v>0</v>
      </c>
      <c r="Y14" s="27">
        <f t="shared" si="2"/>
        <v>1</v>
      </c>
      <c r="Z14">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conditions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Marianna Zhang</cp:lastModifiedBy>
  <dcterms:created xsi:type="dcterms:W3CDTF">2021-01-07T03:56:36Z</dcterms:created>
  <dcterms:modified xsi:type="dcterms:W3CDTF">2021-02-12T16:48:10Z</dcterms:modified>
</cp:coreProperties>
</file>