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G:\My Drive\Stanford\projects\structural-consequences\data\"/>
    </mc:Choice>
  </mc:AlternateContent>
  <xr:revisionPtr revIDLastSave="0" documentId="13_ncr:1_{20A8B257-3FC1-4C23-A4E4-4C417B592DB7}" xr6:coauthVersionLast="46" xr6:coauthVersionMax="46" xr10:uidLastSave="{00000000-0000-0000-0000-000000000000}"/>
  <bookViews>
    <workbookView xWindow="28680" yWindow="-120" windowWidth="38640" windowHeight="21240" xr2:uid="{1A97FC4C-58EB-422C-A402-CB9E5B013529}"/>
  </bookViews>
  <sheets>
    <sheet name="data" sheetId="1" r:id="rId1"/>
    <sheet name="condition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O42" i="1" l="1"/>
  <c r="AO2" i="1"/>
  <c r="AO3" i="1"/>
  <c r="AO4" i="1"/>
  <c r="AO69" i="1"/>
  <c r="AO68" i="1"/>
  <c r="AO67" i="1"/>
  <c r="AO66" i="1"/>
  <c r="AO65" i="1"/>
  <c r="AO64" i="1"/>
  <c r="AO63" i="1"/>
  <c r="AO62" i="1"/>
  <c r="AO61" i="1"/>
  <c r="AO60" i="1"/>
  <c r="AO59" i="1"/>
  <c r="AO58" i="1"/>
  <c r="AO57" i="1"/>
  <c r="AO56" i="1"/>
  <c r="AO55" i="1"/>
  <c r="AO54" i="1"/>
  <c r="AO53" i="1"/>
  <c r="AO52" i="1"/>
  <c r="AO51" i="1"/>
  <c r="AO50" i="1"/>
  <c r="AO49" i="1"/>
  <c r="AO48" i="1"/>
  <c r="AO47" i="1"/>
  <c r="AO46" i="1"/>
  <c r="AO45" i="1"/>
  <c r="AO44" i="1"/>
  <c r="AO43" i="1"/>
  <c r="AO41" i="1"/>
  <c r="AO40" i="1"/>
  <c r="AO39" i="1"/>
  <c r="AO38" i="1"/>
  <c r="AO37" i="1"/>
  <c r="AO36" i="1"/>
  <c r="AO35" i="1"/>
  <c r="AO34" i="1"/>
  <c r="AO33" i="1"/>
  <c r="AO32" i="1"/>
  <c r="AO31" i="1"/>
  <c r="AO30" i="1"/>
  <c r="AO29" i="1"/>
  <c r="AO28" i="1"/>
  <c r="AO27" i="1"/>
  <c r="AO26" i="1"/>
  <c r="AO25" i="1"/>
  <c r="AO24" i="1"/>
  <c r="AO23" i="1"/>
  <c r="AO22" i="1"/>
  <c r="AO21" i="1"/>
  <c r="AO20" i="1"/>
  <c r="AO19" i="1"/>
  <c r="AO18" i="1"/>
  <c r="AO17" i="1"/>
  <c r="AO16" i="1"/>
  <c r="AO15" i="1"/>
  <c r="AO14" i="1"/>
  <c r="AO13" i="1"/>
  <c r="AO12" i="1"/>
  <c r="AO11" i="1"/>
  <c r="AO10" i="1"/>
  <c r="AO9" i="1"/>
  <c r="AO8" i="1"/>
  <c r="AO7" i="1"/>
  <c r="AO6" i="1"/>
  <c r="AO5" i="1"/>
  <c r="P69" i="1"/>
  <c r="P4" i="1"/>
  <c r="E14" i="2"/>
  <c r="P68" i="1"/>
  <c r="P67" i="1"/>
  <c r="P66" i="1"/>
  <c r="P65" i="1"/>
  <c r="P64" i="1"/>
  <c r="P63" i="1"/>
  <c r="P62" i="1"/>
  <c r="P61" i="1"/>
  <c r="P60" i="1"/>
  <c r="P59" i="1"/>
  <c r="P58" i="1"/>
  <c r="P57" i="1"/>
  <c r="P56" i="1"/>
  <c r="P55" i="1"/>
  <c r="P54" i="1"/>
  <c r="P53" i="1"/>
  <c r="P52" i="1"/>
  <c r="P51" i="1"/>
  <c r="P50" i="1"/>
  <c r="P49" i="1"/>
  <c r="P48" i="1"/>
  <c r="P47" i="1"/>
  <c r="P46" i="1"/>
  <c r="P45" i="1"/>
  <c r="P44" i="1"/>
  <c r="P43" i="1"/>
  <c r="P42" i="1"/>
  <c r="Q5" i="2"/>
  <c r="Z5" i="2"/>
  <c r="P41" i="1"/>
  <c r="P40" i="1"/>
  <c r="P39" i="1"/>
  <c r="P38" i="1"/>
  <c r="P37" i="1"/>
  <c r="P36" i="1"/>
  <c r="P35" i="1"/>
  <c r="P34" i="1"/>
  <c r="P33" i="1"/>
  <c r="P32" i="1"/>
  <c r="P31" i="1"/>
  <c r="P30" i="1"/>
  <c r="P29" i="1"/>
  <c r="P28" i="1"/>
  <c r="P27" i="1"/>
  <c r="P26" i="1"/>
  <c r="P25" i="1"/>
  <c r="AB25" i="1"/>
  <c r="AB18" i="1"/>
  <c r="AB19" i="1"/>
  <c r="AB20" i="1"/>
  <c r="AB21" i="1"/>
  <c r="AB22" i="1"/>
  <c r="AB23" i="1"/>
  <c r="AB24" i="1"/>
  <c r="AB17" i="1"/>
  <c r="AB3" i="1"/>
  <c r="AB4" i="1"/>
  <c r="AB5" i="1"/>
  <c r="AB6" i="1"/>
  <c r="AB7" i="1"/>
  <c r="AB8" i="1"/>
  <c r="AB9" i="1"/>
  <c r="AB10" i="1"/>
  <c r="AB11" i="1"/>
  <c r="AB12" i="1"/>
  <c r="AB13" i="1"/>
  <c r="AB14" i="1"/>
  <c r="AB15" i="1"/>
  <c r="AB16" i="1"/>
  <c r="AB2" i="1"/>
  <c r="P24" i="1"/>
  <c r="P23" i="1"/>
  <c r="P22" i="1"/>
  <c r="P21" i="1"/>
  <c r="P20" i="1"/>
  <c r="P19" i="1"/>
  <c r="P18" i="1"/>
  <c r="P17" i="1"/>
  <c r="P16" i="1"/>
  <c r="P15" i="1"/>
  <c r="P14" i="1"/>
  <c r="P13" i="1"/>
  <c r="P12" i="1"/>
  <c r="P11" i="1"/>
  <c r="P10" i="1"/>
  <c r="P9" i="1"/>
  <c r="P8" i="1"/>
  <c r="P7" i="1"/>
  <c r="P6" i="1"/>
  <c r="P5" i="1"/>
  <c r="P2" i="1"/>
  <c r="H5" i="2" l="1"/>
  <c r="H2" i="2"/>
  <c r="D5" i="2"/>
  <c r="M5" i="2"/>
  <c r="V5" i="2"/>
  <c r="W8" i="2"/>
  <c r="W9" i="2"/>
  <c r="W10" i="2"/>
  <c r="W11" i="2"/>
  <c r="W12" i="2"/>
  <c r="W13" i="2"/>
  <c r="W14" i="2"/>
  <c r="W7" i="2"/>
  <c r="N8" i="2"/>
  <c r="N9" i="2"/>
  <c r="N10" i="2"/>
  <c r="N11" i="2"/>
  <c r="N12" i="2"/>
  <c r="N13" i="2"/>
  <c r="N14" i="2"/>
  <c r="N7" i="2"/>
  <c r="E8" i="2"/>
  <c r="E9" i="2"/>
  <c r="E10" i="2"/>
  <c r="E11" i="2"/>
  <c r="E12" i="2"/>
  <c r="E13" i="2"/>
  <c r="E7" i="2"/>
  <c r="F8" i="2" l="1"/>
  <c r="G8" i="2" s="1"/>
  <c r="X10" i="2"/>
  <c r="Y10" i="2" s="1"/>
  <c r="F11" i="2"/>
  <c r="G11" i="2" s="1"/>
  <c r="F10" i="2"/>
  <c r="G10" i="2" s="1"/>
  <c r="F7" i="2"/>
  <c r="G7" i="2" s="1"/>
  <c r="F9" i="2"/>
  <c r="G9" i="2" s="1"/>
  <c r="F14" i="2"/>
  <c r="G14" i="2" s="1"/>
  <c r="F13" i="2"/>
  <c r="G13" i="2" s="1"/>
  <c r="F12" i="2"/>
  <c r="G12" i="2" s="1"/>
  <c r="O7" i="2"/>
  <c r="P7" i="2" s="1"/>
  <c r="X9" i="2"/>
  <c r="Y9" i="2" s="1"/>
  <c r="X13" i="2"/>
  <c r="Y13" i="2" s="1"/>
  <c r="X8" i="2"/>
  <c r="Y8" i="2" s="1"/>
  <c r="X12" i="2"/>
  <c r="Y12" i="2" s="1"/>
  <c r="X11" i="2"/>
  <c r="Y11" i="2" s="1"/>
  <c r="X7" i="2"/>
  <c r="Y7" i="2" s="1"/>
  <c r="X14" i="2"/>
  <c r="Y14" i="2" s="1"/>
  <c r="O9" i="2"/>
  <c r="O8" i="2"/>
  <c r="P8" i="2" s="1"/>
  <c r="O13" i="2"/>
  <c r="P13" i="2" s="1"/>
  <c r="O12" i="2"/>
  <c r="P12" i="2" s="1"/>
  <c r="O14" i="2"/>
  <c r="P14" i="2" s="1"/>
  <c r="O11" i="2"/>
  <c r="P11" i="2" s="1"/>
  <c r="O10" i="2"/>
  <c r="P10" i="2" s="1"/>
  <c r="F2" i="2" l="1"/>
  <c r="P9" i="2"/>
  <c r="P5" i="2" s="1"/>
  <c r="Y5" i="2"/>
  <c r="G5" i="2"/>
  <c r="E2" i="2"/>
  <c r="G2" i="2" l="1"/>
</calcChain>
</file>

<file path=xl/sharedStrings.xml><?xml version="1.0" encoding="utf-8"?>
<sst xmlns="http://schemas.openxmlformats.org/spreadsheetml/2006/main" count="2585" uniqueCount="450">
  <si>
    <t>consent</t>
  </si>
  <si>
    <t>calibrate_poss_1</t>
  </si>
  <si>
    <t>calibrate_poss_2</t>
  </si>
  <si>
    <t>calibrate_norm_1</t>
  </si>
  <si>
    <t>calibrate_norm_2</t>
  </si>
  <si>
    <t>check_group_berry</t>
  </si>
  <si>
    <t>possibility_change</t>
  </si>
  <si>
    <t>intervention</t>
  </si>
  <si>
    <t>intervention_diff</t>
  </si>
  <si>
    <t>age</t>
  </si>
  <si>
    <t>gender</t>
  </si>
  <si>
    <t>race</t>
  </si>
  <si>
    <t>condition</t>
  </si>
  <si>
    <t>file</t>
  </si>
  <si>
    <t>test_date</t>
  </si>
  <si>
    <t>location</t>
  </si>
  <si>
    <t>onlineTesting_id</t>
  </si>
  <si>
    <t>age_cat</t>
  </si>
  <si>
    <t>exclude</t>
  </si>
  <si>
    <t>atypical</t>
  </si>
  <si>
    <t>exp_error</t>
  </si>
  <si>
    <t>interference</t>
  </si>
  <si>
    <t>insuff_lang</t>
  </si>
  <si>
    <t>participant</t>
  </si>
  <si>
    <t>researcher</t>
  </si>
  <si>
    <t>in_progress</t>
  </si>
  <si>
    <t>device</t>
  </si>
  <si>
    <t>video</t>
  </si>
  <si>
    <t>fun</t>
  </si>
  <si>
    <t>comments</t>
  </si>
  <si>
    <t>possibility_change_fc</t>
  </si>
  <si>
    <t>normativity</t>
  </si>
  <si>
    <t>switched_context_fc</t>
  </si>
  <si>
    <t>switched_context</t>
  </si>
  <si>
    <t>sound</t>
  </si>
  <si>
    <t>cb_groupImage</t>
  </si>
  <si>
    <t>cb_groupName</t>
  </si>
  <si>
    <t>overall</t>
  </si>
  <si>
    <t>run</t>
  </si>
  <si>
    <t>include</t>
  </si>
  <si>
    <t>target</t>
  </si>
  <si>
    <t>target (checksum)</t>
  </si>
  <si>
    <t>per condition</t>
  </si>
  <si>
    <t>biological</t>
  </si>
  <si>
    <t>cultural</t>
  </si>
  <si>
    <t>structural</t>
  </si>
  <si>
    <t>blueRed</t>
  </si>
  <si>
    <t>redBlue</t>
  </si>
  <si>
    <t>ZarpiesVawns</t>
  </si>
  <si>
    <t>roundStar</t>
  </si>
  <si>
    <t>starRound</t>
  </si>
  <si>
    <t>VawnsZarpies</t>
  </si>
  <si>
    <t>cb_berry</t>
  </si>
  <si>
    <t>intervention_coded</t>
  </si>
  <si>
    <t>intervention_diff_comments</t>
  </si>
  <si>
    <t>cb</t>
  </si>
  <si>
    <t>avg age</t>
  </si>
  <si>
    <t>possibility_change_comments</t>
  </si>
  <si>
    <t>normativity_fc</t>
  </si>
  <si>
    <t>ob302</t>
  </si>
  <si>
    <t>strconseq_20210216_01</t>
  </si>
  <si>
    <t>MZ</t>
  </si>
  <si>
    <t>Zoom</t>
  </si>
  <si>
    <t>yes</t>
  </si>
  <si>
    <t>laptop 15"</t>
  </si>
  <si>
    <t>no</t>
  </si>
  <si>
    <t>not okay</t>
  </si>
  <si>
    <t>okay</t>
  </si>
  <si>
    <t>Vawns</t>
  </si>
  <si>
    <t>for sure no</t>
  </si>
  <si>
    <t>very bad</t>
  </si>
  <si>
    <t>roundberries</t>
  </si>
  <si>
    <t>for sure roundberries</t>
  </si>
  <si>
    <t>make the Zarpies into Vawns</t>
  </si>
  <si>
    <t>a little hard</t>
  </si>
  <si>
    <t>female</t>
  </si>
  <si>
    <t>Hispanic/Latinx</t>
  </si>
  <si>
    <t>strconseq_20210227_01</t>
  </si>
  <si>
    <t>chromebook</t>
  </si>
  <si>
    <t>Zarpies</t>
  </si>
  <si>
    <t>maybe roundberries</t>
  </si>
  <si>
    <t>Asian</t>
  </si>
  <si>
    <t>male</t>
  </si>
  <si>
    <t>oc358</t>
  </si>
  <si>
    <t>strconseq_20210302_01</t>
  </si>
  <si>
    <t>laptop 19"</t>
  </si>
  <si>
    <t>maybe no</t>
  </si>
  <si>
    <t>pretty bad</t>
  </si>
  <si>
    <t>Hispanic/Latinx, Native American, White</t>
  </si>
  <si>
    <t>ob038</t>
  </si>
  <si>
    <t>normativity_comments</t>
  </si>
  <si>
    <t>switched_context_comments</t>
  </si>
  <si>
    <t>strconseq_20210303_01</t>
  </si>
  <si>
    <t>macbook air</t>
  </si>
  <si>
    <t>for sure yes</t>
  </si>
  <si>
    <t>very good</t>
  </si>
  <si>
    <t>starberries</t>
  </si>
  <si>
    <t>for sure starberries</t>
  </si>
  <si>
    <t>very hard</t>
  </si>
  <si>
    <t>White</t>
  </si>
  <si>
    <t>oc348</t>
  </si>
  <si>
    <t>strconseq_20210304_01</t>
  </si>
  <si>
    <t>desktop</t>
  </si>
  <si>
    <t>suits that enable them not to be sick when they eat starberries</t>
  </si>
  <si>
    <t>very easy</t>
  </si>
  <si>
    <t>ob037</t>
  </si>
  <si>
    <t>strconseq_20210305_01</t>
  </si>
  <si>
    <t>laptop 14"</t>
  </si>
  <si>
    <t>strconseq_20210305_02</t>
  </si>
  <si>
    <t>maybe yes</t>
  </si>
  <si>
    <t>pretty good</t>
  </si>
  <si>
    <t>strconseq_20210308_01</t>
  </si>
  <si>
    <t>strconseq_20210308_02</t>
  </si>
  <si>
    <t>oc423</t>
  </si>
  <si>
    <t>oc408</t>
  </si>
  <si>
    <t>ob119</t>
  </si>
  <si>
    <t>oc347</t>
  </si>
  <si>
    <t>strconseq_20210309_01</t>
  </si>
  <si>
    <t>a little easy</t>
  </si>
  <si>
    <t>macbook pro</t>
  </si>
  <si>
    <t>Other</t>
  </si>
  <si>
    <t>oc381</t>
  </si>
  <si>
    <t>oc372</t>
  </si>
  <si>
    <t>strconseq_20210310_01</t>
  </si>
  <si>
    <t>laptop</t>
  </si>
  <si>
    <t>strconseq_20210312_01</t>
  </si>
  <si>
    <t>maybe starberries</t>
  </si>
  <si>
    <t>oc431</t>
  </si>
  <si>
    <t>iPad</t>
  </si>
  <si>
    <t>strconseq_20210312_02</t>
  </si>
  <si>
    <t>oc309</t>
  </si>
  <si>
    <t>yes but they're probably a little too nervous to try them, because they're like "oh no, I don't want to eat a starberry, it's bad luck!"</t>
  </si>
  <si>
    <t>it's okay if the Zarpie *wants* to eat starberries. Sometimes you like trying something new, cause, I think my dog got tired of dog kibble, so he saves it for later, so he begs for food instead. He's like, "I'm tired of dog food". They *should* try something new, what if they try the starberries, and they're like "I'm tired of the old berries, and these are very good berries, I'm going to add them to my diet"</t>
  </si>
  <si>
    <t>well since it's on the other side of the planet, I think it eats starberries</t>
  </si>
  <si>
    <t>since there's a lot of starberries left, i would take a bunch of starberries and sprinkle them all over the place for the zarpies to find</t>
  </si>
  <si>
    <t>easy because there's lots of starberries on the other side of the planet, cause the other aliens love starberries, and I think they would share and there would be enough starberries. A little easy because sometimes people have things they don't want to share</t>
  </si>
  <si>
    <t>maybe not okay because it might be poisonous for the zarpies</t>
  </si>
  <si>
    <t>I think it should eat round</t>
  </si>
  <si>
    <t>we could just turn the starberries into roundberries</t>
  </si>
  <si>
    <t>we will need to get some samples from the back side. Maybe the Zarpies can put the berries into the box</t>
  </si>
  <si>
    <t>because then they could get sick</t>
  </si>
  <si>
    <t>strconseq_20210312_03</t>
  </si>
  <si>
    <t xml:space="preserve">how big is the planet? </t>
  </si>
  <si>
    <t>ob131</t>
  </si>
  <si>
    <t>oc418</t>
  </si>
  <si>
    <t>White, Hispanic/Latinx</t>
  </si>
  <si>
    <t>ob293</t>
  </si>
  <si>
    <t>you can make the starberries look like roundberries</t>
  </si>
  <si>
    <t>strconseq_20210312_04</t>
  </si>
  <si>
    <t>strconseq_20210312_05</t>
  </si>
  <si>
    <t>computer</t>
  </si>
  <si>
    <t>oc450</t>
  </si>
  <si>
    <t>strconseq_20210323_01</t>
  </si>
  <si>
    <t>strconseq_20210326_01</t>
  </si>
  <si>
    <t>ob189</t>
  </si>
  <si>
    <t>ipad</t>
  </si>
  <si>
    <t>make the roundberries look like starberries</t>
  </si>
  <si>
    <t>strconseq_20210327_01</t>
  </si>
  <si>
    <t>oc501</t>
  </si>
  <si>
    <t>strconseq_20210329_01</t>
  </si>
  <si>
    <t>ob154</t>
  </si>
  <si>
    <t>strconseq_20210329_02</t>
  </si>
  <si>
    <t>oc495</t>
  </si>
  <si>
    <t>ob016</t>
  </si>
  <si>
    <t>strconseq_20210329_03</t>
  </si>
  <si>
    <t>ob290</t>
  </si>
  <si>
    <t>strconseq_20210329_04</t>
  </si>
  <si>
    <t>go to the other side of the planet and get some starberries to give to them</t>
  </si>
  <si>
    <t>very very hard</t>
  </si>
  <si>
    <t>check_group_berry_coded</t>
  </si>
  <si>
    <t>tablet</t>
  </si>
  <si>
    <t>ob067</t>
  </si>
  <si>
    <t>Asian, White</t>
  </si>
  <si>
    <t>strconseq_20210330_01</t>
  </si>
  <si>
    <t>yes, they just can't because they don't know where they are</t>
  </si>
  <si>
    <t>the friend on the other side of the planet who eats the other berries can walk all the way to help his friends, can say they're very yummy, to make them think oh I want to try one</t>
  </si>
  <si>
    <t>no, because they're bad for them</t>
  </si>
  <si>
    <t>both. It looks like a zarpie licked(?) it, that's why I think it's roundberries</t>
  </si>
  <si>
    <t>maybe they go to the vawns place, if they have them. They can help by, maybe there's more, more roundberries there</t>
  </si>
  <si>
    <t>kinda hard because it's so long to go there. A little hard because they're aliens</t>
  </si>
  <si>
    <t>no, in the previous page, they said it's not good to eat them, that's why</t>
  </si>
  <si>
    <t>with starberries, you could cut the pointy part to make into circles, and then with edible paint you could paint it, and it could all be like roundberries</t>
  </si>
  <si>
    <t>you have 2 steps, I mean 3 steps: cutting, round it, and paint it, it's pretty easy</t>
  </si>
  <si>
    <t>it's good to get another taste. It's okay because it needs more other foods to eat. If it eats the stars, its body will be yellow</t>
  </si>
  <si>
    <t>color them yellow and make the star, like cut the other berries to the top, like into star</t>
  </si>
  <si>
    <t>easy they know to color them yellow</t>
  </si>
  <si>
    <t>oc443</t>
  </si>
  <si>
    <t>strconseq_20210331_01</t>
  </si>
  <si>
    <t>laptop bigger than 12"</t>
  </si>
  <si>
    <t>well they could</t>
  </si>
  <si>
    <t>we could make them [Vawns] turn into Zarpies with something magical</t>
  </si>
  <si>
    <t>strconseq_20210401_01</t>
  </si>
  <si>
    <t>oc291</t>
  </si>
  <si>
    <t>oc476</t>
  </si>
  <si>
    <t>strconseq_20210402_01</t>
  </si>
  <si>
    <t>i don't know</t>
  </si>
  <si>
    <t>unknown</t>
  </si>
  <si>
    <t>strconseq_20210407_01</t>
  </si>
  <si>
    <t>phone</t>
  </si>
  <si>
    <t>oc005</t>
  </si>
  <si>
    <t>Prefer not to answer</t>
  </si>
  <si>
    <t>strconseq_20210407_02</t>
  </si>
  <si>
    <t>oc533</t>
  </si>
  <si>
    <t>oc269</t>
  </si>
  <si>
    <t>strconseq_20210408_01</t>
  </si>
  <si>
    <t>oc554</t>
  </si>
  <si>
    <t>tell them to move to the other side, because there's way more food over there than over here</t>
  </si>
  <si>
    <t>strconseq_20210408_02</t>
  </si>
  <si>
    <t>desktop computer</t>
  </si>
  <si>
    <t>oc549</t>
  </si>
  <si>
    <t>strconseq_20210409_01</t>
  </si>
  <si>
    <t>strconseq_20210409_02</t>
  </si>
  <si>
    <t>laptop macbook air</t>
  </si>
  <si>
    <t>they just have to used to it</t>
  </si>
  <si>
    <t>oc411</t>
  </si>
  <si>
    <t>oc430</t>
  </si>
  <si>
    <t>strconseq_20210414_01</t>
  </si>
  <si>
    <t>strconseq_20210416_01</t>
  </si>
  <si>
    <t>oc551</t>
  </si>
  <si>
    <t>ob257</t>
  </si>
  <si>
    <t>strconseq_20210427_01</t>
  </si>
  <si>
    <t>a little good</t>
  </si>
  <si>
    <t>Asian, Hispanic/Latinx</t>
  </si>
  <si>
    <t>ob221</t>
  </si>
  <si>
    <t>strconseq_20210429_01</t>
  </si>
  <si>
    <t>I don't know</t>
  </si>
  <si>
    <t>strconseq_20210430_01</t>
  </si>
  <si>
    <t>oc122</t>
  </si>
  <si>
    <t>oc414</t>
  </si>
  <si>
    <t>oc651</t>
  </si>
  <si>
    <t>strconseq_20210430_02</t>
  </si>
  <si>
    <t>just tell them to try new foods</t>
  </si>
  <si>
    <t>strconseq_20210430_03</t>
  </si>
  <si>
    <t>oc625</t>
  </si>
  <si>
    <t>strconseq_20210430_04</t>
  </si>
  <si>
    <t>oc194</t>
  </si>
  <si>
    <t>strconseq_20210430_05</t>
  </si>
  <si>
    <t>oc283</t>
  </si>
  <si>
    <t>strconseq_20210430_06</t>
  </si>
  <si>
    <t>oc494</t>
  </si>
  <si>
    <t>ob267</t>
  </si>
  <si>
    <t>strconseq_20210503_01</t>
  </si>
  <si>
    <t>dell laptop</t>
  </si>
  <si>
    <t>strconseq_20210503_02</t>
  </si>
  <si>
    <t>maybe we could get them some special medicine that can let them eat starberries</t>
  </si>
  <si>
    <t>ob493</t>
  </si>
  <si>
    <t>strconseq_20210504_01</t>
  </si>
  <si>
    <t>very easy because he's also a zarpie</t>
  </si>
  <si>
    <t>ob161</t>
  </si>
  <si>
    <t>strconseq_20210504_02</t>
  </si>
  <si>
    <t>strconseq_20210504_03</t>
  </si>
  <si>
    <t>we can plant starberries</t>
  </si>
  <si>
    <t>oc284</t>
  </si>
  <si>
    <t>strconseq_20210504_04</t>
  </si>
  <si>
    <t>laptop 13"</t>
  </si>
  <si>
    <t>oc613</t>
  </si>
  <si>
    <t>strconseq_20210505_01</t>
  </si>
  <si>
    <t>oc360</t>
  </si>
  <si>
    <t>have a doctor vawn help them not be sick</t>
  </si>
  <si>
    <t>oc668</t>
  </si>
  <si>
    <t>strconseq_20210505_02</t>
  </si>
  <si>
    <t>17" laptop</t>
  </si>
  <si>
    <t>you could make the roundberries look like stars</t>
  </si>
  <si>
    <t>maybe like we can blind their faces and say that these are roundberries but then actually give them starberries, so they eat them</t>
  </si>
  <si>
    <t>well, I don't know if they're active or calm or crazy or something. We'll need to put the stuff to blind their eyes, and they need to trust us to put them on, and we need to make sure to give them roundberries but they're actually starberries</t>
  </si>
  <si>
    <t>we could tell them to try their best to eat roundberries</t>
  </si>
  <si>
    <t>maybe if they share. "maybe yes" because we're not really sure</t>
  </si>
  <si>
    <t>that's fine</t>
  </si>
  <si>
    <t>what does for sure mean?</t>
  </si>
  <si>
    <t>probably very bad because he'll get bad luck</t>
  </si>
  <si>
    <t>we could see if the vawn on the other side of the planet eat roundberries, and make him say it's his favorite, and then the other vawns will eat the roundberries too</t>
  </si>
  <si>
    <t>maybe because that part might only have starberries</t>
  </si>
  <si>
    <t>make them [starberries] look like a roundberry</t>
  </si>
  <si>
    <t>for sure they could, but they might think that's bad luck</t>
  </si>
  <si>
    <t>we can tell them this looks like real gold, and starberries look very pretty, and this might give you good luck!</t>
  </si>
  <si>
    <t>might be a bit hard if they weren't listening, but if they were jumping all around, it might be a little tricky like that. But if they were just sitting down and not sitting around, it might be easy to tell them. "what about to change their minds?" might be easy, they're also golden color so they might think it's good luck</t>
  </si>
  <si>
    <t>strconseq_20210505_03</t>
  </si>
  <si>
    <t>laptop to monitor</t>
  </si>
  <si>
    <t>ob304</t>
  </si>
  <si>
    <t>strconseq_20210505_04</t>
  </si>
  <si>
    <t>oc121</t>
  </si>
  <si>
    <t>the other Vawns might think it's not okay but I think it's okay</t>
  </si>
  <si>
    <t>oc278</t>
  </si>
  <si>
    <t>strconseq_20210506_01</t>
  </si>
  <si>
    <t>change their digestive system</t>
  </si>
  <si>
    <t>oc653</t>
  </si>
  <si>
    <t>Hispanic/Latinx, White</t>
  </si>
  <si>
    <t>strconseq_20210506_02</t>
  </si>
  <si>
    <t>check_expl</t>
  </si>
  <si>
    <t>yes because they might think it's not bad luck</t>
  </si>
  <si>
    <t>I think it eats starberries because it lives on the planet with the Zarpies</t>
  </si>
  <si>
    <t>we could give them Zarpie costumes, so they look like Zarpies when they eat them, so it won't bring them bad luck</t>
  </si>
  <si>
    <t xml:space="preserve">it depends if they can make costumes or not, if they can it would be easy, if they can't it would be hard. </t>
  </si>
  <si>
    <t>strconseq_20210506_03</t>
  </si>
  <si>
    <t>ob783</t>
  </si>
  <si>
    <t>strconseq_20210506_04</t>
  </si>
  <si>
    <t>oc367</t>
  </si>
  <si>
    <t>strconseq_20210507_01</t>
  </si>
  <si>
    <t>make them try new foods, we would convince them to try new foods</t>
  </si>
  <si>
    <t>oa064</t>
  </si>
  <si>
    <t>oc667</t>
  </si>
  <si>
    <t>strconseq_20210507_02</t>
  </si>
  <si>
    <t>15" macbook pro laptop</t>
  </si>
  <si>
    <t>ob123</t>
  </si>
  <si>
    <t>strconseq_20210507_03</t>
  </si>
  <si>
    <t>tell them to eat the roundberries, we could say that they don't have any other stuff to eat</t>
  </si>
  <si>
    <t>oc174</t>
  </si>
  <si>
    <t>strconseq_20210507_04</t>
  </si>
  <si>
    <t>strconseq_20210507_05</t>
  </si>
  <si>
    <t>ob244</t>
  </si>
  <si>
    <t>Macbook 15"</t>
  </si>
  <si>
    <t>strconseq_20210507_06</t>
  </si>
  <si>
    <t>Black/African</t>
  </si>
  <si>
    <t>oc635</t>
  </si>
  <si>
    <t>iphone</t>
  </si>
  <si>
    <t>strconseq_20210508_01</t>
  </si>
  <si>
    <t>we just get roundberries, we could jump and walk and get the roundberries and then walk back</t>
  </si>
  <si>
    <t>ob191</t>
  </si>
  <si>
    <t>strconseq_20210509_01</t>
  </si>
  <si>
    <t>15" macbook</t>
  </si>
  <si>
    <t>both okay and not okay</t>
  </si>
  <si>
    <t>ob130</t>
  </si>
  <si>
    <t>ob223</t>
  </si>
  <si>
    <t>oc462</t>
  </si>
  <si>
    <t>strconseq_20210509_02</t>
  </si>
  <si>
    <t>tablet attached to a keyboard</t>
  </si>
  <si>
    <t>yes- well no but if they go over to where the vawns are, they could. "maybe yes" because it depends whether they go over to the vawns.</t>
  </si>
  <si>
    <t>given that it's smiling I think it's pretty good</t>
  </si>
  <si>
    <t>"maybe starberries" because the zarpies only live on the top side, so this zarpie must have crossed down and ate roundberries in the first part of its life</t>
  </si>
  <si>
    <t>the zarpies could use telepathy with the other zarpie on the other side to ask him if the starberries are good, and if then he says yes, they can use teleportation to go over to the other side to eat starberries</t>
  </si>
  <si>
    <t>hard because teleporting probably takes a lot of energy</t>
  </si>
  <si>
    <t>both okay and not okay, "okay" means you can fall down the stairs like it's possible, "not okay" means you could get in trouble</t>
  </si>
  <si>
    <t>cause it's still a vawn, isn't it not okay for vawns to eat roundberries, so maybe</t>
  </si>
  <si>
    <t>we could tell the zarpies "hey i think we need you to do something for us" and then the zarpies could make a pretend rocketship and send some roundberries to them in a pretend rocketship. OR the vawns could split up into groups and they could go searching around planet. so two vanws stay here, the other two go searching around the planet to get some more berries. these two on the lookout, these two go for the berries</t>
  </si>
  <si>
    <t>the first idea would be easy, the second idea would be hard.</t>
  </si>
  <si>
    <t>strconseq_20210510_01</t>
  </si>
  <si>
    <t>make them move to the other side of planet, then they'll get used to roundberries, and then they won't get sick</t>
  </si>
  <si>
    <t>definitely not okay</t>
  </si>
  <si>
    <t>you know that there's a zarpie that lives down there w the vawns, like maybe something has to do with his body that could help him eat roundberries. maybe they could that too to the other zarpies so that they can eat roundberries too</t>
  </si>
  <si>
    <t>they can because only this dirt can grow (?) purpleberries and starberries are the only ones on their side</t>
  </si>
  <si>
    <t>very good because he's trying something new. It looks like he very much likes it.</t>
  </si>
  <si>
    <t>grow a hundred of starberries on that side, and grow a million and a hundred and a hundred so everyone can have food</t>
  </si>
  <si>
    <t>and then all the food will come back</t>
  </si>
  <si>
    <t>first get starberries and find them. and then eat them. find more starberries</t>
  </si>
  <si>
    <t>just easy</t>
  </si>
  <si>
    <t>put them on the ground and then the monsters pretend that they're roundberries</t>
  </si>
  <si>
    <t>yes, but it'll make them sick. For sure because nothing will stop them from eating them</t>
  </si>
  <si>
    <t>okay if like he just doesn't mind he's sick, but it's not okay if he minds that he's sick. Somewhere in the middle</t>
  </si>
  <si>
    <t>maybe starberries because you know on the other side they just eat the roundberries, so maybe starberries</t>
  </si>
  <si>
    <t>maybe they could go to the other side and talk to the other zarpie that's from the other side. Because that zarpie eats starberries all the time, so it makes sense. I think they would either get convinced or be a little scared, but they would try to eat starberries</t>
  </si>
  <si>
    <t>very very hard because normally they eat roundberries</t>
  </si>
  <si>
    <t>it's okay. Unless they're poisonous for him. It's pretty good that he's trying new foods.</t>
  </si>
  <si>
    <t xml:space="preserve">we can help them by getting them to the other side of the planet and meeting the other person who likes them only who eats roundberries, and they can see if it's okay! </t>
  </si>
  <si>
    <t>well maybe a bit easy, I'm not even sure how big the planet is. Probably more hard, it's not like we could walk all the way to africa. I don't think you can even walk to africa, you'd have to walk on a boat</t>
  </si>
  <si>
    <t>make it so eating starberies is good luck. maybe we could make it so that every starberry you eat makes it so that you get 5 more years</t>
  </si>
  <si>
    <t>after explanation: well I kind of know how this is going to go, they steal each others' berries</t>
  </si>
  <si>
    <t>for sure because starberries only grow on that part of the planet</t>
  </si>
  <si>
    <t>ask the zarpies if they could be friends with the vawns. So maybe the zarpies could give them some roundberries</t>
  </si>
  <si>
    <t>yes if they walk over to the other side</t>
  </si>
  <si>
    <t xml:space="preserve">we could walk on the planet and show them [the Vawns] where they [starberries] are. They're on the other side of the planet so we'd need to walk. </t>
  </si>
  <si>
    <t>maybe hard because they're hungry and they might not want to walk</t>
  </si>
  <si>
    <t>after explanation: well I wonder what they drink!</t>
  </si>
  <si>
    <t>no cause they might get sick</t>
  </si>
  <si>
    <t>not okay at all</t>
  </si>
  <si>
    <t>hard because I think - wait what if there are astronauts in outer space, they could help the zarpies!</t>
  </si>
  <si>
    <t>they have to go down. they can live with the other monsters-aliens and also share food together</t>
  </si>
  <si>
    <t>it's hard because- also if it looks like small, it's so big. Like we, when we go (incomprehensible) from outer space it looks small. Very very very hard</t>
  </si>
  <si>
    <t>we can go to the other side.</t>
  </si>
  <si>
    <t>take all the stuff they can't eat out of it [roundberries]. like maybe there's a certain thing inside of it that they can't eat, we could take that out</t>
  </si>
  <si>
    <t>it would be like easy if you got like a knife or a blade and then like slice and all that stuff. Very easy because it's easy, it's not like you have to climb a mountain or something</t>
  </si>
  <si>
    <t>no way, because they said if they eat the roundberries it's bad luck, and if you only eat starberries it's good luck</t>
  </si>
  <si>
    <t>not okay!!</t>
  </si>
  <si>
    <t>both of them, because maybe he's mixed up with vawns and zarpies. Starberries because it has (incomprehensible) a lot of luck</t>
  </si>
  <si>
    <t>we use some starberries and mix -- if could go far out into space into the storm - and if our rocket boots are powerful enough to get out of the storm - we could get the starberries back, and then we could remove the roundberries, give them to the Vawns, and take the stolen starberries back to Zarpies. if our rocket boots aren't powerful enough, we could some kind of button to get us out of the storm. [what if there were no more starberries? is there a way to get the zarpies to eat roundberries instead?] if we have some leftovers of starberries, we could mix the good luck with the bad luck, take the bad luck out and replace it with good luck</t>
  </si>
  <si>
    <t>hard because we have to stitch it open and stitch it back together and take the stitches out! And I'm not even a good professional at stitchin' !</t>
  </si>
  <si>
    <t>starberries because starberries are on this side of the planet that he's on</t>
  </si>
  <si>
    <t>bring one of the vawns that was eating starberries to help, and um bring them over, make friends with the zarpies, and then the zarpies can share</t>
  </si>
  <si>
    <t>hard because bringing them over would be hard to do</t>
  </si>
  <si>
    <t>maybe they could, the vawns could bring them something, the best thing would be for zarpies go over to where the vawns live. [how would that help?] because then, they could eat roundberries, because they grow over there, and they wouldn't run out of food, and also if the vawns give them some of theirs and those berries wouldn't last forever because then the vawns would have to keep giving them more and more berries. and they could not keep making trips up there, and they could just stay down here for the rest of the while</t>
  </si>
  <si>
    <t>yes but they don't want to</t>
  </si>
  <si>
    <t>you can cut it to make them look like a starberry. and color them the same way</t>
  </si>
  <si>
    <t>hard a bit</t>
  </si>
  <si>
    <t>no because then they'll get a stomachache</t>
  </si>
  <si>
    <t>I would say, still roundberries… because even if- maybe the roundberries are only on one side of the planet and that's why they live on that side. But maybe they want to live on this side</t>
  </si>
  <si>
    <t>make them be like- for them to not get sick every time they eat a berry. change something about the zarpies because it might be their fault, maybe like, it's how they eat it, they might eat it- they might only swallow it, so it might not be good for them</t>
  </si>
  <si>
    <t>hard because every time they eat another berry they'll just keep getting sick each time</t>
  </si>
  <si>
    <t>not okay! It'll make your sick!</t>
  </si>
  <si>
    <t>probably starberries because he lives with the others</t>
  </si>
  <si>
    <t>we can take the starberries and shape them into circles and then paint them purple. And that might help, and then maybe if we do that, the alien magic can turn them into roundberries</t>
  </si>
  <si>
    <t>they could take… pills to not make them sick (when they eat the other berries) (draws pill with arrow pointing to a zarpie)</t>
  </si>
  <si>
    <t>after explanation: yeah but they're all good lcuk, they aren't bad luck or anything. They don't know anything</t>
  </si>
  <si>
    <t>they could if they don't think anything is bad luck</t>
  </si>
  <si>
    <t>pretty good because you don't bring bad luck and eating everything. If you only eat one thing your whole life, our bodies don't like one thing for so many days</t>
  </si>
  <si>
    <t>because he lives on the other side he has to eat the other berries. Because there's no starberries there, there's only roundberries</t>
  </si>
  <si>
    <t>they have to move to the other side of the planet, and then eat the other berries. Because the tornado didn't take away the other berries, they only take the starberries away</t>
  </si>
  <si>
    <t>the planet is large, so it'll take hard work, because there's no choice to do it</t>
  </si>
  <si>
    <t>yes if they went on the other side of the planet. Unless the planet (or plant?) gets extinct or something</t>
  </si>
  <si>
    <t>they only grow on that side</t>
  </si>
  <si>
    <t>go to the other side of the planet. cause that's where the starberries grow</t>
  </si>
  <si>
    <t>go to the other side and get them?</t>
  </si>
  <si>
    <t>they could if they wanted to</t>
  </si>
  <si>
    <t xml:space="preserve">it's okay unless it's a vawn answering. cause it's the same as roundberries. </t>
  </si>
  <si>
    <t>because the roundberries live on the other side of the planet</t>
  </si>
  <si>
    <t>put them (starberries) all in a big edible roundberry pack (or patch?) and then they all hop onto it and eat them all</t>
  </si>
  <si>
    <t>cause the subtles (?) need some, but let's say the storm made all those plants get planted in the other side. And let's pretend that there's a storm on the bottom so the other ones go to the top. This can't be bad luck, it tastes too good!</t>
  </si>
  <si>
    <t>no because maybe they're poisonous but yes if they not. But probably no because you never know. Poisonous- but not for the zarpies. Maybe the other ones are poisonous to the zarpies, but only because they adapted to it</t>
  </si>
  <si>
    <t>for sure, because the other ones doesn't grow there and it lives there, so usually it eats roundberries and the other ones could be poisonous for it, because it probably adapted to those berries. I'm pretty sure that vawn lives with the other aliens, the zarpies</t>
  </si>
  <si>
    <t>I think the best thing to do is for them to move to- for them to move- for a few of them to visit the other side and pick a few seeds - wait do those plants have seeds? Yeah because how else would they grow - so they take a few seeds, the vawns should take a few seeds and go back to their side, and then once they grow, they take a little bite, like a super small bite, and every day a super teeny bit more until they are adapted. so it doesn't kill them and it doesn't make them sick either. but only a teeny weeny bit! at a time, every day a little more, and once they're adapted, they can eat all of it. but i wonder if the starberries will ever come back</t>
  </si>
  <si>
    <t>there's no middle choice? Since there's no middle choice, I'll pick hard. You need to find like the seeds. So the other aliens won't be a problem because they're not mean and they like these aliens, but they'll need to go find the seeds</t>
  </si>
  <si>
    <t>no because if zarpies eat any other berries other than starberries they'll get sick</t>
  </si>
  <si>
    <t>when you said that vawns ate roundberries on the bottom, so that could mean that starberries are only on the top and roundberries are on the bottom, so maybe this zarpie eats roundberries</t>
  </si>
  <si>
    <t>I do remember that for covid-19 they have a vaccine to stop from getting sick, so we could create a vaccine to stop the zarpies from getting sick? And they wouldn't be hungry anymore because they can still eat, but they wouldn't get sick because they have a vaccine</t>
  </si>
  <si>
    <t>hmm I'm just relating it to the real life problem, so it took a few months to get the vaccine, so it'd be pretty hard</t>
  </si>
  <si>
    <t>out_of_age</t>
  </si>
  <si>
    <t>very very easy</t>
  </si>
  <si>
    <t>add some sugar (to the roundberries)?</t>
  </si>
  <si>
    <t>you give roundberries to them. get roundberries from the other side</t>
  </si>
  <si>
    <t>they could if they wanted to, but they choose not to because they believe it's bad luck. they might not want to choose to think.</t>
  </si>
  <si>
    <t>it's okay, he may believe that it's not okay. Starberries and roundberries are all good berries so it's fine. Berries are healthy, and roundberries are pretty related to blueberries</t>
  </si>
  <si>
    <t>roundberries since he's with the zarpies. Even though he lives on the other side of the planet, he can eat starberries still</t>
  </si>
  <si>
    <t>well if we tell them roundberries are good luck, they might respond. if not, we'd have to get a starberry if they could find a starberry seed somewhere underground, then they could grow a starberry seed and make it a roundberry in disguise</t>
  </si>
  <si>
    <t>just something to convince them so they see they don't have any problems (?)</t>
  </si>
  <si>
    <t>video missing but zoom auto transcript present</t>
  </si>
  <si>
    <t>not okay! Very bad?</t>
  </si>
  <si>
    <t>give them, put some starberry fruit and juice into the roundberries</t>
  </si>
  <si>
    <t>you just have to cut- it's hard</t>
  </si>
  <si>
    <t>do nothing</t>
  </si>
  <si>
    <t>maybe vawns? Maybe the vawns could help - go meet the Vawns</t>
  </si>
  <si>
    <t>I think so, they just think it means bad luck. Maybe, they might be something the vawns can handle but not them</t>
  </si>
  <si>
    <t>since I can tell it likes them, I think it's okay</t>
  </si>
  <si>
    <t>maybe roundberries, there might be some of the starberries there</t>
  </si>
  <si>
    <t>convince them and change their mind about something, like that roundberries also bring good luck</t>
  </si>
  <si>
    <t>hard I don't know if they'll believe us at first</t>
  </si>
  <si>
    <t>no because how could starberries make them sick</t>
  </si>
  <si>
    <t>no!</t>
  </si>
  <si>
    <t>maybe the zarpie that lives on the other- on the vawns' side, maybe he could tell them that they can eat the roundberries</t>
  </si>
  <si>
    <t>strconseq_20210515_01</t>
  </si>
  <si>
    <t>ob782</t>
  </si>
  <si>
    <t>maybe the zarpies could go onto the other side? well they could find roundberries because roundberries grow on the other side</t>
  </si>
  <si>
    <t>modify environment</t>
  </si>
  <si>
    <t>ambiguous</t>
  </si>
  <si>
    <t>don't know</t>
  </si>
  <si>
    <t>modify berry</t>
  </si>
  <si>
    <t>other</t>
  </si>
  <si>
    <t>intervention_coded_1</t>
  </si>
  <si>
    <t>intervention_coded_2</t>
  </si>
  <si>
    <t>intervention_coded_same</t>
  </si>
  <si>
    <t>acquire original berry</t>
  </si>
  <si>
    <t>modify group biology</t>
  </si>
  <si>
    <t>modify group beliefs/culture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</si>
</sst>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C00000"/>
      <name val="Calibri"/>
      <family val="2"/>
      <scheme val="minor"/>
    </font>
    <font>
      <sz val="11"/>
      <color theme="0" tint="-0.499984740745262"/>
      <name val="Calibri"/>
      <family val="2"/>
      <scheme val="minor"/>
    </font>
    <font>
      <sz val="12"/>
      <color theme="1"/>
      <name val="Times New Roman"/>
      <family val="1"/>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0" tint="-0.14999847407452621"/>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2">
    <xf numFmtId="0" fontId="0" fillId="0" borderId="0" xfId="0"/>
    <xf numFmtId="0" fontId="0" fillId="0" borderId="0" xfId="0" applyAlignment="1">
      <alignment wrapText="1"/>
    </xf>
    <xf numFmtId="22" fontId="0" fillId="0" borderId="0" xfId="0" applyNumberFormat="1"/>
    <xf numFmtId="0" fontId="0" fillId="34" borderId="0" xfId="0" applyFill="1"/>
    <xf numFmtId="0" fontId="0" fillId="35" borderId="11" xfId="0" applyFill="1" applyBorder="1"/>
    <xf numFmtId="0" fontId="0" fillId="0" borderId="12" xfId="0" applyBorder="1"/>
    <xf numFmtId="0" fontId="0" fillId="35" borderId="0" xfId="0" applyFill="1"/>
    <xf numFmtId="0" fontId="0" fillId="0" borderId="0" xfId="0" applyBorder="1"/>
    <xf numFmtId="0" fontId="0" fillId="33" borderId="11" xfId="0" applyFill="1" applyBorder="1"/>
    <xf numFmtId="0" fontId="0" fillId="0" borderId="14" xfId="0" applyBorder="1"/>
    <xf numFmtId="0" fontId="0" fillId="0" borderId="15" xfId="0" applyBorder="1"/>
    <xf numFmtId="0" fontId="0" fillId="33" borderId="13" xfId="0" applyFill="1" applyBorder="1"/>
    <xf numFmtId="0" fontId="0" fillId="34" borderId="15" xfId="0" applyFill="1" applyBorder="1"/>
    <xf numFmtId="0" fontId="0" fillId="35" borderId="13" xfId="0" applyFill="1" applyBorder="1"/>
    <xf numFmtId="0" fontId="0" fillId="35" borderId="15" xfId="0" applyFill="1" applyBorder="1"/>
    <xf numFmtId="0" fontId="18" fillId="0" borderId="15" xfId="0" applyFont="1" applyBorder="1"/>
    <xf numFmtId="2" fontId="18" fillId="0" borderId="15" xfId="0" applyNumberFormat="1" applyFont="1" applyBorder="1"/>
    <xf numFmtId="0" fontId="18" fillId="0" borderId="15" xfId="0" applyFont="1" applyFill="1" applyBorder="1"/>
    <xf numFmtId="0" fontId="0" fillId="35" borderId="16" xfId="0" applyFill="1" applyBorder="1"/>
    <xf numFmtId="0" fontId="0" fillId="35" borderId="12" xfId="0" applyFill="1" applyBorder="1"/>
    <xf numFmtId="0" fontId="0" fillId="0" borderId="16" xfId="0" applyBorder="1"/>
    <xf numFmtId="0" fontId="0" fillId="0" borderId="13" xfId="0" applyBorder="1"/>
    <xf numFmtId="0" fontId="0" fillId="0" borderId="11" xfId="0" applyBorder="1"/>
    <xf numFmtId="0" fontId="0" fillId="0" borderId="11" xfId="0" applyBorder="1" applyAlignment="1">
      <alignment wrapText="1"/>
    </xf>
    <xf numFmtId="0" fontId="19" fillId="0" borderId="13" xfId="0" applyFont="1" applyBorder="1"/>
    <xf numFmtId="0" fontId="19" fillId="0" borderId="11" xfId="0" applyFont="1" applyBorder="1"/>
    <xf numFmtId="0" fontId="16" fillId="36" borderId="0" xfId="0" applyFont="1" applyFill="1"/>
    <xf numFmtId="0" fontId="16" fillId="0" borderId="0" xfId="0" applyFont="1"/>
    <xf numFmtId="0" fontId="16" fillId="33" borderId="0" xfId="0" applyFont="1" applyFill="1"/>
    <xf numFmtId="0" fontId="0" fillId="37" borderId="0" xfId="0" applyFill="1"/>
    <xf numFmtId="0" fontId="16" fillId="37" borderId="0" xfId="0" applyFont="1" applyFill="1"/>
    <xf numFmtId="0" fontId="0" fillId="33" borderId="0" xfId="0" applyFill="1"/>
    <xf numFmtId="0" fontId="0" fillId="36" borderId="14" xfId="0" applyFill="1" applyBorder="1"/>
    <xf numFmtId="0" fontId="0" fillId="36" borderId="15" xfId="0" applyFill="1" applyBorder="1"/>
    <xf numFmtId="0" fontId="0" fillId="36" borderId="16" xfId="0" applyFill="1" applyBorder="1"/>
    <xf numFmtId="0" fontId="0" fillId="36" borderId="10" xfId="0" applyFill="1" applyBorder="1"/>
    <xf numFmtId="0" fontId="0" fillId="36" borderId="0" xfId="0" applyFill="1"/>
    <xf numFmtId="0" fontId="0" fillId="36" borderId="12" xfId="0" applyFill="1" applyBorder="1"/>
    <xf numFmtId="0" fontId="0" fillId="0" borderId="15" xfId="0" applyNumberFormat="1" applyBorder="1"/>
    <xf numFmtId="0" fontId="0" fillId="0" borderId="0" xfId="0" applyNumberFormat="1"/>
    <xf numFmtId="14" fontId="0" fillId="0" borderId="0" xfId="0" applyNumberFormat="1"/>
    <xf numFmtId="2" fontId="0" fillId="0" borderId="0" xfId="0" applyNumberFormat="1"/>
    <xf numFmtId="1" fontId="0" fillId="0" borderId="0" xfId="0" applyNumberFormat="1"/>
    <xf numFmtId="1" fontId="18" fillId="0" borderId="15" xfId="0" applyNumberFormat="1" applyFont="1" applyBorder="1"/>
    <xf numFmtId="0" fontId="0" fillId="0" borderId="0" xfId="0" applyFill="1"/>
    <xf numFmtId="0" fontId="0" fillId="0" borderId="0" xfId="0" applyFill="1" applyBorder="1"/>
    <xf numFmtId="2" fontId="0" fillId="33" borderId="0" xfId="0" applyNumberFormat="1" applyFill="1"/>
    <xf numFmtId="0" fontId="0" fillId="0" borderId="0" xfId="0" applyBorder="1" applyAlignment="1">
      <alignment wrapText="1"/>
    </xf>
    <xf numFmtId="0" fontId="0" fillId="0" borderId="15" xfId="0" applyFill="1" applyBorder="1"/>
    <xf numFmtId="0" fontId="0" fillId="0" borderId="0" xfId="0" applyFill="1" applyAlignment="1">
      <alignment wrapText="1"/>
    </xf>
    <xf numFmtId="0" fontId="0" fillId="0" borderId="15" xfId="0" applyBorder="1" applyAlignment="1">
      <alignment wrapText="1"/>
    </xf>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8">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
      <fill>
        <patternFill>
          <bgColor rgb="FFFFD1D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150"/>
  <sheetViews>
    <sheetView tabSelected="1" topLeftCell="A49" zoomScale="102" zoomScaleNormal="40" workbookViewId="0">
      <pane xSplit="1" topLeftCell="AK1" activePane="topRight" state="frozen"/>
      <selection pane="topRight" activeCell="AO76" sqref="AO76"/>
    </sheetView>
  </sheetViews>
  <sheetFormatPr defaultRowHeight="14.5" x14ac:dyDescent="0.35"/>
  <cols>
    <col min="1" max="1" width="22.1796875" customWidth="1"/>
    <col min="2" max="2" width="9.81640625" style="39" customWidth="1"/>
    <col min="3" max="3" width="10.26953125" customWidth="1"/>
    <col min="4" max="4" width="10.1796875" customWidth="1"/>
    <col min="5" max="5" width="7.54296875" customWidth="1"/>
    <col min="6" max="6" width="14.90625" customWidth="1"/>
    <col min="7" max="7" width="8.1796875" style="41" customWidth="1"/>
    <col min="8" max="8" width="7.6328125" style="42" customWidth="1"/>
    <col min="10" max="10" width="8.7265625" style="7"/>
    <col min="11" max="11" width="11.81640625" style="8" hidden="1" customWidth="1"/>
    <col min="12" max="12" width="2.81640625" style="3" customWidth="1"/>
    <col min="13" max="13" width="13.7265625" style="3" customWidth="1"/>
    <col min="14" max="14" width="14.08984375" style="3" customWidth="1"/>
    <col min="15" max="15" width="9.1796875" style="3" customWidth="1"/>
    <col min="16" max="16" width="7.81640625" style="4" customWidth="1"/>
    <col min="17" max="20" width="12.1796875" style="6" customWidth="1"/>
    <col min="21" max="21" width="12.1796875" style="19" customWidth="1"/>
    <col min="22" max="22" width="16.08984375" customWidth="1"/>
    <col min="23" max="23" width="17.1796875" customWidth="1"/>
    <col min="24" max="24" width="15.81640625" customWidth="1"/>
    <col min="25" max="26" width="16.6328125" style="5" customWidth="1"/>
    <col min="27" max="27" width="18.81640625" style="22" customWidth="1"/>
    <col min="28" max="28" width="18.81640625" style="7" customWidth="1"/>
    <col min="29" max="29" width="19.08984375" customWidth="1"/>
    <col min="30" max="30" width="16.54296875" customWidth="1"/>
    <col min="31" max="34" width="12.6328125" customWidth="1"/>
    <col min="35" max="35" width="19.1796875" customWidth="1"/>
    <col min="36" max="37" width="16.1796875" customWidth="1"/>
    <col min="38" max="38" width="53.26953125" style="1" customWidth="1"/>
    <col min="39" max="39" width="18.1796875" customWidth="1"/>
    <col min="40" max="40" width="18.1796875" style="44" customWidth="1"/>
    <col min="42" max="43" width="18.1796875" customWidth="1"/>
    <col min="44" max="44" width="16.90625" customWidth="1"/>
    <col min="45" max="45" width="12.6328125" style="35" customWidth="1"/>
    <col min="46" max="48" width="12.6328125" style="36" customWidth="1"/>
    <col min="49" max="49" width="12.6328125" style="37" customWidth="1"/>
    <col min="50" max="50" width="12.6328125" style="25" customWidth="1"/>
    <col min="51" max="51" width="17.7265625" customWidth="1"/>
  </cols>
  <sheetData>
    <row r="1" spans="1:51" s="10" customFormat="1" x14ac:dyDescent="0.35">
      <c r="A1" s="9" t="s">
        <v>13</v>
      </c>
      <c r="B1" s="38" t="s">
        <v>23</v>
      </c>
      <c r="C1" s="10" t="s">
        <v>14</v>
      </c>
      <c r="D1" s="10" t="s">
        <v>24</v>
      </c>
      <c r="E1" s="10" t="s">
        <v>15</v>
      </c>
      <c r="F1" s="15" t="s">
        <v>16</v>
      </c>
      <c r="G1" s="16" t="s">
        <v>9</v>
      </c>
      <c r="H1" s="43" t="s">
        <v>17</v>
      </c>
      <c r="I1" s="15" t="s">
        <v>11</v>
      </c>
      <c r="J1" s="17" t="s">
        <v>10</v>
      </c>
      <c r="K1" s="11" t="s">
        <v>12</v>
      </c>
      <c r="L1" s="12" t="s">
        <v>55</v>
      </c>
      <c r="M1" s="12" t="s">
        <v>35</v>
      </c>
      <c r="N1" s="12" t="s">
        <v>36</v>
      </c>
      <c r="O1" s="12" t="s">
        <v>52</v>
      </c>
      <c r="P1" s="13" t="s">
        <v>18</v>
      </c>
      <c r="Q1" s="14" t="s">
        <v>19</v>
      </c>
      <c r="R1" s="14" t="s">
        <v>413</v>
      </c>
      <c r="S1" s="14" t="s">
        <v>20</v>
      </c>
      <c r="T1" s="14" t="s">
        <v>21</v>
      </c>
      <c r="U1" s="18" t="s">
        <v>22</v>
      </c>
      <c r="V1" s="10" t="s">
        <v>1</v>
      </c>
      <c r="W1" s="10" t="s">
        <v>2</v>
      </c>
      <c r="X1" s="10" t="s">
        <v>3</v>
      </c>
      <c r="Y1" s="20" t="s">
        <v>4</v>
      </c>
      <c r="Z1" s="20" t="s">
        <v>288</v>
      </c>
      <c r="AA1" s="21" t="s">
        <v>5</v>
      </c>
      <c r="AB1" s="21" t="s">
        <v>169</v>
      </c>
      <c r="AC1" s="10" t="s">
        <v>30</v>
      </c>
      <c r="AD1" s="10" t="s">
        <v>6</v>
      </c>
      <c r="AE1" s="10" t="s">
        <v>57</v>
      </c>
      <c r="AF1" s="10" t="s">
        <v>58</v>
      </c>
      <c r="AG1" s="10" t="s">
        <v>31</v>
      </c>
      <c r="AH1" s="10" t="s">
        <v>90</v>
      </c>
      <c r="AI1" s="10" t="s">
        <v>32</v>
      </c>
      <c r="AJ1" s="10" t="s">
        <v>33</v>
      </c>
      <c r="AK1" s="10" t="s">
        <v>91</v>
      </c>
      <c r="AL1" s="50" t="s">
        <v>7</v>
      </c>
      <c r="AM1" s="10" t="s">
        <v>444</v>
      </c>
      <c r="AN1" s="48" t="s">
        <v>445</v>
      </c>
      <c r="AO1" s="48" t="s">
        <v>446</v>
      </c>
      <c r="AP1" s="10" t="s">
        <v>53</v>
      </c>
      <c r="AQ1" s="10" t="s">
        <v>8</v>
      </c>
      <c r="AR1" s="10" t="s">
        <v>54</v>
      </c>
      <c r="AS1" s="32" t="s">
        <v>0</v>
      </c>
      <c r="AT1" s="33" t="s">
        <v>26</v>
      </c>
      <c r="AU1" s="33" t="s">
        <v>27</v>
      </c>
      <c r="AV1" s="33" t="s">
        <v>34</v>
      </c>
      <c r="AW1" s="34" t="s">
        <v>28</v>
      </c>
      <c r="AX1" s="24" t="s">
        <v>25</v>
      </c>
      <c r="AY1" s="10" t="s">
        <v>29</v>
      </c>
    </row>
    <row r="2" spans="1:51" x14ac:dyDescent="0.35">
      <c r="A2" s="2" t="s">
        <v>60</v>
      </c>
      <c r="B2" s="39">
        <v>1</v>
      </c>
      <c r="C2" s="40">
        <v>44243</v>
      </c>
      <c r="D2" t="s">
        <v>61</v>
      </c>
      <c r="E2" t="s">
        <v>62</v>
      </c>
      <c r="F2" t="s">
        <v>59</v>
      </c>
      <c r="G2" s="41">
        <v>5.1100000000000003</v>
      </c>
      <c r="H2" s="42">
        <v>5</v>
      </c>
      <c r="I2" t="s">
        <v>76</v>
      </c>
      <c r="J2" s="7" t="s">
        <v>75</v>
      </c>
      <c r="K2" s="8" t="s">
        <v>43</v>
      </c>
      <c r="L2" s="3">
        <v>1</v>
      </c>
      <c r="M2" s="3" t="s">
        <v>46</v>
      </c>
      <c r="N2" s="3" t="s">
        <v>48</v>
      </c>
      <c r="O2" s="3" t="s">
        <v>49</v>
      </c>
      <c r="P2" s="4" t="str">
        <f>IF(COUNTIF(Q2:U2,"yes")&gt;0,"yes",IF(COUNTBLANK(Q2:U2)&gt;0,"","no"))</f>
        <v>no</v>
      </c>
      <c r="Q2" s="6" t="s">
        <v>65</v>
      </c>
      <c r="R2" s="6" t="s">
        <v>65</v>
      </c>
      <c r="S2" s="6" t="s">
        <v>65</v>
      </c>
      <c r="T2" s="6" t="s">
        <v>65</v>
      </c>
      <c r="U2" s="19" t="s">
        <v>65</v>
      </c>
      <c r="V2" t="s">
        <v>65</v>
      </c>
      <c r="W2" t="s">
        <v>65</v>
      </c>
      <c r="X2" t="s">
        <v>66</v>
      </c>
      <c r="Y2" s="5" t="s">
        <v>67</v>
      </c>
      <c r="Z2" s="5" t="s">
        <v>63</v>
      </c>
      <c r="AA2" s="23" t="s">
        <v>68</v>
      </c>
      <c r="AB2" s="47">
        <f t="shared" ref="AB2:AB25" si="0">IF(N2="ZarpiesVawns", IF(AA2="Vawns", 1, 0), IF(AA2="Zarpies", 1, 0))</f>
        <v>1</v>
      </c>
      <c r="AC2" t="s">
        <v>65</v>
      </c>
      <c r="AD2" t="s">
        <v>69</v>
      </c>
      <c r="AF2" t="s">
        <v>66</v>
      </c>
      <c r="AG2" t="s">
        <v>70</v>
      </c>
      <c r="AI2" t="s">
        <v>71</v>
      </c>
      <c r="AJ2" t="s">
        <v>72</v>
      </c>
      <c r="AL2" s="1" t="s">
        <v>73</v>
      </c>
      <c r="AM2" t="s">
        <v>448</v>
      </c>
      <c r="AN2" s="44" t="s">
        <v>448</v>
      </c>
      <c r="AO2" t="b">
        <f>EXACT(AM2, AN2)</f>
        <v>1</v>
      </c>
      <c r="AP2" t="s">
        <v>448</v>
      </c>
      <c r="AQ2" t="s">
        <v>74</v>
      </c>
      <c r="AS2" s="35">
        <v>1</v>
      </c>
      <c r="AT2" s="36" t="s">
        <v>64</v>
      </c>
      <c r="AU2" s="36">
        <v>3</v>
      </c>
      <c r="AV2" s="36">
        <v>3</v>
      </c>
      <c r="AW2" s="37">
        <v>5</v>
      </c>
      <c r="AX2" s="25" t="s">
        <v>65</v>
      </c>
    </row>
    <row r="3" spans="1:51" ht="72.5" x14ac:dyDescent="0.35">
      <c r="A3" s="2" t="s">
        <v>77</v>
      </c>
      <c r="B3" s="39">
        <v>2</v>
      </c>
      <c r="C3" s="40">
        <v>44254</v>
      </c>
      <c r="D3" t="s">
        <v>61</v>
      </c>
      <c r="E3" t="s">
        <v>62</v>
      </c>
      <c r="F3" t="s">
        <v>83</v>
      </c>
      <c r="G3" s="41">
        <v>9.6199999999999992</v>
      </c>
      <c r="H3" s="42">
        <v>9</v>
      </c>
      <c r="I3" t="s">
        <v>81</v>
      </c>
      <c r="J3" s="7" t="s">
        <v>82</v>
      </c>
      <c r="K3" s="8" t="s">
        <v>43</v>
      </c>
      <c r="L3" s="3">
        <v>6</v>
      </c>
      <c r="M3" s="3" t="s">
        <v>47</v>
      </c>
      <c r="N3" s="3" t="s">
        <v>48</v>
      </c>
      <c r="O3" s="3" t="s">
        <v>50</v>
      </c>
      <c r="P3" s="4" t="s">
        <v>63</v>
      </c>
      <c r="Q3" s="6" t="s">
        <v>65</v>
      </c>
      <c r="R3" s="6" t="s">
        <v>63</v>
      </c>
      <c r="S3" s="6" t="s">
        <v>65</v>
      </c>
      <c r="T3" s="6" t="s">
        <v>65</v>
      </c>
      <c r="U3" s="19" t="s">
        <v>65</v>
      </c>
      <c r="V3" t="s">
        <v>63</v>
      </c>
      <c r="W3" t="s">
        <v>65</v>
      </c>
      <c r="X3" t="s">
        <v>66</v>
      </c>
      <c r="Y3" s="5" t="s">
        <v>67</v>
      </c>
      <c r="Z3" s="5" t="s">
        <v>63</v>
      </c>
      <c r="AA3" s="23" t="s">
        <v>68</v>
      </c>
      <c r="AB3" s="47">
        <f t="shared" si="0"/>
        <v>1</v>
      </c>
      <c r="AC3" t="s">
        <v>65</v>
      </c>
      <c r="AD3" t="s">
        <v>69</v>
      </c>
      <c r="AE3" t="s">
        <v>409</v>
      </c>
      <c r="AF3" t="s">
        <v>66</v>
      </c>
      <c r="AG3" t="s">
        <v>70</v>
      </c>
      <c r="AI3" t="s">
        <v>71</v>
      </c>
      <c r="AJ3" t="s">
        <v>80</v>
      </c>
      <c r="AK3" t="s">
        <v>410</v>
      </c>
      <c r="AL3" s="1" t="s">
        <v>411</v>
      </c>
      <c r="AM3" t="s">
        <v>448</v>
      </c>
      <c r="AN3" s="44" t="s">
        <v>448</v>
      </c>
      <c r="AO3" t="b">
        <f>EXACT(AM3, AN3)</f>
        <v>1</v>
      </c>
      <c r="AP3" t="s">
        <v>448</v>
      </c>
      <c r="AQ3" t="s">
        <v>74</v>
      </c>
      <c r="AR3" t="s">
        <v>412</v>
      </c>
      <c r="AS3" s="35">
        <v>3</v>
      </c>
      <c r="AT3" s="36" t="s">
        <v>78</v>
      </c>
      <c r="AU3" s="36">
        <v>5</v>
      </c>
      <c r="AV3" s="36">
        <v>5</v>
      </c>
      <c r="AW3" s="37">
        <v>5</v>
      </c>
      <c r="AX3" s="25" t="s">
        <v>65</v>
      </c>
    </row>
    <row r="4" spans="1:51" ht="159.5" x14ac:dyDescent="0.35">
      <c r="A4" s="2" t="s">
        <v>84</v>
      </c>
      <c r="B4" s="39">
        <v>3</v>
      </c>
      <c r="C4" s="40">
        <v>44257</v>
      </c>
      <c r="D4" t="s">
        <v>61</v>
      </c>
      <c r="E4" t="s">
        <v>62</v>
      </c>
      <c r="F4" t="s">
        <v>89</v>
      </c>
      <c r="G4" s="41">
        <v>8.4600000000000009</v>
      </c>
      <c r="H4" s="42">
        <v>8</v>
      </c>
      <c r="I4" t="s">
        <v>88</v>
      </c>
      <c r="J4" s="7" t="s">
        <v>82</v>
      </c>
      <c r="K4" s="8" t="s">
        <v>45</v>
      </c>
      <c r="L4" s="3">
        <v>4</v>
      </c>
      <c r="M4" s="3" t="s">
        <v>46</v>
      </c>
      <c r="N4" s="3" t="s">
        <v>51</v>
      </c>
      <c r="O4" s="3" t="s">
        <v>50</v>
      </c>
      <c r="P4" s="4" t="str">
        <f t="shared" ref="P4:P35" si="1">IF(COUNTIF(Q4:U4,"yes")&gt;0,"yes",IF(COUNTBLANK(Q4:U4)&gt;0,"","no"))</f>
        <v>no</v>
      </c>
      <c r="Q4" s="6" t="s">
        <v>65</v>
      </c>
      <c r="R4" s="6" t="s">
        <v>65</v>
      </c>
      <c r="S4" s="6" t="s">
        <v>65</v>
      </c>
      <c r="T4" s="6" t="s">
        <v>65</v>
      </c>
      <c r="U4" s="19" t="s">
        <v>65</v>
      </c>
      <c r="V4" t="s">
        <v>63</v>
      </c>
      <c r="W4" t="s">
        <v>65</v>
      </c>
      <c r="X4" t="s">
        <v>66</v>
      </c>
      <c r="Y4" s="5" t="s">
        <v>67</v>
      </c>
      <c r="Z4" s="5" t="s">
        <v>63</v>
      </c>
      <c r="AA4" s="23" t="s">
        <v>79</v>
      </c>
      <c r="AB4" s="47">
        <f t="shared" si="0"/>
        <v>1</v>
      </c>
      <c r="AC4" t="s">
        <v>65</v>
      </c>
      <c r="AD4" t="s">
        <v>86</v>
      </c>
      <c r="AE4" t="s">
        <v>405</v>
      </c>
      <c r="AF4" t="s">
        <v>66</v>
      </c>
      <c r="AG4" t="s">
        <v>87</v>
      </c>
      <c r="AI4" t="s">
        <v>71</v>
      </c>
      <c r="AJ4" t="s">
        <v>72</v>
      </c>
      <c r="AK4" t="s">
        <v>406</v>
      </c>
      <c r="AL4" s="1" t="s">
        <v>407</v>
      </c>
      <c r="AM4" t="s">
        <v>448</v>
      </c>
      <c r="AN4" s="44" t="s">
        <v>448</v>
      </c>
      <c r="AO4" t="b">
        <f>EXACT(AM4, AN4)</f>
        <v>1</v>
      </c>
      <c r="AP4" t="s">
        <v>448</v>
      </c>
      <c r="AQ4" t="s">
        <v>74</v>
      </c>
      <c r="AR4" t="s">
        <v>408</v>
      </c>
      <c r="AS4" s="35">
        <v>2</v>
      </c>
      <c r="AT4" s="36" t="s">
        <v>85</v>
      </c>
      <c r="AU4" s="36">
        <v>5</v>
      </c>
      <c r="AV4" s="36">
        <v>5</v>
      </c>
      <c r="AW4" s="37">
        <v>5</v>
      </c>
      <c r="AX4" s="25" t="s">
        <v>65</v>
      </c>
    </row>
    <row r="5" spans="1:51" ht="29" x14ac:dyDescent="0.35">
      <c r="A5" s="2" t="s">
        <v>92</v>
      </c>
      <c r="B5" s="39">
        <v>4</v>
      </c>
      <c r="C5" s="40">
        <v>44258</v>
      </c>
      <c r="D5" t="s">
        <v>61</v>
      </c>
      <c r="E5" t="s">
        <v>62</v>
      </c>
      <c r="F5" t="s">
        <v>100</v>
      </c>
      <c r="G5" s="41">
        <v>6.72</v>
      </c>
      <c r="H5" s="42">
        <v>6</v>
      </c>
      <c r="I5" t="s">
        <v>99</v>
      </c>
      <c r="J5" s="45" t="s">
        <v>82</v>
      </c>
      <c r="K5" s="8" t="s">
        <v>44</v>
      </c>
      <c r="L5" s="3">
        <v>7</v>
      </c>
      <c r="M5" s="3" t="s">
        <v>47</v>
      </c>
      <c r="N5" s="3" t="s">
        <v>51</v>
      </c>
      <c r="O5" s="3" t="s">
        <v>49</v>
      </c>
      <c r="P5" s="4" t="str">
        <f t="shared" si="1"/>
        <v>no</v>
      </c>
      <c r="Q5" s="6" t="s">
        <v>65</v>
      </c>
      <c r="R5" s="6" t="s">
        <v>65</v>
      </c>
      <c r="S5" s="6" t="s">
        <v>65</v>
      </c>
      <c r="T5" s="6" t="s">
        <v>65</v>
      </c>
      <c r="U5" s="19" t="s">
        <v>65</v>
      </c>
      <c r="V5" t="s">
        <v>63</v>
      </c>
      <c r="W5" t="s">
        <v>65</v>
      </c>
      <c r="X5" t="s">
        <v>66</v>
      </c>
      <c r="Y5" s="5" t="s">
        <v>67</v>
      </c>
      <c r="Z5" s="5" t="s">
        <v>63</v>
      </c>
      <c r="AA5" s="23" t="s">
        <v>79</v>
      </c>
      <c r="AB5" s="47">
        <f t="shared" si="0"/>
        <v>1</v>
      </c>
      <c r="AC5" t="s">
        <v>63</v>
      </c>
      <c r="AD5" t="s">
        <v>94</v>
      </c>
      <c r="AE5" t="s">
        <v>400</v>
      </c>
      <c r="AF5" t="s">
        <v>67</v>
      </c>
      <c r="AG5" t="s">
        <v>95</v>
      </c>
      <c r="AH5" t="s">
        <v>401</v>
      </c>
      <c r="AI5" t="s">
        <v>96</v>
      </c>
      <c r="AJ5" t="s">
        <v>97</v>
      </c>
      <c r="AK5" t="s">
        <v>402</v>
      </c>
      <c r="AL5" s="1" t="s">
        <v>403</v>
      </c>
      <c r="AM5" t="s">
        <v>449</v>
      </c>
      <c r="AN5" s="44" t="s">
        <v>443</v>
      </c>
      <c r="AO5" t="b">
        <f>EXACT(AM5, AN5)</f>
        <v>0</v>
      </c>
      <c r="AP5" s="51" t="s">
        <v>442</v>
      </c>
      <c r="AQ5" t="s">
        <v>98</v>
      </c>
      <c r="AR5" t="s">
        <v>404</v>
      </c>
      <c r="AS5" s="35">
        <v>3</v>
      </c>
      <c r="AT5" s="36" t="s">
        <v>93</v>
      </c>
      <c r="AU5" s="36">
        <v>5</v>
      </c>
      <c r="AV5" s="36">
        <v>5</v>
      </c>
      <c r="AW5" s="37">
        <v>4</v>
      </c>
      <c r="AX5" s="25" t="s">
        <v>65</v>
      </c>
    </row>
    <row r="6" spans="1:51" ht="29" x14ac:dyDescent="0.35">
      <c r="A6" s="2" t="s">
        <v>101</v>
      </c>
      <c r="B6" s="39">
        <v>5</v>
      </c>
      <c r="C6" s="40">
        <v>44259</v>
      </c>
      <c r="D6" t="s">
        <v>61</v>
      </c>
      <c r="E6" t="s">
        <v>62</v>
      </c>
      <c r="F6" t="s">
        <v>105</v>
      </c>
      <c r="G6" s="41">
        <v>6.22</v>
      </c>
      <c r="H6" s="42">
        <v>6</v>
      </c>
      <c r="I6" t="s">
        <v>88</v>
      </c>
      <c r="J6" s="45" t="s">
        <v>82</v>
      </c>
      <c r="K6" s="8" t="s">
        <v>43</v>
      </c>
      <c r="L6" s="3">
        <v>1</v>
      </c>
      <c r="M6" s="3" t="s">
        <v>46</v>
      </c>
      <c r="N6" s="3" t="s">
        <v>48</v>
      </c>
      <c r="O6" s="3" t="s">
        <v>49</v>
      </c>
      <c r="P6" s="4" t="str">
        <f t="shared" si="1"/>
        <v>no</v>
      </c>
      <c r="Q6" s="6" t="s">
        <v>65</v>
      </c>
      <c r="R6" s="6" t="s">
        <v>65</v>
      </c>
      <c r="S6" s="6" t="s">
        <v>65</v>
      </c>
      <c r="T6" s="6" t="s">
        <v>65</v>
      </c>
      <c r="U6" s="19" t="s">
        <v>65</v>
      </c>
      <c r="V6" t="s">
        <v>63</v>
      </c>
      <c r="W6" t="s">
        <v>65</v>
      </c>
      <c r="X6" t="s">
        <v>66</v>
      </c>
      <c r="Y6" s="5" t="s">
        <v>67</v>
      </c>
      <c r="Z6" s="5" t="s">
        <v>63</v>
      </c>
      <c r="AA6" s="23" t="s">
        <v>68</v>
      </c>
      <c r="AB6" s="47">
        <f t="shared" si="0"/>
        <v>1</v>
      </c>
      <c r="AC6" t="s">
        <v>65</v>
      </c>
      <c r="AD6" t="s">
        <v>69</v>
      </c>
      <c r="AF6" t="s">
        <v>66</v>
      </c>
      <c r="AG6" t="s">
        <v>70</v>
      </c>
      <c r="AI6" t="s">
        <v>96</v>
      </c>
      <c r="AJ6" t="s">
        <v>97</v>
      </c>
      <c r="AL6" s="1" t="s">
        <v>103</v>
      </c>
      <c r="AM6" t="s">
        <v>448</v>
      </c>
      <c r="AN6" s="44" t="s">
        <v>448</v>
      </c>
      <c r="AO6" t="b">
        <f t="shared" ref="AO6:AO69" si="2">EXACT(AM6, AN6)</f>
        <v>1</v>
      </c>
      <c r="AP6" t="s">
        <v>448</v>
      </c>
      <c r="AQ6" t="s">
        <v>104</v>
      </c>
      <c r="AS6" s="35">
        <v>3</v>
      </c>
      <c r="AT6" s="36" t="s">
        <v>102</v>
      </c>
      <c r="AU6" s="36">
        <v>5</v>
      </c>
      <c r="AV6" s="36">
        <v>5</v>
      </c>
      <c r="AW6" s="37">
        <v>5</v>
      </c>
      <c r="AX6" s="25" t="s">
        <v>65</v>
      </c>
    </row>
    <row r="7" spans="1:51" ht="29" x14ac:dyDescent="0.35">
      <c r="A7" s="2" t="s">
        <v>106</v>
      </c>
      <c r="B7" s="39">
        <v>6</v>
      </c>
      <c r="C7" s="40">
        <v>44260</v>
      </c>
      <c r="D7" t="s">
        <v>61</v>
      </c>
      <c r="E7" t="s">
        <v>62</v>
      </c>
      <c r="F7" t="s">
        <v>116</v>
      </c>
      <c r="G7" s="41">
        <v>5.3</v>
      </c>
      <c r="H7" s="42">
        <v>5</v>
      </c>
      <c r="I7" t="s">
        <v>99</v>
      </c>
      <c r="J7" s="45" t="s">
        <v>75</v>
      </c>
      <c r="K7" s="8" t="s">
        <v>45</v>
      </c>
      <c r="L7" s="3">
        <v>8</v>
      </c>
      <c r="M7" s="3" t="s">
        <v>47</v>
      </c>
      <c r="N7" s="3" t="s">
        <v>51</v>
      </c>
      <c r="O7" s="3" t="s">
        <v>50</v>
      </c>
      <c r="P7" s="4" t="str">
        <f t="shared" si="1"/>
        <v>no</v>
      </c>
      <c r="Q7" s="6" t="s">
        <v>65</v>
      </c>
      <c r="R7" s="6" t="s">
        <v>65</v>
      </c>
      <c r="S7" s="6" t="s">
        <v>65</v>
      </c>
      <c r="T7" s="6" t="s">
        <v>65</v>
      </c>
      <c r="U7" s="19" t="s">
        <v>65</v>
      </c>
      <c r="V7" t="s">
        <v>65</v>
      </c>
      <c r="W7" t="s">
        <v>65</v>
      </c>
      <c r="X7" t="s">
        <v>66</v>
      </c>
      <c r="Y7" s="5" t="s">
        <v>67</v>
      </c>
      <c r="Z7" s="5" t="s">
        <v>63</v>
      </c>
      <c r="AA7" s="23" t="s">
        <v>79</v>
      </c>
      <c r="AB7" s="47">
        <f t="shared" si="0"/>
        <v>1</v>
      </c>
      <c r="AC7" t="s">
        <v>65</v>
      </c>
      <c r="AD7" t="s">
        <v>69</v>
      </c>
      <c r="AF7" t="s">
        <v>66</v>
      </c>
      <c r="AG7" t="s">
        <v>70</v>
      </c>
      <c r="AI7" t="s">
        <v>71</v>
      </c>
      <c r="AJ7" t="s">
        <v>72</v>
      </c>
      <c r="AL7" s="1" t="s">
        <v>416</v>
      </c>
      <c r="AM7" t="s">
        <v>439</v>
      </c>
      <c r="AN7" s="44" t="s">
        <v>439</v>
      </c>
      <c r="AO7" t="b">
        <f t="shared" si="2"/>
        <v>1</v>
      </c>
      <c r="AP7" t="s">
        <v>439</v>
      </c>
      <c r="AQ7" t="s">
        <v>104</v>
      </c>
      <c r="AS7" s="35">
        <v>3</v>
      </c>
      <c r="AT7" s="36" t="s">
        <v>107</v>
      </c>
      <c r="AU7" s="36">
        <v>5</v>
      </c>
      <c r="AV7" s="36">
        <v>3</v>
      </c>
      <c r="AW7" s="37">
        <v>3</v>
      </c>
      <c r="AX7" s="25" t="s">
        <v>65</v>
      </c>
    </row>
    <row r="8" spans="1:51" ht="58" x14ac:dyDescent="0.35">
      <c r="A8" s="2" t="s">
        <v>108</v>
      </c>
      <c r="B8" s="39">
        <v>7</v>
      </c>
      <c r="C8" s="40">
        <v>44260</v>
      </c>
      <c r="D8" t="s">
        <v>61</v>
      </c>
      <c r="E8" t="s">
        <v>62</v>
      </c>
      <c r="F8" t="s">
        <v>115</v>
      </c>
      <c r="G8" s="41">
        <v>7.39</v>
      </c>
      <c r="H8" s="42">
        <v>7</v>
      </c>
      <c r="I8" t="s">
        <v>99</v>
      </c>
      <c r="J8" s="45" t="s">
        <v>75</v>
      </c>
      <c r="K8" s="8" t="s">
        <v>44</v>
      </c>
      <c r="L8" s="3">
        <v>4</v>
      </c>
      <c r="M8" s="3" t="s">
        <v>46</v>
      </c>
      <c r="N8" s="3" t="s">
        <v>51</v>
      </c>
      <c r="O8" s="3" t="s">
        <v>50</v>
      </c>
      <c r="P8" s="4" t="str">
        <f t="shared" si="1"/>
        <v>no</v>
      </c>
      <c r="Q8" s="6" t="s">
        <v>65</v>
      </c>
      <c r="R8" s="6" t="s">
        <v>65</v>
      </c>
      <c r="S8" s="6" t="s">
        <v>65</v>
      </c>
      <c r="T8" s="6" t="s">
        <v>65</v>
      </c>
      <c r="U8" s="19" t="s">
        <v>65</v>
      </c>
      <c r="V8" t="s">
        <v>63</v>
      </c>
      <c r="W8" t="s">
        <v>65</v>
      </c>
      <c r="X8" t="s">
        <v>66</v>
      </c>
      <c r="Y8" s="5" t="s">
        <v>67</v>
      </c>
      <c r="Z8" s="5" t="s">
        <v>63</v>
      </c>
      <c r="AA8" s="23" t="s">
        <v>79</v>
      </c>
      <c r="AB8" s="47">
        <f t="shared" si="0"/>
        <v>1</v>
      </c>
      <c r="AC8" t="s">
        <v>63</v>
      </c>
      <c r="AD8" t="s">
        <v>109</v>
      </c>
      <c r="AE8" t="s">
        <v>417</v>
      </c>
      <c r="AF8" t="s">
        <v>67</v>
      </c>
      <c r="AG8" t="s">
        <v>110</v>
      </c>
      <c r="AH8" t="s">
        <v>418</v>
      </c>
      <c r="AI8" t="s">
        <v>71</v>
      </c>
      <c r="AJ8" t="s">
        <v>80</v>
      </c>
      <c r="AK8" t="s">
        <v>419</v>
      </c>
      <c r="AL8" s="1" t="s">
        <v>420</v>
      </c>
      <c r="AM8" t="s">
        <v>449</v>
      </c>
      <c r="AN8" s="44" t="s">
        <v>449</v>
      </c>
      <c r="AO8" t="b">
        <f t="shared" si="2"/>
        <v>1</v>
      </c>
      <c r="AP8" t="s">
        <v>449</v>
      </c>
      <c r="AQ8" t="s">
        <v>74</v>
      </c>
      <c r="AR8" t="s">
        <v>421</v>
      </c>
      <c r="AS8" s="35">
        <v>2</v>
      </c>
      <c r="AT8" s="36" t="s">
        <v>107</v>
      </c>
      <c r="AU8" s="36">
        <v>4</v>
      </c>
      <c r="AV8" s="36">
        <v>5</v>
      </c>
      <c r="AW8" s="37">
        <v>4</v>
      </c>
      <c r="AX8" s="25" t="s">
        <v>65</v>
      </c>
      <c r="AY8" t="s">
        <v>422</v>
      </c>
    </row>
    <row r="9" spans="1:51" x14ac:dyDescent="0.35">
      <c r="A9" s="2" t="s">
        <v>111</v>
      </c>
      <c r="B9" s="39">
        <v>8</v>
      </c>
      <c r="C9" s="40">
        <v>44263</v>
      </c>
      <c r="D9" t="s">
        <v>61</v>
      </c>
      <c r="E9" t="s">
        <v>62</v>
      </c>
      <c r="F9" t="s">
        <v>114</v>
      </c>
      <c r="G9" s="41">
        <v>6.06</v>
      </c>
      <c r="H9" s="42">
        <v>6</v>
      </c>
      <c r="I9" t="s">
        <v>99</v>
      </c>
      <c r="J9" s="45" t="s">
        <v>75</v>
      </c>
      <c r="K9" s="8" t="s">
        <v>44</v>
      </c>
      <c r="L9" s="3">
        <v>3</v>
      </c>
      <c r="M9" s="3" t="s">
        <v>46</v>
      </c>
      <c r="N9" s="3" t="s">
        <v>51</v>
      </c>
      <c r="O9" s="3" t="s">
        <v>49</v>
      </c>
      <c r="P9" s="4" t="str">
        <f t="shared" si="1"/>
        <v>no</v>
      </c>
      <c r="Q9" s="6" t="s">
        <v>65</v>
      </c>
      <c r="R9" s="6" t="s">
        <v>65</v>
      </c>
      <c r="S9" s="6" t="s">
        <v>65</v>
      </c>
      <c r="T9" s="6" t="s">
        <v>65</v>
      </c>
      <c r="U9" s="19" t="s">
        <v>65</v>
      </c>
      <c r="V9" t="s">
        <v>63</v>
      </c>
      <c r="W9" t="s">
        <v>65</v>
      </c>
      <c r="X9" t="s">
        <v>66</v>
      </c>
      <c r="Y9" s="5" t="s">
        <v>67</v>
      </c>
      <c r="Z9" s="5" t="s">
        <v>63</v>
      </c>
      <c r="AA9" s="23" t="s">
        <v>79</v>
      </c>
      <c r="AB9" s="47">
        <f t="shared" si="0"/>
        <v>1</v>
      </c>
      <c r="AC9" s="45" t="s">
        <v>63</v>
      </c>
      <c r="AD9" s="45" t="s">
        <v>94</v>
      </c>
      <c r="AF9" s="45" t="s">
        <v>67</v>
      </c>
      <c r="AG9" s="45" t="s">
        <v>95</v>
      </c>
      <c r="AI9" t="s">
        <v>71</v>
      </c>
      <c r="AJ9" t="s">
        <v>72</v>
      </c>
      <c r="AL9" s="1" t="s">
        <v>147</v>
      </c>
      <c r="AM9" t="s">
        <v>442</v>
      </c>
      <c r="AN9" s="44" t="s">
        <v>442</v>
      </c>
      <c r="AO9" t="b">
        <f t="shared" si="2"/>
        <v>1</v>
      </c>
      <c r="AP9" t="s">
        <v>442</v>
      </c>
      <c r="AQ9" t="s">
        <v>74</v>
      </c>
      <c r="AS9" s="35">
        <v>3</v>
      </c>
      <c r="AT9" s="36" t="s">
        <v>170</v>
      </c>
      <c r="AU9" s="36">
        <v>5</v>
      </c>
      <c r="AV9" s="36">
        <v>5</v>
      </c>
      <c r="AW9" s="37">
        <v>5</v>
      </c>
      <c r="AX9" s="25" t="s">
        <v>65</v>
      </c>
    </row>
    <row r="10" spans="1:51" x14ac:dyDescent="0.35">
      <c r="A10" s="2" t="s">
        <v>112</v>
      </c>
      <c r="B10" s="39">
        <v>9</v>
      </c>
      <c r="C10" s="40">
        <v>44263</v>
      </c>
      <c r="D10" t="s">
        <v>61</v>
      </c>
      <c r="E10" t="s">
        <v>62</v>
      </c>
      <c r="F10" t="s">
        <v>113</v>
      </c>
      <c r="G10" s="41">
        <v>7.73</v>
      </c>
      <c r="H10" s="42">
        <v>7</v>
      </c>
      <c r="I10" t="s">
        <v>99</v>
      </c>
      <c r="J10" s="45" t="s">
        <v>75</v>
      </c>
      <c r="K10" s="8" t="s">
        <v>45</v>
      </c>
      <c r="L10" s="3">
        <v>3</v>
      </c>
      <c r="M10" s="3" t="s">
        <v>46</v>
      </c>
      <c r="N10" s="3" t="s">
        <v>51</v>
      </c>
      <c r="O10" s="3" t="s">
        <v>49</v>
      </c>
      <c r="P10" s="4" t="str">
        <f t="shared" si="1"/>
        <v>no</v>
      </c>
      <c r="Q10" s="6" t="s">
        <v>65</v>
      </c>
      <c r="R10" s="6" t="s">
        <v>65</v>
      </c>
      <c r="S10" s="6" t="s">
        <v>65</v>
      </c>
      <c r="T10" s="6" t="s">
        <v>65</v>
      </c>
      <c r="U10" s="19" t="s">
        <v>65</v>
      </c>
      <c r="V10" t="s">
        <v>63</v>
      </c>
      <c r="W10" t="s">
        <v>65</v>
      </c>
      <c r="X10" t="s">
        <v>66</v>
      </c>
      <c r="Y10" s="5" t="s">
        <v>67</v>
      </c>
      <c r="Z10" s="5" t="s">
        <v>63</v>
      </c>
      <c r="AA10" s="23" t="s">
        <v>79</v>
      </c>
      <c r="AB10" s="47">
        <f t="shared" si="0"/>
        <v>1</v>
      </c>
      <c r="AC10" t="s">
        <v>65</v>
      </c>
      <c r="AD10" t="s">
        <v>86</v>
      </c>
      <c r="AF10" t="s">
        <v>66</v>
      </c>
      <c r="AG10" t="s">
        <v>70</v>
      </c>
      <c r="AI10" t="s">
        <v>71</v>
      </c>
      <c r="AJ10" t="s">
        <v>72</v>
      </c>
      <c r="AL10" s="1" t="s">
        <v>399</v>
      </c>
      <c r="AM10" t="s">
        <v>439</v>
      </c>
      <c r="AN10" s="44" t="s">
        <v>439</v>
      </c>
      <c r="AO10" t="b">
        <f t="shared" si="2"/>
        <v>1</v>
      </c>
      <c r="AP10" t="s">
        <v>439</v>
      </c>
      <c r="AQ10" t="s">
        <v>98</v>
      </c>
      <c r="AS10" s="35">
        <v>3</v>
      </c>
      <c r="AT10" s="36" t="s">
        <v>170</v>
      </c>
      <c r="AU10" s="36">
        <v>5</v>
      </c>
      <c r="AV10" s="36">
        <v>5</v>
      </c>
      <c r="AW10" s="37">
        <v>5</v>
      </c>
      <c r="AX10" s="25" t="s">
        <v>65</v>
      </c>
    </row>
    <row r="11" spans="1:51" x14ac:dyDescent="0.35">
      <c r="A11" s="2" t="s">
        <v>117</v>
      </c>
      <c r="B11" s="39">
        <v>10</v>
      </c>
      <c r="C11" s="40">
        <v>44264</v>
      </c>
      <c r="D11" t="s">
        <v>61</v>
      </c>
      <c r="E11" t="s">
        <v>62</v>
      </c>
      <c r="F11" t="s">
        <v>121</v>
      </c>
      <c r="G11" s="41">
        <v>6.06</v>
      </c>
      <c r="H11" s="42">
        <v>6</v>
      </c>
      <c r="I11" t="s">
        <v>120</v>
      </c>
      <c r="J11" s="45" t="s">
        <v>82</v>
      </c>
      <c r="K11" s="8" t="s">
        <v>45</v>
      </c>
      <c r="L11" s="3">
        <v>5</v>
      </c>
      <c r="M11" s="3" t="s">
        <v>47</v>
      </c>
      <c r="N11" s="3" t="s">
        <v>48</v>
      </c>
      <c r="O11" s="3" t="s">
        <v>49</v>
      </c>
      <c r="P11" s="4" t="str">
        <f t="shared" si="1"/>
        <v>no</v>
      </c>
      <c r="Q11" s="6" t="s">
        <v>65</v>
      </c>
      <c r="R11" s="6" t="s">
        <v>65</v>
      </c>
      <c r="S11" s="6" t="s">
        <v>65</v>
      </c>
      <c r="T11" s="6" t="s">
        <v>65</v>
      </c>
      <c r="U11" s="19" t="s">
        <v>65</v>
      </c>
      <c r="V11" t="s">
        <v>63</v>
      </c>
      <c r="W11" t="s">
        <v>65</v>
      </c>
      <c r="X11" t="s">
        <v>66</v>
      </c>
      <c r="Y11" s="5" t="s">
        <v>67</v>
      </c>
      <c r="Z11" s="5" t="s">
        <v>63</v>
      </c>
      <c r="AA11" s="23" t="s">
        <v>68</v>
      </c>
      <c r="AB11" s="47">
        <f t="shared" si="0"/>
        <v>1</v>
      </c>
      <c r="AC11" t="s">
        <v>65</v>
      </c>
      <c r="AD11" t="s">
        <v>69</v>
      </c>
      <c r="AF11" t="s">
        <v>66</v>
      </c>
      <c r="AG11" t="s">
        <v>70</v>
      </c>
      <c r="AH11" t="s">
        <v>136</v>
      </c>
      <c r="AI11" t="s">
        <v>71</v>
      </c>
      <c r="AJ11" t="s">
        <v>72</v>
      </c>
      <c r="AK11" t="s">
        <v>137</v>
      </c>
      <c r="AL11" s="1" t="s">
        <v>138</v>
      </c>
      <c r="AM11" t="s">
        <v>442</v>
      </c>
      <c r="AN11" s="44" t="s">
        <v>442</v>
      </c>
      <c r="AO11" t="b">
        <f t="shared" si="2"/>
        <v>1</v>
      </c>
      <c r="AP11" t="s">
        <v>442</v>
      </c>
      <c r="AQ11" t="s">
        <v>118</v>
      </c>
      <c r="AR11" t="s">
        <v>139</v>
      </c>
      <c r="AS11" s="35">
        <v>2</v>
      </c>
      <c r="AT11" s="36" t="s">
        <v>119</v>
      </c>
      <c r="AU11" s="36">
        <v>5</v>
      </c>
      <c r="AV11" s="36">
        <v>5</v>
      </c>
      <c r="AW11" s="37">
        <v>5</v>
      </c>
      <c r="AX11" s="25" t="s">
        <v>65</v>
      </c>
    </row>
    <row r="12" spans="1:51" ht="29" x14ac:dyDescent="0.35">
      <c r="A12" s="2" t="s">
        <v>123</v>
      </c>
      <c r="B12" s="39">
        <v>11</v>
      </c>
      <c r="C12" s="40">
        <v>44265</v>
      </c>
      <c r="D12" t="s">
        <v>61</v>
      </c>
      <c r="E12" t="s">
        <v>62</v>
      </c>
      <c r="F12" t="s">
        <v>122</v>
      </c>
      <c r="G12" s="41">
        <v>7.57</v>
      </c>
      <c r="H12" s="42">
        <v>7</v>
      </c>
      <c r="I12" t="s">
        <v>81</v>
      </c>
      <c r="J12" s="45" t="s">
        <v>82</v>
      </c>
      <c r="K12" s="8" t="s">
        <v>43</v>
      </c>
      <c r="L12" s="3">
        <v>8</v>
      </c>
      <c r="M12" s="3" t="s">
        <v>47</v>
      </c>
      <c r="N12" s="3" t="s">
        <v>51</v>
      </c>
      <c r="O12" s="3" t="s">
        <v>50</v>
      </c>
      <c r="P12" s="4" t="str">
        <f t="shared" si="1"/>
        <v>no</v>
      </c>
      <c r="Q12" s="6" t="s">
        <v>65</v>
      </c>
      <c r="R12" s="6" t="s">
        <v>65</v>
      </c>
      <c r="S12" s="6" t="s">
        <v>65</v>
      </c>
      <c r="T12" s="6" t="s">
        <v>65</v>
      </c>
      <c r="U12" s="19" t="s">
        <v>65</v>
      </c>
      <c r="V12" t="s">
        <v>63</v>
      </c>
      <c r="W12" t="s">
        <v>65</v>
      </c>
      <c r="X12" t="s">
        <v>66</v>
      </c>
      <c r="Y12" s="5" t="s">
        <v>67</v>
      </c>
      <c r="Z12" s="5" t="s">
        <v>63</v>
      </c>
      <c r="AA12" s="23" t="s">
        <v>79</v>
      </c>
      <c r="AB12" s="47">
        <f t="shared" si="0"/>
        <v>1</v>
      </c>
      <c r="AC12" t="s">
        <v>65</v>
      </c>
      <c r="AD12" t="s">
        <v>69</v>
      </c>
      <c r="AF12" t="s">
        <v>66</v>
      </c>
      <c r="AG12" t="s">
        <v>70</v>
      </c>
      <c r="AH12" t="s">
        <v>423</v>
      </c>
      <c r="AI12" t="s">
        <v>71</v>
      </c>
      <c r="AJ12" t="s">
        <v>72</v>
      </c>
      <c r="AL12" s="1" t="s">
        <v>424</v>
      </c>
      <c r="AM12" t="s">
        <v>442</v>
      </c>
      <c r="AN12" s="44" t="s">
        <v>442</v>
      </c>
      <c r="AO12" t="b">
        <f t="shared" si="2"/>
        <v>1</v>
      </c>
      <c r="AP12" t="s">
        <v>442</v>
      </c>
      <c r="AQ12" t="s">
        <v>74</v>
      </c>
      <c r="AR12" t="s">
        <v>425</v>
      </c>
      <c r="AS12" s="35">
        <v>1</v>
      </c>
      <c r="AT12" s="36" t="s">
        <v>124</v>
      </c>
      <c r="AU12" s="36">
        <v>5</v>
      </c>
      <c r="AV12" s="36">
        <v>5</v>
      </c>
      <c r="AW12" s="37">
        <v>5</v>
      </c>
      <c r="AX12" s="25" t="s">
        <v>65</v>
      </c>
    </row>
    <row r="13" spans="1:51" ht="43.5" x14ac:dyDescent="0.35">
      <c r="A13" s="2" t="s">
        <v>125</v>
      </c>
      <c r="B13" s="39">
        <v>12</v>
      </c>
      <c r="C13" s="40">
        <v>44267</v>
      </c>
      <c r="D13" t="s">
        <v>61</v>
      </c>
      <c r="E13" t="s">
        <v>62</v>
      </c>
      <c r="F13" t="s">
        <v>127</v>
      </c>
      <c r="G13" s="41">
        <v>7.24</v>
      </c>
      <c r="H13" s="42">
        <v>7</v>
      </c>
      <c r="I13" t="s">
        <v>99</v>
      </c>
      <c r="J13" s="45" t="s">
        <v>75</v>
      </c>
      <c r="K13" s="8" t="s">
        <v>44</v>
      </c>
      <c r="L13" s="3">
        <v>1</v>
      </c>
      <c r="M13" s="3" t="s">
        <v>46</v>
      </c>
      <c r="N13" s="3" t="s">
        <v>48</v>
      </c>
      <c r="O13" s="3" t="s">
        <v>49</v>
      </c>
      <c r="P13" s="4" t="str">
        <f t="shared" si="1"/>
        <v>no</v>
      </c>
      <c r="Q13" s="6" t="s">
        <v>65</v>
      </c>
      <c r="R13" s="6" t="s">
        <v>65</v>
      </c>
      <c r="S13" s="6" t="s">
        <v>65</v>
      </c>
      <c r="T13" s="6" t="s">
        <v>65</v>
      </c>
      <c r="U13" s="19" t="s">
        <v>65</v>
      </c>
      <c r="V13" t="s">
        <v>63</v>
      </c>
      <c r="W13" t="s">
        <v>65</v>
      </c>
      <c r="X13" t="s">
        <v>66</v>
      </c>
      <c r="Y13" s="5" t="s">
        <v>67</v>
      </c>
      <c r="Z13" s="5" t="s">
        <v>63</v>
      </c>
      <c r="AA13" s="23" t="s">
        <v>68</v>
      </c>
      <c r="AB13" s="47">
        <f t="shared" si="0"/>
        <v>1</v>
      </c>
      <c r="AC13" t="s">
        <v>63</v>
      </c>
      <c r="AD13" t="s">
        <v>109</v>
      </c>
      <c r="AE13" t="s">
        <v>131</v>
      </c>
      <c r="AF13" t="s">
        <v>67</v>
      </c>
      <c r="AG13" t="s">
        <v>110</v>
      </c>
      <c r="AH13" t="s">
        <v>132</v>
      </c>
      <c r="AI13" t="s">
        <v>96</v>
      </c>
      <c r="AJ13" t="s">
        <v>126</v>
      </c>
      <c r="AK13" t="s">
        <v>133</v>
      </c>
      <c r="AL13" s="1" t="s">
        <v>134</v>
      </c>
      <c r="AM13" t="s">
        <v>439</v>
      </c>
      <c r="AN13" s="44" t="s">
        <v>439</v>
      </c>
      <c r="AO13" t="b">
        <f t="shared" si="2"/>
        <v>1</v>
      </c>
      <c r="AP13" t="s">
        <v>439</v>
      </c>
      <c r="AQ13" t="s">
        <v>118</v>
      </c>
      <c r="AR13" t="s">
        <v>135</v>
      </c>
      <c r="AS13" s="35">
        <v>2</v>
      </c>
      <c r="AT13" s="36" t="s">
        <v>78</v>
      </c>
      <c r="AU13" s="36">
        <v>5</v>
      </c>
      <c r="AV13" s="36">
        <v>5</v>
      </c>
      <c r="AW13" s="37">
        <v>5</v>
      </c>
      <c r="AX13" s="25" t="s">
        <v>65</v>
      </c>
    </row>
    <row r="14" spans="1:51" x14ac:dyDescent="0.35">
      <c r="A14" s="2" t="s">
        <v>129</v>
      </c>
      <c r="B14" s="39">
        <v>13</v>
      </c>
      <c r="C14" s="40">
        <v>44267</v>
      </c>
      <c r="D14" t="s">
        <v>61</v>
      </c>
      <c r="E14" t="s">
        <v>62</v>
      </c>
      <c r="F14" t="s">
        <v>130</v>
      </c>
      <c r="G14" s="41">
        <v>6.24</v>
      </c>
      <c r="H14" s="42">
        <v>6</v>
      </c>
      <c r="I14" t="s">
        <v>81</v>
      </c>
      <c r="J14" s="45" t="s">
        <v>82</v>
      </c>
      <c r="K14" s="8" t="s">
        <v>43</v>
      </c>
      <c r="L14" s="3">
        <v>3</v>
      </c>
      <c r="M14" s="3" t="s">
        <v>46</v>
      </c>
      <c r="N14" s="3" t="s">
        <v>51</v>
      </c>
      <c r="O14" s="3" t="s">
        <v>49</v>
      </c>
      <c r="P14" s="4" t="str">
        <f t="shared" si="1"/>
        <v>no</v>
      </c>
      <c r="Q14" s="6" t="s">
        <v>65</v>
      </c>
      <c r="R14" s="6" t="s">
        <v>65</v>
      </c>
      <c r="S14" s="6" t="s">
        <v>65</v>
      </c>
      <c r="T14" s="6" t="s">
        <v>65</v>
      </c>
      <c r="U14" s="19" t="s">
        <v>65</v>
      </c>
      <c r="V14" t="s">
        <v>63</v>
      </c>
      <c r="W14" t="s">
        <v>65</v>
      </c>
      <c r="X14" t="s">
        <v>66</v>
      </c>
      <c r="Y14" s="5" t="s">
        <v>67</v>
      </c>
      <c r="Z14" s="5" t="s">
        <v>63</v>
      </c>
      <c r="AA14" s="23" t="s">
        <v>68</v>
      </c>
      <c r="AB14" s="47">
        <f t="shared" si="0"/>
        <v>0</v>
      </c>
      <c r="AC14" t="s">
        <v>65</v>
      </c>
      <c r="AD14" t="s">
        <v>69</v>
      </c>
      <c r="AE14" t="s">
        <v>140</v>
      </c>
      <c r="AF14" t="s">
        <v>66</v>
      </c>
      <c r="AG14" t="s">
        <v>70</v>
      </c>
      <c r="AI14" t="s">
        <v>96</v>
      </c>
      <c r="AJ14" t="s">
        <v>126</v>
      </c>
      <c r="AL14" s="1" t="s">
        <v>426</v>
      </c>
      <c r="AM14" t="s">
        <v>443</v>
      </c>
      <c r="AN14" s="44" t="s">
        <v>441</v>
      </c>
      <c r="AO14" t="b">
        <f t="shared" si="2"/>
        <v>0</v>
      </c>
      <c r="AP14" s="44" t="s">
        <v>441</v>
      </c>
      <c r="AQ14" t="s">
        <v>98</v>
      </c>
      <c r="AS14" s="35">
        <v>1</v>
      </c>
      <c r="AT14" s="36" t="s">
        <v>128</v>
      </c>
      <c r="AU14" s="36">
        <v>5</v>
      </c>
      <c r="AV14" s="36">
        <v>5</v>
      </c>
      <c r="AW14" s="37">
        <v>3</v>
      </c>
      <c r="AX14" s="25" t="s">
        <v>65</v>
      </c>
      <c r="AY14" t="s">
        <v>422</v>
      </c>
    </row>
    <row r="15" spans="1:51" ht="29" x14ac:dyDescent="0.35">
      <c r="A15" s="2" t="s">
        <v>141</v>
      </c>
      <c r="B15" s="39">
        <v>14</v>
      </c>
      <c r="C15" s="40">
        <v>44267</v>
      </c>
      <c r="D15" t="s">
        <v>61</v>
      </c>
      <c r="E15" t="s">
        <v>62</v>
      </c>
      <c r="F15" t="s">
        <v>143</v>
      </c>
      <c r="G15" s="41">
        <v>7.57</v>
      </c>
      <c r="H15" s="42">
        <v>7</v>
      </c>
      <c r="I15" t="s">
        <v>99</v>
      </c>
      <c r="J15" s="45" t="s">
        <v>75</v>
      </c>
      <c r="K15" s="8" t="s">
        <v>45</v>
      </c>
      <c r="L15" s="3">
        <v>1</v>
      </c>
      <c r="M15" s="3" t="s">
        <v>46</v>
      </c>
      <c r="N15" s="3" t="s">
        <v>48</v>
      </c>
      <c r="O15" s="3" t="s">
        <v>49</v>
      </c>
      <c r="P15" s="4" t="str">
        <f t="shared" si="1"/>
        <v>no</v>
      </c>
      <c r="Q15" s="6" t="s">
        <v>65</v>
      </c>
      <c r="R15" s="6" t="s">
        <v>65</v>
      </c>
      <c r="S15" s="6" t="s">
        <v>65</v>
      </c>
      <c r="T15" s="6" t="s">
        <v>65</v>
      </c>
      <c r="U15" s="19" t="s">
        <v>65</v>
      </c>
      <c r="V15" t="s">
        <v>63</v>
      </c>
      <c r="W15" t="s">
        <v>65</v>
      </c>
      <c r="X15" t="s">
        <v>66</v>
      </c>
      <c r="Y15" s="5" t="s">
        <v>67</v>
      </c>
      <c r="Z15" s="5" t="s">
        <v>63</v>
      </c>
      <c r="AA15" s="23" t="s">
        <v>68</v>
      </c>
      <c r="AB15" s="47">
        <f t="shared" si="0"/>
        <v>1</v>
      </c>
      <c r="AC15" t="s">
        <v>63</v>
      </c>
      <c r="AD15" t="s">
        <v>94</v>
      </c>
      <c r="AE15" t="s">
        <v>396</v>
      </c>
      <c r="AF15" t="s">
        <v>67</v>
      </c>
      <c r="AG15" t="s">
        <v>95</v>
      </c>
      <c r="AI15" t="s">
        <v>96</v>
      </c>
      <c r="AJ15" t="s">
        <v>97</v>
      </c>
      <c r="AK15" t="s">
        <v>397</v>
      </c>
      <c r="AL15" s="1" t="s">
        <v>398</v>
      </c>
      <c r="AM15" t="s">
        <v>439</v>
      </c>
      <c r="AN15" s="44" t="s">
        <v>439</v>
      </c>
      <c r="AO15" t="b">
        <f t="shared" si="2"/>
        <v>1</v>
      </c>
      <c r="AP15" t="s">
        <v>439</v>
      </c>
      <c r="AQ15" t="s">
        <v>74</v>
      </c>
      <c r="AR15" t="s">
        <v>142</v>
      </c>
      <c r="AS15" s="35">
        <v>2</v>
      </c>
      <c r="AT15" s="36" t="s">
        <v>124</v>
      </c>
      <c r="AU15" s="36">
        <v>4</v>
      </c>
      <c r="AV15" s="36">
        <v>3</v>
      </c>
      <c r="AW15" s="37">
        <v>3</v>
      </c>
      <c r="AX15" s="25" t="s">
        <v>65</v>
      </c>
    </row>
    <row r="16" spans="1:51" ht="43.5" x14ac:dyDescent="0.35">
      <c r="A16" s="2" t="s">
        <v>148</v>
      </c>
      <c r="B16" s="39">
        <v>15</v>
      </c>
      <c r="C16" s="40">
        <v>44267</v>
      </c>
      <c r="D16" t="s">
        <v>61</v>
      </c>
      <c r="E16" t="s">
        <v>62</v>
      </c>
      <c r="F16" t="s">
        <v>144</v>
      </c>
      <c r="G16" s="41">
        <v>8.0299999999999994</v>
      </c>
      <c r="H16" s="42">
        <v>8</v>
      </c>
      <c r="I16" t="s">
        <v>81</v>
      </c>
      <c r="J16" s="45" t="s">
        <v>82</v>
      </c>
      <c r="K16" s="8" t="s">
        <v>44</v>
      </c>
      <c r="L16" s="3">
        <v>8</v>
      </c>
      <c r="M16" s="3" t="s">
        <v>47</v>
      </c>
      <c r="N16" s="3" t="s">
        <v>51</v>
      </c>
      <c r="O16" s="3" t="s">
        <v>50</v>
      </c>
      <c r="P16" s="4" t="str">
        <f t="shared" si="1"/>
        <v>no</v>
      </c>
      <c r="Q16" s="6" t="s">
        <v>65</v>
      </c>
      <c r="R16" s="6" t="s">
        <v>65</v>
      </c>
      <c r="S16" s="6" t="s">
        <v>65</v>
      </c>
      <c r="T16" s="6" t="s">
        <v>65</v>
      </c>
      <c r="U16" s="19" t="s">
        <v>65</v>
      </c>
      <c r="V16" t="s">
        <v>63</v>
      </c>
      <c r="W16" t="s">
        <v>65</v>
      </c>
      <c r="X16" t="s">
        <v>66</v>
      </c>
      <c r="Y16" s="5" t="s">
        <v>67</v>
      </c>
      <c r="Z16" s="5" t="s">
        <v>63</v>
      </c>
      <c r="AA16" s="23" t="s">
        <v>79</v>
      </c>
      <c r="AB16" s="47">
        <f t="shared" si="0"/>
        <v>1</v>
      </c>
      <c r="AC16" t="s">
        <v>65</v>
      </c>
      <c r="AD16" t="s">
        <v>86</v>
      </c>
      <c r="AE16" t="s">
        <v>391</v>
      </c>
      <c r="AF16" t="s">
        <v>67</v>
      </c>
      <c r="AG16" t="s">
        <v>110</v>
      </c>
      <c r="AH16" t="s">
        <v>392</v>
      </c>
      <c r="AI16" t="s">
        <v>71</v>
      </c>
      <c r="AJ16" t="s">
        <v>72</v>
      </c>
      <c r="AK16" t="s">
        <v>393</v>
      </c>
      <c r="AL16" s="1" t="s">
        <v>394</v>
      </c>
      <c r="AM16" t="s">
        <v>439</v>
      </c>
      <c r="AN16" s="44" t="s">
        <v>439</v>
      </c>
      <c r="AO16" t="b">
        <f t="shared" si="2"/>
        <v>1</v>
      </c>
      <c r="AP16" t="s">
        <v>439</v>
      </c>
      <c r="AQ16" t="s">
        <v>98</v>
      </c>
      <c r="AR16" t="s">
        <v>395</v>
      </c>
      <c r="AS16" s="35">
        <v>3</v>
      </c>
      <c r="AT16" s="36" t="s">
        <v>124</v>
      </c>
      <c r="AU16" s="36">
        <v>3</v>
      </c>
      <c r="AV16" s="36">
        <v>4</v>
      </c>
      <c r="AW16" s="37">
        <v>5</v>
      </c>
      <c r="AX16" s="25" t="s">
        <v>65</v>
      </c>
      <c r="AY16" t="s">
        <v>390</v>
      </c>
    </row>
    <row r="17" spans="1:50" ht="29" x14ac:dyDescent="0.35">
      <c r="A17" s="2" t="s">
        <v>149</v>
      </c>
      <c r="B17" s="39">
        <v>16</v>
      </c>
      <c r="C17" s="40">
        <v>44267</v>
      </c>
      <c r="D17" t="s">
        <v>61</v>
      </c>
      <c r="E17" t="s">
        <v>62</v>
      </c>
      <c r="F17" t="s">
        <v>146</v>
      </c>
      <c r="G17" s="41">
        <v>7.66</v>
      </c>
      <c r="H17" s="42">
        <v>7</v>
      </c>
      <c r="I17" t="s">
        <v>145</v>
      </c>
      <c r="J17" s="45" t="s">
        <v>75</v>
      </c>
      <c r="K17" s="8" t="s">
        <v>43</v>
      </c>
      <c r="L17" s="3">
        <v>2</v>
      </c>
      <c r="M17" s="3" t="s">
        <v>46</v>
      </c>
      <c r="N17" s="3" t="s">
        <v>48</v>
      </c>
      <c r="O17" s="3" t="s">
        <v>50</v>
      </c>
      <c r="P17" s="4" t="str">
        <f t="shared" si="1"/>
        <v>no</v>
      </c>
      <c r="Q17" s="6" t="s">
        <v>65</v>
      </c>
      <c r="R17" s="6" t="s">
        <v>65</v>
      </c>
      <c r="S17" s="6" t="s">
        <v>65</v>
      </c>
      <c r="T17" s="6" t="s">
        <v>65</v>
      </c>
      <c r="U17" s="19" t="s">
        <v>65</v>
      </c>
      <c r="V17" t="s">
        <v>63</v>
      </c>
      <c r="W17" t="s">
        <v>65</v>
      </c>
      <c r="X17" t="s">
        <v>66</v>
      </c>
      <c r="Y17" s="5" t="s">
        <v>67</v>
      </c>
      <c r="Z17" s="5" t="s">
        <v>63</v>
      </c>
      <c r="AA17" s="23" t="s">
        <v>68</v>
      </c>
      <c r="AB17" s="47">
        <f t="shared" si="0"/>
        <v>1</v>
      </c>
      <c r="AC17" t="s">
        <v>65</v>
      </c>
      <c r="AD17" t="s">
        <v>69</v>
      </c>
      <c r="AF17" t="s">
        <v>66</v>
      </c>
      <c r="AG17" t="s">
        <v>70</v>
      </c>
      <c r="AI17" t="s">
        <v>96</v>
      </c>
      <c r="AJ17" t="s">
        <v>97</v>
      </c>
      <c r="AL17" s="1" t="s">
        <v>389</v>
      </c>
      <c r="AM17" t="s">
        <v>448</v>
      </c>
      <c r="AN17" s="44" t="s">
        <v>448</v>
      </c>
      <c r="AO17" t="b">
        <f t="shared" si="2"/>
        <v>1</v>
      </c>
      <c r="AP17" t="s">
        <v>448</v>
      </c>
      <c r="AQ17" t="s">
        <v>74</v>
      </c>
      <c r="AS17" s="35">
        <v>3</v>
      </c>
      <c r="AT17" s="36" t="s">
        <v>150</v>
      </c>
      <c r="AU17" s="36">
        <v>5</v>
      </c>
      <c r="AV17" s="36">
        <v>5</v>
      </c>
      <c r="AW17" s="37">
        <v>5</v>
      </c>
      <c r="AX17" s="25" t="s">
        <v>65</v>
      </c>
    </row>
    <row r="18" spans="1:50" ht="29" x14ac:dyDescent="0.35">
      <c r="A18" s="2" t="s">
        <v>152</v>
      </c>
      <c r="B18" s="39">
        <v>17</v>
      </c>
      <c r="C18" s="40">
        <v>44278</v>
      </c>
      <c r="D18" t="s">
        <v>61</v>
      </c>
      <c r="E18" t="s">
        <v>62</v>
      </c>
      <c r="F18" t="s">
        <v>151</v>
      </c>
      <c r="G18" s="41">
        <v>7.18</v>
      </c>
      <c r="H18" s="42">
        <v>7</v>
      </c>
      <c r="I18" t="s">
        <v>81</v>
      </c>
      <c r="J18" s="45" t="s">
        <v>82</v>
      </c>
      <c r="K18" s="8" t="s">
        <v>44</v>
      </c>
      <c r="L18" s="3">
        <v>5</v>
      </c>
      <c r="M18" s="3" t="s">
        <v>47</v>
      </c>
      <c r="N18" s="3" t="s">
        <v>48</v>
      </c>
      <c r="O18" s="3" t="s">
        <v>49</v>
      </c>
      <c r="P18" s="4" t="str">
        <f t="shared" si="1"/>
        <v>no</v>
      </c>
      <c r="Q18" s="6" t="s">
        <v>65</v>
      </c>
      <c r="R18" s="6" t="s">
        <v>65</v>
      </c>
      <c r="S18" s="6" t="s">
        <v>65</v>
      </c>
      <c r="T18" s="6" t="s">
        <v>65</v>
      </c>
      <c r="U18" s="19" t="s">
        <v>65</v>
      </c>
      <c r="V18" t="s">
        <v>63</v>
      </c>
      <c r="W18" t="s">
        <v>65</v>
      </c>
      <c r="X18" t="s">
        <v>66</v>
      </c>
      <c r="Y18" s="5" t="s">
        <v>67</v>
      </c>
      <c r="Z18" s="5" t="s">
        <v>63</v>
      </c>
      <c r="AA18" s="23" t="s">
        <v>68</v>
      </c>
      <c r="AB18" s="47">
        <f t="shared" si="0"/>
        <v>1</v>
      </c>
      <c r="AC18" t="s">
        <v>65</v>
      </c>
      <c r="AD18" t="s">
        <v>69</v>
      </c>
      <c r="AF18" t="s">
        <v>66</v>
      </c>
      <c r="AG18" t="s">
        <v>87</v>
      </c>
      <c r="AI18" t="s">
        <v>96</v>
      </c>
      <c r="AJ18" t="s">
        <v>97</v>
      </c>
      <c r="AL18" s="1" t="s">
        <v>427</v>
      </c>
      <c r="AM18" t="s">
        <v>439</v>
      </c>
      <c r="AN18" s="44" t="s">
        <v>440</v>
      </c>
      <c r="AO18" t="b">
        <f t="shared" si="2"/>
        <v>0</v>
      </c>
      <c r="AP18" s="44" t="s">
        <v>440</v>
      </c>
      <c r="AQ18" t="s">
        <v>98</v>
      </c>
      <c r="AS18" s="35">
        <v>2</v>
      </c>
      <c r="AT18" s="36" t="s">
        <v>124</v>
      </c>
      <c r="AU18" s="36">
        <v>5</v>
      </c>
      <c r="AV18" s="36">
        <v>5</v>
      </c>
      <c r="AW18" s="37">
        <v>5</v>
      </c>
      <c r="AX18" s="25" t="s">
        <v>65</v>
      </c>
    </row>
    <row r="19" spans="1:50" x14ac:dyDescent="0.35">
      <c r="A19" s="2" t="s">
        <v>153</v>
      </c>
      <c r="B19" s="39">
        <v>18</v>
      </c>
      <c r="C19" s="40">
        <v>44281</v>
      </c>
      <c r="D19" t="s">
        <v>61</v>
      </c>
      <c r="E19" t="s">
        <v>62</v>
      </c>
      <c r="F19" t="s">
        <v>154</v>
      </c>
      <c r="G19" s="41">
        <v>7.11</v>
      </c>
      <c r="H19" s="42">
        <v>7</v>
      </c>
      <c r="I19" t="s">
        <v>99</v>
      </c>
      <c r="J19" s="45" t="s">
        <v>75</v>
      </c>
      <c r="K19" s="8" t="s">
        <v>45</v>
      </c>
      <c r="L19" s="3">
        <v>6</v>
      </c>
      <c r="M19" s="3" t="s">
        <v>47</v>
      </c>
      <c r="N19" s="3" t="s">
        <v>48</v>
      </c>
      <c r="O19" s="3" t="s">
        <v>50</v>
      </c>
      <c r="P19" s="4" t="str">
        <f t="shared" si="1"/>
        <v>no</v>
      </c>
      <c r="Q19" s="6" t="s">
        <v>65</v>
      </c>
      <c r="R19" s="6" t="s">
        <v>65</v>
      </c>
      <c r="S19" s="6" t="s">
        <v>65</v>
      </c>
      <c r="T19" s="6" t="s">
        <v>65</v>
      </c>
      <c r="U19" s="19" t="s">
        <v>65</v>
      </c>
      <c r="V19" t="s">
        <v>63</v>
      </c>
      <c r="W19" t="s">
        <v>65</v>
      </c>
      <c r="X19" t="s">
        <v>66</v>
      </c>
      <c r="Y19" s="5" t="s">
        <v>67</v>
      </c>
      <c r="Z19" s="5" t="s">
        <v>63</v>
      </c>
      <c r="AA19" s="23" t="s">
        <v>68</v>
      </c>
      <c r="AB19" s="47">
        <f t="shared" si="0"/>
        <v>1</v>
      </c>
      <c r="AC19" t="s">
        <v>63</v>
      </c>
      <c r="AD19" t="s">
        <v>109</v>
      </c>
      <c r="AF19" t="s">
        <v>67</v>
      </c>
      <c r="AG19" t="s">
        <v>110</v>
      </c>
      <c r="AI19" t="s">
        <v>71</v>
      </c>
      <c r="AJ19" t="s">
        <v>72</v>
      </c>
      <c r="AL19" s="1" t="s">
        <v>156</v>
      </c>
      <c r="AM19" t="s">
        <v>442</v>
      </c>
      <c r="AN19" s="44" t="s">
        <v>442</v>
      </c>
      <c r="AO19" t="b">
        <f t="shared" si="2"/>
        <v>1</v>
      </c>
      <c r="AP19" t="s">
        <v>442</v>
      </c>
      <c r="AQ19" t="s">
        <v>74</v>
      </c>
      <c r="AS19" s="35">
        <v>2</v>
      </c>
      <c r="AT19" s="36" t="s">
        <v>155</v>
      </c>
      <c r="AU19" s="36">
        <v>5</v>
      </c>
      <c r="AV19" s="36">
        <v>5</v>
      </c>
      <c r="AW19" s="37">
        <v>4</v>
      </c>
      <c r="AX19" s="25" t="s">
        <v>65</v>
      </c>
    </row>
    <row r="20" spans="1:50" ht="29" x14ac:dyDescent="0.35">
      <c r="A20" s="2" t="s">
        <v>157</v>
      </c>
      <c r="B20" s="39">
        <v>19</v>
      </c>
      <c r="C20" s="40">
        <v>44282</v>
      </c>
      <c r="D20" t="s">
        <v>61</v>
      </c>
      <c r="E20" t="s">
        <v>62</v>
      </c>
      <c r="F20" t="s">
        <v>158</v>
      </c>
      <c r="G20" s="41">
        <v>8.36</v>
      </c>
      <c r="H20" s="42">
        <v>8</v>
      </c>
      <c r="I20" t="s">
        <v>81</v>
      </c>
      <c r="J20" s="45" t="s">
        <v>82</v>
      </c>
      <c r="K20" s="8" t="s">
        <v>44</v>
      </c>
      <c r="L20" s="3">
        <v>6</v>
      </c>
      <c r="M20" s="3" t="s">
        <v>47</v>
      </c>
      <c r="N20" s="3" t="s">
        <v>48</v>
      </c>
      <c r="O20" s="3" t="s">
        <v>50</v>
      </c>
      <c r="P20" s="4" t="str">
        <f t="shared" si="1"/>
        <v>no</v>
      </c>
      <c r="Q20" s="6" t="s">
        <v>65</v>
      </c>
      <c r="R20" s="6" t="s">
        <v>65</v>
      </c>
      <c r="S20" s="6" t="s">
        <v>65</v>
      </c>
      <c r="T20" s="6" t="s">
        <v>65</v>
      </c>
      <c r="U20" s="19" t="s">
        <v>65</v>
      </c>
      <c r="V20" t="s">
        <v>63</v>
      </c>
      <c r="W20" t="s">
        <v>65</v>
      </c>
      <c r="X20" t="s">
        <v>66</v>
      </c>
      <c r="Y20" s="5" t="s">
        <v>67</v>
      </c>
      <c r="Z20" s="5" t="s">
        <v>63</v>
      </c>
      <c r="AA20" s="23" t="s">
        <v>68</v>
      </c>
      <c r="AB20" s="47">
        <f t="shared" si="0"/>
        <v>1</v>
      </c>
      <c r="AC20" t="s">
        <v>63</v>
      </c>
      <c r="AD20" t="s">
        <v>109</v>
      </c>
      <c r="AF20" t="s">
        <v>67</v>
      </c>
      <c r="AG20" t="s">
        <v>95</v>
      </c>
      <c r="AH20" t="s">
        <v>183</v>
      </c>
      <c r="AI20" t="s">
        <v>96</v>
      </c>
      <c r="AJ20" t="s">
        <v>97</v>
      </c>
      <c r="AL20" s="1" t="s">
        <v>184</v>
      </c>
      <c r="AM20" t="s">
        <v>442</v>
      </c>
      <c r="AN20" s="44" t="s">
        <v>442</v>
      </c>
      <c r="AO20" t="b">
        <f t="shared" si="2"/>
        <v>1</v>
      </c>
      <c r="AP20" t="s">
        <v>442</v>
      </c>
      <c r="AQ20" t="s">
        <v>118</v>
      </c>
      <c r="AR20" t="s">
        <v>185</v>
      </c>
      <c r="AS20" s="35">
        <v>2</v>
      </c>
      <c r="AT20" s="36" t="s">
        <v>124</v>
      </c>
      <c r="AU20" s="36">
        <v>5</v>
      </c>
      <c r="AV20" s="36">
        <v>5</v>
      </c>
      <c r="AW20" s="37">
        <v>5</v>
      </c>
      <c r="AX20" s="25" t="s">
        <v>65</v>
      </c>
    </row>
    <row r="21" spans="1:50" ht="43.5" x14ac:dyDescent="0.35">
      <c r="A21" s="2" t="s">
        <v>159</v>
      </c>
      <c r="B21" s="39">
        <v>20</v>
      </c>
      <c r="C21" s="40">
        <v>44284</v>
      </c>
      <c r="D21" t="s">
        <v>61</v>
      </c>
      <c r="E21" t="s">
        <v>62</v>
      </c>
      <c r="F21" t="s">
        <v>160</v>
      </c>
      <c r="G21" s="41">
        <v>8.1199999999999992</v>
      </c>
      <c r="H21" s="42">
        <v>8</v>
      </c>
      <c r="I21" t="s">
        <v>81</v>
      </c>
      <c r="J21" s="45" t="s">
        <v>75</v>
      </c>
      <c r="K21" s="8" t="s">
        <v>44</v>
      </c>
      <c r="L21" s="3">
        <v>5</v>
      </c>
      <c r="M21" s="3" t="s">
        <v>47</v>
      </c>
      <c r="N21" s="3" t="s">
        <v>48</v>
      </c>
      <c r="O21" s="3" t="s">
        <v>49</v>
      </c>
      <c r="P21" s="4" t="str">
        <f t="shared" si="1"/>
        <v>no</v>
      </c>
      <c r="Q21" s="6" t="s">
        <v>65</v>
      </c>
      <c r="R21" s="6" t="s">
        <v>65</v>
      </c>
      <c r="S21" s="6" t="s">
        <v>65</v>
      </c>
      <c r="T21" s="6" t="s">
        <v>65</v>
      </c>
      <c r="U21" s="19" t="s">
        <v>65</v>
      </c>
      <c r="V21" t="s">
        <v>63</v>
      </c>
      <c r="W21" t="s">
        <v>65</v>
      </c>
      <c r="X21" t="s">
        <v>66</v>
      </c>
      <c r="Y21" s="5" t="s">
        <v>67</v>
      </c>
      <c r="Z21" s="5" t="s">
        <v>63</v>
      </c>
      <c r="AA21" s="23" t="s">
        <v>68</v>
      </c>
      <c r="AB21" s="47">
        <f t="shared" si="0"/>
        <v>1</v>
      </c>
      <c r="AC21" t="s">
        <v>65</v>
      </c>
      <c r="AD21" t="s">
        <v>69</v>
      </c>
      <c r="AE21" t="s">
        <v>180</v>
      </c>
      <c r="AF21" t="s">
        <v>66</v>
      </c>
      <c r="AG21" t="s">
        <v>70</v>
      </c>
      <c r="AI21" t="s">
        <v>71</v>
      </c>
      <c r="AJ21" t="s">
        <v>72</v>
      </c>
      <c r="AL21" s="1" t="s">
        <v>181</v>
      </c>
      <c r="AM21" t="s">
        <v>442</v>
      </c>
      <c r="AN21" s="44" t="s">
        <v>442</v>
      </c>
      <c r="AO21" t="b">
        <f t="shared" si="2"/>
        <v>1</v>
      </c>
      <c r="AP21" t="s">
        <v>442</v>
      </c>
      <c r="AQ21" t="s">
        <v>104</v>
      </c>
      <c r="AR21" t="s">
        <v>182</v>
      </c>
      <c r="AS21" s="35">
        <v>1</v>
      </c>
      <c r="AT21" s="36" t="s">
        <v>124</v>
      </c>
      <c r="AU21" s="36">
        <v>4</v>
      </c>
      <c r="AV21" s="36">
        <v>5</v>
      </c>
      <c r="AW21" s="37">
        <v>5</v>
      </c>
      <c r="AX21" s="25" t="s">
        <v>65</v>
      </c>
    </row>
    <row r="22" spans="1:50" ht="29" x14ac:dyDescent="0.35">
      <c r="A22" s="2" t="s">
        <v>161</v>
      </c>
      <c r="B22" s="39">
        <v>21</v>
      </c>
      <c r="C22" s="40">
        <v>44284</v>
      </c>
      <c r="D22" t="s">
        <v>61</v>
      </c>
      <c r="E22" t="s">
        <v>62</v>
      </c>
      <c r="F22" t="s">
        <v>162</v>
      </c>
      <c r="G22" s="41">
        <v>8.1199999999999992</v>
      </c>
      <c r="H22" s="42">
        <v>8</v>
      </c>
      <c r="I22" t="s">
        <v>99</v>
      </c>
      <c r="J22" s="45" t="s">
        <v>82</v>
      </c>
      <c r="K22" s="8" t="s">
        <v>43</v>
      </c>
      <c r="L22" s="3">
        <v>5</v>
      </c>
      <c r="M22" s="3" t="s">
        <v>47</v>
      </c>
      <c r="N22" s="3" t="s">
        <v>48</v>
      </c>
      <c r="O22" s="3" t="s">
        <v>49</v>
      </c>
      <c r="P22" s="4" t="str">
        <f t="shared" si="1"/>
        <v>no</v>
      </c>
      <c r="Q22" s="6" t="s">
        <v>65</v>
      </c>
      <c r="R22" s="6" t="s">
        <v>65</v>
      </c>
      <c r="S22" s="6" t="s">
        <v>65</v>
      </c>
      <c r="T22" s="6" t="s">
        <v>65</v>
      </c>
      <c r="U22" s="19" t="s">
        <v>65</v>
      </c>
      <c r="V22" t="s">
        <v>63</v>
      </c>
      <c r="W22" t="s">
        <v>65</v>
      </c>
      <c r="X22" t="s">
        <v>66</v>
      </c>
      <c r="Y22" s="5" t="s">
        <v>67</v>
      </c>
      <c r="Z22" s="5" t="s">
        <v>63</v>
      </c>
      <c r="AA22" s="23" t="s">
        <v>68</v>
      </c>
      <c r="AB22" s="47">
        <f t="shared" si="0"/>
        <v>1</v>
      </c>
      <c r="AC22" t="s">
        <v>65</v>
      </c>
      <c r="AD22" t="s">
        <v>69</v>
      </c>
      <c r="AE22" t="s">
        <v>176</v>
      </c>
      <c r="AF22" t="s">
        <v>66</v>
      </c>
      <c r="AG22" t="s">
        <v>70</v>
      </c>
      <c r="AI22" t="s">
        <v>71</v>
      </c>
      <c r="AJ22" t="s">
        <v>80</v>
      </c>
      <c r="AK22" t="s">
        <v>177</v>
      </c>
      <c r="AL22" s="1" t="s">
        <v>178</v>
      </c>
      <c r="AM22" s="44" t="s">
        <v>447</v>
      </c>
      <c r="AN22" s="44" t="s">
        <v>447</v>
      </c>
      <c r="AO22" t="b">
        <f t="shared" si="2"/>
        <v>1</v>
      </c>
      <c r="AP22" s="44" t="s">
        <v>447</v>
      </c>
      <c r="AQ22" t="s">
        <v>74</v>
      </c>
      <c r="AR22" t="s">
        <v>179</v>
      </c>
      <c r="AS22" s="35">
        <v>1</v>
      </c>
      <c r="AT22" s="36" t="s">
        <v>124</v>
      </c>
      <c r="AU22" s="36">
        <v>5</v>
      </c>
      <c r="AV22" s="36">
        <v>5</v>
      </c>
      <c r="AW22" s="37">
        <v>5</v>
      </c>
      <c r="AX22" s="25" t="s">
        <v>65</v>
      </c>
    </row>
    <row r="23" spans="1:50" ht="43.5" x14ac:dyDescent="0.35">
      <c r="A23" s="2" t="s">
        <v>164</v>
      </c>
      <c r="B23" s="39">
        <v>22</v>
      </c>
      <c r="C23" s="40">
        <v>44284</v>
      </c>
      <c r="D23" t="s">
        <v>61</v>
      </c>
      <c r="E23" t="s">
        <v>62</v>
      </c>
      <c r="F23" t="s">
        <v>163</v>
      </c>
      <c r="G23" s="41">
        <v>5.77</v>
      </c>
      <c r="H23" s="42">
        <v>5</v>
      </c>
      <c r="I23" t="s">
        <v>99</v>
      </c>
      <c r="J23" s="45" t="s">
        <v>75</v>
      </c>
      <c r="K23" s="8" t="s">
        <v>45</v>
      </c>
      <c r="L23" s="3">
        <v>2</v>
      </c>
      <c r="M23" s="3" t="s">
        <v>46</v>
      </c>
      <c r="N23" s="3" t="s">
        <v>48</v>
      </c>
      <c r="O23" s="3" t="s">
        <v>50</v>
      </c>
      <c r="P23" s="4" t="str">
        <f t="shared" si="1"/>
        <v>no</v>
      </c>
      <c r="Q23" s="6" t="s">
        <v>65</v>
      </c>
      <c r="R23" s="6" t="s">
        <v>65</v>
      </c>
      <c r="S23" s="6" t="s">
        <v>65</v>
      </c>
      <c r="T23" s="6" t="s">
        <v>65</v>
      </c>
      <c r="U23" s="19" t="s">
        <v>65</v>
      </c>
      <c r="V23" t="s">
        <v>63</v>
      </c>
      <c r="W23" t="s">
        <v>65</v>
      </c>
      <c r="X23" t="s">
        <v>66</v>
      </c>
      <c r="Y23" s="5" t="s">
        <v>67</v>
      </c>
      <c r="Z23" s="5" t="s">
        <v>63</v>
      </c>
      <c r="AA23" s="23" t="s">
        <v>68</v>
      </c>
      <c r="AB23" s="47">
        <f t="shared" si="0"/>
        <v>1</v>
      </c>
      <c r="AC23" t="s">
        <v>63</v>
      </c>
      <c r="AD23" t="s">
        <v>94</v>
      </c>
      <c r="AE23" t="s">
        <v>174</v>
      </c>
      <c r="AF23" t="s">
        <v>67</v>
      </c>
      <c r="AG23" t="s">
        <v>95</v>
      </c>
      <c r="AI23" t="s">
        <v>71</v>
      </c>
      <c r="AJ23" t="s">
        <v>72</v>
      </c>
      <c r="AL23" s="1" t="s">
        <v>175</v>
      </c>
      <c r="AM23" t="s">
        <v>449</v>
      </c>
      <c r="AN23" s="44" t="s">
        <v>449</v>
      </c>
      <c r="AO23" t="b">
        <f t="shared" si="2"/>
        <v>1</v>
      </c>
      <c r="AP23" t="s">
        <v>449</v>
      </c>
      <c r="AQ23" t="s">
        <v>98</v>
      </c>
      <c r="AS23" s="35">
        <v>2</v>
      </c>
      <c r="AT23" s="36" t="s">
        <v>124</v>
      </c>
      <c r="AU23" s="36">
        <v>5</v>
      </c>
      <c r="AV23" s="36">
        <v>5</v>
      </c>
      <c r="AW23" s="37">
        <v>5</v>
      </c>
      <c r="AX23" s="25" t="s">
        <v>65</v>
      </c>
    </row>
    <row r="24" spans="1:50" ht="29" x14ac:dyDescent="0.35">
      <c r="A24" s="2" t="s">
        <v>166</v>
      </c>
      <c r="B24" s="39">
        <v>23</v>
      </c>
      <c r="C24" s="40">
        <v>44284</v>
      </c>
      <c r="D24" t="s">
        <v>61</v>
      </c>
      <c r="E24" t="s">
        <v>62</v>
      </c>
      <c r="F24" t="s">
        <v>165</v>
      </c>
      <c r="G24" s="41">
        <v>8.06</v>
      </c>
      <c r="H24" s="42">
        <v>8</v>
      </c>
      <c r="I24" t="s">
        <v>120</v>
      </c>
      <c r="J24" s="45" t="s">
        <v>75</v>
      </c>
      <c r="K24" s="8" t="s">
        <v>45</v>
      </c>
      <c r="L24" s="3">
        <v>7</v>
      </c>
      <c r="M24" s="3" t="s">
        <v>47</v>
      </c>
      <c r="N24" s="3" t="s">
        <v>51</v>
      </c>
      <c r="O24" s="3" t="s">
        <v>49</v>
      </c>
      <c r="P24" s="4" t="str">
        <f t="shared" si="1"/>
        <v>no</v>
      </c>
      <c r="Q24" s="6" t="s">
        <v>65</v>
      </c>
      <c r="R24" s="6" t="s">
        <v>65</v>
      </c>
      <c r="S24" s="6" t="s">
        <v>65</v>
      </c>
      <c r="T24" s="6" t="s">
        <v>65</v>
      </c>
      <c r="U24" s="19" t="s">
        <v>65</v>
      </c>
      <c r="V24" t="s">
        <v>63</v>
      </c>
      <c r="W24" t="s">
        <v>65</v>
      </c>
      <c r="X24" t="s">
        <v>66</v>
      </c>
      <c r="Y24" s="5" t="s">
        <v>67</v>
      </c>
      <c r="Z24" s="5" t="s">
        <v>63</v>
      </c>
      <c r="AA24" s="23" t="s">
        <v>79</v>
      </c>
      <c r="AB24" s="47">
        <f t="shared" si="0"/>
        <v>1</v>
      </c>
      <c r="AC24" t="s">
        <v>65</v>
      </c>
      <c r="AD24" t="s">
        <v>69</v>
      </c>
      <c r="AF24" t="s">
        <v>66</v>
      </c>
      <c r="AG24" t="s">
        <v>70</v>
      </c>
      <c r="AI24" t="s">
        <v>96</v>
      </c>
      <c r="AJ24" t="s">
        <v>97</v>
      </c>
      <c r="AL24" s="1" t="s">
        <v>167</v>
      </c>
      <c r="AM24" t="s">
        <v>439</v>
      </c>
      <c r="AN24" s="44" t="s">
        <v>439</v>
      </c>
      <c r="AO24" t="b">
        <f t="shared" si="2"/>
        <v>1</v>
      </c>
      <c r="AP24" t="s">
        <v>439</v>
      </c>
      <c r="AQ24" t="s">
        <v>98</v>
      </c>
      <c r="AR24" t="s">
        <v>168</v>
      </c>
      <c r="AS24" s="35">
        <v>2</v>
      </c>
      <c r="AT24" s="36" t="s">
        <v>124</v>
      </c>
      <c r="AU24" s="36">
        <v>4</v>
      </c>
      <c r="AV24" s="36">
        <v>5</v>
      </c>
      <c r="AW24" s="37">
        <v>5</v>
      </c>
      <c r="AX24" s="25" t="s">
        <v>65</v>
      </c>
    </row>
    <row r="25" spans="1:50" ht="43.5" x14ac:dyDescent="0.35">
      <c r="A25" s="2" t="s">
        <v>173</v>
      </c>
      <c r="B25" s="39">
        <v>24</v>
      </c>
      <c r="C25" s="40">
        <v>44285</v>
      </c>
      <c r="D25" t="s">
        <v>61</v>
      </c>
      <c r="E25" t="s">
        <v>62</v>
      </c>
      <c r="F25" t="s">
        <v>171</v>
      </c>
      <c r="G25" s="41">
        <v>7.37</v>
      </c>
      <c r="H25" s="42">
        <v>7</v>
      </c>
      <c r="I25" t="s">
        <v>172</v>
      </c>
      <c r="J25" s="45" t="s">
        <v>75</v>
      </c>
      <c r="K25" s="8" t="s">
        <v>43</v>
      </c>
      <c r="L25" s="3">
        <v>7</v>
      </c>
      <c r="M25" s="3" t="s">
        <v>47</v>
      </c>
      <c r="N25" s="3" t="s">
        <v>51</v>
      </c>
      <c r="O25" s="3" t="s">
        <v>49</v>
      </c>
      <c r="P25" s="4" t="str">
        <f t="shared" si="1"/>
        <v>no</v>
      </c>
      <c r="Q25" s="6" t="s">
        <v>65</v>
      </c>
      <c r="R25" s="6" t="s">
        <v>65</v>
      </c>
      <c r="S25" s="6" t="s">
        <v>65</v>
      </c>
      <c r="T25" s="6" t="s">
        <v>65</v>
      </c>
      <c r="U25" s="19" t="s">
        <v>65</v>
      </c>
      <c r="V25" t="s">
        <v>63</v>
      </c>
      <c r="W25" t="s">
        <v>65</v>
      </c>
      <c r="X25" t="s">
        <v>66</v>
      </c>
      <c r="Y25" s="5" t="s">
        <v>67</v>
      </c>
      <c r="Z25" s="5" t="s">
        <v>63</v>
      </c>
      <c r="AA25" s="23" t="s">
        <v>79</v>
      </c>
      <c r="AB25" s="47">
        <f t="shared" si="0"/>
        <v>1</v>
      </c>
      <c r="AC25" t="s">
        <v>65</v>
      </c>
      <c r="AD25" t="s">
        <v>69</v>
      </c>
      <c r="AF25" t="s">
        <v>66</v>
      </c>
      <c r="AG25" t="s">
        <v>70</v>
      </c>
      <c r="AH25" t="s">
        <v>386</v>
      </c>
      <c r="AI25" t="s">
        <v>96</v>
      </c>
      <c r="AJ25" t="s">
        <v>126</v>
      </c>
      <c r="AK25" t="s">
        <v>387</v>
      </c>
      <c r="AL25" s="1" t="s">
        <v>388</v>
      </c>
      <c r="AM25" t="s">
        <v>442</v>
      </c>
      <c r="AN25" s="44" t="s">
        <v>442</v>
      </c>
      <c r="AO25" t="b">
        <f t="shared" si="2"/>
        <v>1</v>
      </c>
      <c r="AP25" t="s">
        <v>442</v>
      </c>
      <c r="AQ25" t="s">
        <v>98</v>
      </c>
      <c r="AS25" s="35">
        <v>3</v>
      </c>
      <c r="AT25" s="36" t="s">
        <v>124</v>
      </c>
      <c r="AU25" s="36">
        <v>5</v>
      </c>
      <c r="AV25" s="36">
        <v>5</v>
      </c>
      <c r="AW25" s="37">
        <v>5</v>
      </c>
      <c r="AX25" s="25" t="s">
        <v>65</v>
      </c>
    </row>
    <row r="26" spans="1:50" ht="29" x14ac:dyDescent="0.35">
      <c r="A26" s="2" t="s">
        <v>187</v>
      </c>
      <c r="B26" s="39">
        <v>25</v>
      </c>
      <c r="C26" s="40">
        <v>44286</v>
      </c>
      <c r="D26" t="s">
        <v>61</v>
      </c>
      <c r="E26" t="s">
        <v>62</v>
      </c>
      <c r="F26" t="s">
        <v>186</v>
      </c>
      <c r="G26" s="41">
        <v>6.79</v>
      </c>
      <c r="H26" s="42">
        <v>6</v>
      </c>
      <c r="I26" t="s">
        <v>99</v>
      </c>
      <c r="J26" s="45" t="s">
        <v>75</v>
      </c>
      <c r="K26" s="8" t="s">
        <v>43</v>
      </c>
      <c r="L26" s="3">
        <v>4</v>
      </c>
      <c r="M26" s="3" t="s">
        <v>46</v>
      </c>
      <c r="N26" s="3" t="s">
        <v>51</v>
      </c>
      <c r="O26" s="3" t="s">
        <v>50</v>
      </c>
      <c r="P26" s="4" t="str">
        <f t="shared" si="1"/>
        <v>no</v>
      </c>
      <c r="Q26" s="6" t="s">
        <v>65</v>
      </c>
      <c r="R26" s="6" t="s">
        <v>65</v>
      </c>
      <c r="S26" s="6" t="s">
        <v>65</v>
      </c>
      <c r="T26" s="6" t="s">
        <v>65</v>
      </c>
      <c r="U26" s="19" t="s">
        <v>65</v>
      </c>
      <c r="V26" t="s">
        <v>63</v>
      </c>
      <c r="W26" t="s">
        <v>65</v>
      </c>
      <c r="X26" t="s">
        <v>66</v>
      </c>
      <c r="Y26" s="5" t="s">
        <v>67</v>
      </c>
      <c r="Z26" s="5" t="s">
        <v>63</v>
      </c>
      <c r="AA26" s="23" t="s">
        <v>79</v>
      </c>
      <c r="AB26" s="47"/>
      <c r="AC26" t="s">
        <v>63</v>
      </c>
      <c r="AD26" t="s">
        <v>109</v>
      </c>
      <c r="AE26" t="s">
        <v>189</v>
      </c>
      <c r="AF26" t="s">
        <v>66</v>
      </c>
      <c r="AG26" t="s">
        <v>87</v>
      </c>
      <c r="AI26" t="s">
        <v>71</v>
      </c>
      <c r="AJ26" t="s">
        <v>80</v>
      </c>
      <c r="AL26" s="1" t="s">
        <v>190</v>
      </c>
      <c r="AM26" s="1" t="s">
        <v>448</v>
      </c>
      <c r="AN26" s="49" t="s">
        <v>448</v>
      </c>
      <c r="AO26" t="b">
        <f t="shared" si="2"/>
        <v>1</v>
      </c>
      <c r="AP26" s="1" t="s">
        <v>448</v>
      </c>
      <c r="AQ26" s="1" t="s">
        <v>74</v>
      </c>
      <c r="AS26" s="35">
        <v>3</v>
      </c>
      <c r="AT26" s="36" t="s">
        <v>188</v>
      </c>
      <c r="AU26" s="36">
        <v>5</v>
      </c>
      <c r="AV26" s="36">
        <v>5</v>
      </c>
      <c r="AW26" s="37">
        <v>5</v>
      </c>
      <c r="AX26" s="25" t="s">
        <v>65</v>
      </c>
    </row>
    <row r="27" spans="1:50" ht="29" x14ac:dyDescent="0.35">
      <c r="A27" s="2" t="s">
        <v>191</v>
      </c>
      <c r="B27" s="39">
        <v>26</v>
      </c>
      <c r="C27" s="40">
        <v>44287</v>
      </c>
      <c r="D27" t="s">
        <v>61</v>
      </c>
      <c r="E27" t="s">
        <v>62</v>
      </c>
      <c r="F27" t="s">
        <v>192</v>
      </c>
      <c r="G27" s="41">
        <v>6.96</v>
      </c>
      <c r="H27" s="42">
        <v>6</v>
      </c>
      <c r="I27" t="s">
        <v>99</v>
      </c>
      <c r="J27" s="45" t="s">
        <v>82</v>
      </c>
      <c r="K27" s="8" t="s">
        <v>44</v>
      </c>
      <c r="L27" s="3">
        <v>2</v>
      </c>
      <c r="M27" s="3" t="s">
        <v>46</v>
      </c>
      <c r="N27" s="3" t="s">
        <v>48</v>
      </c>
      <c r="O27" s="3" t="s">
        <v>50</v>
      </c>
      <c r="P27" s="4" t="str">
        <f t="shared" si="1"/>
        <v>no</v>
      </c>
      <c r="Q27" s="6" t="s">
        <v>65</v>
      </c>
      <c r="R27" s="6" t="s">
        <v>65</v>
      </c>
      <c r="S27" s="6" t="s">
        <v>65</v>
      </c>
      <c r="T27" s="6" t="s">
        <v>65</v>
      </c>
      <c r="U27" s="19" t="s">
        <v>65</v>
      </c>
      <c r="V27" t="s">
        <v>63</v>
      </c>
      <c r="W27" t="s">
        <v>65</v>
      </c>
      <c r="X27" t="s">
        <v>66</v>
      </c>
      <c r="Y27" s="5" t="s">
        <v>67</v>
      </c>
      <c r="Z27" s="5" t="s">
        <v>63</v>
      </c>
      <c r="AA27" s="23" t="s">
        <v>68</v>
      </c>
      <c r="AB27" s="47"/>
      <c r="AC27" t="s">
        <v>63</v>
      </c>
      <c r="AD27" t="s">
        <v>109</v>
      </c>
      <c r="AE27" t="s">
        <v>428</v>
      </c>
      <c r="AF27" t="s">
        <v>67</v>
      </c>
      <c r="AG27" t="s">
        <v>110</v>
      </c>
      <c r="AH27" t="s">
        <v>429</v>
      </c>
      <c r="AI27" t="s">
        <v>71</v>
      </c>
      <c r="AJ27" t="s">
        <v>80</v>
      </c>
      <c r="AK27" t="s">
        <v>430</v>
      </c>
      <c r="AL27" s="1" t="s">
        <v>431</v>
      </c>
      <c r="AM27" t="s">
        <v>449</v>
      </c>
      <c r="AN27" s="44" t="s">
        <v>449</v>
      </c>
      <c r="AO27" t="b">
        <f t="shared" si="2"/>
        <v>1</v>
      </c>
      <c r="AP27" t="s">
        <v>449</v>
      </c>
      <c r="AQ27" t="s">
        <v>74</v>
      </c>
      <c r="AR27" t="s">
        <v>432</v>
      </c>
      <c r="AS27" s="35">
        <v>2</v>
      </c>
      <c r="AT27" s="36" t="s">
        <v>64</v>
      </c>
      <c r="AU27" s="36">
        <v>4</v>
      </c>
      <c r="AV27" s="36">
        <v>4</v>
      </c>
      <c r="AW27" s="37">
        <v>4</v>
      </c>
      <c r="AX27" s="25" t="s">
        <v>65</v>
      </c>
    </row>
    <row r="28" spans="1:50" x14ac:dyDescent="0.35">
      <c r="A28" s="2" t="s">
        <v>194</v>
      </c>
      <c r="B28" s="39">
        <v>27</v>
      </c>
      <c r="C28" s="40">
        <v>44288</v>
      </c>
      <c r="D28" t="s">
        <v>61</v>
      </c>
      <c r="E28" t="s">
        <v>62</v>
      </c>
      <c r="F28" t="s">
        <v>193</v>
      </c>
      <c r="G28" s="41">
        <v>6.05</v>
      </c>
      <c r="H28" s="42">
        <v>6</v>
      </c>
      <c r="I28" t="s">
        <v>81</v>
      </c>
      <c r="J28" s="45" t="s">
        <v>75</v>
      </c>
      <c r="K28" s="8" t="s">
        <v>45</v>
      </c>
      <c r="L28" s="3">
        <v>7</v>
      </c>
      <c r="M28" s="3" t="s">
        <v>47</v>
      </c>
      <c r="N28" s="3" t="s">
        <v>51</v>
      </c>
      <c r="O28" s="3" t="s">
        <v>49</v>
      </c>
      <c r="P28" s="4" t="str">
        <f t="shared" si="1"/>
        <v>no</v>
      </c>
      <c r="Q28" s="6" t="s">
        <v>65</v>
      </c>
      <c r="R28" s="6" t="s">
        <v>65</v>
      </c>
      <c r="S28" s="6" t="s">
        <v>65</v>
      </c>
      <c r="T28" s="6" t="s">
        <v>65</v>
      </c>
      <c r="U28" s="19" t="s">
        <v>65</v>
      </c>
      <c r="V28" t="s">
        <v>63</v>
      </c>
      <c r="W28" t="s">
        <v>65</v>
      </c>
      <c r="X28" t="s">
        <v>66</v>
      </c>
      <c r="Y28" s="5" t="s">
        <v>67</v>
      </c>
      <c r="Z28" s="5" t="s">
        <v>63</v>
      </c>
      <c r="AA28" s="23" t="s">
        <v>79</v>
      </c>
      <c r="AB28" s="47"/>
      <c r="AC28" t="s">
        <v>65</v>
      </c>
      <c r="AD28" t="s">
        <v>69</v>
      </c>
      <c r="AF28" t="s">
        <v>66</v>
      </c>
      <c r="AG28" t="s">
        <v>70</v>
      </c>
      <c r="AI28" t="s">
        <v>96</v>
      </c>
      <c r="AJ28" t="s">
        <v>97</v>
      </c>
      <c r="AL28" s="1" t="s">
        <v>195</v>
      </c>
      <c r="AM28" t="s">
        <v>441</v>
      </c>
      <c r="AN28" s="44" t="s">
        <v>441</v>
      </c>
      <c r="AO28" t="b">
        <f t="shared" si="2"/>
        <v>1</v>
      </c>
      <c r="AP28" t="s">
        <v>441</v>
      </c>
      <c r="AS28" s="35">
        <v>1</v>
      </c>
      <c r="AT28" s="36" t="s">
        <v>196</v>
      </c>
      <c r="AU28" s="36">
        <v>5</v>
      </c>
      <c r="AV28" s="36">
        <v>5</v>
      </c>
      <c r="AW28" s="37">
        <v>5</v>
      </c>
      <c r="AX28" s="25" t="s">
        <v>65</v>
      </c>
    </row>
    <row r="29" spans="1:50" ht="72.5" x14ac:dyDescent="0.35">
      <c r="A29" s="2" t="s">
        <v>197</v>
      </c>
      <c r="B29" s="39">
        <v>28</v>
      </c>
      <c r="C29" s="40">
        <v>44293</v>
      </c>
      <c r="D29" t="s">
        <v>61</v>
      </c>
      <c r="E29" t="s">
        <v>62</v>
      </c>
      <c r="F29" t="s">
        <v>199</v>
      </c>
      <c r="G29" s="41">
        <v>8.73</v>
      </c>
      <c r="H29" s="42">
        <v>8</v>
      </c>
      <c r="I29" t="s">
        <v>76</v>
      </c>
      <c r="J29" s="45" t="s">
        <v>82</v>
      </c>
      <c r="K29" s="8" t="s">
        <v>43</v>
      </c>
      <c r="L29" s="3">
        <v>5</v>
      </c>
      <c r="M29" s="3" t="s">
        <v>47</v>
      </c>
      <c r="N29" s="3" t="s">
        <v>48</v>
      </c>
      <c r="O29" s="3" t="s">
        <v>49</v>
      </c>
      <c r="P29" s="4" t="str">
        <f t="shared" si="1"/>
        <v>no</v>
      </c>
      <c r="Q29" s="6" t="s">
        <v>65</v>
      </c>
      <c r="R29" s="6" t="s">
        <v>65</v>
      </c>
      <c r="S29" s="6" t="s">
        <v>65</v>
      </c>
      <c r="T29" s="6" t="s">
        <v>65</v>
      </c>
      <c r="U29" s="19" t="s">
        <v>65</v>
      </c>
      <c r="V29" t="s">
        <v>65</v>
      </c>
      <c r="W29" t="s">
        <v>65</v>
      </c>
      <c r="X29" t="s">
        <v>66</v>
      </c>
      <c r="Y29" s="5" t="s">
        <v>67</v>
      </c>
      <c r="Z29" s="5" t="s">
        <v>65</v>
      </c>
      <c r="AA29" s="23" t="s">
        <v>68</v>
      </c>
      <c r="AB29" s="47"/>
      <c r="AC29" t="s">
        <v>65</v>
      </c>
      <c r="AD29" t="s">
        <v>69</v>
      </c>
      <c r="AE29" t="s">
        <v>382</v>
      </c>
      <c r="AF29" t="s">
        <v>66</v>
      </c>
      <c r="AG29" t="s">
        <v>70</v>
      </c>
      <c r="AI29" t="s">
        <v>71</v>
      </c>
      <c r="AJ29" t="s">
        <v>72</v>
      </c>
      <c r="AK29" t="s">
        <v>383</v>
      </c>
      <c r="AL29" s="1" t="s">
        <v>384</v>
      </c>
      <c r="AM29" t="s">
        <v>448</v>
      </c>
      <c r="AN29" s="44" t="s">
        <v>448</v>
      </c>
      <c r="AO29" t="b">
        <f t="shared" si="2"/>
        <v>1</v>
      </c>
      <c r="AP29" t="s">
        <v>448</v>
      </c>
      <c r="AQ29" t="s">
        <v>98</v>
      </c>
      <c r="AR29" t="s">
        <v>385</v>
      </c>
      <c r="AS29" s="35">
        <v>3</v>
      </c>
      <c r="AT29" s="36" t="s">
        <v>198</v>
      </c>
      <c r="AU29" s="36">
        <v>2</v>
      </c>
      <c r="AV29" s="36">
        <v>5</v>
      </c>
      <c r="AW29" s="37">
        <v>3</v>
      </c>
      <c r="AX29" s="25" t="s">
        <v>65</v>
      </c>
    </row>
    <row r="30" spans="1:50" ht="29" x14ac:dyDescent="0.35">
      <c r="A30" s="2" t="s">
        <v>201</v>
      </c>
      <c r="B30" s="39">
        <v>29</v>
      </c>
      <c r="C30" s="40">
        <v>44293</v>
      </c>
      <c r="D30" t="s">
        <v>61</v>
      </c>
      <c r="E30" t="s">
        <v>62</v>
      </c>
      <c r="F30" t="s">
        <v>202</v>
      </c>
      <c r="G30" s="41">
        <v>7.43</v>
      </c>
      <c r="H30" s="42">
        <v>7</v>
      </c>
      <c r="I30" t="s">
        <v>200</v>
      </c>
      <c r="J30" s="45" t="s">
        <v>75</v>
      </c>
      <c r="K30" s="8" t="s">
        <v>44</v>
      </c>
      <c r="L30" s="3">
        <v>4</v>
      </c>
      <c r="M30" s="3" t="s">
        <v>46</v>
      </c>
      <c r="N30" s="3" t="s">
        <v>51</v>
      </c>
      <c r="O30" s="3" t="s">
        <v>50</v>
      </c>
      <c r="P30" s="4" t="str">
        <f t="shared" si="1"/>
        <v>no</v>
      </c>
      <c r="Q30" s="6" t="s">
        <v>65</v>
      </c>
      <c r="R30" s="6" t="s">
        <v>65</v>
      </c>
      <c r="S30" s="6" t="s">
        <v>65</v>
      </c>
      <c r="T30" s="6" t="s">
        <v>65</v>
      </c>
      <c r="U30" s="19" t="s">
        <v>65</v>
      </c>
      <c r="V30" t="s">
        <v>63</v>
      </c>
      <c r="W30" t="s">
        <v>65</v>
      </c>
      <c r="X30" t="s">
        <v>66</v>
      </c>
      <c r="Y30" s="5" t="s">
        <v>67</v>
      </c>
      <c r="Z30" s="5" t="s">
        <v>63</v>
      </c>
      <c r="AA30" s="23" t="s">
        <v>79</v>
      </c>
      <c r="AB30" s="47"/>
      <c r="AC30" t="s">
        <v>63</v>
      </c>
      <c r="AD30" t="s">
        <v>94</v>
      </c>
      <c r="AE30" t="s">
        <v>379</v>
      </c>
      <c r="AF30" t="s">
        <v>67</v>
      </c>
      <c r="AG30" t="s">
        <v>110</v>
      </c>
      <c r="AI30" t="s">
        <v>96</v>
      </c>
      <c r="AJ30" t="s">
        <v>97</v>
      </c>
      <c r="AL30" s="1" t="s">
        <v>380</v>
      </c>
      <c r="AM30" t="s">
        <v>442</v>
      </c>
      <c r="AN30" s="44" t="s">
        <v>442</v>
      </c>
      <c r="AO30" t="b">
        <f t="shared" si="2"/>
        <v>1</v>
      </c>
      <c r="AP30" t="s">
        <v>442</v>
      </c>
      <c r="AQ30" t="s">
        <v>74</v>
      </c>
      <c r="AR30" t="s">
        <v>381</v>
      </c>
      <c r="AS30" s="35">
        <v>3</v>
      </c>
      <c r="AT30" s="36" t="s">
        <v>124</v>
      </c>
      <c r="AU30" s="36">
        <v>5</v>
      </c>
      <c r="AV30" s="36">
        <v>5</v>
      </c>
      <c r="AW30" s="37">
        <v>4</v>
      </c>
      <c r="AX30" s="25" t="s">
        <v>65</v>
      </c>
    </row>
    <row r="31" spans="1:50" ht="29" x14ac:dyDescent="0.35">
      <c r="A31" s="2" t="s">
        <v>204</v>
      </c>
      <c r="B31" s="39">
        <v>30</v>
      </c>
      <c r="C31" s="40">
        <v>44294</v>
      </c>
      <c r="D31" t="s">
        <v>61</v>
      </c>
      <c r="E31" t="s">
        <v>62</v>
      </c>
      <c r="F31" t="s">
        <v>203</v>
      </c>
      <c r="G31" s="41">
        <v>8.31</v>
      </c>
      <c r="H31" s="42">
        <v>8</v>
      </c>
      <c r="I31" t="s">
        <v>99</v>
      </c>
      <c r="J31" s="45" t="s">
        <v>82</v>
      </c>
      <c r="K31" s="8" t="s">
        <v>45</v>
      </c>
      <c r="L31" s="3">
        <v>1</v>
      </c>
      <c r="M31" s="3" t="s">
        <v>46</v>
      </c>
      <c r="N31" s="3" t="s">
        <v>48</v>
      </c>
      <c r="O31" s="3" t="s">
        <v>49</v>
      </c>
      <c r="P31" s="4" t="str">
        <f t="shared" si="1"/>
        <v>no</v>
      </c>
      <c r="Q31" s="6" t="s">
        <v>65</v>
      </c>
      <c r="R31" s="6" t="s">
        <v>65</v>
      </c>
      <c r="S31" s="6" t="s">
        <v>65</v>
      </c>
      <c r="T31" s="6" t="s">
        <v>65</v>
      </c>
      <c r="U31" s="19" t="s">
        <v>65</v>
      </c>
      <c r="V31" t="s">
        <v>63</v>
      </c>
      <c r="W31" t="s">
        <v>65</v>
      </c>
      <c r="X31" t="s">
        <v>66</v>
      </c>
      <c r="Y31" s="5" t="s">
        <v>67</v>
      </c>
      <c r="Z31" s="5" t="s">
        <v>63</v>
      </c>
      <c r="AA31" s="23" t="s">
        <v>68</v>
      </c>
      <c r="AB31" s="47"/>
      <c r="AC31" t="s">
        <v>63</v>
      </c>
      <c r="AD31" t="s">
        <v>94</v>
      </c>
      <c r="AF31" t="s">
        <v>67</v>
      </c>
      <c r="AG31" t="s">
        <v>95</v>
      </c>
      <c r="AI31" t="s">
        <v>96</v>
      </c>
      <c r="AJ31" t="s">
        <v>97</v>
      </c>
      <c r="AL31" s="1" t="s">
        <v>206</v>
      </c>
      <c r="AM31" t="s">
        <v>439</v>
      </c>
      <c r="AN31" s="44" t="s">
        <v>439</v>
      </c>
      <c r="AO31" t="b">
        <f t="shared" si="2"/>
        <v>1</v>
      </c>
      <c r="AP31" t="s">
        <v>439</v>
      </c>
      <c r="AQ31" t="s">
        <v>98</v>
      </c>
      <c r="AS31" s="35">
        <v>3</v>
      </c>
      <c r="AT31" s="36" t="s">
        <v>124</v>
      </c>
      <c r="AU31" s="36">
        <v>5</v>
      </c>
      <c r="AV31" s="36">
        <v>5</v>
      </c>
      <c r="AW31" s="37">
        <v>3</v>
      </c>
      <c r="AX31" s="25" t="s">
        <v>65</v>
      </c>
    </row>
    <row r="32" spans="1:50" ht="145" x14ac:dyDescent="0.35">
      <c r="A32" s="2" t="s">
        <v>207</v>
      </c>
      <c r="B32" s="39">
        <v>31</v>
      </c>
      <c r="C32" s="40">
        <v>44294</v>
      </c>
      <c r="D32" t="s">
        <v>61</v>
      </c>
      <c r="E32" t="s">
        <v>62</v>
      </c>
      <c r="F32" t="s">
        <v>205</v>
      </c>
      <c r="G32" s="41">
        <v>7.56</v>
      </c>
      <c r="H32" s="42">
        <v>7</v>
      </c>
      <c r="I32" t="s">
        <v>99</v>
      </c>
      <c r="J32" s="45" t="s">
        <v>75</v>
      </c>
      <c r="K32" s="8" t="s">
        <v>45</v>
      </c>
      <c r="L32" s="3">
        <v>6</v>
      </c>
      <c r="M32" s="3" t="s">
        <v>47</v>
      </c>
      <c r="N32" s="3" t="s">
        <v>48</v>
      </c>
      <c r="O32" s="3" t="s">
        <v>50</v>
      </c>
      <c r="P32" s="4" t="str">
        <f t="shared" si="1"/>
        <v>no</v>
      </c>
      <c r="Q32" s="6" t="s">
        <v>65</v>
      </c>
      <c r="R32" s="6" t="s">
        <v>65</v>
      </c>
      <c r="S32" s="6" t="s">
        <v>65</v>
      </c>
      <c r="T32" s="6" t="s">
        <v>65</v>
      </c>
      <c r="U32" s="19" t="s">
        <v>65</v>
      </c>
      <c r="V32" t="s">
        <v>63</v>
      </c>
      <c r="W32" t="s">
        <v>65</v>
      </c>
      <c r="X32" t="s">
        <v>66</v>
      </c>
      <c r="Y32" s="5" t="s">
        <v>67</v>
      </c>
      <c r="Z32" s="5" t="s">
        <v>63</v>
      </c>
      <c r="AA32" s="23" t="s">
        <v>68</v>
      </c>
      <c r="AB32" s="47"/>
      <c r="AC32" t="s">
        <v>63</v>
      </c>
      <c r="AD32" t="s">
        <v>109</v>
      </c>
      <c r="AF32" t="s">
        <v>67</v>
      </c>
      <c r="AG32" t="s">
        <v>110</v>
      </c>
      <c r="AI32" t="s">
        <v>71</v>
      </c>
      <c r="AJ32" t="s">
        <v>72</v>
      </c>
      <c r="AL32" s="1" t="s">
        <v>378</v>
      </c>
      <c r="AM32" t="s">
        <v>439</v>
      </c>
      <c r="AN32" s="44" t="s">
        <v>439</v>
      </c>
      <c r="AO32" t="b">
        <f t="shared" si="2"/>
        <v>1</v>
      </c>
      <c r="AP32" t="s">
        <v>439</v>
      </c>
      <c r="AQ32" t="s">
        <v>74</v>
      </c>
      <c r="AS32" s="35">
        <v>2</v>
      </c>
      <c r="AT32" s="36" t="s">
        <v>208</v>
      </c>
      <c r="AU32" s="36">
        <v>5</v>
      </c>
      <c r="AV32" s="36">
        <v>5</v>
      </c>
      <c r="AW32" s="37">
        <v>5</v>
      </c>
      <c r="AX32" s="25" t="s">
        <v>65</v>
      </c>
    </row>
    <row r="33" spans="1:51" ht="43.5" x14ac:dyDescent="0.35">
      <c r="A33" s="2" t="s">
        <v>210</v>
      </c>
      <c r="B33" s="39">
        <v>32</v>
      </c>
      <c r="C33" s="40">
        <v>44295</v>
      </c>
      <c r="D33" t="s">
        <v>61</v>
      </c>
      <c r="E33" t="s">
        <v>62</v>
      </c>
      <c r="F33" t="s">
        <v>209</v>
      </c>
      <c r="G33" s="41">
        <v>8.07</v>
      </c>
      <c r="H33" s="42">
        <v>8</v>
      </c>
      <c r="I33" t="s">
        <v>99</v>
      </c>
      <c r="J33" s="45" t="s">
        <v>75</v>
      </c>
      <c r="K33" s="8" t="s">
        <v>44</v>
      </c>
      <c r="L33" s="3">
        <v>3</v>
      </c>
      <c r="M33" s="3" t="s">
        <v>46</v>
      </c>
      <c r="N33" s="3" t="s">
        <v>51</v>
      </c>
      <c r="O33" s="3" t="s">
        <v>49</v>
      </c>
      <c r="P33" s="4" t="str">
        <f t="shared" si="1"/>
        <v>no</v>
      </c>
      <c r="Q33" s="6" t="s">
        <v>65</v>
      </c>
      <c r="R33" s="6" t="s">
        <v>65</v>
      </c>
      <c r="S33" s="6" t="s">
        <v>65</v>
      </c>
      <c r="T33" s="6" t="s">
        <v>65</v>
      </c>
      <c r="U33" s="19" t="s">
        <v>65</v>
      </c>
      <c r="V33" t="s">
        <v>63</v>
      </c>
      <c r="W33" t="s">
        <v>65</v>
      </c>
      <c r="X33" t="s">
        <v>66</v>
      </c>
      <c r="Y33" s="5" t="s">
        <v>67</v>
      </c>
      <c r="Z33" s="5" t="s">
        <v>63</v>
      </c>
      <c r="AA33" s="23" t="s">
        <v>79</v>
      </c>
      <c r="AB33" s="47"/>
      <c r="AC33" t="s">
        <v>63</v>
      </c>
      <c r="AD33" t="s">
        <v>94</v>
      </c>
      <c r="AF33" t="s">
        <v>67</v>
      </c>
      <c r="AG33" t="s">
        <v>110</v>
      </c>
      <c r="AI33" t="s">
        <v>96</v>
      </c>
      <c r="AJ33" t="s">
        <v>97</v>
      </c>
      <c r="AK33" t="s">
        <v>375</v>
      </c>
      <c r="AL33" s="1" t="s">
        <v>376</v>
      </c>
      <c r="AM33" t="s">
        <v>439</v>
      </c>
      <c r="AN33" s="44" t="s">
        <v>439</v>
      </c>
      <c r="AO33" t="b">
        <f t="shared" si="2"/>
        <v>1</v>
      </c>
      <c r="AP33" t="s">
        <v>439</v>
      </c>
      <c r="AQ33" t="s">
        <v>98</v>
      </c>
      <c r="AR33" t="s">
        <v>377</v>
      </c>
      <c r="AS33" s="35">
        <v>2</v>
      </c>
      <c r="AT33" s="36" t="s">
        <v>124</v>
      </c>
      <c r="AU33" s="36">
        <v>5</v>
      </c>
      <c r="AV33" s="36">
        <v>5</v>
      </c>
      <c r="AW33" s="37">
        <v>5</v>
      </c>
      <c r="AX33" s="25" t="s">
        <v>65</v>
      </c>
    </row>
    <row r="34" spans="1:51" x14ac:dyDescent="0.35">
      <c r="A34" s="2" t="s">
        <v>211</v>
      </c>
      <c r="B34" s="39">
        <v>33</v>
      </c>
      <c r="C34" s="40">
        <v>44295</v>
      </c>
      <c r="D34" t="s">
        <v>61</v>
      </c>
      <c r="E34" t="s">
        <v>62</v>
      </c>
      <c r="F34" t="s">
        <v>214</v>
      </c>
      <c r="G34" s="41">
        <v>8.82</v>
      </c>
      <c r="H34" s="42">
        <v>8</v>
      </c>
      <c r="I34" t="s">
        <v>99</v>
      </c>
      <c r="J34" s="45" t="s">
        <v>82</v>
      </c>
      <c r="K34" s="8" t="s">
        <v>43</v>
      </c>
      <c r="L34" s="3">
        <v>8</v>
      </c>
      <c r="M34" s="3" t="s">
        <v>47</v>
      </c>
      <c r="N34" s="3" t="s">
        <v>51</v>
      </c>
      <c r="O34" s="3" t="s">
        <v>50</v>
      </c>
      <c r="P34" s="4" t="str">
        <f t="shared" si="1"/>
        <v>no</v>
      </c>
      <c r="Q34" s="6" t="s">
        <v>65</v>
      </c>
      <c r="R34" s="6" t="s">
        <v>65</v>
      </c>
      <c r="S34" s="6" t="s">
        <v>65</v>
      </c>
      <c r="T34" s="6" t="s">
        <v>65</v>
      </c>
      <c r="U34" s="19" t="s">
        <v>65</v>
      </c>
      <c r="V34" t="s">
        <v>63</v>
      </c>
      <c r="W34" t="s">
        <v>65</v>
      </c>
      <c r="X34" t="s">
        <v>66</v>
      </c>
      <c r="Y34" s="5" t="s">
        <v>67</v>
      </c>
      <c r="Z34" s="5" t="s">
        <v>63</v>
      </c>
      <c r="AA34" s="23" t="s">
        <v>79</v>
      </c>
      <c r="AB34" s="47"/>
      <c r="AC34" t="s">
        <v>65</v>
      </c>
      <c r="AD34" t="s">
        <v>69</v>
      </c>
      <c r="AF34" t="s">
        <v>66</v>
      </c>
      <c r="AG34" t="s">
        <v>70</v>
      </c>
      <c r="AI34" t="s">
        <v>71</v>
      </c>
      <c r="AJ34" t="s">
        <v>72</v>
      </c>
      <c r="AL34" s="1" t="s">
        <v>213</v>
      </c>
      <c r="AM34" t="s">
        <v>443</v>
      </c>
      <c r="AN34" s="44" t="s">
        <v>443</v>
      </c>
      <c r="AO34" t="b">
        <f t="shared" si="2"/>
        <v>1</v>
      </c>
      <c r="AP34" t="s">
        <v>443</v>
      </c>
      <c r="AQ34" t="s">
        <v>98</v>
      </c>
      <c r="AS34" s="35">
        <v>2</v>
      </c>
      <c r="AT34" s="36" t="s">
        <v>212</v>
      </c>
      <c r="AU34" s="36">
        <v>4</v>
      </c>
      <c r="AV34" s="36">
        <v>5</v>
      </c>
      <c r="AW34" s="37">
        <v>5</v>
      </c>
      <c r="AX34" s="25" t="s">
        <v>65</v>
      </c>
    </row>
    <row r="35" spans="1:51" ht="159.5" x14ac:dyDescent="0.35">
      <c r="A35" s="2" t="s">
        <v>216</v>
      </c>
      <c r="B35" s="39">
        <v>34</v>
      </c>
      <c r="C35" s="40">
        <v>44300</v>
      </c>
      <c r="D35" t="s">
        <v>61</v>
      </c>
      <c r="E35" t="s">
        <v>62</v>
      </c>
      <c r="F35" t="s">
        <v>215</v>
      </c>
      <c r="G35" s="41">
        <v>5.83</v>
      </c>
      <c r="H35" s="42">
        <v>5</v>
      </c>
      <c r="I35" t="s">
        <v>81</v>
      </c>
      <c r="J35" s="45" t="s">
        <v>82</v>
      </c>
      <c r="K35" s="8" t="s">
        <v>44</v>
      </c>
      <c r="L35" s="3">
        <v>2</v>
      </c>
      <c r="M35" s="3" t="s">
        <v>46</v>
      </c>
      <c r="N35" s="3" t="s">
        <v>48</v>
      </c>
      <c r="O35" s="3" t="s">
        <v>50</v>
      </c>
      <c r="P35" s="4" t="str">
        <f t="shared" si="1"/>
        <v>no</v>
      </c>
      <c r="Q35" s="6" t="s">
        <v>65</v>
      </c>
      <c r="R35" s="6" t="s">
        <v>65</v>
      </c>
      <c r="S35" s="6" t="s">
        <v>65</v>
      </c>
      <c r="T35" s="6" t="s">
        <v>65</v>
      </c>
      <c r="U35" s="19" t="s">
        <v>65</v>
      </c>
      <c r="V35" t="s">
        <v>63</v>
      </c>
      <c r="W35" t="s">
        <v>65</v>
      </c>
      <c r="X35" t="s">
        <v>66</v>
      </c>
      <c r="Y35" s="5" t="s">
        <v>67</v>
      </c>
      <c r="Z35" s="5" t="s">
        <v>63</v>
      </c>
      <c r="AA35" s="23" t="s">
        <v>68</v>
      </c>
      <c r="AB35" s="47"/>
      <c r="AC35" t="s">
        <v>65</v>
      </c>
      <c r="AD35" t="s">
        <v>69</v>
      </c>
      <c r="AE35" t="s">
        <v>370</v>
      </c>
      <c r="AF35" t="s">
        <v>66</v>
      </c>
      <c r="AG35" t="s">
        <v>87</v>
      </c>
      <c r="AH35" t="s">
        <v>371</v>
      </c>
      <c r="AI35" t="s">
        <v>96</v>
      </c>
      <c r="AJ35" t="s">
        <v>97</v>
      </c>
      <c r="AK35" t="s">
        <v>372</v>
      </c>
      <c r="AL35" s="1" t="s">
        <v>373</v>
      </c>
      <c r="AM35" t="s">
        <v>442</v>
      </c>
      <c r="AN35" s="44" t="s">
        <v>442</v>
      </c>
      <c r="AO35" t="b">
        <f t="shared" si="2"/>
        <v>1</v>
      </c>
      <c r="AP35" t="s">
        <v>442</v>
      </c>
      <c r="AQ35" t="s">
        <v>98</v>
      </c>
      <c r="AR35" t="s">
        <v>374</v>
      </c>
      <c r="AS35" s="35">
        <v>1</v>
      </c>
      <c r="AT35" s="36" t="s">
        <v>155</v>
      </c>
      <c r="AU35" s="36">
        <v>5</v>
      </c>
      <c r="AV35" s="36">
        <v>5</v>
      </c>
      <c r="AW35" s="37">
        <v>5</v>
      </c>
      <c r="AX35" s="25" t="s">
        <v>65</v>
      </c>
    </row>
    <row r="36" spans="1:51" ht="43.5" x14ac:dyDescent="0.35">
      <c r="A36" s="2" t="s">
        <v>217</v>
      </c>
      <c r="B36" s="39">
        <v>35</v>
      </c>
      <c r="C36" s="40">
        <v>44302</v>
      </c>
      <c r="D36" t="s">
        <v>61</v>
      </c>
      <c r="E36" t="s">
        <v>62</v>
      </c>
      <c r="F36" t="s">
        <v>218</v>
      </c>
      <c r="G36" s="41">
        <v>7.09</v>
      </c>
      <c r="H36" s="42">
        <v>7</v>
      </c>
      <c r="I36" t="s">
        <v>99</v>
      </c>
      <c r="J36" s="45" t="s">
        <v>75</v>
      </c>
      <c r="K36" s="8" t="s">
        <v>43</v>
      </c>
      <c r="L36" s="3">
        <v>6</v>
      </c>
      <c r="M36" s="3" t="s">
        <v>47</v>
      </c>
      <c r="N36" s="3" t="s">
        <v>48</v>
      </c>
      <c r="O36" s="3" t="s">
        <v>50</v>
      </c>
      <c r="P36" s="4" t="str">
        <f t="shared" ref="P36:P67" si="3">IF(COUNTIF(Q36:U36,"yes")&gt;0,"yes",IF(COUNTBLANK(Q36:U36)&gt;0,"","no"))</f>
        <v>no</v>
      </c>
      <c r="Q36" s="6" t="s">
        <v>65</v>
      </c>
      <c r="R36" s="6" t="s">
        <v>65</v>
      </c>
      <c r="S36" s="6" t="s">
        <v>65</v>
      </c>
      <c r="T36" s="6" t="s">
        <v>65</v>
      </c>
      <c r="U36" s="19" t="s">
        <v>65</v>
      </c>
      <c r="V36" t="s">
        <v>63</v>
      </c>
      <c r="W36" t="s">
        <v>65</v>
      </c>
      <c r="X36" t="s">
        <v>66</v>
      </c>
      <c r="Y36" s="5" t="s">
        <v>67</v>
      </c>
      <c r="Z36" s="5" t="s">
        <v>63</v>
      </c>
      <c r="AA36" s="23" t="s">
        <v>68</v>
      </c>
      <c r="AB36" s="47"/>
      <c r="AC36" t="s">
        <v>65</v>
      </c>
      <c r="AD36" t="s">
        <v>69</v>
      </c>
      <c r="AF36" t="s">
        <v>66</v>
      </c>
      <c r="AG36" t="s">
        <v>70</v>
      </c>
      <c r="AI36" t="s">
        <v>71</v>
      </c>
      <c r="AJ36" t="s">
        <v>80</v>
      </c>
      <c r="AL36" s="1" t="s">
        <v>368</v>
      </c>
      <c r="AM36" t="s">
        <v>442</v>
      </c>
      <c r="AN36" s="44" t="s">
        <v>442</v>
      </c>
      <c r="AO36" t="b">
        <f t="shared" si="2"/>
        <v>1</v>
      </c>
      <c r="AP36" t="s">
        <v>442</v>
      </c>
      <c r="AQ36" t="s">
        <v>104</v>
      </c>
      <c r="AR36" t="s">
        <v>369</v>
      </c>
      <c r="AS36" s="35">
        <v>2</v>
      </c>
      <c r="AT36" s="36" t="s">
        <v>155</v>
      </c>
      <c r="AU36" s="36">
        <v>5</v>
      </c>
      <c r="AV36" s="36">
        <v>4</v>
      </c>
      <c r="AW36" s="37">
        <v>4</v>
      </c>
      <c r="AX36" s="25" t="s">
        <v>65</v>
      </c>
    </row>
    <row r="37" spans="1:51" x14ac:dyDescent="0.35">
      <c r="A37" s="2" t="s">
        <v>220</v>
      </c>
      <c r="B37" s="39">
        <v>36</v>
      </c>
      <c r="C37" s="40">
        <v>44313</v>
      </c>
      <c r="D37" t="s">
        <v>61</v>
      </c>
      <c r="E37" t="s">
        <v>62</v>
      </c>
      <c r="F37" t="s">
        <v>219</v>
      </c>
      <c r="G37" s="41">
        <v>5.7</v>
      </c>
      <c r="H37" s="42">
        <v>5</v>
      </c>
      <c r="I37" t="s">
        <v>76</v>
      </c>
      <c r="J37" s="45" t="s">
        <v>75</v>
      </c>
      <c r="K37" s="8" t="s">
        <v>45</v>
      </c>
      <c r="L37" s="3">
        <v>2</v>
      </c>
      <c r="M37" s="3" t="s">
        <v>46</v>
      </c>
      <c r="N37" s="3" t="s">
        <v>48</v>
      </c>
      <c r="O37" s="3" t="s">
        <v>50</v>
      </c>
      <c r="P37" s="4" t="str">
        <f t="shared" si="3"/>
        <v>no</v>
      </c>
      <c r="Q37" s="6" t="s">
        <v>65</v>
      </c>
      <c r="R37" s="6" t="s">
        <v>65</v>
      </c>
      <c r="S37" s="6" t="s">
        <v>65</v>
      </c>
      <c r="T37" s="6" t="s">
        <v>65</v>
      </c>
      <c r="U37" s="19" t="s">
        <v>65</v>
      </c>
      <c r="V37" t="s">
        <v>63</v>
      </c>
      <c r="W37" t="s">
        <v>65</v>
      </c>
      <c r="X37" t="s">
        <v>66</v>
      </c>
      <c r="Y37" s="5" t="s">
        <v>67</v>
      </c>
      <c r="Z37" s="5" t="s">
        <v>63</v>
      </c>
      <c r="AA37" s="23" t="s">
        <v>68</v>
      </c>
      <c r="AB37" s="47"/>
      <c r="AC37" t="s">
        <v>63</v>
      </c>
      <c r="AD37" t="s">
        <v>63</v>
      </c>
      <c r="AE37" t="s">
        <v>268</v>
      </c>
      <c r="AF37" t="s">
        <v>67</v>
      </c>
      <c r="AG37" t="s">
        <v>221</v>
      </c>
      <c r="AI37" t="s">
        <v>96</v>
      </c>
      <c r="AJ37" t="s">
        <v>97</v>
      </c>
      <c r="AL37" s="1" t="s">
        <v>367</v>
      </c>
      <c r="AM37" t="s">
        <v>439</v>
      </c>
      <c r="AN37" s="44" t="s">
        <v>439</v>
      </c>
      <c r="AO37" t="b">
        <f t="shared" si="2"/>
        <v>1</v>
      </c>
      <c r="AP37" t="s">
        <v>439</v>
      </c>
      <c r="AQ37" t="s">
        <v>74</v>
      </c>
      <c r="AS37" s="35">
        <v>1</v>
      </c>
      <c r="AT37" s="36" t="s">
        <v>124</v>
      </c>
      <c r="AU37" s="36">
        <v>5</v>
      </c>
      <c r="AV37" s="36">
        <v>5</v>
      </c>
      <c r="AW37" s="37">
        <v>5</v>
      </c>
      <c r="AX37" s="25" t="s">
        <v>65</v>
      </c>
    </row>
    <row r="38" spans="1:51" x14ac:dyDescent="0.35">
      <c r="A38" s="2" t="s">
        <v>224</v>
      </c>
      <c r="B38" s="39">
        <v>37</v>
      </c>
      <c r="C38" s="40">
        <v>44315</v>
      </c>
      <c r="D38" t="s">
        <v>61</v>
      </c>
      <c r="E38" t="s">
        <v>62</v>
      </c>
      <c r="F38" t="s">
        <v>223</v>
      </c>
      <c r="G38" s="41">
        <v>6.29</v>
      </c>
      <c r="H38" s="42">
        <v>6</v>
      </c>
      <c r="I38" t="s">
        <v>222</v>
      </c>
      <c r="J38" s="45" t="s">
        <v>75</v>
      </c>
      <c r="K38" s="8" t="s">
        <v>43</v>
      </c>
      <c r="L38" s="3">
        <v>2</v>
      </c>
      <c r="M38" s="3" t="s">
        <v>46</v>
      </c>
      <c r="N38" s="3" t="s">
        <v>48</v>
      </c>
      <c r="O38" s="3" t="s">
        <v>50</v>
      </c>
      <c r="P38" s="4" t="str">
        <f t="shared" si="3"/>
        <v>yes</v>
      </c>
      <c r="Q38" s="6" t="s">
        <v>65</v>
      </c>
      <c r="R38" s="6" t="s">
        <v>65</v>
      </c>
      <c r="S38" s="6" t="s">
        <v>65</v>
      </c>
      <c r="T38" s="6" t="s">
        <v>65</v>
      </c>
      <c r="U38" s="19" t="s">
        <v>63</v>
      </c>
      <c r="V38" t="s">
        <v>63</v>
      </c>
      <c r="W38" t="s">
        <v>65</v>
      </c>
      <c r="X38" t="s">
        <v>66</v>
      </c>
      <c r="Y38" s="5" t="s">
        <v>67</v>
      </c>
      <c r="Z38" s="5" t="s">
        <v>65</v>
      </c>
      <c r="AA38" s="23" t="s">
        <v>68</v>
      </c>
      <c r="AB38" s="47"/>
      <c r="AC38" t="s">
        <v>65</v>
      </c>
      <c r="AD38" t="s">
        <v>86</v>
      </c>
      <c r="AF38" t="s">
        <v>66</v>
      </c>
      <c r="AG38" t="s">
        <v>87</v>
      </c>
      <c r="AI38" t="s">
        <v>71</v>
      </c>
      <c r="AJ38" t="s">
        <v>72</v>
      </c>
      <c r="AL38" s="1" t="s">
        <v>225</v>
      </c>
      <c r="AM38" t="s">
        <v>441</v>
      </c>
      <c r="AN38" s="44" t="s">
        <v>441</v>
      </c>
      <c r="AO38" t="b">
        <f t="shared" si="2"/>
        <v>1</v>
      </c>
      <c r="AP38" t="s">
        <v>441</v>
      </c>
      <c r="AS38" s="35">
        <v>2</v>
      </c>
      <c r="AT38" s="36" t="s">
        <v>124</v>
      </c>
      <c r="AU38" s="36">
        <v>3</v>
      </c>
      <c r="AV38" s="36">
        <v>3</v>
      </c>
      <c r="AW38" s="37">
        <v>3</v>
      </c>
      <c r="AX38" s="25" t="s">
        <v>65</v>
      </c>
    </row>
    <row r="39" spans="1:51" x14ac:dyDescent="0.35">
      <c r="A39" s="2" t="s">
        <v>226</v>
      </c>
      <c r="B39" s="39">
        <v>38</v>
      </c>
      <c r="C39" s="40">
        <v>44316</v>
      </c>
      <c r="D39" t="s">
        <v>61</v>
      </c>
      <c r="E39" t="s">
        <v>62</v>
      </c>
      <c r="F39" t="s">
        <v>227</v>
      </c>
      <c r="G39" s="41">
        <v>5.92</v>
      </c>
      <c r="H39" s="42">
        <v>5</v>
      </c>
      <c r="I39" t="s">
        <v>99</v>
      </c>
      <c r="J39" s="45" t="s">
        <v>75</v>
      </c>
      <c r="K39" s="8" t="s">
        <v>44</v>
      </c>
      <c r="L39" s="3">
        <v>8</v>
      </c>
      <c r="M39" s="3" t="s">
        <v>47</v>
      </c>
      <c r="N39" s="3" t="s">
        <v>51</v>
      </c>
      <c r="O39" s="3" t="s">
        <v>50</v>
      </c>
      <c r="P39" s="4" t="str">
        <f t="shared" si="3"/>
        <v>no</v>
      </c>
      <c r="Q39" s="6" t="s">
        <v>65</v>
      </c>
      <c r="R39" s="6" t="s">
        <v>65</v>
      </c>
      <c r="S39" s="6" t="s">
        <v>65</v>
      </c>
      <c r="T39" s="6" t="s">
        <v>65</v>
      </c>
      <c r="U39" s="19" t="s">
        <v>65</v>
      </c>
      <c r="V39" t="s">
        <v>63</v>
      </c>
      <c r="W39" t="s">
        <v>65</v>
      </c>
      <c r="X39" t="s">
        <v>66</v>
      </c>
      <c r="Y39" s="5" t="s">
        <v>67</v>
      </c>
      <c r="Z39" s="5" t="s">
        <v>63</v>
      </c>
      <c r="AA39" s="23" t="s">
        <v>79</v>
      </c>
      <c r="AB39" s="47"/>
      <c r="AC39" t="s">
        <v>65</v>
      </c>
      <c r="AD39" t="s">
        <v>69</v>
      </c>
      <c r="AF39" t="s">
        <v>67</v>
      </c>
      <c r="AG39" t="s">
        <v>221</v>
      </c>
      <c r="AI39" t="s">
        <v>96</v>
      </c>
      <c r="AJ39" t="s">
        <v>126</v>
      </c>
      <c r="AL39" s="1" t="s">
        <v>265</v>
      </c>
      <c r="AM39" t="s">
        <v>443</v>
      </c>
      <c r="AN39" s="44" t="s">
        <v>449</v>
      </c>
      <c r="AO39" t="b">
        <f t="shared" si="2"/>
        <v>0</v>
      </c>
      <c r="AP39" t="s">
        <v>443</v>
      </c>
      <c r="AQ39" t="s">
        <v>74</v>
      </c>
      <c r="AS39" s="35">
        <v>2</v>
      </c>
      <c r="AT39" s="36" t="s">
        <v>124</v>
      </c>
      <c r="AU39" s="36">
        <v>5</v>
      </c>
      <c r="AV39" s="36">
        <v>5</v>
      </c>
      <c r="AW39" s="37">
        <v>3</v>
      </c>
      <c r="AX39" s="25" t="s">
        <v>65</v>
      </c>
    </row>
    <row r="40" spans="1:51" x14ac:dyDescent="0.35">
      <c r="A40" s="2" t="s">
        <v>230</v>
      </c>
      <c r="B40" s="39">
        <v>39</v>
      </c>
      <c r="C40" s="40">
        <v>44316</v>
      </c>
      <c r="D40" t="s">
        <v>61</v>
      </c>
      <c r="E40" t="s">
        <v>62</v>
      </c>
      <c r="F40" t="s">
        <v>228</v>
      </c>
      <c r="G40" s="41">
        <v>6.37</v>
      </c>
      <c r="H40" s="42">
        <v>6</v>
      </c>
      <c r="I40" t="s">
        <v>81</v>
      </c>
      <c r="J40" s="45" t="s">
        <v>75</v>
      </c>
      <c r="K40" s="8" t="s">
        <v>45</v>
      </c>
      <c r="L40" s="3">
        <v>4</v>
      </c>
      <c r="M40" s="3" t="s">
        <v>46</v>
      </c>
      <c r="N40" s="3" t="s">
        <v>51</v>
      </c>
      <c r="O40" s="3" t="s">
        <v>50</v>
      </c>
      <c r="P40" s="4" t="str">
        <f t="shared" si="3"/>
        <v>no</v>
      </c>
      <c r="Q40" s="6" t="s">
        <v>65</v>
      </c>
      <c r="R40" s="6" t="s">
        <v>65</v>
      </c>
      <c r="S40" s="6" t="s">
        <v>65</v>
      </c>
      <c r="T40" s="6" t="s">
        <v>65</v>
      </c>
      <c r="U40" s="19" t="s">
        <v>65</v>
      </c>
      <c r="V40" t="s">
        <v>63</v>
      </c>
      <c r="W40" t="s">
        <v>65</v>
      </c>
      <c r="X40" t="s">
        <v>66</v>
      </c>
      <c r="Y40" s="5" t="s">
        <v>67</v>
      </c>
      <c r="Z40" s="5" t="s">
        <v>63</v>
      </c>
      <c r="AA40" s="23" t="s">
        <v>79</v>
      </c>
      <c r="AB40" s="47"/>
      <c r="AC40" t="s">
        <v>63</v>
      </c>
      <c r="AD40" t="s">
        <v>109</v>
      </c>
      <c r="AE40" t="s">
        <v>266</v>
      </c>
      <c r="AF40" t="s">
        <v>67</v>
      </c>
      <c r="AG40" t="s">
        <v>110</v>
      </c>
      <c r="AH40" t="s">
        <v>267</v>
      </c>
      <c r="AI40" t="s">
        <v>96</v>
      </c>
      <c r="AJ40" t="s">
        <v>97</v>
      </c>
      <c r="AL40" s="1" t="s">
        <v>231</v>
      </c>
      <c r="AM40" t="s">
        <v>449</v>
      </c>
      <c r="AN40" s="44" t="s">
        <v>449</v>
      </c>
      <c r="AO40" t="b">
        <f t="shared" si="2"/>
        <v>1</v>
      </c>
      <c r="AP40" t="s">
        <v>449</v>
      </c>
      <c r="AQ40" t="s">
        <v>74</v>
      </c>
      <c r="AS40" s="35">
        <v>1</v>
      </c>
      <c r="AT40" s="36" t="s">
        <v>64</v>
      </c>
      <c r="AU40" s="36">
        <v>5</v>
      </c>
      <c r="AV40" s="36">
        <v>5</v>
      </c>
      <c r="AW40" s="37">
        <v>5</v>
      </c>
      <c r="AX40" s="25" t="s">
        <v>65</v>
      </c>
    </row>
    <row r="41" spans="1:51" ht="43.5" x14ac:dyDescent="0.35">
      <c r="A41" s="2" t="s">
        <v>232</v>
      </c>
      <c r="B41" s="39">
        <v>40</v>
      </c>
      <c r="C41" s="40">
        <v>44316</v>
      </c>
      <c r="D41" t="s">
        <v>61</v>
      </c>
      <c r="E41" t="s">
        <v>62</v>
      </c>
      <c r="F41" t="s">
        <v>229</v>
      </c>
      <c r="G41" s="41">
        <v>8.3699999999999992</v>
      </c>
      <c r="H41" s="42">
        <v>8</v>
      </c>
      <c r="I41" t="s">
        <v>81</v>
      </c>
      <c r="J41" s="45" t="s">
        <v>82</v>
      </c>
      <c r="K41" s="8" t="s">
        <v>44</v>
      </c>
      <c r="L41" s="3">
        <v>4</v>
      </c>
      <c r="M41" s="3" t="s">
        <v>46</v>
      </c>
      <c r="N41" s="3" t="s">
        <v>51</v>
      </c>
      <c r="O41" s="3" t="s">
        <v>50</v>
      </c>
      <c r="P41" s="4" t="str">
        <f t="shared" si="3"/>
        <v>no</v>
      </c>
      <c r="Q41" s="6" t="s">
        <v>65</v>
      </c>
      <c r="R41" s="6" t="s">
        <v>65</v>
      </c>
      <c r="S41" s="6" t="s">
        <v>65</v>
      </c>
      <c r="T41" s="6" t="s">
        <v>65</v>
      </c>
      <c r="U41" s="19" t="s">
        <v>65</v>
      </c>
      <c r="V41" t="s">
        <v>63</v>
      </c>
      <c r="W41" t="s">
        <v>65</v>
      </c>
      <c r="X41" t="s">
        <v>66</v>
      </c>
      <c r="Y41" s="5" t="s">
        <v>67</v>
      </c>
      <c r="Z41" s="5" t="s">
        <v>63</v>
      </c>
      <c r="AA41" s="23" t="s">
        <v>79</v>
      </c>
      <c r="AB41" s="47"/>
      <c r="AC41" t="s">
        <v>63</v>
      </c>
      <c r="AD41" t="s">
        <v>94</v>
      </c>
      <c r="AF41" t="s">
        <v>66</v>
      </c>
      <c r="AG41" t="s">
        <v>70</v>
      </c>
      <c r="AH41" t="s">
        <v>269</v>
      </c>
      <c r="AI41" t="s">
        <v>71</v>
      </c>
      <c r="AJ41" t="s">
        <v>80</v>
      </c>
      <c r="AL41" s="1" t="s">
        <v>270</v>
      </c>
      <c r="AM41" t="s">
        <v>449</v>
      </c>
      <c r="AN41" s="44" t="s">
        <v>449</v>
      </c>
      <c r="AO41" t="b">
        <f t="shared" si="2"/>
        <v>1</v>
      </c>
      <c r="AP41" t="s">
        <v>449</v>
      </c>
      <c r="AQ41" t="s">
        <v>118</v>
      </c>
      <c r="AS41" s="35">
        <v>1</v>
      </c>
      <c r="AT41" s="36" t="s">
        <v>64</v>
      </c>
      <c r="AU41" s="36">
        <v>5</v>
      </c>
      <c r="AV41" s="36">
        <v>5</v>
      </c>
      <c r="AW41" s="37">
        <v>3</v>
      </c>
      <c r="AX41" s="25" t="s">
        <v>65</v>
      </c>
    </row>
    <row r="42" spans="1:51" x14ac:dyDescent="0.35">
      <c r="A42" s="2" t="s">
        <v>234</v>
      </c>
      <c r="B42" s="39">
        <v>41</v>
      </c>
      <c r="C42" s="40">
        <v>44316</v>
      </c>
      <c r="D42" t="s">
        <v>61</v>
      </c>
      <c r="E42" t="s">
        <v>62</v>
      </c>
      <c r="F42" t="s">
        <v>233</v>
      </c>
      <c r="G42" s="41">
        <v>7.87</v>
      </c>
      <c r="H42" s="42">
        <v>7</v>
      </c>
      <c r="I42" t="s">
        <v>99</v>
      </c>
      <c r="J42" s="45" t="s">
        <v>82</v>
      </c>
      <c r="K42" s="8" t="s">
        <v>43</v>
      </c>
      <c r="L42" s="3">
        <v>3</v>
      </c>
      <c r="M42" s="3" t="s">
        <v>46</v>
      </c>
      <c r="N42" s="3" t="s">
        <v>51</v>
      </c>
      <c r="O42" s="3" t="s">
        <v>49</v>
      </c>
      <c r="P42" s="4" t="str">
        <f t="shared" si="3"/>
        <v>no</v>
      </c>
      <c r="Q42" s="6" t="s">
        <v>65</v>
      </c>
      <c r="R42" s="6" t="s">
        <v>65</v>
      </c>
      <c r="S42" s="6" t="s">
        <v>65</v>
      </c>
      <c r="T42" s="6" t="s">
        <v>65</v>
      </c>
      <c r="U42" s="19" t="s">
        <v>65</v>
      </c>
      <c r="V42" t="s">
        <v>63</v>
      </c>
      <c r="W42" t="s">
        <v>65</v>
      </c>
      <c r="X42" t="s">
        <v>66</v>
      </c>
      <c r="Y42" s="5" t="s">
        <v>67</v>
      </c>
      <c r="Z42" s="5" t="s">
        <v>433</v>
      </c>
      <c r="AA42" s="23" t="s">
        <v>79</v>
      </c>
      <c r="AB42" s="47"/>
      <c r="AC42" t="s">
        <v>65</v>
      </c>
      <c r="AD42" t="s">
        <v>69</v>
      </c>
      <c r="AE42" t="s">
        <v>434</v>
      </c>
      <c r="AF42" t="s">
        <v>66</v>
      </c>
      <c r="AG42" t="s">
        <v>87</v>
      </c>
      <c r="AI42" t="s">
        <v>96</v>
      </c>
      <c r="AJ42" t="s">
        <v>126</v>
      </c>
      <c r="AK42" t="s">
        <v>271</v>
      </c>
      <c r="AL42" s="1" t="s">
        <v>272</v>
      </c>
      <c r="AM42" t="s">
        <v>442</v>
      </c>
      <c r="AN42" s="44" t="s">
        <v>442</v>
      </c>
      <c r="AO42" t="b">
        <f t="shared" si="2"/>
        <v>1</v>
      </c>
      <c r="AP42" t="s">
        <v>442</v>
      </c>
      <c r="AQ42" t="s">
        <v>74</v>
      </c>
      <c r="AS42" s="35">
        <v>3</v>
      </c>
      <c r="AT42" s="36" t="s">
        <v>155</v>
      </c>
      <c r="AU42" s="36">
        <v>4</v>
      </c>
      <c r="AV42" s="36">
        <v>5</v>
      </c>
      <c r="AW42" s="37">
        <v>3</v>
      </c>
      <c r="AX42" s="25" t="s">
        <v>65</v>
      </c>
    </row>
    <row r="43" spans="1:51" ht="29" x14ac:dyDescent="0.35">
      <c r="A43" s="2" t="s">
        <v>236</v>
      </c>
      <c r="B43" s="39">
        <v>42</v>
      </c>
      <c r="C43" s="40">
        <v>44316</v>
      </c>
      <c r="D43" t="s">
        <v>61</v>
      </c>
      <c r="E43" t="s">
        <v>62</v>
      </c>
      <c r="F43" t="s">
        <v>235</v>
      </c>
      <c r="G43" s="41">
        <v>6.87</v>
      </c>
      <c r="H43" s="42">
        <v>6</v>
      </c>
      <c r="I43" t="s">
        <v>81</v>
      </c>
      <c r="J43" s="45" t="s">
        <v>75</v>
      </c>
      <c r="K43" s="8" t="s">
        <v>44</v>
      </c>
      <c r="L43" s="3">
        <v>7</v>
      </c>
      <c r="M43" s="3" t="s">
        <v>47</v>
      </c>
      <c r="N43" s="3" t="s">
        <v>51</v>
      </c>
      <c r="O43" s="3" t="s">
        <v>49</v>
      </c>
      <c r="P43" s="4" t="str">
        <f t="shared" si="3"/>
        <v>no</v>
      </c>
      <c r="Q43" s="6" t="s">
        <v>65</v>
      </c>
      <c r="R43" s="6" t="s">
        <v>65</v>
      </c>
      <c r="S43" s="6" t="s">
        <v>65</v>
      </c>
      <c r="T43" s="6" t="s">
        <v>65</v>
      </c>
      <c r="U43" s="19" t="s">
        <v>65</v>
      </c>
      <c r="V43" t="s">
        <v>63</v>
      </c>
      <c r="W43" t="s">
        <v>65</v>
      </c>
      <c r="X43" t="s">
        <v>66</v>
      </c>
      <c r="Y43" s="5" t="s">
        <v>67</v>
      </c>
      <c r="Z43" s="5" t="s">
        <v>63</v>
      </c>
      <c r="AA43" s="23" t="s">
        <v>79</v>
      </c>
      <c r="AB43" s="47"/>
      <c r="AC43" t="s">
        <v>63</v>
      </c>
      <c r="AD43" t="s">
        <v>94</v>
      </c>
      <c r="AE43" t="s">
        <v>273</v>
      </c>
      <c r="AF43" t="s">
        <v>67</v>
      </c>
      <c r="AG43" t="s">
        <v>95</v>
      </c>
      <c r="AI43" t="s">
        <v>71</v>
      </c>
      <c r="AJ43" t="s">
        <v>72</v>
      </c>
      <c r="AL43" s="1" t="s">
        <v>274</v>
      </c>
      <c r="AM43" t="s">
        <v>449</v>
      </c>
      <c r="AN43" s="44" t="s">
        <v>449</v>
      </c>
      <c r="AO43" t="b">
        <f t="shared" si="2"/>
        <v>1</v>
      </c>
      <c r="AP43" t="s">
        <v>449</v>
      </c>
      <c r="AQ43" t="s">
        <v>104</v>
      </c>
      <c r="AR43" t="s">
        <v>275</v>
      </c>
      <c r="AS43" s="35">
        <v>2</v>
      </c>
      <c r="AT43" s="36" t="s">
        <v>155</v>
      </c>
      <c r="AU43" s="36">
        <v>4</v>
      </c>
      <c r="AV43" s="36">
        <v>5</v>
      </c>
      <c r="AW43" s="37">
        <v>4</v>
      </c>
      <c r="AX43" s="25" t="s">
        <v>65</v>
      </c>
    </row>
    <row r="44" spans="1:51" x14ac:dyDescent="0.35">
      <c r="A44" s="2" t="s">
        <v>238</v>
      </c>
      <c r="B44" s="39">
        <v>43</v>
      </c>
      <c r="C44" s="40">
        <v>44316</v>
      </c>
      <c r="D44" t="s">
        <v>61</v>
      </c>
      <c r="E44" t="s">
        <v>62</v>
      </c>
      <c r="F44" t="s">
        <v>237</v>
      </c>
      <c r="G44" s="41">
        <v>8.1300000000000008</v>
      </c>
      <c r="H44" s="42">
        <v>8</v>
      </c>
      <c r="I44" t="s">
        <v>76</v>
      </c>
      <c r="J44" s="45" t="s">
        <v>75</v>
      </c>
      <c r="K44" s="8" t="s">
        <v>43</v>
      </c>
      <c r="L44" s="3">
        <v>6</v>
      </c>
      <c r="M44" s="3" t="s">
        <v>47</v>
      </c>
      <c r="N44" s="3" t="s">
        <v>48</v>
      </c>
      <c r="O44" s="3" t="s">
        <v>50</v>
      </c>
      <c r="P44" s="4" t="str">
        <f t="shared" si="3"/>
        <v>no</v>
      </c>
      <c r="Q44" s="6" t="s">
        <v>65</v>
      </c>
      <c r="R44" s="6" t="s">
        <v>65</v>
      </c>
      <c r="S44" s="6" t="s">
        <v>65</v>
      </c>
      <c r="T44" s="6" t="s">
        <v>65</v>
      </c>
      <c r="U44" s="19" t="s">
        <v>65</v>
      </c>
      <c r="V44" t="s">
        <v>63</v>
      </c>
      <c r="W44" t="s">
        <v>65</v>
      </c>
      <c r="X44" t="s">
        <v>66</v>
      </c>
      <c r="Y44" s="5" t="s">
        <v>67</v>
      </c>
      <c r="Z44" s="5" t="s">
        <v>63</v>
      </c>
      <c r="AA44" s="23" t="s">
        <v>68</v>
      </c>
      <c r="AB44" s="47"/>
      <c r="AC44" s="45" t="s">
        <v>65</v>
      </c>
      <c r="AD44" t="s">
        <v>69</v>
      </c>
      <c r="AF44" t="s">
        <v>66</v>
      </c>
      <c r="AG44" t="s">
        <v>70</v>
      </c>
      <c r="AI44" t="s">
        <v>96</v>
      </c>
      <c r="AJ44" t="s">
        <v>97</v>
      </c>
      <c r="AL44" s="1" t="s">
        <v>415</v>
      </c>
      <c r="AM44" t="s">
        <v>442</v>
      </c>
      <c r="AN44" s="44" t="s">
        <v>442</v>
      </c>
      <c r="AO44" t="b">
        <f t="shared" si="2"/>
        <v>1</v>
      </c>
      <c r="AP44" t="s">
        <v>442</v>
      </c>
      <c r="AQ44" t="s">
        <v>104</v>
      </c>
      <c r="AR44" t="s">
        <v>414</v>
      </c>
      <c r="AS44" s="35">
        <v>3</v>
      </c>
      <c r="AT44" s="36" t="s">
        <v>155</v>
      </c>
      <c r="AU44" s="36">
        <v>5</v>
      </c>
      <c r="AV44" s="36">
        <v>5</v>
      </c>
      <c r="AW44" s="37">
        <v>3</v>
      </c>
      <c r="AX44" s="25" t="s">
        <v>65</v>
      </c>
    </row>
    <row r="45" spans="1:51" ht="29" x14ac:dyDescent="0.35">
      <c r="A45" s="2" t="s">
        <v>241</v>
      </c>
      <c r="B45" s="39">
        <v>44</v>
      </c>
      <c r="C45" s="40">
        <v>44319</v>
      </c>
      <c r="D45" t="s">
        <v>61</v>
      </c>
      <c r="E45" t="s">
        <v>62</v>
      </c>
      <c r="F45" t="s">
        <v>239</v>
      </c>
      <c r="G45" s="41">
        <v>6.21</v>
      </c>
      <c r="H45" s="42">
        <v>6</v>
      </c>
      <c r="I45" t="s">
        <v>81</v>
      </c>
      <c r="J45" s="45" t="s">
        <v>75</v>
      </c>
      <c r="K45" s="8" t="s">
        <v>45</v>
      </c>
      <c r="L45" s="3">
        <v>5</v>
      </c>
      <c r="M45" s="3" t="s">
        <v>47</v>
      </c>
      <c r="N45" s="3" t="s">
        <v>48</v>
      </c>
      <c r="O45" s="3" t="s">
        <v>49</v>
      </c>
      <c r="P45" s="4" t="str">
        <f t="shared" si="3"/>
        <v>no</v>
      </c>
      <c r="Q45" s="6" t="s">
        <v>65</v>
      </c>
      <c r="R45" s="6" t="s">
        <v>65</v>
      </c>
      <c r="S45" s="6" t="s">
        <v>65</v>
      </c>
      <c r="T45" s="6" t="s">
        <v>65</v>
      </c>
      <c r="U45" s="19" t="s">
        <v>65</v>
      </c>
      <c r="V45" t="s">
        <v>63</v>
      </c>
      <c r="W45" t="s">
        <v>65</v>
      </c>
      <c r="X45" t="s">
        <v>66</v>
      </c>
      <c r="Y45" s="5" t="s">
        <v>67</v>
      </c>
      <c r="Z45" s="5" t="s">
        <v>63</v>
      </c>
      <c r="AA45" s="23" t="s">
        <v>68</v>
      </c>
      <c r="AB45" s="47"/>
      <c r="AC45" t="s">
        <v>63</v>
      </c>
      <c r="AD45" t="s">
        <v>109</v>
      </c>
      <c r="AF45" t="s">
        <v>67</v>
      </c>
      <c r="AG45" t="s">
        <v>110</v>
      </c>
      <c r="AI45" t="s">
        <v>96</v>
      </c>
      <c r="AJ45" t="s">
        <v>126</v>
      </c>
      <c r="AL45" s="1" t="s">
        <v>365</v>
      </c>
      <c r="AM45" t="s">
        <v>439</v>
      </c>
      <c r="AN45" s="44" t="s">
        <v>439</v>
      </c>
      <c r="AO45" t="b">
        <f t="shared" si="2"/>
        <v>1</v>
      </c>
      <c r="AP45" t="s">
        <v>439</v>
      </c>
      <c r="AQ45" t="s">
        <v>98</v>
      </c>
      <c r="AR45" t="s">
        <v>366</v>
      </c>
      <c r="AS45" s="35">
        <v>3</v>
      </c>
      <c r="AT45" s="36" t="s">
        <v>242</v>
      </c>
      <c r="AU45" s="36">
        <v>5</v>
      </c>
      <c r="AV45" s="36">
        <v>5</v>
      </c>
      <c r="AW45" s="37">
        <v>3</v>
      </c>
      <c r="AX45" s="25" t="s">
        <v>65</v>
      </c>
    </row>
    <row r="46" spans="1:51" ht="29" x14ac:dyDescent="0.35">
      <c r="A46" s="2" t="s">
        <v>243</v>
      </c>
      <c r="B46" s="39">
        <v>45</v>
      </c>
      <c r="C46" s="40">
        <v>44319</v>
      </c>
      <c r="D46" t="s">
        <v>61</v>
      </c>
      <c r="E46" t="s">
        <v>62</v>
      </c>
      <c r="F46" t="s">
        <v>240</v>
      </c>
      <c r="G46" s="41">
        <v>8.5500000000000007</v>
      </c>
      <c r="H46" s="42">
        <v>8</v>
      </c>
      <c r="I46" t="s">
        <v>99</v>
      </c>
      <c r="J46" s="45" t="s">
        <v>82</v>
      </c>
      <c r="K46" s="8" t="s">
        <v>43</v>
      </c>
      <c r="L46" s="3">
        <v>5</v>
      </c>
      <c r="M46" s="3" t="s">
        <v>47</v>
      </c>
      <c r="N46" s="3" t="s">
        <v>48</v>
      </c>
      <c r="O46" s="3" t="s">
        <v>49</v>
      </c>
      <c r="P46" s="4" t="str">
        <f t="shared" si="3"/>
        <v>no</v>
      </c>
      <c r="Q46" s="6" t="s">
        <v>65</v>
      </c>
      <c r="R46" s="6" t="s">
        <v>65</v>
      </c>
      <c r="S46" s="6" t="s">
        <v>65</v>
      </c>
      <c r="T46" s="6" t="s">
        <v>65</v>
      </c>
      <c r="U46" s="19" t="s">
        <v>65</v>
      </c>
      <c r="V46" t="s">
        <v>63</v>
      </c>
      <c r="W46" t="s">
        <v>65</v>
      </c>
      <c r="X46" t="s">
        <v>66</v>
      </c>
      <c r="Y46" s="5" t="s">
        <v>67</v>
      </c>
      <c r="AA46" s="23" t="s">
        <v>68</v>
      </c>
      <c r="AB46" s="47"/>
      <c r="AC46" t="s">
        <v>65</v>
      </c>
      <c r="AD46" t="s">
        <v>69</v>
      </c>
      <c r="AE46" t="s">
        <v>362</v>
      </c>
      <c r="AF46" t="s">
        <v>66</v>
      </c>
      <c r="AG46" t="s">
        <v>70</v>
      </c>
      <c r="AH46" t="s">
        <v>363</v>
      </c>
      <c r="AI46" t="s">
        <v>71</v>
      </c>
      <c r="AJ46" t="s">
        <v>72</v>
      </c>
      <c r="AL46" s="1" t="s">
        <v>244</v>
      </c>
      <c r="AM46" t="s">
        <v>448</v>
      </c>
      <c r="AN46" s="44" t="s">
        <v>448</v>
      </c>
      <c r="AO46" t="b">
        <f t="shared" si="2"/>
        <v>1</v>
      </c>
      <c r="AP46" t="s">
        <v>448</v>
      </c>
      <c r="AQ46" t="s">
        <v>98</v>
      </c>
      <c r="AR46" t="s">
        <v>364</v>
      </c>
      <c r="AS46" s="35">
        <v>2</v>
      </c>
      <c r="AT46" s="36" t="s">
        <v>124</v>
      </c>
      <c r="AU46" s="36">
        <v>5</v>
      </c>
      <c r="AV46" s="36">
        <v>5</v>
      </c>
      <c r="AW46" s="37">
        <v>5</v>
      </c>
      <c r="AX46" s="25" t="s">
        <v>65</v>
      </c>
      <c r="AY46" t="s">
        <v>361</v>
      </c>
    </row>
    <row r="47" spans="1:51" ht="29" x14ac:dyDescent="0.35">
      <c r="A47" s="2" t="s">
        <v>246</v>
      </c>
      <c r="B47" s="39">
        <v>46</v>
      </c>
      <c r="C47" s="40">
        <v>44320</v>
      </c>
      <c r="D47" t="s">
        <v>61</v>
      </c>
      <c r="E47" t="s">
        <v>62</v>
      </c>
      <c r="F47" t="s">
        <v>245</v>
      </c>
      <c r="G47" s="41">
        <v>7.55</v>
      </c>
      <c r="H47" s="42">
        <v>7</v>
      </c>
      <c r="I47" t="s">
        <v>81</v>
      </c>
      <c r="J47" s="45" t="s">
        <v>82</v>
      </c>
      <c r="K47" s="8" t="s">
        <v>45</v>
      </c>
      <c r="L47" s="3">
        <v>2</v>
      </c>
      <c r="M47" s="3" t="s">
        <v>46</v>
      </c>
      <c r="N47" s="3" t="s">
        <v>48</v>
      </c>
      <c r="O47" s="3" t="s">
        <v>50</v>
      </c>
      <c r="P47" s="4" t="str">
        <f t="shared" si="3"/>
        <v>no</v>
      </c>
      <c r="Q47" s="6" t="s">
        <v>65</v>
      </c>
      <c r="R47" s="6" t="s">
        <v>65</v>
      </c>
      <c r="S47" s="6" t="s">
        <v>65</v>
      </c>
      <c r="T47" s="6" t="s">
        <v>65</v>
      </c>
      <c r="U47" s="19" t="s">
        <v>65</v>
      </c>
      <c r="V47" t="s">
        <v>63</v>
      </c>
      <c r="W47" t="s">
        <v>65</v>
      </c>
      <c r="X47" t="s">
        <v>66</v>
      </c>
      <c r="Y47" s="5" t="s">
        <v>67</v>
      </c>
      <c r="Z47" s="5" t="s">
        <v>63</v>
      </c>
      <c r="AA47" s="23" t="s">
        <v>68</v>
      </c>
      <c r="AB47" s="47"/>
      <c r="AC47" t="s">
        <v>63</v>
      </c>
      <c r="AD47" t="s">
        <v>94</v>
      </c>
      <c r="AF47" t="s">
        <v>66</v>
      </c>
      <c r="AG47" t="s">
        <v>70</v>
      </c>
      <c r="AI47" t="s">
        <v>71</v>
      </c>
      <c r="AJ47" t="s">
        <v>72</v>
      </c>
      <c r="AL47" s="1" t="s">
        <v>435</v>
      </c>
      <c r="AM47" t="s">
        <v>449</v>
      </c>
      <c r="AN47" s="44" t="s">
        <v>449</v>
      </c>
      <c r="AO47" t="b">
        <f t="shared" si="2"/>
        <v>1</v>
      </c>
      <c r="AP47" t="s">
        <v>449</v>
      </c>
      <c r="AQ47" t="s">
        <v>104</v>
      </c>
      <c r="AR47" t="s">
        <v>247</v>
      </c>
      <c r="AS47" s="35">
        <v>3</v>
      </c>
      <c r="AT47" s="36" t="s">
        <v>119</v>
      </c>
      <c r="AU47" s="36">
        <v>5</v>
      </c>
      <c r="AV47" s="36">
        <v>5</v>
      </c>
      <c r="AW47" s="37">
        <v>3</v>
      </c>
      <c r="AX47" s="25" t="s">
        <v>65</v>
      </c>
    </row>
    <row r="48" spans="1:51" x14ac:dyDescent="0.35">
      <c r="A48" s="2" t="s">
        <v>249</v>
      </c>
      <c r="B48" s="39">
        <v>47</v>
      </c>
      <c r="C48" s="40">
        <v>44320</v>
      </c>
      <c r="D48" t="s">
        <v>61</v>
      </c>
      <c r="E48" t="s">
        <v>62</v>
      </c>
      <c r="F48" t="s">
        <v>248</v>
      </c>
      <c r="G48" s="41">
        <v>7.72</v>
      </c>
      <c r="H48" s="42">
        <v>7</v>
      </c>
      <c r="I48" t="s">
        <v>99</v>
      </c>
      <c r="J48" s="45" t="s">
        <v>75</v>
      </c>
      <c r="K48" s="8" t="s">
        <v>43</v>
      </c>
      <c r="L48" s="3">
        <v>2</v>
      </c>
      <c r="M48" s="3" t="s">
        <v>46</v>
      </c>
      <c r="N48" s="3" t="s">
        <v>48</v>
      </c>
      <c r="O48" s="3" t="s">
        <v>50</v>
      </c>
      <c r="P48" s="4" t="str">
        <f t="shared" si="3"/>
        <v>no</v>
      </c>
      <c r="Q48" s="6" t="s">
        <v>65</v>
      </c>
      <c r="R48" s="6" t="s">
        <v>65</v>
      </c>
      <c r="S48" s="6" t="s">
        <v>65</v>
      </c>
      <c r="T48" s="6" t="s">
        <v>65</v>
      </c>
      <c r="U48" s="19" t="s">
        <v>65</v>
      </c>
      <c r="V48" t="s">
        <v>63</v>
      </c>
      <c r="W48" t="s">
        <v>65</v>
      </c>
      <c r="X48" t="s">
        <v>66</v>
      </c>
      <c r="Y48" s="5" t="s">
        <v>67</v>
      </c>
      <c r="Z48" s="5" t="s">
        <v>63</v>
      </c>
      <c r="AA48" s="22" t="s">
        <v>68</v>
      </c>
      <c r="AC48" t="s">
        <v>65</v>
      </c>
      <c r="AD48" t="s">
        <v>86</v>
      </c>
      <c r="AF48" t="s">
        <v>66</v>
      </c>
      <c r="AG48" t="s">
        <v>70</v>
      </c>
      <c r="AI48" t="s">
        <v>71</v>
      </c>
      <c r="AJ48" t="s">
        <v>80</v>
      </c>
      <c r="AL48" s="1" t="s">
        <v>262</v>
      </c>
      <c r="AM48" t="s">
        <v>442</v>
      </c>
      <c r="AN48" s="44" t="s">
        <v>442</v>
      </c>
      <c r="AO48" t="b">
        <f t="shared" si="2"/>
        <v>1</v>
      </c>
      <c r="AP48" t="s">
        <v>442</v>
      </c>
      <c r="AQ48" t="s">
        <v>74</v>
      </c>
      <c r="AS48" s="35">
        <v>1</v>
      </c>
      <c r="AT48" s="36" t="s">
        <v>150</v>
      </c>
      <c r="AU48" s="36">
        <v>4.5</v>
      </c>
      <c r="AV48" s="36">
        <v>5</v>
      </c>
      <c r="AW48" s="37">
        <v>5</v>
      </c>
      <c r="AX48" s="25" t="s">
        <v>65</v>
      </c>
    </row>
    <row r="49" spans="1:51" x14ac:dyDescent="0.35">
      <c r="A49" s="2" t="s">
        <v>250</v>
      </c>
      <c r="B49" s="39">
        <v>48</v>
      </c>
      <c r="C49" s="40">
        <v>44320</v>
      </c>
      <c r="D49" t="s">
        <v>61</v>
      </c>
      <c r="E49" t="s">
        <v>62</v>
      </c>
      <c r="F49" t="s">
        <v>252</v>
      </c>
      <c r="G49" s="41">
        <v>7.89</v>
      </c>
      <c r="H49" s="42">
        <v>7</v>
      </c>
      <c r="I49" t="s">
        <v>99</v>
      </c>
      <c r="J49" s="45" t="s">
        <v>75</v>
      </c>
      <c r="K49" s="8" t="s">
        <v>44</v>
      </c>
      <c r="L49" s="3">
        <v>3</v>
      </c>
      <c r="M49" s="3" t="s">
        <v>46</v>
      </c>
      <c r="N49" s="3" t="s">
        <v>51</v>
      </c>
      <c r="O49" s="3" t="s">
        <v>49</v>
      </c>
      <c r="P49" s="4" t="str">
        <f t="shared" si="3"/>
        <v>no</v>
      </c>
      <c r="Q49" s="6" t="s">
        <v>65</v>
      </c>
      <c r="R49" s="6" t="s">
        <v>65</v>
      </c>
      <c r="S49" s="6" t="s">
        <v>65</v>
      </c>
      <c r="T49" s="6" t="s">
        <v>65</v>
      </c>
      <c r="U49" s="19" t="s">
        <v>65</v>
      </c>
      <c r="V49" t="s">
        <v>63</v>
      </c>
      <c r="W49" t="s">
        <v>65</v>
      </c>
      <c r="X49" t="s">
        <v>66</v>
      </c>
      <c r="Y49" s="5" t="s">
        <v>67</v>
      </c>
      <c r="Z49" s="5" t="s">
        <v>63</v>
      </c>
      <c r="AA49" s="23" t="s">
        <v>79</v>
      </c>
      <c r="AB49" s="47"/>
      <c r="AC49" t="s">
        <v>63</v>
      </c>
      <c r="AD49" t="s">
        <v>109</v>
      </c>
      <c r="AF49" t="s">
        <v>67</v>
      </c>
      <c r="AG49" t="s">
        <v>221</v>
      </c>
      <c r="AI49" t="s">
        <v>96</v>
      </c>
      <c r="AJ49" t="s">
        <v>126</v>
      </c>
      <c r="AL49" s="1" t="s">
        <v>251</v>
      </c>
      <c r="AM49" t="s">
        <v>439</v>
      </c>
      <c r="AN49" s="44" t="s">
        <v>439</v>
      </c>
      <c r="AO49" t="b">
        <f t="shared" si="2"/>
        <v>1</v>
      </c>
      <c r="AP49" t="s">
        <v>439</v>
      </c>
      <c r="AQ49" t="s">
        <v>118</v>
      </c>
      <c r="AS49" s="35">
        <v>2</v>
      </c>
      <c r="AT49" s="36" t="s">
        <v>198</v>
      </c>
      <c r="AU49" s="36">
        <v>5</v>
      </c>
      <c r="AV49" s="36">
        <v>3</v>
      </c>
      <c r="AW49" s="37">
        <v>5</v>
      </c>
      <c r="AX49" s="25" t="s">
        <v>65</v>
      </c>
    </row>
    <row r="50" spans="1:51" ht="43.5" x14ac:dyDescent="0.35">
      <c r="A50" s="2" t="s">
        <v>253</v>
      </c>
      <c r="B50" s="39">
        <v>49</v>
      </c>
      <c r="C50" s="40">
        <v>44320</v>
      </c>
      <c r="D50" t="s">
        <v>61</v>
      </c>
      <c r="E50" t="s">
        <v>62</v>
      </c>
      <c r="F50" t="s">
        <v>255</v>
      </c>
      <c r="G50" s="41">
        <v>7.55</v>
      </c>
      <c r="H50" s="42">
        <v>7</v>
      </c>
      <c r="I50" t="s">
        <v>99</v>
      </c>
      <c r="J50" s="45" t="s">
        <v>75</v>
      </c>
      <c r="K50" s="8" t="s">
        <v>45</v>
      </c>
      <c r="L50" s="3">
        <v>1</v>
      </c>
      <c r="M50" s="3" t="s">
        <v>46</v>
      </c>
      <c r="N50" s="3" t="s">
        <v>48</v>
      </c>
      <c r="O50" s="3" t="s">
        <v>49</v>
      </c>
      <c r="P50" s="4" t="str">
        <f t="shared" si="3"/>
        <v>no</v>
      </c>
      <c r="Q50" s="6" t="s">
        <v>65</v>
      </c>
      <c r="R50" s="6" t="s">
        <v>65</v>
      </c>
      <c r="S50" s="6" t="s">
        <v>65</v>
      </c>
      <c r="T50" s="6" t="s">
        <v>65</v>
      </c>
      <c r="U50" s="19" t="s">
        <v>65</v>
      </c>
      <c r="V50" t="s">
        <v>63</v>
      </c>
      <c r="W50" t="s">
        <v>65</v>
      </c>
      <c r="X50" t="s">
        <v>66</v>
      </c>
      <c r="Y50" s="5" t="s">
        <v>67</v>
      </c>
      <c r="Z50" s="5" t="s">
        <v>63</v>
      </c>
      <c r="AA50" s="23" t="s">
        <v>68</v>
      </c>
      <c r="AB50" s="47"/>
      <c r="AC50" t="s">
        <v>63</v>
      </c>
      <c r="AD50" t="s">
        <v>109</v>
      </c>
      <c r="AF50" t="s">
        <v>67</v>
      </c>
      <c r="AG50" t="s">
        <v>110</v>
      </c>
      <c r="AI50" t="s">
        <v>96</v>
      </c>
      <c r="AJ50" t="s">
        <v>97</v>
      </c>
      <c r="AL50" s="1" t="s">
        <v>263</v>
      </c>
      <c r="AM50" t="s">
        <v>449</v>
      </c>
      <c r="AN50" s="44" t="s">
        <v>443</v>
      </c>
      <c r="AO50" t="b">
        <f t="shared" si="2"/>
        <v>0</v>
      </c>
      <c r="AP50" t="s">
        <v>442</v>
      </c>
      <c r="AQ50" t="s">
        <v>74</v>
      </c>
      <c r="AR50" t="s">
        <v>264</v>
      </c>
      <c r="AS50" s="35">
        <v>3</v>
      </c>
      <c r="AT50" s="36" t="s">
        <v>254</v>
      </c>
      <c r="AU50" s="36">
        <v>3</v>
      </c>
      <c r="AV50" s="36">
        <v>4</v>
      </c>
      <c r="AW50" s="37">
        <v>4</v>
      </c>
      <c r="AX50" s="25" t="s">
        <v>65</v>
      </c>
    </row>
    <row r="51" spans="1:51" x14ac:dyDescent="0.35">
      <c r="A51" s="2" t="s">
        <v>256</v>
      </c>
      <c r="B51" s="39">
        <v>50</v>
      </c>
      <c r="C51" s="40">
        <v>44321</v>
      </c>
      <c r="D51" t="s">
        <v>61</v>
      </c>
      <c r="E51" t="s">
        <v>62</v>
      </c>
      <c r="F51" t="s">
        <v>257</v>
      </c>
      <c r="G51" s="41">
        <v>8.76</v>
      </c>
      <c r="H51" s="42">
        <v>8</v>
      </c>
      <c r="I51" t="s">
        <v>81</v>
      </c>
      <c r="J51" s="45" t="s">
        <v>82</v>
      </c>
      <c r="K51" s="8" t="s">
        <v>43</v>
      </c>
      <c r="L51" s="3">
        <v>8</v>
      </c>
      <c r="M51" s="3" t="s">
        <v>47</v>
      </c>
      <c r="N51" s="3" t="s">
        <v>51</v>
      </c>
      <c r="O51" s="3" t="s">
        <v>50</v>
      </c>
      <c r="P51" s="4" t="str">
        <f t="shared" si="3"/>
        <v>no</v>
      </c>
      <c r="Q51" s="6" t="s">
        <v>65</v>
      </c>
      <c r="R51" s="6" t="s">
        <v>65</v>
      </c>
      <c r="S51" s="6" t="s">
        <v>65</v>
      </c>
      <c r="T51" s="6" t="s">
        <v>65</v>
      </c>
      <c r="U51" s="19" t="s">
        <v>65</v>
      </c>
      <c r="V51" t="s">
        <v>63</v>
      </c>
      <c r="W51" t="s">
        <v>65</v>
      </c>
      <c r="X51" t="s">
        <v>66</v>
      </c>
      <c r="Y51" s="5" t="s">
        <v>67</v>
      </c>
      <c r="Z51" s="5" t="s">
        <v>63</v>
      </c>
      <c r="AA51" s="23" t="s">
        <v>79</v>
      </c>
      <c r="AB51" s="47"/>
      <c r="AC51" t="s">
        <v>65</v>
      </c>
      <c r="AD51" t="s">
        <v>69</v>
      </c>
      <c r="AF51" t="s">
        <v>66</v>
      </c>
      <c r="AG51" t="s">
        <v>87</v>
      </c>
      <c r="AI51" t="s">
        <v>71</v>
      </c>
      <c r="AJ51" t="s">
        <v>80</v>
      </c>
      <c r="AL51" s="1" t="s">
        <v>258</v>
      </c>
      <c r="AM51" t="s">
        <v>448</v>
      </c>
      <c r="AN51" s="44" t="s">
        <v>448</v>
      </c>
      <c r="AO51" t="b">
        <f t="shared" si="2"/>
        <v>1</v>
      </c>
      <c r="AP51" t="s">
        <v>448</v>
      </c>
      <c r="AQ51" t="s">
        <v>74</v>
      </c>
      <c r="AS51" s="35">
        <v>3</v>
      </c>
      <c r="AT51" s="36" t="s">
        <v>124</v>
      </c>
      <c r="AU51" s="36">
        <v>4</v>
      </c>
      <c r="AV51" s="36">
        <v>5</v>
      </c>
      <c r="AW51" s="37">
        <v>3</v>
      </c>
      <c r="AX51" s="25" t="s">
        <v>65</v>
      </c>
    </row>
    <row r="52" spans="1:51" ht="29" x14ac:dyDescent="0.35">
      <c r="A52" s="2" t="s">
        <v>260</v>
      </c>
      <c r="B52" s="39">
        <v>51</v>
      </c>
      <c r="C52" s="40">
        <v>44321</v>
      </c>
      <c r="D52" t="s">
        <v>61</v>
      </c>
      <c r="E52" t="s">
        <v>62</v>
      </c>
      <c r="F52" t="s">
        <v>259</v>
      </c>
      <c r="G52" s="41">
        <v>7.39</v>
      </c>
      <c r="H52" s="42">
        <v>7</v>
      </c>
      <c r="I52" t="s">
        <v>81</v>
      </c>
      <c r="J52" s="45" t="s">
        <v>75</v>
      </c>
      <c r="K52" s="8" t="s">
        <v>45</v>
      </c>
      <c r="L52" s="3">
        <v>8</v>
      </c>
      <c r="M52" s="3" t="s">
        <v>47</v>
      </c>
      <c r="N52" s="3" t="s">
        <v>51</v>
      </c>
      <c r="O52" s="3" t="s">
        <v>50</v>
      </c>
      <c r="P52" s="4" t="str">
        <f t="shared" si="3"/>
        <v>no</v>
      </c>
      <c r="Q52" s="6" t="s">
        <v>65</v>
      </c>
      <c r="R52" s="6" t="s">
        <v>65</v>
      </c>
      <c r="S52" s="6" t="s">
        <v>65</v>
      </c>
      <c r="T52" s="6" t="s">
        <v>65</v>
      </c>
      <c r="U52" s="19" t="s">
        <v>65</v>
      </c>
      <c r="V52" t="s">
        <v>63</v>
      </c>
      <c r="W52" t="s">
        <v>65</v>
      </c>
      <c r="X52" t="s">
        <v>66</v>
      </c>
      <c r="Y52" s="5" t="s">
        <v>67</v>
      </c>
      <c r="Z52" s="5" t="s">
        <v>63</v>
      </c>
      <c r="AA52" s="23" t="s">
        <v>79</v>
      </c>
      <c r="AB52" s="47"/>
      <c r="AC52" t="s">
        <v>63</v>
      </c>
      <c r="AD52" t="s">
        <v>109</v>
      </c>
      <c r="AF52" t="s">
        <v>67</v>
      </c>
      <c r="AG52" t="s">
        <v>95</v>
      </c>
      <c r="AI52" t="s">
        <v>96</v>
      </c>
      <c r="AJ52" t="s">
        <v>126</v>
      </c>
      <c r="AL52" s="1" t="s">
        <v>357</v>
      </c>
      <c r="AM52" t="s">
        <v>439</v>
      </c>
      <c r="AN52" s="44" t="s">
        <v>439</v>
      </c>
      <c r="AO52" t="b">
        <f t="shared" si="2"/>
        <v>1</v>
      </c>
      <c r="AP52" t="s">
        <v>439</v>
      </c>
      <c r="AQ52" t="s">
        <v>74</v>
      </c>
      <c r="AS52" s="35">
        <v>1</v>
      </c>
      <c r="AT52" s="36" t="s">
        <v>261</v>
      </c>
      <c r="AU52" s="36">
        <v>3</v>
      </c>
      <c r="AV52" s="36">
        <v>5</v>
      </c>
      <c r="AW52" s="37">
        <v>5</v>
      </c>
      <c r="AX52" s="25" t="s">
        <v>65</v>
      </c>
    </row>
    <row r="53" spans="1:51" ht="43.5" x14ac:dyDescent="0.35">
      <c r="A53" s="2" t="s">
        <v>276</v>
      </c>
      <c r="B53" s="39">
        <v>52</v>
      </c>
      <c r="C53" s="40">
        <v>44321</v>
      </c>
      <c r="D53" t="s">
        <v>61</v>
      </c>
      <c r="E53" t="s">
        <v>62</v>
      </c>
      <c r="F53" t="s">
        <v>278</v>
      </c>
      <c r="G53" s="41">
        <v>7.06</v>
      </c>
      <c r="H53" s="42">
        <v>7</v>
      </c>
      <c r="I53" t="s">
        <v>99</v>
      </c>
      <c r="J53" s="45" t="s">
        <v>75</v>
      </c>
      <c r="K53" s="8" t="s">
        <v>45</v>
      </c>
      <c r="L53" s="3">
        <v>7</v>
      </c>
      <c r="M53" s="3" t="s">
        <v>47</v>
      </c>
      <c r="N53" s="3" t="s">
        <v>51</v>
      </c>
      <c r="O53" s="3" t="s">
        <v>49</v>
      </c>
      <c r="P53" s="4" t="str">
        <f t="shared" si="3"/>
        <v>no</v>
      </c>
      <c r="Q53" s="6" t="s">
        <v>65</v>
      </c>
      <c r="R53" s="6" t="s">
        <v>65</v>
      </c>
      <c r="S53" s="6" t="s">
        <v>65</v>
      </c>
      <c r="T53" s="6" t="s">
        <v>65</v>
      </c>
      <c r="U53" s="19" t="s">
        <v>65</v>
      </c>
      <c r="V53" t="s">
        <v>63</v>
      </c>
      <c r="W53" t="s">
        <v>65</v>
      </c>
      <c r="X53" t="s">
        <v>66</v>
      </c>
      <c r="Y53" s="5" t="s">
        <v>67</v>
      </c>
      <c r="Z53" s="5" t="s">
        <v>63</v>
      </c>
      <c r="AA53" s="23" t="s">
        <v>79</v>
      </c>
      <c r="AB53" s="47"/>
      <c r="AC53" t="s">
        <v>63</v>
      </c>
      <c r="AD53" t="s">
        <v>109</v>
      </c>
      <c r="AE53" t="s">
        <v>358</v>
      </c>
      <c r="AF53" t="s">
        <v>67</v>
      </c>
      <c r="AG53" t="s">
        <v>110</v>
      </c>
      <c r="AI53" t="s">
        <v>96</v>
      </c>
      <c r="AJ53" t="s">
        <v>97</v>
      </c>
      <c r="AL53" s="1" t="s">
        <v>359</v>
      </c>
      <c r="AM53" t="s">
        <v>439</v>
      </c>
      <c r="AN53" s="44" t="s">
        <v>439</v>
      </c>
      <c r="AO53" t="b">
        <f t="shared" si="2"/>
        <v>1</v>
      </c>
      <c r="AP53" t="s">
        <v>439</v>
      </c>
      <c r="AQ53" t="s">
        <v>74</v>
      </c>
      <c r="AR53" t="s">
        <v>360</v>
      </c>
      <c r="AS53" s="35">
        <v>2</v>
      </c>
      <c r="AT53" s="36" t="s">
        <v>277</v>
      </c>
      <c r="AU53" s="36">
        <v>5</v>
      </c>
      <c r="AV53" s="36">
        <v>5</v>
      </c>
      <c r="AW53" s="37">
        <v>4</v>
      </c>
      <c r="AX53" s="25" t="s">
        <v>65</v>
      </c>
    </row>
    <row r="54" spans="1:51" ht="29" x14ac:dyDescent="0.35">
      <c r="A54" s="2" t="s">
        <v>279</v>
      </c>
      <c r="B54" s="39">
        <v>53</v>
      </c>
      <c r="C54" s="40">
        <v>44321</v>
      </c>
      <c r="D54" t="s">
        <v>61</v>
      </c>
      <c r="E54" t="s">
        <v>62</v>
      </c>
      <c r="F54" t="s">
        <v>280</v>
      </c>
      <c r="G54" s="41">
        <v>8.9700000000000006</v>
      </c>
      <c r="H54" s="42">
        <v>8</v>
      </c>
      <c r="I54" t="s">
        <v>99</v>
      </c>
      <c r="J54" s="45" t="s">
        <v>75</v>
      </c>
      <c r="K54" s="8" t="s">
        <v>44</v>
      </c>
      <c r="L54" s="3">
        <v>7</v>
      </c>
      <c r="M54" s="3" t="s">
        <v>47</v>
      </c>
      <c r="N54" s="3" t="s">
        <v>51</v>
      </c>
      <c r="O54" s="3" t="s">
        <v>49</v>
      </c>
      <c r="P54" s="4" t="str">
        <f t="shared" si="3"/>
        <v>no</v>
      </c>
      <c r="Q54" s="6" t="s">
        <v>65</v>
      </c>
      <c r="R54" s="6" t="s">
        <v>65</v>
      </c>
      <c r="S54" s="6" t="s">
        <v>65</v>
      </c>
      <c r="T54" s="6" t="s">
        <v>65</v>
      </c>
      <c r="U54" s="19" t="s">
        <v>65</v>
      </c>
      <c r="V54" t="s">
        <v>63</v>
      </c>
      <c r="W54" t="s">
        <v>65</v>
      </c>
      <c r="X54" t="s">
        <v>66</v>
      </c>
      <c r="Y54" s="5" t="s">
        <v>67</v>
      </c>
      <c r="Z54" s="5" t="s">
        <v>65</v>
      </c>
      <c r="AA54" s="23" t="s">
        <v>79</v>
      </c>
      <c r="AB54" s="47"/>
      <c r="AC54" t="s">
        <v>63</v>
      </c>
      <c r="AD54" t="s">
        <v>109</v>
      </c>
      <c r="AE54" t="s">
        <v>289</v>
      </c>
      <c r="AF54" t="s">
        <v>67</v>
      </c>
      <c r="AG54" t="s">
        <v>110</v>
      </c>
      <c r="AH54" t="s">
        <v>281</v>
      </c>
      <c r="AI54" t="s">
        <v>96</v>
      </c>
      <c r="AJ54" t="s">
        <v>97</v>
      </c>
      <c r="AK54" t="s">
        <v>290</v>
      </c>
      <c r="AL54" s="1" t="s">
        <v>291</v>
      </c>
      <c r="AM54" t="s">
        <v>443</v>
      </c>
      <c r="AN54" s="44" t="s">
        <v>443</v>
      </c>
      <c r="AO54" t="b">
        <f t="shared" si="2"/>
        <v>1</v>
      </c>
      <c r="AP54" t="s">
        <v>443</v>
      </c>
      <c r="AQ54" t="s">
        <v>74</v>
      </c>
      <c r="AR54" t="s">
        <v>292</v>
      </c>
      <c r="AS54" s="35">
        <v>1</v>
      </c>
      <c r="AT54" s="36" t="s">
        <v>124</v>
      </c>
      <c r="AU54" s="36">
        <v>3</v>
      </c>
      <c r="AV54" s="36">
        <v>5</v>
      </c>
      <c r="AW54" s="37">
        <v>4</v>
      </c>
      <c r="AX54" s="25" t="s">
        <v>65</v>
      </c>
    </row>
    <row r="55" spans="1:51" x14ac:dyDescent="0.35">
      <c r="A55" s="2" t="s">
        <v>283</v>
      </c>
      <c r="B55" s="39">
        <v>54</v>
      </c>
      <c r="C55" s="40">
        <v>44322</v>
      </c>
      <c r="D55" t="s">
        <v>61</v>
      </c>
      <c r="E55" t="s">
        <v>62</v>
      </c>
      <c r="F55" t="s">
        <v>282</v>
      </c>
      <c r="G55" s="41">
        <v>6.31</v>
      </c>
      <c r="H55" s="42">
        <v>6</v>
      </c>
      <c r="I55" t="s">
        <v>99</v>
      </c>
      <c r="J55" s="45" t="s">
        <v>75</v>
      </c>
      <c r="K55" s="8" t="s">
        <v>43</v>
      </c>
      <c r="L55" s="3">
        <v>7</v>
      </c>
      <c r="M55" s="3" t="s">
        <v>47</v>
      </c>
      <c r="N55" s="3" t="s">
        <v>51</v>
      </c>
      <c r="O55" s="3" t="s">
        <v>49</v>
      </c>
      <c r="P55" s="4" t="str">
        <f t="shared" si="3"/>
        <v>no</v>
      </c>
      <c r="Q55" s="6" t="s">
        <v>65</v>
      </c>
      <c r="R55" s="6" t="s">
        <v>65</v>
      </c>
      <c r="S55" s="6" t="s">
        <v>65</v>
      </c>
      <c r="T55" s="6" t="s">
        <v>65</v>
      </c>
      <c r="U55" s="19" t="s">
        <v>65</v>
      </c>
      <c r="V55" t="s">
        <v>63</v>
      </c>
      <c r="W55" t="s">
        <v>65</v>
      </c>
      <c r="X55" t="s">
        <v>66</v>
      </c>
      <c r="Y55" s="5" t="s">
        <v>67</v>
      </c>
      <c r="Z55" s="5" t="s">
        <v>63</v>
      </c>
      <c r="AA55" s="23" t="s">
        <v>79</v>
      </c>
      <c r="AB55" s="47"/>
      <c r="AC55" t="s">
        <v>65</v>
      </c>
      <c r="AD55" t="s">
        <v>69</v>
      </c>
      <c r="AF55" t="s">
        <v>66</v>
      </c>
      <c r="AG55" t="s">
        <v>70</v>
      </c>
      <c r="AI55" t="s">
        <v>96</v>
      </c>
      <c r="AJ55" t="s">
        <v>97</v>
      </c>
      <c r="AK55" t="s">
        <v>356</v>
      </c>
      <c r="AL55" s="1" t="s">
        <v>284</v>
      </c>
      <c r="AM55" t="s">
        <v>448</v>
      </c>
      <c r="AN55" s="44" t="s">
        <v>448</v>
      </c>
      <c r="AO55" t="b">
        <f t="shared" si="2"/>
        <v>1</v>
      </c>
      <c r="AP55" t="s">
        <v>448</v>
      </c>
      <c r="AQ55" t="s">
        <v>98</v>
      </c>
      <c r="AS55" s="35">
        <v>2</v>
      </c>
      <c r="AT55" s="36" t="s">
        <v>155</v>
      </c>
      <c r="AU55" s="36">
        <v>5</v>
      </c>
      <c r="AV55" s="36">
        <v>4</v>
      </c>
      <c r="AW55" s="37">
        <v>3</v>
      </c>
      <c r="AX55" s="25" t="s">
        <v>65</v>
      </c>
      <c r="AY55" t="s">
        <v>355</v>
      </c>
    </row>
    <row r="56" spans="1:51" ht="43.5" x14ac:dyDescent="0.35">
      <c r="A56" s="2" t="s">
        <v>287</v>
      </c>
      <c r="B56" s="39">
        <v>55</v>
      </c>
      <c r="C56" s="40">
        <v>44322</v>
      </c>
      <c r="D56" t="s">
        <v>61</v>
      </c>
      <c r="E56" t="s">
        <v>62</v>
      </c>
      <c r="F56" t="s">
        <v>285</v>
      </c>
      <c r="G56" s="41">
        <v>7.18</v>
      </c>
      <c r="H56" s="42">
        <v>7</v>
      </c>
      <c r="I56" t="s">
        <v>286</v>
      </c>
      <c r="J56" s="45" t="s">
        <v>75</v>
      </c>
      <c r="K56" s="8" t="s">
        <v>44</v>
      </c>
      <c r="L56" s="3">
        <v>1</v>
      </c>
      <c r="M56" s="3" t="s">
        <v>46</v>
      </c>
      <c r="N56" s="3" t="s">
        <v>48</v>
      </c>
      <c r="O56" s="3" t="s">
        <v>49</v>
      </c>
      <c r="P56" s="4" t="str">
        <f t="shared" si="3"/>
        <v>no</v>
      </c>
      <c r="Q56" s="6" t="s">
        <v>65</v>
      </c>
      <c r="R56" s="6" t="s">
        <v>65</v>
      </c>
      <c r="S56" s="6" t="s">
        <v>65</v>
      </c>
      <c r="T56" s="6" t="s">
        <v>65</v>
      </c>
      <c r="U56" s="19" t="s">
        <v>65</v>
      </c>
      <c r="V56" t="s">
        <v>63</v>
      </c>
      <c r="W56" t="s">
        <v>65</v>
      </c>
      <c r="X56" t="s">
        <v>66</v>
      </c>
      <c r="Y56" s="5" t="s">
        <v>67</v>
      </c>
      <c r="Z56" s="5" t="s">
        <v>63</v>
      </c>
      <c r="AA56" s="23" t="s">
        <v>68</v>
      </c>
      <c r="AB56" s="47"/>
      <c r="AC56" s="45" t="s">
        <v>63</v>
      </c>
      <c r="AD56" s="45" t="s">
        <v>94</v>
      </c>
      <c r="AF56" t="s">
        <v>67</v>
      </c>
      <c r="AG56" t="s">
        <v>110</v>
      </c>
      <c r="AI56" t="s">
        <v>96</v>
      </c>
      <c r="AJ56" t="s">
        <v>97</v>
      </c>
      <c r="AL56" s="1" t="s">
        <v>354</v>
      </c>
      <c r="AM56" t="s">
        <v>440</v>
      </c>
      <c r="AN56" s="44" t="s">
        <v>442</v>
      </c>
      <c r="AO56" t="b">
        <f t="shared" si="2"/>
        <v>0</v>
      </c>
      <c r="AP56" t="s">
        <v>440</v>
      </c>
      <c r="AQ56" t="s">
        <v>98</v>
      </c>
      <c r="AS56" s="35">
        <v>1</v>
      </c>
      <c r="AT56" s="36" t="s">
        <v>208</v>
      </c>
      <c r="AU56" s="36">
        <v>3</v>
      </c>
      <c r="AV56" s="36">
        <v>5</v>
      </c>
      <c r="AW56" s="37">
        <v>5</v>
      </c>
      <c r="AX56" s="25" t="s">
        <v>65</v>
      </c>
    </row>
    <row r="57" spans="1:51" ht="43.5" x14ac:dyDescent="0.35">
      <c r="A57" s="2" t="s">
        <v>293</v>
      </c>
      <c r="B57" s="39">
        <v>56</v>
      </c>
      <c r="C57" s="40">
        <v>44322</v>
      </c>
      <c r="D57" t="s">
        <v>61</v>
      </c>
      <c r="E57" t="s">
        <v>62</v>
      </c>
      <c r="F57" t="s">
        <v>294</v>
      </c>
      <c r="G57" s="41">
        <v>8.7200000000000006</v>
      </c>
      <c r="H57" s="42">
        <v>8</v>
      </c>
      <c r="I57" t="s">
        <v>172</v>
      </c>
      <c r="J57" s="45" t="s">
        <v>75</v>
      </c>
      <c r="K57" s="8" t="s">
        <v>45</v>
      </c>
      <c r="L57" s="3">
        <v>6</v>
      </c>
      <c r="M57" s="3" t="s">
        <v>47</v>
      </c>
      <c r="N57" s="3" t="s">
        <v>48</v>
      </c>
      <c r="O57" s="3" t="s">
        <v>50</v>
      </c>
      <c r="P57" s="4" t="str">
        <f t="shared" si="3"/>
        <v>no</v>
      </c>
      <c r="Q57" s="6" t="s">
        <v>65</v>
      </c>
      <c r="R57" s="6" t="s">
        <v>65</v>
      </c>
      <c r="S57" s="6" t="s">
        <v>65</v>
      </c>
      <c r="T57" s="6" t="s">
        <v>65</v>
      </c>
      <c r="U57" s="19" t="s">
        <v>65</v>
      </c>
      <c r="V57" t="s">
        <v>63</v>
      </c>
      <c r="W57" t="s">
        <v>65</v>
      </c>
      <c r="X57" t="s">
        <v>66</v>
      </c>
      <c r="Y57" s="5" t="s">
        <v>67</v>
      </c>
      <c r="Z57" s="5" t="s">
        <v>63</v>
      </c>
      <c r="AA57" s="22" t="s">
        <v>68</v>
      </c>
      <c r="AC57" t="s">
        <v>63</v>
      </c>
      <c r="AD57" t="s">
        <v>109</v>
      </c>
      <c r="AF57" t="s">
        <v>67</v>
      </c>
      <c r="AG57" t="s">
        <v>110</v>
      </c>
      <c r="AH57" t="s">
        <v>351</v>
      </c>
      <c r="AI57" t="s">
        <v>71</v>
      </c>
      <c r="AJ57" t="s">
        <v>72</v>
      </c>
      <c r="AL57" s="1" t="s">
        <v>352</v>
      </c>
      <c r="AM57" t="s">
        <v>449</v>
      </c>
      <c r="AN57" s="44" t="s">
        <v>449</v>
      </c>
      <c r="AO57" t="b">
        <f t="shared" si="2"/>
        <v>1</v>
      </c>
      <c r="AP57" t="s">
        <v>449</v>
      </c>
      <c r="AQ57" t="s">
        <v>98</v>
      </c>
      <c r="AR57" t="s">
        <v>353</v>
      </c>
      <c r="AS57" s="35">
        <v>2</v>
      </c>
      <c r="AT57" s="36" t="s">
        <v>102</v>
      </c>
      <c r="AU57" s="36">
        <v>4</v>
      </c>
      <c r="AV57" s="36">
        <v>4</v>
      </c>
      <c r="AW57" s="37">
        <v>5</v>
      </c>
      <c r="AX57" s="25" t="s">
        <v>65</v>
      </c>
    </row>
    <row r="58" spans="1:51" ht="72.5" x14ac:dyDescent="0.35">
      <c r="A58" s="2" t="s">
        <v>295</v>
      </c>
      <c r="B58" s="39">
        <v>57</v>
      </c>
      <c r="C58" s="40">
        <v>44322</v>
      </c>
      <c r="D58" t="s">
        <v>61</v>
      </c>
      <c r="E58" t="s">
        <v>62</v>
      </c>
      <c r="F58" t="s">
        <v>296</v>
      </c>
      <c r="G58" s="41">
        <v>8.4700000000000006</v>
      </c>
      <c r="H58" s="42">
        <v>8</v>
      </c>
      <c r="I58" t="s">
        <v>81</v>
      </c>
      <c r="J58" s="45" t="s">
        <v>82</v>
      </c>
      <c r="K58" s="8" t="s">
        <v>43</v>
      </c>
      <c r="L58" s="3">
        <v>1</v>
      </c>
      <c r="M58" s="3" t="s">
        <v>46</v>
      </c>
      <c r="N58" s="3" t="s">
        <v>48</v>
      </c>
      <c r="O58" s="3" t="s">
        <v>49</v>
      </c>
      <c r="P58" s="4" t="str">
        <f t="shared" si="3"/>
        <v>no</v>
      </c>
      <c r="Q58" s="6" t="s">
        <v>65</v>
      </c>
      <c r="R58" s="6" t="s">
        <v>65</v>
      </c>
      <c r="S58" s="6" t="s">
        <v>65</v>
      </c>
      <c r="T58" s="6" t="s">
        <v>65</v>
      </c>
      <c r="U58" s="19" t="s">
        <v>65</v>
      </c>
      <c r="V58" t="s">
        <v>63</v>
      </c>
      <c r="W58" t="s">
        <v>65</v>
      </c>
      <c r="X58" t="s">
        <v>66</v>
      </c>
      <c r="Y58" s="5" t="s">
        <v>67</v>
      </c>
      <c r="Z58" s="5" t="s">
        <v>63</v>
      </c>
      <c r="AA58" s="23" t="s">
        <v>68</v>
      </c>
      <c r="AB58" s="47"/>
      <c r="AC58" t="s">
        <v>63</v>
      </c>
      <c r="AD58" t="s">
        <v>94</v>
      </c>
      <c r="AE58" t="s">
        <v>346</v>
      </c>
      <c r="AF58" t="s">
        <v>67</v>
      </c>
      <c r="AG58" t="s">
        <v>221</v>
      </c>
      <c r="AH58" t="s">
        <v>347</v>
      </c>
      <c r="AI58" t="s">
        <v>96</v>
      </c>
      <c r="AJ58" t="s">
        <v>126</v>
      </c>
      <c r="AK58" t="s">
        <v>348</v>
      </c>
      <c r="AL58" s="1" t="s">
        <v>349</v>
      </c>
      <c r="AM58" t="s">
        <v>449</v>
      </c>
      <c r="AN58" s="44" t="s">
        <v>449</v>
      </c>
      <c r="AO58" t="b">
        <f t="shared" si="2"/>
        <v>1</v>
      </c>
      <c r="AP58" t="s">
        <v>449</v>
      </c>
      <c r="AQ58" t="s">
        <v>98</v>
      </c>
      <c r="AR58" t="s">
        <v>350</v>
      </c>
      <c r="AS58" s="35">
        <v>2</v>
      </c>
      <c r="AT58" s="36" t="s">
        <v>150</v>
      </c>
      <c r="AU58" s="36">
        <v>4</v>
      </c>
      <c r="AV58" s="36">
        <v>5</v>
      </c>
      <c r="AW58" s="37">
        <v>5</v>
      </c>
      <c r="AX58" s="25" t="s">
        <v>65</v>
      </c>
    </row>
    <row r="59" spans="1:51" ht="29" x14ac:dyDescent="0.35">
      <c r="A59" s="2" t="s">
        <v>297</v>
      </c>
      <c r="B59" s="39">
        <v>58</v>
      </c>
      <c r="C59" s="40">
        <v>44323</v>
      </c>
      <c r="D59" t="s">
        <v>61</v>
      </c>
      <c r="E59" t="s">
        <v>62</v>
      </c>
      <c r="F59" t="s">
        <v>299</v>
      </c>
      <c r="G59" s="41">
        <v>5.89</v>
      </c>
      <c r="H59" s="42">
        <v>5</v>
      </c>
      <c r="I59" t="s">
        <v>99</v>
      </c>
      <c r="J59" s="45" t="s">
        <v>75</v>
      </c>
      <c r="K59" s="8" t="s">
        <v>44</v>
      </c>
      <c r="L59" s="3">
        <v>6</v>
      </c>
      <c r="M59" s="3" t="s">
        <v>47</v>
      </c>
      <c r="N59" s="3" t="s">
        <v>48</v>
      </c>
      <c r="O59" s="3" t="s">
        <v>50</v>
      </c>
      <c r="P59" s="4" t="str">
        <f t="shared" si="3"/>
        <v>no</v>
      </c>
      <c r="Q59" s="6" t="s">
        <v>65</v>
      </c>
      <c r="R59" s="6" t="s">
        <v>65</v>
      </c>
      <c r="S59" s="6" t="s">
        <v>65</v>
      </c>
      <c r="T59" s="6" t="s">
        <v>65</v>
      </c>
      <c r="U59" s="19" t="s">
        <v>65</v>
      </c>
      <c r="V59" t="s">
        <v>63</v>
      </c>
      <c r="W59" t="s">
        <v>65</v>
      </c>
      <c r="X59" t="s">
        <v>66</v>
      </c>
      <c r="Y59" s="5" t="s">
        <v>67</v>
      </c>
      <c r="Z59" s="5" t="s">
        <v>63</v>
      </c>
      <c r="AA59" s="23" t="s">
        <v>68</v>
      </c>
      <c r="AB59" s="47"/>
      <c r="AC59" t="s">
        <v>63</v>
      </c>
      <c r="AD59" t="s">
        <v>109</v>
      </c>
      <c r="AF59" t="s">
        <v>67</v>
      </c>
      <c r="AG59" t="s">
        <v>95</v>
      </c>
      <c r="AI59" t="s">
        <v>71</v>
      </c>
      <c r="AJ59" t="s">
        <v>80</v>
      </c>
      <c r="AL59" s="1" t="s">
        <v>298</v>
      </c>
      <c r="AM59" t="s">
        <v>449</v>
      </c>
      <c r="AN59" s="44" t="s">
        <v>449</v>
      </c>
      <c r="AO59" t="b">
        <f t="shared" si="2"/>
        <v>1</v>
      </c>
      <c r="AP59" t="s">
        <v>449</v>
      </c>
      <c r="AQ59" t="s">
        <v>98</v>
      </c>
      <c r="AS59" s="35">
        <v>2</v>
      </c>
      <c r="AT59" s="36" t="s">
        <v>124</v>
      </c>
      <c r="AU59" s="36">
        <v>5</v>
      </c>
      <c r="AV59" s="36">
        <v>5</v>
      </c>
      <c r="AW59" s="37">
        <v>5</v>
      </c>
      <c r="AX59" s="25" t="s">
        <v>65</v>
      </c>
    </row>
    <row r="60" spans="1:51" ht="58" x14ac:dyDescent="0.35">
      <c r="A60" s="2" t="s">
        <v>301</v>
      </c>
      <c r="B60" s="39">
        <v>59</v>
      </c>
      <c r="C60" s="40">
        <v>44323</v>
      </c>
      <c r="D60" t="s">
        <v>61</v>
      </c>
      <c r="E60" t="s">
        <v>62</v>
      </c>
      <c r="F60" t="s">
        <v>300</v>
      </c>
      <c r="G60" s="41">
        <v>7.64</v>
      </c>
      <c r="H60" s="42">
        <v>7</v>
      </c>
      <c r="I60" t="s">
        <v>99</v>
      </c>
      <c r="J60" s="45" t="s">
        <v>75</v>
      </c>
      <c r="K60" s="8" t="s">
        <v>43</v>
      </c>
      <c r="L60" s="3">
        <v>6</v>
      </c>
      <c r="M60" s="3" t="s">
        <v>47</v>
      </c>
      <c r="N60" s="3" t="s">
        <v>48</v>
      </c>
      <c r="O60" s="3" t="s">
        <v>50</v>
      </c>
      <c r="P60" s="4" t="str">
        <f t="shared" si="3"/>
        <v>no</v>
      </c>
      <c r="Q60" s="6" t="s">
        <v>65</v>
      </c>
      <c r="R60" s="6" t="s">
        <v>65</v>
      </c>
      <c r="S60" s="6" t="s">
        <v>65</v>
      </c>
      <c r="T60" s="6" t="s">
        <v>65</v>
      </c>
      <c r="U60" s="19" t="s">
        <v>65</v>
      </c>
      <c r="V60" t="s">
        <v>63</v>
      </c>
      <c r="W60" t="s">
        <v>65</v>
      </c>
      <c r="X60" t="s">
        <v>66</v>
      </c>
      <c r="Y60" s="5" t="s">
        <v>67</v>
      </c>
      <c r="Z60" s="5" t="s">
        <v>63</v>
      </c>
      <c r="AA60" s="23" t="s">
        <v>68</v>
      </c>
      <c r="AB60" s="47"/>
      <c r="AC60" t="s">
        <v>65</v>
      </c>
      <c r="AD60" t="s">
        <v>69</v>
      </c>
      <c r="AF60" t="s">
        <v>66</v>
      </c>
      <c r="AG60" t="s">
        <v>70</v>
      </c>
      <c r="AH60" t="s">
        <v>337</v>
      </c>
      <c r="AI60" t="s">
        <v>71</v>
      </c>
      <c r="AJ60" t="s">
        <v>80</v>
      </c>
      <c r="AL60" s="1" t="s">
        <v>338</v>
      </c>
      <c r="AM60" t="s">
        <v>448</v>
      </c>
      <c r="AN60" s="44" t="s">
        <v>448</v>
      </c>
      <c r="AO60" t="b">
        <f t="shared" si="2"/>
        <v>1</v>
      </c>
      <c r="AP60" t="s">
        <v>448</v>
      </c>
      <c r="AQ60" t="s">
        <v>98</v>
      </c>
      <c r="AS60" s="35">
        <v>3</v>
      </c>
      <c r="AT60" s="36" t="s">
        <v>302</v>
      </c>
      <c r="AU60" s="36">
        <v>5</v>
      </c>
      <c r="AV60" s="36">
        <v>5</v>
      </c>
      <c r="AW60" s="37">
        <v>5</v>
      </c>
      <c r="AX60" s="25" t="s">
        <v>65</v>
      </c>
    </row>
    <row r="61" spans="1:51" ht="29" x14ac:dyDescent="0.35">
      <c r="A61" s="2" t="s">
        <v>304</v>
      </c>
      <c r="B61" s="39">
        <v>60</v>
      </c>
      <c r="C61" s="40">
        <v>44323</v>
      </c>
      <c r="D61" t="s">
        <v>61</v>
      </c>
      <c r="E61" t="s">
        <v>62</v>
      </c>
      <c r="F61" t="s">
        <v>303</v>
      </c>
      <c r="G61" s="41">
        <v>7.51</v>
      </c>
      <c r="H61" s="42">
        <v>7</v>
      </c>
      <c r="I61" t="s">
        <v>99</v>
      </c>
      <c r="J61" s="45" t="s">
        <v>82</v>
      </c>
      <c r="K61" s="8" t="s">
        <v>44</v>
      </c>
      <c r="L61" s="3">
        <v>8</v>
      </c>
      <c r="M61" s="3" t="s">
        <v>47</v>
      </c>
      <c r="N61" s="3" t="s">
        <v>51</v>
      </c>
      <c r="O61" s="3" t="s">
        <v>50</v>
      </c>
      <c r="P61" s="4" t="str">
        <f t="shared" si="3"/>
        <v>no</v>
      </c>
      <c r="Q61" s="6" t="s">
        <v>65</v>
      </c>
      <c r="R61" s="6" t="s">
        <v>65</v>
      </c>
      <c r="S61" s="6" t="s">
        <v>65</v>
      </c>
      <c r="T61" s="6" t="s">
        <v>65</v>
      </c>
      <c r="U61" s="19" t="s">
        <v>65</v>
      </c>
      <c r="V61" t="s">
        <v>63</v>
      </c>
      <c r="W61" t="s">
        <v>65</v>
      </c>
      <c r="X61" t="s">
        <v>66</v>
      </c>
      <c r="Y61" s="5" t="s">
        <v>67</v>
      </c>
      <c r="Z61" s="5" t="s">
        <v>65</v>
      </c>
      <c r="AA61" s="23" t="s">
        <v>79</v>
      </c>
      <c r="AB61" s="47"/>
      <c r="AC61" t="s">
        <v>63</v>
      </c>
      <c r="AD61" t="s">
        <v>94</v>
      </c>
      <c r="AF61" t="s">
        <v>67</v>
      </c>
      <c r="AG61" t="s">
        <v>110</v>
      </c>
      <c r="AI61" t="s">
        <v>71</v>
      </c>
      <c r="AJ61" t="s">
        <v>80</v>
      </c>
      <c r="AL61" s="1" t="s">
        <v>305</v>
      </c>
      <c r="AM61" t="s">
        <v>449</v>
      </c>
      <c r="AN61" s="44" t="s">
        <v>443</v>
      </c>
      <c r="AO61" t="b">
        <f t="shared" si="2"/>
        <v>0</v>
      </c>
      <c r="AP61" s="44" t="s">
        <v>443</v>
      </c>
      <c r="AQ61" t="s">
        <v>74</v>
      </c>
      <c r="AS61" s="35">
        <v>3</v>
      </c>
      <c r="AT61" s="36" t="s">
        <v>124</v>
      </c>
      <c r="AU61" s="36">
        <v>5</v>
      </c>
      <c r="AV61" s="36">
        <v>5</v>
      </c>
      <c r="AW61" s="37">
        <v>4</v>
      </c>
      <c r="AX61" s="25" t="s">
        <v>65</v>
      </c>
    </row>
    <row r="62" spans="1:51" ht="29" x14ac:dyDescent="0.35">
      <c r="A62" s="2" t="s">
        <v>307</v>
      </c>
      <c r="B62" s="39">
        <v>61</v>
      </c>
      <c r="C62" s="40">
        <v>44323</v>
      </c>
      <c r="D62" t="s">
        <v>61</v>
      </c>
      <c r="E62" t="s">
        <v>62</v>
      </c>
      <c r="F62" t="s">
        <v>306</v>
      </c>
      <c r="G62" s="41">
        <v>5.56</v>
      </c>
      <c r="H62" s="42">
        <v>5</v>
      </c>
      <c r="I62" t="s">
        <v>81</v>
      </c>
      <c r="J62" s="45" t="s">
        <v>75</v>
      </c>
      <c r="K62" s="8" t="s">
        <v>43</v>
      </c>
      <c r="L62" s="3">
        <v>3</v>
      </c>
      <c r="M62" s="3" t="s">
        <v>46</v>
      </c>
      <c r="N62" s="3" t="s">
        <v>51</v>
      </c>
      <c r="O62" s="3" t="s">
        <v>49</v>
      </c>
      <c r="P62" s="4" t="str">
        <f t="shared" si="3"/>
        <v>no</v>
      </c>
      <c r="Q62" s="6" t="s">
        <v>65</v>
      </c>
      <c r="R62" s="6" t="s">
        <v>65</v>
      </c>
      <c r="S62" s="6" t="s">
        <v>65</v>
      </c>
      <c r="T62" s="6" t="s">
        <v>65</v>
      </c>
      <c r="U62" s="19" t="s">
        <v>65</v>
      </c>
      <c r="V62" t="s">
        <v>63</v>
      </c>
      <c r="W62" t="s">
        <v>65</v>
      </c>
      <c r="X62" t="s">
        <v>66</v>
      </c>
      <c r="Y62" s="5" t="s">
        <v>67</v>
      </c>
      <c r="Z62" s="5" t="s">
        <v>63</v>
      </c>
      <c r="AA62" s="23" t="s">
        <v>79</v>
      </c>
      <c r="AB62" s="47"/>
      <c r="AC62" t="s">
        <v>65</v>
      </c>
      <c r="AD62" t="s">
        <v>69</v>
      </c>
      <c r="AF62" t="s">
        <v>66</v>
      </c>
      <c r="AG62" t="s">
        <v>70</v>
      </c>
      <c r="AI62" t="s">
        <v>96</v>
      </c>
      <c r="AJ62" t="s">
        <v>97</v>
      </c>
      <c r="AL62" s="1" t="s">
        <v>343</v>
      </c>
      <c r="AM62" t="s">
        <v>439</v>
      </c>
      <c r="AN62" s="44" t="s">
        <v>439</v>
      </c>
      <c r="AO62" t="b">
        <f t="shared" si="2"/>
        <v>1</v>
      </c>
      <c r="AP62" t="s">
        <v>439</v>
      </c>
      <c r="AQ62" t="s">
        <v>118</v>
      </c>
      <c r="AR62" t="s">
        <v>344</v>
      </c>
      <c r="AS62" s="35">
        <v>1</v>
      </c>
      <c r="AT62" s="36" t="s">
        <v>155</v>
      </c>
      <c r="AU62" s="36">
        <v>5</v>
      </c>
      <c r="AV62" s="36">
        <v>5</v>
      </c>
      <c r="AW62" s="37">
        <v>5</v>
      </c>
      <c r="AX62" s="25" t="s">
        <v>65</v>
      </c>
    </row>
    <row r="63" spans="1:51" ht="29" x14ac:dyDescent="0.35">
      <c r="A63" s="2" t="s">
        <v>308</v>
      </c>
      <c r="B63" s="39">
        <v>62</v>
      </c>
      <c r="C63" s="40">
        <v>44323</v>
      </c>
      <c r="D63" t="s">
        <v>61</v>
      </c>
      <c r="E63" t="s">
        <v>62</v>
      </c>
      <c r="F63" t="s">
        <v>309</v>
      </c>
      <c r="G63" s="41">
        <v>6.98</v>
      </c>
      <c r="H63" s="42">
        <v>6</v>
      </c>
      <c r="I63" t="s">
        <v>99</v>
      </c>
      <c r="J63" s="45" t="s">
        <v>75</v>
      </c>
      <c r="K63" s="8" t="s">
        <v>45</v>
      </c>
      <c r="L63" s="3">
        <v>3</v>
      </c>
      <c r="M63" s="3" t="s">
        <v>46</v>
      </c>
      <c r="N63" s="3" t="s">
        <v>51</v>
      </c>
      <c r="O63" s="3" t="s">
        <v>49</v>
      </c>
      <c r="P63" s="4" t="str">
        <f t="shared" si="3"/>
        <v>no</v>
      </c>
      <c r="Q63" s="6" t="s">
        <v>65</v>
      </c>
      <c r="R63" s="6" t="s">
        <v>65</v>
      </c>
      <c r="S63" s="6" t="s">
        <v>65</v>
      </c>
      <c r="T63" s="6" t="s">
        <v>65</v>
      </c>
      <c r="U63" s="19" t="s">
        <v>65</v>
      </c>
      <c r="V63" t="s">
        <v>63</v>
      </c>
      <c r="W63" t="s">
        <v>65</v>
      </c>
      <c r="X63" t="s">
        <v>66</v>
      </c>
      <c r="Y63" s="5" t="s">
        <v>67</v>
      </c>
      <c r="Z63" s="5" t="s">
        <v>63</v>
      </c>
      <c r="AA63" s="23" t="s">
        <v>79</v>
      </c>
      <c r="AB63" s="47"/>
      <c r="AC63" t="s">
        <v>63</v>
      </c>
      <c r="AD63" t="s">
        <v>94</v>
      </c>
      <c r="AE63" t="s">
        <v>339</v>
      </c>
      <c r="AF63" t="s">
        <v>67</v>
      </c>
      <c r="AG63" t="s">
        <v>95</v>
      </c>
      <c r="AH63" t="s">
        <v>340</v>
      </c>
      <c r="AI63" t="s">
        <v>96</v>
      </c>
      <c r="AJ63" t="s">
        <v>126</v>
      </c>
      <c r="AL63" s="1" t="s">
        <v>341</v>
      </c>
      <c r="AM63" t="s">
        <v>439</v>
      </c>
      <c r="AN63" s="44" t="s">
        <v>439</v>
      </c>
      <c r="AO63" t="b">
        <f t="shared" si="2"/>
        <v>1</v>
      </c>
      <c r="AP63" t="s">
        <v>439</v>
      </c>
      <c r="AQ63" t="s">
        <v>118</v>
      </c>
      <c r="AR63" t="s">
        <v>342</v>
      </c>
      <c r="AS63" s="35">
        <v>2</v>
      </c>
      <c r="AT63" s="36" t="s">
        <v>310</v>
      </c>
      <c r="AU63" s="36">
        <v>4</v>
      </c>
      <c r="AV63" s="36">
        <v>5</v>
      </c>
      <c r="AW63" s="37">
        <v>5</v>
      </c>
      <c r="AX63" s="25" t="s">
        <v>65</v>
      </c>
    </row>
    <row r="64" spans="1:51" ht="29" x14ac:dyDescent="0.35">
      <c r="A64" s="2" t="s">
        <v>311</v>
      </c>
      <c r="B64" s="39">
        <v>63</v>
      </c>
      <c r="C64" s="40">
        <v>44323</v>
      </c>
      <c r="D64" t="s">
        <v>61</v>
      </c>
      <c r="E64" t="s">
        <v>62</v>
      </c>
      <c r="F64" t="s">
        <v>313</v>
      </c>
      <c r="G64" s="41">
        <v>6.85</v>
      </c>
      <c r="H64" s="42">
        <v>6</v>
      </c>
      <c r="I64" t="s">
        <v>312</v>
      </c>
      <c r="J64" s="45" t="s">
        <v>82</v>
      </c>
      <c r="K64" s="8" t="s">
        <v>44</v>
      </c>
      <c r="L64" s="3">
        <v>5</v>
      </c>
      <c r="M64" s="3" t="s">
        <v>47</v>
      </c>
      <c r="N64" s="3" t="s">
        <v>48</v>
      </c>
      <c r="O64" s="3" t="s">
        <v>49</v>
      </c>
      <c r="P64" s="4" t="str">
        <f t="shared" si="3"/>
        <v>no</v>
      </c>
      <c r="Q64" s="6" t="s">
        <v>65</v>
      </c>
      <c r="R64" s="6" t="s">
        <v>65</v>
      </c>
      <c r="S64" s="6" t="s">
        <v>65</v>
      </c>
      <c r="T64" s="6" t="s">
        <v>65</v>
      </c>
      <c r="U64" s="19" t="s">
        <v>65</v>
      </c>
      <c r="V64" t="s">
        <v>63</v>
      </c>
      <c r="W64" t="s">
        <v>65</v>
      </c>
      <c r="X64" t="s">
        <v>66</v>
      </c>
      <c r="Y64" s="5" t="s">
        <v>67</v>
      </c>
      <c r="Z64" s="5" t="s">
        <v>63</v>
      </c>
      <c r="AA64" s="23" t="s">
        <v>68</v>
      </c>
      <c r="AB64" s="47"/>
      <c r="AC64" t="s">
        <v>65</v>
      </c>
      <c r="AD64" t="s">
        <v>69</v>
      </c>
      <c r="AF64" t="s">
        <v>66</v>
      </c>
      <c r="AG64" t="s">
        <v>70</v>
      </c>
      <c r="AI64" t="s">
        <v>71</v>
      </c>
      <c r="AJ64" t="s">
        <v>72</v>
      </c>
      <c r="AL64" s="1" t="s">
        <v>345</v>
      </c>
      <c r="AM64" t="s">
        <v>449</v>
      </c>
      <c r="AN64" s="44" t="s">
        <v>443</v>
      </c>
      <c r="AO64" t="b">
        <f t="shared" si="2"/>
        <v>0</v>
      </c>
      <c r="AP64" t="s">
        <v>442</v>
      </c>
      <c r="AQ64" t="s">
        <v>74</v>
      </c>
      <c r="AS64" s="35">
        <v>1</v>
      </c>
      <c r="AT64" s="36" t="s">
        <v>314</v>
      </c>
      <c r="AU64" s="36">
        <v>5</v>
      </c>
      <c r="AV64" s="36">
        <v>5</v>
      </c>
      <c r="AW64" s="37">
        <v>5</v>
      </c>
      <c r="AX64" s="25" t="s">
        <v>65</v>
      </c>
    </row>
    <row r="65" spans="1:50" ht="29" x14ac:dyDescent="0.35">
      <c r="A65" s="2" t="s">
        <v>315</v>
      </c>
      <c r="B65" s="39">
        <v>64</v>
      </c>
      <c r="C65" s="40">
        <v>44324</v>
      </c>
      <c r="D65" t="s">
        <v>61</v>
      </c>
      <c r="E65" t="s">
        <v>62</v>
      </c>
      <c r="F65" t="s">
        <v>317</v>
      </c>
      <c r="G65" s="41">
        <v>5.73</v>
      </c>
      <c r="H65" s="42">
        <v>5</v>
      </c>
      <c r="I65" t="s">
        <v>81</v>
      </c>
      <c r="J65" s="45" t="s">
        <v>82</v>
      </c>
      <c r="K65" s="8" t="s">
        <v>44</v>
      </c>
      <c r="L65" s="3">
        <v>2</v>
      </c>
      <c r="M65" s="3" t="s">
        <v>46</v>
      </c>
      <c r="N65" s="3" t="s">
        <v>48</v>
      </c>
      <c r="O65" s="3" t="s">
        <v>50</v>
      </c>
      <c r="P65" s="4" t="str">
        <f t="shared" si="3"/>
        <v>no</v>
      </c>
      <c r="Q65" s="6" t="s">
        <v>65</v>
      </c>
      <c r="R65" s="6" t="s">
        <v>65</v>
      </c>
      <c r="S65" s="6" t="s">
        <v>65</v>
      </c>
      <c r="T65" s="6" t="s">
        <v>65</v>
      </c>
      <c r="U65" s="19" t="s">
        <v>65</v>
      </c>
      <c r="V65" t="s">
        <v>63</v>
      </c>
      <c r="W65" t="s">
        <v>65</v>
      </c>
      <c r="X65" t="s">
        <v>66</v>
      </c>
      <c r="Y65" s="5" t="s">
        <v>67</v>
      </c>
      <c r="Z65" s="5" t="s">
        <v>63</v>
      </c>
      <c r="AA65" s="23" t="s">
        <v>68</v>
      </c>
      <c r="AB65" s="47"/>
      <c r="AC65" t="s">
        <v>65</v>
      </c>
      <c r="AD65" t="s">
        <v>69</v>
      </c>
      <c r="AF65" t="s">
        <v>66</v>
      </c>
      <c r="AG65" t="s">
        <v>70</v>
      </c>
      <c r="AI65" t="s">
        <v>71</v>
      </c>
      <c r="AJ65" t="s">
        <v>72</v>
      </c>
      <c r="AL65" s="1" t="s">
        <v>316</v>
      </c>
      <c r="AM65" t="s">
        <v>439</v>
      </c>
      <c r="AN65" s="44" t="s">
        <v>439</v>
      </c>
      <c r="AO65" t="b">
        <f t="shared" si="2"/>
        <v>1</v>
      </c>
      <c r="AP65" t="s">
        <v>439</v>
      </c>
      <c r="AQ65" t="s">
        <v>104</v>
      </c>
      <c r="AS65" s="35">
        <v>2</v>
      </c>
      <c r="AT65" s="36" t="s">
        <v>124</v>
      </c>
      <c r="AU65" s="36">
        <v>5</v>
      </c>
      <c r="AV65" s="36">
        <v>5</v>
      </c>
      <c r="AW65" s="37">
        <v>5</v>
      </c>
      <c r="AX65" s="25" t="s">
        <v>65</v>
      </c>
    </row>
    <row r="66" spans="1:50" ht="116" x14ac:dyDescent="0.35">
      <c r="A66" s="2" t="s">
        <v>318</v>
      </c>
      <c r="B66" s="39">
        <v>65</v>
      </c>
      <c r="C66" s="40">
        <v>44325</v>
      </c>
      <c r="D66" t="s">
        <v>61</v>
      </c>
      <c r="E66" t="s">
        <v>62</v>
      </c>
      <c r="F66" t="s">
        <v>321</v>
      </c>
      <c r="G66" s="41">
        <v>6.79</v>
      </c>
      <c r="H66" s="42">
        <v>6</v>
      </c>
      <c r="I66" t="s">
        <v>99</v>
      </c>
      <c r="J66" s="45" t="s">
        <v>75</v>
      </c>
      <c r="K66" s="8" t="s">
        <v>45</v>
      </c>
      <c r="L66" s="3">
        <v>4</v>
      </c>
      <c r="M66" s="3" t="s">
        <v>46</v>
      </c>
      <c r="N66" s="3" t="s">
        <v>51</v>
      </c>
      <c r="O66" s="3" t="s">
        <v>50</v>
      </c>
      <c r="P66" s="4" t="str">
        <f t="shared" si="3"/>
        <v>no</v>
      </c>
      <c r="Q66" s="6" t="s">
        <v>65</v>
      </c>
      <c r="R66" s="6" t="s">
        <v>65</v>
      </c>
      <c r="S66" s="6" t="s">
        <v>65</v>
      </c>
      <c r="T66" s="6" t="s">
        <v>65</v>
      </c>
      <c r="U66" s="19" t="s">
        <v>65</v>
      </c>
      <c r="V66" t="s">
        <v>63</v>
      </c>
      <c r="W66" t="s">
        <v>65</v>
      </c>
      <c r="X66" t="s">
        <v>331</v>
      </c>
      <c r="Y66" s="5" t="s">
        <v>320</v>
      </c>
      <c r="Z66" s="5" t="s">
        <v>63</v>
      </c>
      <c r="AA66" s="23" t="s">
        <v>79</v>
      </c>
      <c r="AB66" s="47"/>
      <c r="AC66" t="s">
        <v>65</v>
      </c>
      <c r="AD66" t="s">
        <v>69</v>
      </c>
      <c r="AF66" t="s">
        <v>66</v>
      </c>
      <c r="AG66" t="s">
        <v>70</v>
      </c>
      <c r="AI66" t="s">
        <v>71</v>
      </c>
      <c r="AJ66" t="s">
        <v>80</v>
      </c>
      <c r="AK66" t="s">
        <v>332</v>
      </c>
      <c r="AL66" s="1" t="s">
        <v>333</v>
      </c>
      <c r="AM66" t="s">
        <v>439</v>
      </c>
      <c r="AN66" s="44" t="s">
        <v>439</v>
      </c>
      <c r="AO66" t="b">
        <f t="shared" si="2"/>
        <v>1</v>
      </c>
      <c r="AP66" t="s">
        <v>439</v>
      </c>
      <c r="AQ66" t="s">
        <v>118</v>
      </c>
      <c r="AR66" t="s">
        <v>334</v>
      </c>
      <c r="AS66" s="35">
        <v>2</v>
      </c>
      <c r="AT66" s="36" t="s">
        <v>319</v>
      </c>
      <c r="AU66" s="36">
        <v>5</v>
      </c>
      <c r="AV66" s="36">
        <v>5</v>
      </c>
      <c r="AW66" s="37">
        <v>3</v>
      </c>
      <c r="AX66" s="25" t="s">
        <v>65</v>
      </c>
    </row>
    <row r="67" spans="1:50" ht="58" x14ac:dyDescent="0.35">
      <c r="A67" s="2" t="s">
        <v>324</v>
      </c>
      <c r="B67" s="39">
        <v>66</v>
      </c>
      <c r="C67" s="40">
        <v>44325</v>
      </c>
      <c r="D67" t="s">
        <v>61</v>
      </c>
      <c r="E67" t="s">
        <v>62</v>
      </c>
      <c r="F67" t="s">
        <v>322</v>
      </c>
      <c r="G67" s="41">
        <v>8.23</v>
      </c>
      <c r="H67" s="42">
        <v>8</v>
      </c>
      <c r="I67" t="s">
        <v>99</v>
      </c>
      <c r="J67" s="45" t="s">
        <v>75</v>
      </c>
      <c r="K67" s="8" t="s">
        <v>45</v>
      </c>
      <c r="L67" s="3">
        <v>5</v>
      </c>
      <c r="M67" s="3" t="s">
        <v>47</v>
      </c>
      <c r="N67" s="3" t="s">
        <v>48</v>
      </c>
      <c r="O67" s="3" t="s">
        <v>49</v>
      </c>
      <c r="P67" s="4" t="str">
        <f t="shared" si="3"/>
        <v>no</v>
      </c>
      <c r="Q67" s="6" t="s">
        <v>65</v>
      </c>
      <c r="R67" s="6" t="s">
        <v>65</v>
      </c>
      <c r="S67" s="6" t="s">
        <v>65</v>
      </c>
      <c r="T67" s="6" t="s">
        <v>65</v>
      </c>
      <c r="U67" s="19" t="s">
        <v>65</v>
      </c>
      <c r="V67" t="s">
        <v>63</v>
      </c>
      <c r="W67" t="s">
        <v>65</v>
      </c>
      <c r="X67" t="s">
        <v>66</v>
      </c>
      <c r="Y67" s="5" t="s">
        <v>67</v>
      </c>
      <c r="Z67" s="5" t="s">
        <v>63</v>
      </c>
      <c r="AA67" s="23" t="s">
        <v>68</v>
      </c>
      <c r="AB67" s="47"/>
      <c r="AC67" t="s">
        <v>63</v>
      </c>
      <c r="AD67" t="s">
        <v>109</v>
      </c>
      <c r="AE67" t="s">
        <v>326</v>
      </c>
      <c r="AF67" t="s">
        <v>67</v>
      </c>
      <c r="AG67" t="s">
        <v>110</v>
      </c>
      <c r="AH67" t="s">
        <v>327</v>
      </c>
      <c r="AI67" t="s">
        <v>96</v>
      </c>
      <c r="AJ67" t="s">
        <v>126</v>
      </c>
      <c r="AK67" t="s">
        <v>328</v>
      </c>
      <c r="AL67" s="1" t="s">
        <v>329</v>
      </c>
      <c r="AM67" t="s">
        <v>449</v>
      </c>
      <c r="AN67" s="44" t="s">
        <v>439</v>
      </c>
      <c r="AO67" t="b">
        <f t="shared" si="2"/>
        <v>0</v>
      </c>
      <c r="AP67" t="s">
        <v>449</v>
      </c>
      <c r="AQ67" t="s">
        <v>74</v>
      </c>
      <c r="AR67" t="s">
        <v>330</v>
      </c>
      <c r="AS67" s="35">
        <v>1</v>
      </c>
      <c r="AT67" s="36" t="s">
        <v>325</v>
      </c>
      <c r="AU67" s="36">
        <v>5</v>
      </c>
      <c r="AV67" s="36">
        <v>5</v>
      </c>
      <c r="AW67" s="37">
        <v>5</v>
      </c>
      <c r="AX67" s="25" t="s">
        <v>65</v>
      </c>
    </row>
    <row r="68" spans="1:50" ht="29" x14ac:dyDescent="0.35">
      <c r="A68" s="2" t="s">
        <v>335</v>
      </c>
      <c r="B68" s="39">
        <v>67</v>
      </c>
      <c r="C68" s="40">
        <v>44326</v>
      </c>
      <c r="D68" t="s">
        <v>61</v>
      </c>
      <c r="E68" t="s">
        <v>62</v>
      </c>
      <c r="F68" t="s">
        <v>323</v>
      </c>
      <c r="G68" s="41">
        <v>5.48</v>
      </c>
      <c r="H68" s="42">
        <v>5</v>
      </c>
      <c r="I68" t="s">
        <v>99</v>
      </c>
      <c r="J68" s="45" t="s">
        <v>82</v>
      </c>
      <c r="K68" s="8" t="s">
        <v>43</v>
      </c>
      <c r="L68" s="3">
        <v>4</v>
      </c>
      <c r="M68" s="3" t="s">
        <v>46</v>
      </c>
      <c r="N68" s="3" t="s">
        <v>51</v>
      </c>
      <c r="O68" s="3" t="s">
        <v>50</v>
      </c>
      <c r="P68" s="4" t="str">
        <f t="shared" ref="P68:P99" si="4">IF(COUNTIF(Q68:U68,"yes")&gt;0,"yes",IF(COUNTBLANK(Q68:U68)&gt;0,"","no"))</f>
        <v>no</v>
      </c>
      <c r="Q68" s="6" t="s">
        <v>65</v>
      </c>
      <c r="R68" s="6" t="s">
        <v>65</v>
      </c>
      <c r="S68" s="6" t="s">
        <v>65</v>
      </c>
      <c r="T68" s="6" t="s">
        <v>65</v>
      </c>
      <c r="U68" s="19" t="s">
        <v>65</v>
      </c>
      <c r="V68" t="s">
        <v>63</v>
      </c>
      <c r="W68" t="s">
        <v>65</v>
      </c>
      <c r="X68" t="s">
        <v>66</v>
      </c>
      <c r="Y68" s="5" t="s">
        <v>67</v>
      </c>
      <c r="Z68" s="5" t="s">
        <v>63</v>
      </c>
      <c r="AA68" s="23" t="s">
        <v>79</v>
      </c>
      <c r="AB68" s="47"/>
      <c r="AC68" t="s">
        <v>65</v>
      </c>
      <c r="AD68" t="s">
        <v>69</v>
      </c>
      <c r="AF68" t="s">
        <v>66</v>
      </c>
      <c r="AG68" t="s">
        <v>70</v>
      </c>
      <c r="AI68" t="s">
        <v>71</v>
      </c>
      <c r="AJ68" t="s">
        <v>72</v>
      </c>
      <c r="AL68" s="1" t="s">
        <v>336</v>
      </c>
      <c r="AM68" t="s">
        <v>440</v>
      </c>
      <c r="AN68" s="44" t="s">
        <v>439</v>
      </c>
      <c r="AO68" t="b">
        <f t="shared" si="2"/>
        <v>0</v>
      </c>
      <c r="AP68" s="44" t="s">
        <v>439</v>
      </c>
      <c r="AQ68" t="s">
        <v>104</v>
      </c>
      <c r="AS68" s="35">
        <v>3</v>
      </c>
      <c r="AT68" s="36" t="s">
        <v>124</v>
      </c>
      <c r="AU68" s="36">
        <v>5</v>
      </c>
      <c r="AV68" s="36">
        <v>5</v>
      </c>
      <c r="AW68" s="37">
        <v>5</v>
      </c>
      <c r="AX68" s="25" t="s">
        <v>65</v>
      </c>
    </row>
    <row r="69" spans="1:50" ht="43.5" x14ac:dyDescent="0.35">
      <c r="A69" s="2" t="s">
        <v>436</v>
      </c>
      <c r="B69" s="39">
        <v>68</v>
      </c>
      <c r="C69" s="40">
        <v>44331</v>
      </c>
      <c r="D69" t="s">
        <v>61</v>
      </c>
      <c r="E69" t="s">
        <v>62</v>
      </c>
      <c r="F69" t="s">
        <v>437</v>
      </c>
      <c r="G69" s="41">
        <v>5.92</v>
      </c>
      <c r="H69" s="42">
        <v>5</v>
      </c>
      <c r="I69" t="s">
        <v>172</v>
      </c>
      <c r="J69" s="45" t="s">
        <v>75</v>
      </c>
      <c r="K69" s="8" t="s">
        <v>43</v>
      </c>
      <c r="L69" s="3">
        <v>2</v>
      </c>
      <c r="M69" s="3" t="s">
        <v>46</v>
      </c>
      <c r="N69" s="3" t="s">
        <v>48</v>
      </c>
      <c r="O69" s="3" t="s">
        <v>50</v>
      </c>
      <c r="P69" s="4" t="str">
        <f t="shared" si="4"/>
        <v>no</v>
      </c>
      <c r="Q69" s="6" t="s">
        <v>65</v>
      </c>
      <c r="R69" s="6" t="s">
        <v>65</v>
      </c>
      <c r="S69" s="6" t="s">
        <v>65</v>
      </c>
      <c r="T69" s="6" t="s">
        <v>65</v>
      </c>
      <c r="U69" s="19" t="s">
        <v>65</v>
      </c>
      <c r="V69" t="s">
        <v>63</v>
      </c>
      <c r="W69" t="s">
        <v>65</v>
      </c>
      <c r="X69" t="s">
        <v>66</v>
      </c>
      <c r="Y69" s="5" t="s">
        <v>67</v>
      </c>
      <c r="Z69" s="5" t="s">
        <v>63</v>
      </c>
      <c r="AA69" s="23" t="s">
        <v>68</v>
      </c>
      <c r="AB69" s="47"/>
      <c r="AC69" t="s">
        <v>65</v>
      </c>
      <c r="AD69" t="s">
        <v>69</v>
      </c>
      <c r="AF69" t="s">
        <v>66</v>
      </c>
      <c r="AG69" t="s">
        <v>70</v>
      </c>
      <c r="AI69" t="s">
        <v>71</v>
      </c>
      <c r="AJ69" t="s">
        <v>80</v>
      </c>
      <c r="AL69" s="1" t="s">
        <v>438</v>
      </c>
      <c r="AM69" t="s">
        <v>439</v>
      </c>
      <c r="AN69" s="44" t="s">
        <v>439</v>
      </c>
      <c r="AO69" t="b">
        <f t="shared" si="2"/>
        <v>1</v>
      </c>
      <c r="AP69" t="s">
        <v>439</v>
      </c>
      <c r="AQ69" t="s">
        <v>118</v>
      </c>
      <c r="AS69" s="35">
        <v>2</v>
      </c>
      <c r="AT69" s="36" t="s">
        <v>124</v>
      </c>
      <c r="AU69" s="36">
        <v>5</v>
      </c>
      <c r="AV69" s="36">
        <v>5</v>
      </c>
      <c r="AW69" s="37">
        <v>3</v>
      </c>
      <c r="AX69" s="25" t="s">
        <v>65</v>
      </c>
    </row>
    <row r="70" spans="1:50" x14ac:dyDescent="0.35">
      <c r="A70" s="2"/>
      <c r="AA70" s="23"/>
      <c r="AB70" s="47"/>
    </row>
    <row r="71" spans="1:50" x14ac:dyDescent="0.35">
      <c r="A71" s="2"/>
      <c r="AA71" s="23"/>
      <c r="AB71" s="47"/>
    </row>
    <row r="72" spans="1:50" x14ac:dyDescent="0.35">
      <c r="A72" s="2"/>
    </row>
    <row r="73" spans="1:50" x14ac:dyDescent="0.35">
      <c r="A73" s="2"/>
      <c r="AA73" s="23"/>
      <c r="AB73" s="47"/>
    </row>
    <row r="74" spans="1:50" x14ac:dyDescent="0.35">
      <c r="A74" s="2"/>
      <c r="AA74" s="23"/>
      <c r="AB74" s="47"/>
    </row>
    <row r="75" spans="1:50" x14ac:dyDescent="0.35">
      <c r="A75" s="2"/>
      <c r="AA75" s="23"/>
      <c r="AB75" s="47"/>
    </row>
    <row r="76" spans="1:50" x14ac:dyDescent="0.35">
      <c r="A76" s="2"/>
      <c r="AA76" s="23"/>
      <c r="AB76" s="47"/>
    </row>
    <row r="77" spans="1:50" x14ac:dyDescent="0.35">
      <c r="A77" s="2"/>
      <c r="AA77" s="23"/>
      <c r="AB77" s="47"/>
    </row>
    <row r="78" spans="1:50" x14ac:dyDescent="0.35">
      <c r="A78" s="2"/>
      <c r="AA78" s="23"/>
      <c r="AB78" s="47"/>
    </row>
    <row r="79" spans="1:50" x14ac:dyDescent="0.35">
      <c r="A79" s="2"/>
      <c r="AA79" s="23"/>
      <c r="AB79" s="47"/>
    </row>
    <row r="80" spans="1:50" x14ac:dyDescent="0.35">
      <c r="A80" s="2"/>
      <c r="AA80" s="23"/>
      <c r="AB80" s="47"/>
    </row>
    <row r="81" spans="1:28" x14ac:dyDescent="0.35">
      <c r="A81" s="2"/>
      <c r="AA81" s="23"/>
      <c r="AB81" s="47"/>
    </row>
    <row r="82" spans="1:28" x14ac:dyDescent="0.35">
      <c r="A82" s="2"/>
      <c r="AA82" s="23"/>
      <c r="AB82" s="47"/>
    </row>
    <row r="83" spans="1:28" x14ac:dyDescent="0.35">
      <c r="A83" s="2"/>
      <c r="AA83" s="23"/>
      <c r="AB83" s="47"/>
    </row>
    <row r="84" spans="1:28" x14ac:dyDescent="0.35">
      <c r="A84" s="2"/>
      <c r="AA84" s="23"/>
      <c r="AB84" s="47"/>
    </row>
    <row r="85" spans="1:28" x14ac:dyDescent="0.35">
      <c r="A85" s="2"/>
      <c r="AA85" s="23"/>
      <c r="AB85" s="47"/>
    </row>
    <row r="86" spans="1:28" x14ac:dyDescent="0.35">
      <c r="A86" s="2"/>
      <c r="AA86" s="23"/>
      <c r="AB86" s="47"/>
    </row>
    <row r="87" spans="1:28" x14ac:dyDescent="0.35">
      <c r="A87" s="2"/>
      <c r="AA87" s="23"/>
      <c r="AB87" s="47"/>
    </row>
    <row r="88" spans="1:28" x14ac:dyDescent="0.35">
      <c r="A88" s="2"/>
      <c r="AA88" s="23"/>
      <c r="AB88" s="47"/>
    </row>
    <row r="89" spans="1:28" x14ac:dyDescent="0.35">
      <c r="A89" s="2"/>
      <c r="AA89" s="23"/>
      <c r="AB89" s="47"/>
    </row>
    <row r="90" spans="1:28" x14ac:dyDescent="0.35">
      <c r="A90" s="2"/>
      <c r="AA90" s="23"/>
      <c r="AB90" s="47"/>
    </row>
    <row r="91" spans="1:28" x14ac:dyDescent="0.35">
      <c r="A91" s="2"/>
      <c r="AA91" s="23"/>
      <c r="AB91" s="47"/>
    </row>
    <row r="92" spans="1:28" x14ac:dyDescent="0.35">
      <c r="A92" s="2"/>
      <c r="AA92" s="23"/>
      <c r="AB92" s="47"/>
    </row>
    <row r="93" spans="1:28" x14ac:dyDescent="0.35">
      <c r="A93" s="2"/>
      <c r="AA93" s="23"/>
      <c r="AB93" s="47"/>
    </row>
    <row r="94" spans="1:28" x14ac:dyDescent="0.35">
      <c r="A94" s="2"/>
      <c r="AA94" s="23"/>
      <c r="AB94" s="47"/>
    </row>
    <row r="95" spans="1:28" x14ac:dyDescent="0.35">
      <c r="A95" s="2"/>
      <c r="AA95" s="23"/>
      <c r="AB95" s="47"/>
    </row>
    <row r="96" spans="1:28" x14ac:dyDescent="0.35">
      <c r="A96" s="2"/>
      <c r="AA96" s="23"/>
      <c r="AB96" s="47"/>
    </row>
    <row r="97" spans="1:28" x14ac:dyDescent="0.35">
      <c r="A97" s="2"/>
    </row>
    <row r="98" spans="1:28" x14ac:dyDescent="0.35">
      <c r="A98" s="2"/>
      <c r="AA98" s="23"/>
      <c r="AB98" s="47"/>
    </row>
    <row r="99" spans="1:28" x14ac:dyDescent="0.35">
      <c r="A99" s="2"/>
      <c r="AA99" s="23"/>
      <c r="AB99" s="47"/>
    </row>
    <row r="100" spans="1:28" x14ac:dyDescent="0.35">
      <c r="A100" s="2"/>
      <c r="AA100" s="23"/>
      <c r="AB100" s="47"/>
    </row>
    <row r="101" spans="1:28" x14ac:dyDescent="0.35">
      <c r="A101" s="2"/>
      <c r="AA101" s="23"/>
      <c r="AB101" s="47"/>
    </row>
    <row r="102" spans="1:28" x14ac:dyDescent="0.35">
      <c r="A102" s="2"/>
      <c r="AA102" s="23"/>
      <c r="AB102" s="47"/>
    </row>
    <row r="103" spans="1:28" x14ac:dyDescent="0.35">
      <c r="A103" s="2"/>
      <c r="AA103" s="23"/>
      <c r="AB103" s="47"/>
    </row>
    <row r="104" spans="1:28" x14ac:dyDescent="0.35">
      <c r="A104" s="2"/>
      <c r="AA104" s="23"/>
      <c r="AB104" s="47"/>
    </row>
    <row r="105" spans="1:28" x14ac:dyDescent="0.35">
      <c r="A105" s="2"/>
      <c r="AA105" s="23"/>
      <c r="AB105" s="47"/>
    </row>
    <row r="106" spans="1:28" x14ac:dyDescent="0.35">
      <c r="A106" s="2"/>
      <c r="AA106" s="23"/>
      <c r="AB106" s="47"/>
    </row>
    <row r="107" spans="1:28" x14ac:dyDescent="0.35">
      <c r="A107" s="2"/>
      <c r="AA107" s="23"/>
      <c r="AB107" s="47"/>
    </row>
    <row r="108" spans="1:28" x14ac:dyDescent="0.35">
      <c r="A108" s="2"/>
      <c r="AA108" s="23"/>
      <c r="AB108" s="47"/>
    </row>
    <row r="109" spans="1:28" x14ac:dyDescent="0.35">
      <c r="A109" s="2"/>
      <c r="AA109" s="23"/>
      <c r="AB109" s="47"/>
    </row>
    <row r="110" spans="1:28" x14ac:dyDescent="0.35">
      <c r="A110" s="2"/>
      <c r="AA110" s="23"/>
      <c r="AB110" s="47"/>
    </row>
    <row r="111" spans="1:28" x14ac:dyDescent="0.35">
      <c r="A111" s="2"/>
      <c r="AA111" s="23"/>
      <c r="AB111" s="47"/>
    </row>
    <row r="112" spans="1:28" x14ac:dyDescent="0.35">
      <c r="A112" s="2"/>
      <c r="AA112" s="23"/>
      <c r="AB112" s="47"/>
    </row>
    <row r="113" spans="1:28" x14ac:dyDescent="0.35">
      <c r="A113" s="2"/>
      <c r="AA113" s="23"/>
      <c r="AB113" s="47"/>
    </row>
    <row r="114" spans="1:28" x14ac:dyDescent="0.35">
      <c r="A114" s="2"/>
      <c r="AA114" s="23"/>
      <c r="AB114" s="47"/>
    </row>
    <row r="115" spans="1:28" x14ac:dyDescent="0.35">
      <c r="A115" s="2"/>
      <c r="AA115" s="23"/>
      <c r="AB115" s="47"/>
    </row>
    <row r="116" spans="1:28" x14ac:dyDescent="0.35">
      <c r="A116" s="2"/>
      <c r="AA116" s="23"/>
      <c r="AB116" s="47"/>
    </row>
    <row r="117" spans="1:28" x14ac:dyDescent="0.35">
      <c r="A117" s="2"/>
      <c r="AA117" s="23"/>
      <c r="AB117" s="47"/>
    </row>
    <row r="118" spans="1:28" x14ac:dyDescent="0.35">
      <c r="A118" s="2"/>
      <c r="AA118" s="23"/>
      <c r="AB118" s="47"/>
    </row>
    <row r="119" spans="1:28" x14ac:dyDescent="0.35">
      <c r="A119" s="2"/>
      <c r="AA119" s="23"/>
      <c r="AB119" s="47"/>
    </row>
    <row r="120" spans="1:28" x14ac:dyDescent="0.35">
      <c r="A120" s="2"/>
      <c r="AA120" s="23"/>
      <c r="AB120" s="47"/>
    </row>
    <row r="121" spans="1:28" x14ac:dyDescent="0.35">
      <c r="A121" s="2"/>
      <c r="AA121" s="23"/>
      <c r="AB121" s="47"/>
    </row>
    <row r="122" spans="1:28" x14ac:dyDescent="0.35">
      <c r="A122" s="2"/>
    </row>
    <row r="123" spans="1:28" x14ac:dyDescent="0.35">
      <c r="A123" s="2"/>
      <c r="AA123" s="23"/>
      <c r="AB123" s="47"/>
    </row>
    <row r="124" spans="1:28" x14ac:dyDescent="0.35">
      <c r="A124" s="2"/>
      <c r="AA124" s="23"/>
      <c r="AB124" s="47"/>
    </row>
    <row r="125" spans="1:28" x14ac:dyDescent="0.35">
      <c r="A125" s="2"/>
      <c r="AA125" s="23"/>
      <c r="AB125" s="47"/>
    </row>
    <row r="126" spans="1:28" x14ac:dyDescent="0.35">
      <c r="A126" s="2"/>
      <c r="AA126" s="23"/>
      <c r="AB126" s="47"/>
    </row>
    <row r="127" spans="1:28" x14ac:dyDescent="0.35">
      <c r="A127" s="2"/>
      <c r="AA127" s="23"/>
      <c r="AB127" s="47"/>
    </row>
    <row r="128" spans="1:28" x14ac:dyDescent="0.35">
      <c r="A128" s="2"/>
      <c r="AA128" s="23"/>
      <c r="AB128" s="47"/>
    </row>
    <row r="129" spans="1:28" x14ac:dyDescent="0.35">
      <c r="A129" s="2"/>
      <c r="AA129" s="23"/>
      <c r="AB129" s="47"/>
    </row>
    <row r="130" spans="1:28" x14ac:dyDescent="0.35">
      <c r="A130" s="2"/>
      <c r="AA130" s="23"/>
      <c r="AB130" s="47"/>
    </row>
    <row r="131" spans="1:28" x14ac:dyDescent="0.35">
      <c r="A131" s="2"/>
      <c r="AA131" s="23"/>
      <c r="AB131" s="47"/>
    </row>
    <row r="132" spans="1:28" x14ac:dyDescent="0.35">
      <c r="A132" s="2"/>
      <c r="AA132" s="23"/>
      <c r="AB132" s="47"/>
    </row>
    <row r="133" spans="1:28" x14ac:dyDescent="0.35">
      <c r="A133" s="2"/>
    </row>
    <row r="134" spans="1:28" x14ac:dyDescent="0.35">
      <c r="A134" s="2"/>
      <c r="AA134" s="23"/>
      <c r="AB134" s="47"/>
    </row>
    <row r="135" spans="1:28" x14ac:dyDescent="0.35">
      <c r="A135" s="2"/>
      <c r="AA135" s="23"/>
      <c r="AB135" s="47"/>
    </row>
    <row r="136" spans="1:28" x14ac:dyDescent="0.35">
      <c r="A136" s="2"/>
      <c r="AA136" s="23"/>
      <c r="AB136" s="47"/>
    </row>
    <row r="137" spans="1:28" x14ac:dyDescent="0.35">
      <c r="A137" s="2"/>
      <c r="AA137" s="23"/>
      <c r="AB137" s="47"/>
    </row>
    <row r="138" spans="1:28" x14ac:dyDescent="0.35">
      <c r="A138" s="2"/>
      <c r="AA138" s="23"/>
      <c r="AB138" s="47"/>
    </row>
    <row r="139" spans="1:28" x14ac:dyDescent="0.35">
      <c r="A139" s="2"/>
      <c r="AA139" s="23"/>
      <c r="AB139" s="47"/>
    </row>
    <row r="140" spans="1:28" x14ac:dyDescent="0.35">
      <c r="A140" s="2"/>
      <c r="AA140" s="23"/>
      <c r="AB140" s="47"/>
    </row>
    <row r="141" spans="1:28" x14ac:dyDescent="0.35">
      <c r="A141" s="2"/>
      <c r="AA141" s="23"/>
      <c r="AB141" s="47"/>
    </row>
    <row r="142" spans="1:28" x14ac:dyDescent="0.35">
      <c r="A142" s="2"/>
      <c r="AA142" s="23"/>
      <c r="AB142" s="47"/>
    </row>
    <row r="143" spans="1:28" x14ac:dyDescent="0.35">
      <c r="A143" s="2"/>
      <c r="AA143" s="23"/>
      <c r="AB143" s="47"/>
    </row>
    <row r="144" spans="1:28" x14ac:dyDescent="0.35">
      <c r="A144" s="2"/>
      <c r="AA144" s="23"/>
      <c r="AB144" s="47"/>
    </row>
    <row r="145" spans="1:28" x14ac:dyDescent="0.35">
      <c r="A145" s="2"/>
      <c r="AA145" s="23"/>
      <c r="AB145" s="47"/>
    </row>
    <row r="146" spans="1:28" x14ac:dyDescent="0.35">
      <c r="A146" s="2"/>
    </row>
    <row r="147" spans="1:28" x14ac:dyDescent="0.35">
      <c r="A147" s="2"/>
      <c r="AA147" s="23"/>
      <c r="AB147" s="47"/>
    </row>
    <row r="148" spans="1:28" x14ac:dyDescent="0.35">
      <c r="A148" s="2"/>
      <c r="AA148" s="23"/>
      <c r="AB148" s="47"/>
    </row>
    <row r="149" spans="1:28" x14ac:dyDescent="0.35">
      <c r="A149" s="2"/>
      <c r="AA149" s="23"/>
      <c r="AB149" s="47"/>
    </row>
    <row r="150" spans="1:28" x14ac:dyDescent="0.35">
      <c r="A150" s="2"/>
      <c r="AA150" s="23"/>
      <c r="AB150" s="47"/>
    </row>
  </sheetData>
  <sortState xmlns:xlrd2="http://schemas.microsoft.com/office/spreadsheetml/2017/richdata2" ref="A2:AY69">
    <sortCondition ref="A2:A69"/>
  </sortState>
  <conditionalFormatting sqref="P2">
    <cfRule type="containsText" dxfId="67" priority="69" operator="containsText" text="yes">
      <formula>NOT(ISERROR(SEARCH("yes",P2)))</formula>
    </cfRule>
  </conditionalFormatting>
  <conditionalFormatting sqref="P3">
    <cfRule type="containsText" dxfId="66" priority="68" operator="containsText" text="yes">
      <formula>NOT(ISERROR(SEARCH("yes",P3)))</formula>
    </cfRule>
  </conditionalFormatting>
  <conditionalFormatting sqref="P4">
    <cfRule type="containsText" dxfId="65" priority="67" operator="containsText" text="yes">
      <formula>NOT(ISERROR(SEARCH("yes",P4)))</formula>
    </cfRule>
  </conditionalFormatting>
  <conditionalFormatting sqref="P5">
    <cfRule type="containsText" dxfId="64" priority="66" operator="containsText" text="yes">
      <formula>NOT(ISERROR(SEARCH("yes",P5)))</formula>
    </cfRule>
  </conditionalFormatting>
  <conditionalFormatting sqref="P6">
    <cfRule type="containsText" dxfId="63" priority="65" operator="containsText" text="yes">
      <formula>NOT(ISERROR(SEARCH("yes",P6)))</formula>
    </cfRule>
  </conditionalFormatting>
  <conditionalFormatting sqref="P7">
    <cfRule type="containsText" dxfId="62" priority="64" operator="containsText" text="yes">
      <formula>NOT(ISERROR(SEARCH("yes",P7)))</formula>
    </cfRule>
  </conditionalFormatting>
  <conditionalFormatting sqref="P8">
    <cfRule type="containsText" dxfId="61" priority="63" operator="containsText" text="yes">
      <formula>NOT(ISERROR(SEARCH("yes",P8)))</formula>
    </cfRule>
  </conditionalFormatting>
  <conditionalFormatting sqref="P9">
    <cfRule type="containsText" dxfId="60" priority="62" operator="containsText" text="yes">
      <formula>NOT(ISERROR(SEARCH("yes",P9)))</formula>
    </cfRule>
  </conditionalFormatting>
  <conditionalFormatting sqref="P10">
    <cfRule type="containsText" dxfId="59" priority="61" operator="containsText" text="yes">
      <formula>NOT(ISERROR(SEARCH("yes",P10)))</formula>
    </cfRule>
  </conditionalFormatting>
  <conditionalFormatting sqref="P11">
    <cfRule type="containsText" dxfId="58" priority="60" operator="containsText" text="yes">
      <formula>NOT(ISERROR(SEARCH("yes",P11)))</formula>
    </cfRule>
  </conditionalFormatting>
  <conditionalFormatting sqref="P12">
    <cfRule type="containsText" dxfId="57" priority="59" operator="containsText" text="yes">
      <formula>NOT(ISERROR(SEARCH("yes",P12)))</formula>
    </cfRule>
  </conditionalFormatting>
  <conditionalFormatting sqref="P13">
    <cfRule type="containsText" dxfId="56" priority="58" operator="containsText" text="yes">
      <formula>NOT(ISERROR(SEARCH("yes",P13)))</formula>
    </cfRule>
  </conditionalFormatting>
  <conditionalFormatting sqref="P14">
    <cfRule type="containsText" dxfId="55" priority="57" operator="containsText" text="yes">
      <formula>NOT(ISERROR(SEARCH("yes",P14)))</formula>
    </cfRule>
  </conditionalFormatting>
  <conditionalFormatting sqref="P15">
    <cfRule type="containsText" dxfId="54" priority="56" operator="containsText" text="yes">
      <formula>NOT(ISERROR(SEARCH("yes",P15)))</formula>
    </cfRule>
  </conditionalFormatting>
  <conditionalFormatting sqref="P16">
    <cfRule type="containsText" dxfId="53" priority="55" operator="containsText" text="yes">
      <formula>NOT(ISERROR(SEARCH("yes",P16)))</formula>
    </cfRule>
  </conditionalFormatting>
  <conditionalFormatting sqref="P17">
    <cfRule type="containsText" dxfId="52" priority="54" operator="containsText" text="yes">
      <formula>NOT(ISERROR(SEARCH("yes",P17)))</formula>
    </cfRule>
  </conditionalFormatting>
  <conditionalFormatting sqref="P18">
    <cfRule type="containsText" dxfId="51" priority="53" operator="containsText" text="yes">
      <formula>NOT(ISERROR(SEARCH("yes",P18)))</formula>
    </cfRule>
  </conditionalFormatting>
  <conditionalFormatting sqref="P19">
    <cfRule type="containsText" dxfId="50" priority="52" operator="containsText" text="yes">
      <formula>NOT(ISERROR(SEARCH("yes",P19)))</formula>
    </cfRule>
  </conditionalFormatting>
  <conditionalFormatting sqref="P20">
    <cfRule type="containsText" dxfId="49" priority="51" operator="containsText" text="yes">
      <formula>NOT(ISERROR(SEARCH("yes",P20)))</formula>
    </cfRule>
  </conditionalFormatting>
  <conditionalFormatting sqref="P21">
    <cfRule type="containsText" dxfId="48" priority="50" operator="containsText" text="yes">
      <formula>NOT(ISERROR(SEARCH("yes",P21)))</formula>
    </cfRule>
  </conditionalFormatting>
  <conditionalFormatting sqref="P22">
    <cfRule type="containsText" dxfId="47" priority="49" operator="containsText" text="yes">
      <formula>NOT(ISERROR(SEARCH("yes",P22)))</formula>
    </cfRule>
  </conditionalFormatting>
  <conditionalFormatting sqref="P23">
    <cfRule type="containsText" dxfId="46" priority="48" operator="containsText" text="yes">
      <formula>NOT(ISERROR(SEARCH("yes",P23)))</formula>
    </cfRule>
  </conditionalFormatting>
  <conditionalFormatting sqref="P24">
    <cfRule type="containsText" dxfId="45" priority="47" operator="containsText" text="yes">
      <formula>NOT(ISERROR(SEARCH("yes",P24)))</formula>
    </cfRule>
  </conditionalFormatting>
  <conditionalFormatting sqref="P25">
    <cfRule type="containsText" dxfId="44" priority="46" operator="containsText" text="yes">
      <formula>NOT(ISERROR(SEARCH("yes",P25)))</formula>
    </cfRule>
  </conditionalFormatting>
  <conditionalFormatting sqref="P26">
    <cfRule type="containsText" dxfId="43" priority="45" operator="containsText" text="yes">
      <formula>NOT(ISERROR(SEARCH("yes",P26)))</formula>
    </cfRule>
  </conditionalFormatting>
  <conditionalFormatting sqref="P27">
    <cfRule type="containsText" dxfId="42" priority="44" operator="containsText" text="yes">
      <formula>NOT(ISERROR(SEARCH("yes",P27)))</formula>
    </cfRule>
  </conditionalFormatting>
  <conditionalFormatting sqref="P28">
    <cfRule type="containsText" dxfId="41" priority="43" operator="containsText" text="yes">
      <formula>NOT(ISERROR(SEARCH("yes",P28)))</formula>
    </cfRule>
  </conditionalFormatting>
  <conditionalFormatting sqref="P29">
    <cfRule type="containsText" dxfId="40" priority="42" operator="containsText" text="yes">
      <formula>NOT(ISERROR(SEARCH("yes",P29)))</formula>
    </cfRule>
  </conditionalFormatting>
  <conditionalFormatting sqref="P30">
    <cfRule type="containsText" dxfId="39" priority="41" operator="containsText" text="yes">
      <formula>NOT(ISERROR(SEARCH("yes",P30)))</formula>
    </cfRule>
  </conditionalFormatting>
  <conditionalFormatting sqref="P31">
    <cfRule type="containsText" dxfId="38" priority="40" operator="containsText" text="yes">
      <formula>NOT(ISERROR(SEARCH("yes",P31)))</formula>
    </cfRule>
  </conditionalFormatting>
  <conditionalFormatting sqref="P32">
    <cfRule type="containsText" dxfId="37" priority="39" operator="containsText" text="yes">
      <formula>NOT(ISERROR(SEARCH("yes",P32)))</formula>
    </cfRule>
  </conditionalFormatting>
  <conditionalFormatting sqref="P33">
    <cfRule type="containsText" dxfId="36" priority="38" operator="containsText" text="yes">
      <formula>NOT(ISERROR(SEARCH("yes",P33)))</formula>
    </cfRule>
  </conditionalFormatting>
  <conditionalFormatting sqref="P34">
    <cfRule type="containsText" dxfId="35" priority="37" operator="containsText" text="yes">
      <formula>NOT(ISERROR(SEARCH("yes",P34)))</formula>
    </cfRule>
  </conditionalFormatting>
  <conditionalFormatting sqref="P35">
    <cfRule type="containsText" dxfId="34" priority="36" operator="containsText" text="yes">
      <formula>NOT(ISERROR(SEARCH("yes",P35)))</formula>
    </cfRule>
  </conditionalFormatting>
  <conditionalFormatting sqref="P36">
    <cfRule type="containsText" dxfId="33" priority="35" operator="containsText" text="yes">
      <formula>NOT(ISERROR(SEARCH("yes",P36)))</formula>
    </cfRule>
  </conditionalFormatting>
  <conditionalFormatting sqref="P37">
    <cfRule type="containsText" dxfId="32" priority="34" operator="containsText" text="yes">
      <formula>NOT(ISERROR(SEARCH("yes",P37)))</formula>
    </cfRule>
  </conditionalFormatting>
  <conditionalFormatting sqref="P38">
    <cfRule type="containsText" dxfId="31" priority="33" operator="containsText" text="yes">
      <formula>NOT(ISERROR(SEARCH("yes",P38)))</formula>
    </cfRule>
  </conditionalFormatting>
  <conditionalFormatting sqref="P39">
    <cfRule type="containsText" dxfId="30" priority="32" operator="containsText" text="yes">
      <formula>NOT(ISERROR(SEARCH("yes",P39)))</formula>
    </cfRule>
  </conditionalFormatting>
  <conditionalFormatting sqref="P40">
    <cfRule type="containsText" dxfId="29" priority="31" operator="containsText" text="yes">
      <formula>NOT(ISERROR(SEARCH("yes",P40)))</formula>
    </cfRule>
  </conditionalFormatting>
  <conditionalFormatting sqref="P41">
    <cfRule type="containsText" dxfId="28" priority="30" operator="containsText" text="yes">
      <formula>NOT(ISERROR(SEARCH("yes",P41)))</formula>
    </cfRule>
  </conditionalFormatting>
  <conditionalFormatting sqref="P42">
    <cfRule type="containsText" dxfId="27" priority="29" operator="containsText" text="yes">
      <formula>NOT(ISERROR(SEARCH("yes",P42)))</formula>
    </cfRule>
  </conditionalFormatting>
  <conditionalFormatting sqref="P43">
    <cfRule type="containsText" dxfId="26" priority="28" operator="containsText" text="yes">
      <formula>NOT(ISERROR(SEARCH("yes",P43)))</formula>
    </cfRule>
  </conditionalFormatting>
  <conditionalFormatting sqref="P44">
    <cfRule type="containsText" dxfId="25" priority="27" operator="containsText" text="yes">
      <formula>NOT(ISERROR(SEARCH("yes",P44)))</formula>
    </cfRule>
  </conditionalFormatting>
  <conditionalFormatting sqref="P45">
    <cfRule type="containsText" dxfId="24" priority="25" operator="containsText" text="yes">
      <formula>NOT(ISERROR(SEARCH("yes",P45)))</formula>
    </cfRule>
  </conditionalFormatting>
  <conditionalFormatting sqref="P46">
    <cfRule type="containsText" dxfId="23" priority="24" operator="containsText" text="yes">
      <formula>NOT(ISERROR(SEARCH("yes",P46)))</formula>
    </cfRule>
  </conditionalFormatting>
  <conditionalFormatting sqref="P47">
    <cfRule type="containsText" dxfId="22" priority="23" operator="containsText" text="yes">
      <formula>NOT(ISERROR(SEARCH("yes",P47)))</formula>
    </cfRule>
  </conditionalFormatting>
  <conditionalFormatting sqref="P48">
    <cfRule type="containsText" dxfId="21" priority="22" operator="containsText" text="yes">
      <formula>NOT(ISERROR(SEARCH("yes",P48)))</formula>
    </cfRule>
  </conditionalFormatting>
  <conditionalFormatting sqref="P49">
    <cfRule type="containsText" dxfId="20" priority="21" operator="containsText" text="yes">
      <formula>NOT(ISERROR(SEARCH("yes",P49)))</formula>
    </cfRule>
  </conditionalFormatting>
  <conditionalFormatting sqref="P50">
    <cfRule type="containsText" dxfId="19" priority="20" operator="containsText" text="yes">
      <formula>NOT(ISERROR(SEARCH("yes",P50)))</formula>
    </cfRule>
  </conditionalFormatting>
  <conditionalFormatting sqref="P51">
    <cfRule type="containsText" dxfId="18" priority="19" operator="containsText" text="yes">
      <formula>NOT(ISERROR(SEARCH("yes",P51)))</formula>
    </cfRule>
  </conditionalFormatting>
  <conditionalFormatting sqref="P52">
    <cfRule type="containsText" dxfId="17" priority="18" operator="containsText" text="yes">
      <formula>NOT(ISERROR(SEARCH("yes",P52)))</formula>
    </cfRule>
  </conditionalFormatting>
  <conditionalFormatting sqref="P53">
    <cfRule type="containsText" dxfId="16" priority="17" operator="containsText" text="yes">
      <formula>NOT(ISERROR(SEARCH("yes",P53)))</formula>
    </cfRule>
  </conditionalFormatting>
  <conditionalFormatting sqref="P54">
    <cfRule type="containsText" dxfId="15" priority="16" operator="containsText" text="yes">
      <formula>NOT(ISERROR(SEARCH("yes",P54)))</formula>
    </cfRule>
  </conditionalFormatting>
  <conditionalFormatting sqref="P55">
    <cfRule type="containsText" dxfId="14" priority="15" operator="containsText" text="yes">
      <formula>NOT(ISERROR(SEARCH("yes",P55)))</formula>
    </cfRule>
  </conditionalFormatting>
  <conditionalFormatting sqref="P56">
    <cfRule type="containsText" dxfId="13" priority="14" operator="containsText" text="yes">
      <formula>NOT(ISERROR(SEARCH("yes",P56)))</formula>
    </cfRule>
  </conditionalFormatting>
  <conditionalFormatting sqref="P57">
    <cfRule type="containsText" dxfId="12" priority="13" operator="containsText" text="yes">
      <formula>NOT(ISERROR(SEARCH("yes",P57)))</formula>
    </cfRule>
  </conditionalFormatting>
  <conditionalFormatting sqref="P58">
    <cfRule type="containsText" dxfId="11" priority="12" operator="containsText" text="yes">
      <formula>NOT(ISERROR(SEARCH("yes",P58)))</formula>
    </cfRule>
  </conditionalFormatting>
  <conditionalFormatting sqref="P59">
    <cfRule type="containsText" dxfId="10" priority="11" operator="containsText" text="yes">
      <formula>NOT(ISERROR(SEARCH("yes",P59)))</formula>
    </cfRule>
  </conditionalFormatting>
  <conditionalFormatting sqref="P60">
    <cfRule type="containsText" dxfId="9" priority="10" operator="containsText" text="yes">
      <formula>NOT(ISERROR(SEARCH("yes",P60)))</formula>
    </cfRule>
  </conditionalFormatting>
  <conditionalFormatting sqref="P61">
    <cfRule type="containsText" dxfId="8" priority="9" operator="containsText" text="yes">
      <formula>NOT(ISERROR(SEARCH("yes",P61)))</formula>
    </cfRule>
  </conditionalFormatting>
  <conditionalFormatting sqref="P62">
    <cfRule type="containsText" dxfId="7" priority="8" operator="containsText" text="yes">
      <formula>NOT(ISERROR(SEARCH("yes",P62)))</formula>
    </cfRule>
  </conditionalFormatting>
  <conditionalFormatting sqref="P63">
    <cfRule type="containsText" dxfId="6" priority="7" operator="containsText" text="yes">
      <formula>NOT(ISERROR(SEARCH("yes",P63)))</formula>
    </cfRule>
  </conditionalFormatting>
  <conditionalFormatting sqref="P64">
    <cfRule type="containsText" dxfId="5" priority="6" operator="containsText" text="yes">
      <formula>NOT(ISERROR(SEARCH("yes",P64)))</formula>
    </cfRule>
  </conditionalFormatting>
  <conditionalFormatting sqref="P65">
    <cfRule type="containsText" dxfId="4" priority="5" operator="containsText" text="yes">
      <formula>NOT(ISERROR(SEARCH("yes",P65)))</formula>
    </cfRule>
  </conditionalFormatting>
  <conditionalFormatting sqref="P66">
    <cfRule type="containsText" dxfId="3" priority="4" operator="containsText" text="yes">
      <formula>NOT(ISERROR(SEARCH("yes",P66)))</formula>
    </cfRule>
  </conditionalFormatting>
  <conditionalFormatting sqref="P67">
    <cfRule type="containsText" dxfId="2" priority="3" operator="containsText" text="yes">
      <formula>NOT(ISERROR(SEARCH("yes",P67)))</formula>
    </cfRule>
  </conditionalFormatting>
  <conditionalFormatting sqref="P68">
    <cfRule type="containsText" dxfId="1" priority="2" operator="containsText" text="yes">
      <formula>NOT(ISERROR(SEARCH("yes",P68)))</formula>
    </cfRule>
  </conditionalFormatting>
  <conditionalFormatting sqref="P69">
    <cfRule type="containsText" dxfId="0" priority="1" operator="containsText" text="yes">
      <formula>NOT(ISERROR(SEARCH("yes",P69)))</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501FD-8D50-44D6-A0B2-1A8A34E60684}">
  <dimension ref="A1:Z14"/>
  <sheetViews>
    <sheetView workbookViewId="0">
      <selection activeCell="G15" sqref="G15"/>
    </sheetView>
  </sheetViews>
  <sheetFormatPr defaultColWidth="8.81640625" defaultRowHeight="14.5" x14ac:dyDescent="0.35"/>
  <cols>
    <col min="1" max="1" width="2.7265625" customWidth="1"/>
    <col min="2" max="4" width="14.6328125" customWidth="1"/>
    <col min="5" max="8" width="7.36328125" customWidth="1"/>
    <col min="9" max="10" width="2.6328125" customWidth="1"/>
    <col min="11" max="13" width="14.6328125" customWidth="1"/>
    <col min="14" max="17" width="7.36328125" customWidth="1"/>
    <col min="18" max="19" width="2.6328125" customWidth="1"/>
    <col min="20" max="22" width="14.6328125" customWidth="1"/>
    <col min="23" max="26" width="7.36328125" customWidth="1"/>
    <col min="28" max="28" width="19.6328125" customWidth="1"/>
  </cols>
  <sheetData>
    <row r="1" spans="1:26" x14ac:dyDescent="0.35">
      <c r="A1" s="26" t="s">
        <v>37</v>
      </c>
      <c r="E1" s="26" t="s">
        <v>38</v>
      </c>
      <c r="F1" s="26" t="s">
        <v>18</v>
      </c>
      <c r="G1" s="26" t="s">
        <v>39</v>
      </c>
      <c r="H1" s="26" t="s">
        <v>40</v>
      </c>
      <c r="K1" s="26" t="s">
        <v>41</v>
      </c>
    </row>
    <row r="2" spans="1:26" x14ac:dyDescent="0.35">
      <c r="E2" s="27">
        <f>SUM(E7:E14)+SUM(N7:N14)+SUM(W7:W14)</f>
        <v>68</v>
      </c>
      <c r="F2" s="27">
        <f>SUM(F7:F14)+SUM(O7:O14)+SUM(X7:X14)</f>
        <v>2</v>
      </c>
      <c r="G2" s="27">
        <f>SUM(G7:G14)+SUM(P7:P14)+SUM(Y7:Y14)</f>
        <v>66</v>
      </c>
      <c r="H2" s="27">
        <f>SUM(H7:H15)+SUM(Q7:Q15)+SUM(Z7:Z14)</f>
        <v>66</v>
      </c>
      <c r="K2" s="27">
        <v>66</v>
      </c>
    </row>
    <row r="3" spans="1:26" x14ac:dyDescent="0.35">
      <c r="E3" s="27"/>
      <c r="F3" s="27"/>
      <c r="G3" s="27"/>
      <c r="H3" s="27"/>
      <c r="K3" s="27"/>
    </row>
    <row r="4" spans="1:26" x14ac:dyDescent="0.35">
      <c r="A4" s="28" t="s">
        <v>42</v>
      </c>
      <c r="D4" t="s">
        <v>56</v>
      </c>
      <c r="E4" s="29" t="s">
        <v>38</v>
      </c>
      <c r="F4" s="29" t="s">
        <v>18</v>
      </c>
      <c r="G4" s="30" t="s">
        <v>39</v>
      </c>
      <c r="H4" s="29" t="s">
        <v>40</v>
      </c>
      <c r="K4" s="27"/>
      <c r="M4" t="s">
        <v>56</v>
      </c>
      <c r="N4" s="29" t="s">
        <v>38</v>
      </c>
      <c r="O4" s="29" t="s">
        <v>18</v>
      </c>
      <c r="P4" s="30" t="s">
        <v>39</v>
      </c>
      <c r="Q4" s="29" t="s">
        <v>40</v>
      </c>
      <c r="V4" t="s">
        <v>56</v>
      </c>
      <c r="W4" s="29" t="s">
        <v>38</v>
      </c>
      <c r="X4" s="29" t="s">
        <v>18</v>
      </c>
      <c r="Y4" s="30" t="s">
        <v>39</v>
      </c>
      <c r="Z4" s="29" t="s">
        <v>40</v>
      </c>
    </row>
    <row r="5" spans="1:26" x14ac:dyDescent="0.35">
      <c r="A5" s="28" t="s">
        <v>43</v>
      </c>
      <c r="B5" s="31"/>
      <c r="C5" s="31"/>
      <c r="D5" s="46">
        <f>AVERAGEIF(data!$K2:$K190, conditions!A5, data!$G2:$G190)</f>
        <v>7.3349999999999982</v>
      </c>
      <c r="E5" s="28"/>
      <c r="F5" s="31"/>
      <c r="G5" s="28">
        <f>SUM(G7:G14)</f>
        <v>22</v>
      </c>
      <c r="H5" s="28">
        <f>SUM(H7:H14)</f>
        <v>22</v>
      </c>
      <c r="J5" s="28" t="s">
        <v>44</v>
      </c>
      <c r="K5" s="28"/>
      <c r="L5" s="28"/>
      <c r="M5" s="46">
        <f>AVERAGEIF(data!$K2:$K190, conditions!J5, data!$G2:$G190)</f>
        <v>7.2077272727272694</v>
      </c>
      <c r="N5" s="31"/>
      <c r="O5" s="31"/>
      <c r="P5" s="28">
        <f>SUM(P7:P14)</f>
        <v>22</v>
      </c>
      <c r="Q5" s="28">
        <f>SUM(Q7:Q14)</f>
        <v>22</v>
      </c>
      <c r="S5" s="28" t="s">
        <v>45</v>
      </c>
      <c r="T5" s="28"/>
      <c r="U5" s="28"/>
      <c r="V5" s="46">
        <f>AVERAGEIF(data!$K2:$K190, conditions!S5, data!$G2:$G190)</f>
        <v>7.1149999999999984</v>
      </c>
      <c r="W5" s="31"/>
      <c r="X5" s="31"/>
      <c r="Y5" s="28">
        <f>SUM(Y7:Y14)</f>
        <v>22</v>
      </c>
      <c r="Z5" s="28">
        <f>SUM(Z7:Z14)</f>
        <v>22</v>
      </c>
    </row>
    <row r="6" spans="1:26" x14ac:dyDescent="0.35">
      <c r="A6" s="3" t="s">
        <v>55</v>
      </c>
      <c r="B6" s="3" t="s">
        <v>35</v>
      </c>
      <c r="C6" s="3" t="s">
        <v>36</v>
      </c>
      <c r="D6" s="3" t="s">
        <v>52</v>
      </c>
      <c r="E6" s="29" t="s">
        <v>38</v>
      </c>
      <c r="F6" s="29" t="s">
        <v>18</v>
      </c>
      <c r="G6" s="30" t="s">
        <v>39</v>
      </c>
      <c r="H6" s="29" t="s">
        <v>40</v>
      </c>
      <c r="J6" s="3" t="s">
        <v>55</v>
      </c>
      <c r="K6" s="3" t="s">
        <v>35</v>
      </c>
      <c r="L6" s="3" t="s">
        <v>36</v>
      </c>
      <c r="M6" s="3" t="s">
        <v>52</v>
      </c>
      <c r="N6" s="29" t="s">
        <v>38</v>
      </c>
      <c r="O6" s="29" t="s">
        <v>18</v>
      </c>
      <c r="P6" s="30" t="s">
        <v>39</v>
      </c>
      <c r="Q6" s="29" t="s">
        <v>40</v>
      </c>
      <c r="S6" s="3" t="s">
        <v>55</v>
      </c>
      <c r="T6" s="3" t="s">
        <v>35</v>
      </c>
      <c r="U6" s="3" t="s">
        <v>36</v>
      </c>
      <c r="V6" s="3" t="s">
        <v>52</v>
      </c>
      <c r="W6" s="29" t="s">
        <v>38</v>
      </c>
      <c r="X6" s="29" t="s">
        <v>18</v>
      </c>
      <c r="Y6" s="30" t="s">
        <v>39</v>
      </c>
      <c r="Z6" s="29" t="s">
        <v>40</v>
      </c>
    </row>
    <row r="7" spans="1:26" x14ac:dyDescent="0.35">
      <c r="A7" s="44">
        <v>1</v>
      </c>
      <c r="B7" t="s">
        <v>46</v>
      </c>
      <c r="C7" t="s">
        <v>48</v>
      </c>
      <c r="D7" t="s">
        <v>49</v>
      </c>
      <c r="E7">
        <f>COUNTIFS(data!$K$2:$K$190, conditions!$A$5, data!$M$2:$M$190, conditions!$B7, data!$N$2:$N$190, conditions!$C7, data!$O$2:$O$190, conditions!$D7)</f>
        <v>3</v>
      </c>
      <c r="F7">
        <f>COUNTIFS(data!$K$2:$K$190, conditions!$A$5, data!$P$2:$P$190, "yes", data!$M$2:$M$190, conditions!$B7, data!$N$2:$N$190, conditions!$C7, data!$O$2:$O$190, conditions!$D7)</f>
        <v>0</v>
      </c>
      <c r="G7" s="27">
        <f>E7-F7</f>
        <v>3</v>
      </c>
      <c r="H7">
        <v>3</v>
      </c>
      <c r="J7" s="44">
        <v>1</v>
      </c>
      <c r="K7" t="s">
        <v>46</v>
      </c>
      <c r="L7" t="s">
        <v>48</v>
      </c>
      <c r="M7" t="s">
        <v>49</v>
      </c>
      <c r="N7">
        <f>COUNTIFS(data!$K$2:$K$190, conditions!$J$5, data!$M$2:$M$190, conditions!$K7, data!$N$2:$N$190, conditions!$L7, data!$O$2:$O$190, conditions!$M7)</f>
        <v>2</v>
      </c>
      <c r="O7">
        <f>COUNTIFS(data!$K$2:$K$190, conditions!$J$5, data!$P$2:$P$190, "yes", data!$M$2:$M$190, conditions!$K7, data!$N$2:$N$190, conditions!$L7, data!$O$2:$O$190, conditions!$M7)</f>
        <v>0</v>
      </c>
      <c r="P7" s="27">
        <f>N7-O7</f>
        <v>2</v>
      </c>
      <c r="Q7">
        <v>2</v>
      </c>
      <c r="S7" s="44">
        <v>1</v>
      </c>
      <c r="T7" t="s">
        <v>46</v>
      </c>
      <c r="U7" t="s">
        <v>48</v>
      </c>
      <c r="V7" t="s">
        <v>49</v>
      </c>
      <c r="W7">
        <f>COUNTIFS(data!$K$2:$K$190, conditions!$S$5, data!$M$2:$M$190, conditions!$T7, data!$N$2:$N$190, conditions!$U7, data!$O$2:$O$190, conditions!$V7)</f>
        <v>3</v>
      </c>
      <c r="X7">
        <f>COUNTIFS(data!$K$2:$K$190, conditions!$S$5, data!$P$2:$P$190, "yes", data!$M$2:$M$190, conditions!$T7, data!$N$2:$N$190, conditions!$U7, data!$O$2:$O$190, conditions!$V7)</f>
        <v>0</v>
      </c>
      <c r="Y7" s="27">
        <f>W7-X7</f>
        <v>3</v>
      </c>
      <c r="Z7">
        <v>3</v>
      </c>
    </row>
    <row r="8" spans="1:26" x14ac:dyDescent="0.35">
      <c r="A8" s="44">
        <v>2</v>
      </c>
      <c r="B8" t="s">
        <v>46</v>
      </c>
      <c r="C8" t="s">
        <v>48</v>
      </c>
      <c r="D8" t="s">
        <v>50</v>
      </c>
      <c r="E8">
        <f>COUNTIFS(data!$K$2:$K$190, conditions!$A$5, data!$M$2:$M$190, conditions!$B8, data!$N$2:$N$190, conditions!$C8, data!$O$2:$O$190, conditions!$D8)</f>
        <v>4</v>
      </c>
      <c r="F8">
        <f>COUNTIFS(data!$K$2:$K$190, conditions!$A$5, data!$P$2:$P$190, "yes", data!$M$2:$M$190, conditions!$B8, data!$N$2:$N$190, conditions!$C8, data!$O$2:$O$190, conditions!$D8)</f>
        <v>1</v>
      </c>
      <c r="G8" s="27">
        <f t="shared" ref="G8:G14" si="0">E8-F8</f>
        <v>3</v>
      </c>
      <c r="H8">
        <v>3</v>
      </c>
      <c r="J8" s="44">
        <v>2</v>
      </c>
      <c r="K8" t="s">
        <v>46</v>
      </c>
      <c r="L8" t="s">
        <v>48</v>
      </c>
      <c r="M8" t="s">
        <v>50</v>
      </c>
      <c r="N8">
        <f>COUNTIFS(data!$K$2:$K$190, conditions!$J$5, data!$M$2:$M$190, conditions!$K8, data!$N$2:$N$190, conditions!$L8, data!$O$2:$O$190, conditions!$M8)</f>
        <v>3</v>
      </c>
      <c r="O8">
        <f>COUNTIFS(data!$K$2:$K$190, conditions!$J$5, data!$P$2:$P$190, "yes", data!$M$2:$M$190, conditions!$K8, data!$N$2:$N$190, conditions!$L8, data!$O$2:$O$190, conditions!$M8)</f>
        <v>0</v>
      </c>
      <c r="P8" s="27">
        <f t="shared" ref="P8:P14" si="1">N8-O8</f>
        <v>3</v>
      </c>
      <c r="Q8">
        <v>3</v>
      </c>
      <c r="S8" s="44">
        <v>2</v>
      </c>
      <c r="T8" t="s">
        <v>46</v>
      </c>
      <c r="U8" t="s">
        <v>48</v>
      </c>
      <c r="V8" t="s">
        <v>50</v>
      </c>
      <c r="W8">
        <f>COUNTIFS(data!$K$2:$K$190, conditions!$S$5, data!$M$2:$M$190, conditions!$T8, data!$N$2:$N$190, conditions!$U8, data!$O$2:$O$190, conditions!$V8)</f>
        <v>3</v>
      </c>
      <c r="X8">
        <f>COUNTIFS(data!$K$2:$K$190, conditions!$S$5, data!$P$2:$P$190, "yes", data!$M$2:$M$190, conditions!$T8, data!$N$2:$N$190, conditions!$U8, data!$O$2:$O$190, conditions!$V8)</f>
        <v>0</v>
      </c>
      <c r="Y8" s="27">
        <f t="shared" ref="Y8:Y14" si="2">W8-X8</f>
        <v>3</v>
      </c>
      <c r="Z8">
        <v>3</v>
      </c>
    </row>
    <row r="9" spans="1:26" x14ac:dyDescent="0.35">
      <c r="A9" s="44">
        <v>3</v>
      </c>
      <c r="B9" t="s">
        <v>46</v>
      </c>
      <c r="C9" t="s">
        <v>51</v>
      </c>
      <c r="D9" t="s">
        <v>49</v>
      </c>
      <c r="E9">
        <f>COUNTIFS(data!$K$2:$K$190, conditions!$A$5, data!$M$2:$M$190, conditions!$B9, data!$N$2:$N$190, conditions!$C9, data!$O$2:$O$190, conditions!$D9)</f>
        <v>3</v>
      </c>
      <c r="F9">
        <f>COUNTIFS(data!$K$2:$K$190, conditions!$A$5, data!$P$2:$P$190, "yes", data!$M$2:$M$190, conditions!$B9, data!$N$2:$N$190, conditions!$C9, data!$O$2:$O$190, conditions!$D9)</f>
        <v>0</v>
      </c>
      <c r="G9" s="27">
        <f t="shared" si="0"/>
        <v>3</v>
      </c>
      <c r="H9">
        <v>3</v>
      </c>
      <c r="J9" s="44">
        <v>3</v>
      </c>
      <c r="K9" t="s">
        <v>46</v>
      </c>
      <c r="L9" t="s">
        <v>51</v>
      </c>
      <c r="M9" t="s">
        <v>49</v>
      </c>
      <c r="N9">
        <f>COUNTIFS(data!$K$2:$K$190, conditions!$J$5, data!$M$2:$M$190, conditions!$K9, data!$N$2:$N$190, conditions!$L9, data!$O$2:$O$190, conditions!$M9)</f>
        <v>3</v>
      </c>
      <c r="O9">
        <f>COUNTIFS(data!$K$2:$K$190, conditions!$J$5, data!$P$2:$P$190, "yes", data!$M$2:$M$190, conditions!$K9, data!$N$2:$N$190, conditions!$L9, data!$O$2:$O$190, conditions!$M9)</f>
        <v>0</v>
      </c>
      <c r="P9" s="27">
        <f t="shared" si="1"/>
        <v>3</v>
      </c>
      <c r="Q9">
        <v>3</v>
      </c>
      <c r="S9" s="44">
        <v>3</v>
      </c>
      <c r="T9" t="s">
        <v>46</v>
      </c>
      <c r="U9" t="s">
        <v>51</v>
      </c>
      <c r="V9" t="s">
        <v>49</v>
      </c>
      <c r="W9">
        <f>COUNTIFS(data!$K$2:$K$190, conditions!$S$5, data!$M$2:$M$190, conditions!$T9, data!$N$2:$N$190, conditions!$U9, data!$O$2:$O$190, conditions!$V9)</f>
        <v>2</v>
      </c>
      <c r="X9">
        <f>COUNTIFS(data!$K$2:$K$190, conditions!$S$5, data!$P$2:$P$190, "yes", data!$M$2:$M$190, conditions!$T9, data!$N$2:$N$190, conditions!$U9, data!$O$2:$O$190, conditions!$V9)</f>
        <v>0</v>
      </c>
      <c r="Y9" s="27">
        <f t="shared" si="2"/>
        <v>2</v>
      </c>
      <c r="Z9">
        <v>2</v>
      </c>
    </row>
    <row r="10" spans="1:26" x14ac:dyDescent="0.35">
      <c r="A10" s="44">
        <v>4</v>
      </c>
      <c r="B10" t="s">
        <v>46</v>
      </c>
      <c r="C10" t="s">
        <v>51</v>
      </c>
      <c r="D10" t="s">
        <v>50</v>
      </c>
      <c r="E10">
        <f>COUNTIFS(data!$K$2:$K$190, conditions!$A$5, data!$M$2:$M$190, conditions!$B10, data!$N$2:$N$190, conditions!$C10, data!$O$2:$O$190, conditions!$D10)</f>
        <v>2</v>
      </c>
      <c r="F10">
        <f>COUNTIFS(data!$K$2:$K$190, conditions!$A$5, data!$P$2:$P$190, "yes", data!$M$2:$M$190, conditions!$B10, data!$N$2:$N$190, conditions!$C10, data!$O$2:$O$190, conditions!$D10)</f>
        <v>0</v>
      </c>
      <c r="G10" s="27">
        <f t="shared" si="0"/>
        <v>2</v>
      </c>
      <c r="H10">
        <v>2</v>
      </c>
      <c r="J10" s="44">
        <v>4</v>
      </c>
      <c r="K10" t="s">
        <v>46</v>
      </c>
      <c r="L10" t="s">
        <v>51</v>
      </c>
      <c r="M10" t="s">
        <v>50</v>
      </c>
      <c r="N10">
        <f>COUNTIFS(data!$K$2:$K$190, conditions!$J$5, data!$M$2:$M$190, conditions!$K10, data!$N$2:$N$190, conditions!$L10, data!$O$2:$O$190, conditions!$M10)</f>
        <v>3</v>
      </c>
      <c r="O10">
        <f>COUNTIFS(data!$K$2:$K$190, conditions!$J$5, data!$P$2:$P$190, "yes", data!$M$2:$M$190, conditions!$K10, data!$N$2:$N$190, conditions!$L10, data!$O$2:$O$190, conditions!$M10)</f>
        <v>0</v>
      </c>
      <c r="P10" s="27">
        <f t="shared" si="1"/>
        <v>3</v>
      </c>
      <c r="Q10">
        <v>3</v>
      </c>
      <c r="S10" s="44">
        <v>4</v>
      </c>
      <c r="T10" t="s">
        <v>46</v>
      </c>
      <c r="U10" t="s">
        <v>51</v>
      </c>
      <c r="V10" t="s">
        <v>50</v>
      </c>
      <c r="W10">
        <f>COUNTIFS(data!$K$2:$K$190, conditions!$S$5, data!$M$2:$M$190, conditions!$T10, data!$N$2:$N$190, conditions!$U10, data!$O$2:$O$190, conditions!$V10)</f>
        <v>3</v>
      </c>
      <c r="X10">
        <f>COUNTIFS(data!$K$2:$K$190, conditions!$S$5, data!$P$2:$P$190, "yes", data!$M$2:$M$190, conditions!$T10, data!$N$2:$N$190, conditions!$U10, data!$O$2:$O$190, conditions!$V10)</f>
        <v>0</v>
      </c>
      <c r="Y10" s="27">
        <f t="shared" si="2"/>
        <v>3</v>
      </c>
      <c r="Z10">
        <v>3</v>
      </c>
    </row>
    <row r="11" spans="1:26" x14ac:dyDescent="0.35">
      <c r="A11" s="44">
        <v>5</v>
      </c>
      <c r="B11" t="s">
        <v>47</v>
      </c>
      <c r="C11" t="s">
        <v>48</v>
      </c>
      <c r="D11" t="s">
        <v>49</v>
      </c>
      <c r="E11">
        <f>COUNTIFS(data!$K$2:$K$190, conditions!$A$5, data!$M$2:$M$190, conditions!$B11, data!$N$2:$N$190, conditions!$C11, data!$O$2:$O$190, conditions!$D11)</f>
        <v>3</v>
      </c>
      <c r="F11">
        <f>COUNTIFS(data!$K$2:$K$190, conditions!$A$5, data!$P$2:$P$190, "yes", data!$M$2:$M$190, conditions!$B11, data!$N$2:$N$190, conditions!$C11, data!$O$2:$O$190, conditions!$D11)</f>
        <v>0</v>
      </c>
      <c r="G11" s="27">
        <f t="shared" si="0"/>
        <v>3</v>
      </c>
      <c r="H11">
        <v>3</v>
      </c>
      <c r="J11" s="44">
        <v>5</v>
      </c>
      <c r="K11" t="s">
        <v>47</v>
      </c>
      <c r="L11" t="s">
        <v>48</v>
      </c>
      <c r="M11" t="s">
        <v>49</v>
      </c>
      <c r="N11">
        <f>COUNTIFS(data!$K$2:$K$190, conditions!$J$5, data!$M$2:$M$190, conditions!$K11, data!$N$2:$N$190, conditions!$L11, data!$O$2:$O$190, conditions!$M11)</f>
        <v>3</v>
      </c>
      <c r="O11">
        <f>COUNTIFS(data!$K$2:$K$190, conditions!$J$5, data!$P$2:$P$190, "yes", data!$M$2:$M$190, conditions!$K11, data!$N$2:$N$190, conditions!$L11, data!$O$2:$O$190, conditions!$M11)</f>
        <v>0</v>
      </c>
      <c r="P11" s="27">
        <f t="shared" si="1"/>
        <v>3</v>
      </c>
      <c r="Q11">
        <v>3</v>
      </c>
      <c r="S11" s="44">
        <v>5</v>
      </c>
      <c r="T11" t="s">
        <v>47</v>
      </c>
      <c r="U11" t="s">
        <v>48</v>
      </c>
      <c r="V11" t="s">
        <v>49</v>
      </c>
      <c r="W11">
        <f>COUNTIFS(data!$K$2:$K$190, conditions!$S$5, data!$M$2:$M$190, conditions!$T11, data!$N$2:$N$190, conditions!$U11, data!$O$2:$O$190, conditions!$V11)</f>
        <v>3</v>
      </c>
      <c r="X11">
        <f>COUNTIFS(data!$K$2:$K$190, conditions!$S$5, data!$P$2:$P$190, "yes", data!$M$2:$M$190, conditions!$T11, data!$N$2:$N$190, conditions!$U11, data!$O$2:$O$190, conditions!$V11)</f>
        <v>0</v>
      </c>
      <c r="Y11" s="27">
        <f t="shared" si="2"/>
        <v>3</v>
      </c>
      <c r="Z11">
        <v>3</v>
      </c>
    </row>
    <row r="12" spans="1:26" x14ac:dyDescent="0.35">
      <c r="A12" s="44">
        <v>6</v>
      </c>
      <c r="B12" t="s">
        <v>47</v>
      </c>
      <c r="C12" t="s">
        <v>48</v>
      </c>
      <c r="D12" t="s">
        <v>50</v>
      </c>
      <c r="E12">
        <f>COUNTIFS(data!$K$2:$K$190, conditions!$A$5, data!$M$2:$M$190, conditions!$B12, data!$N$2:$N$190, conditions!$C12, data!$O$2:$O$190, conditions!$D12)</f>
        <v>4</v>
      </c>
      <c r="F12">
        <f>COUNTIFS(data!$K$2:$K$190, conditions!$A$5, data!$P$2:$P$190, "yes", data!$M$2:$M$190, conditions!$B12, data!$N$2:$N$190, conditions!$C12, data!$O$2:$O$190, conditions!$D12)</f>
        <v>1</v>
      </c>
      <c r="G12" s="27">
        <f t="shared" si="0"/>
        <v>3</v>
      </c>
      <c r="H12">
        <v>3</v>
      </c>
      <c r="J12" s="44">
        <v>6</v>
      </c>
      <c r="K12" t="s">
        <v>47</v>
      </c>
      <c r="L12" t="s">
        <v>48</v>
      </c>
      <c r="M12" t="s">
        <v>50</v>
      </c>
      <c r="N12">
        <f>COUNTIFS(data!$K$2:$K$190, conditions!$J$5, data!$M$2:$M$190, conditions!$K12, data!$N$2:$N$190, conditions!$L12, data!$O$2:$O$190, conditions!$M12)</f>
        <v>2</v>
      </c>
      <c r="O12">
        <f>COUNTIFS(data!$K$2:$K$190, conditions!$J$5, data!$P$2:$P$190, "yes", data!$M$2:$M$190, conditions!$K12, data!$N$2:$N$190, conditions!$L12, data!$O$2:$O$190, conditions!$M12)</f>
        <v>0</v>
      </c>
      <c r="P12" s="27">
        <f t="shared" si="1"/>
        <v>2</v>
      </c>
      <c r="Q12">
        <v>2</v>
      </c>
      <c r="S12" s="44">
        <v>6</v>
      </c>
      <c r="T12" t="s">
        <v>47</v>
      </c>
      <c r="U12" t="s">
        <v>48</v>
      </c>
      <c r="V12" t="s">
        <v>50</v>
      </c>
      <c r="W12">
        <f>COUNTIFS(data!$K$2:$K$190, conditions!$S$5, data!$M$2:$M$190, conditions!$T12, data!$N$2:$N$190, conditions!$U12, data!$O$2:$O$190, conditions!$V12)</f>
        <v>3</v>
      </c>
      <c r="X12">
        <f>COUNTIFS(data!$K$2:$K$190, conditions!$S$5, data!$P$2:$P$190, "yes", data!$M$2:$M$190, conditions!$T12, data!$N$2:$N$190, conditions!$U12, data!$O$2:$O$190, conditions!$V12)</f>
        <v>0</v>
      </c>
      <c r="Y12" s="27">
        <f t="shared" si="2"/>
        <v>3</v>
      </c>
      <c r="Z12">
        <v>3</v>
      </c>
    </row>
    <row r="13" spans="1:26" x14ac:dyDescent="0.35">
      <c r="A13" s="44">
        <v>7</v>
      </c>
      <c r="B13" t="s">
        <v>47</v>
      </c>
      <c r="C13" t="s">
        <v>51</v>
      </c>
      <c r="D13" t="s">
        <v>49</v>
      </c>
      <c r="E13">
        <f>COUNTIFS(data!$K$2:$K$190, conditions!$A$5, data!$M$2:$M$190, conditions!$B13, data!$N$2:$N$190, conditions!$C13, data!$O$2:$O$190, conditions!$D13)</f>
        <v>2</v>
      </c>
      <c r="F13">
        <f>COUNTIFS(data!$K$2:$K$190, conditions!$A$5, data!$P$2:$P$190, "yes", data!$M$2:$M$190, conditions!$B13, data!$N$2:$N$190, conditions!$C13, data!$O$2:$O$190, conditions!$D13)</f>
        <v>0</v>
      </c>
      <c r="G13" s="27">
        <f t="shared" si="0"/>
        <v>2</v>
      </c>
      <c r="H13">
        <v>2</v>
      </c>
      <c r="J13" s="44">
        <v>7</v>
      </c>
      <c r="K13" t="s">
        <v>47</v>
      </c>
      <c r="L13" t="s">
        <v>51</v>
      </c>
      <c r="M13" t="s">
        <v>49</v>
      </c>
      <c r="N13">
        <f>COUNTIFS(data!$K$2:$K$190, conditions!$J$5, data!$M$2:$M$190, conditions!$K13, data!$N$2:$N$190, conditions!$L13, data!$O$2:$O$190, conditions!$M13)</f>
        <v>3</v>
      </c>
      <c r="O13">
        <f>COUNTIFS(data!$K$2:$K$190, conditions!$J$5, data!$P$2:$P$190, "yes", data!$M$2:$M$190, conditions!$K13, data!$N$2:$N$190, conditions!$L13, data!$O$2:$O$190, conditions!$M13)</f>
        <v>0</v>
      </c>
      <c r="P13" s="27">
        <f t="shared" si="1"/>
        <v>3</v>
      </c>
      <c r="Q13">
        <v>3</v>
      </c>
      <c r="S13" s="44">
        <v>7</v>
      </c>
      <c r="T13" t="s">
        <v>47</v>
      </c>
      <c r="U13" t="s">
        <v>51</v>
      </c>
      <c r="V13" t="s">
        <v>49</v>
      </c>
      <c r="W13">
        <f>COUNTIFS(data!$K$2:$K$190, conditions!$S$5, data!$M$2:$M$190, conditions!$T13, data!$N$2:$N$190, conditions!$U13, data!$O$2:$O$190, conditions!$V13)</f>
        <v>3</v>
      </c>
      <c r="X13">
        <f>COUNTIFS(data!$K$2:$K$190, conditions!$S$5, data!$P$2:$P$190, "yes", data!$M$2:$M$190, conditions!$T13, data!$N$2:$N$190, conditions!$U13, data!$O$2:$O$190, conditions!$V13)</f>
        <v>0</v>
      </c>
      <c r="Y13" s="27">
        <f t="shared" si="2"/>
        <v>3</v>
      </c>
      <c r="Z13">
        <v>3</v>
      </c>
    </row>
    <row r="14" spans="1:26" x14ac:dyDescent="0.35">
      <c r="A14" s="44">
        <v>8</v>
      </c>
      <c r="B14" t="s">
        <v>47</v>
      </c>
      <c r="C14" t="s">
        <v>51</v>
      </c>
      <c r="D14" t="s">
        <v>50</v>
      </c>
      <c r="E14">
        <f>COUNTIFS(data!$K$2:$K$190, conditions!$A$5, data!$M$2:$M$190, conditions!$B14, data!$N$2:$N$190, conditions!$C14, data!$O$2:$O$190, conditions!$D14)</f>
        <v>3</v>
      </c>
      <c r="F14">
        <f>COUNTIFS(data!$K$2:$K$190, conditions!$A$5, data!$P$2:$P$190, "yes", data!$M$2:$M$190, conditions!$B14, data!$N$2:$N$190, conditions!$C14, data!$O$2:$O$190, conditions!$D14)</f>
        <v>0</v>
      </c>
      <c r="G14" s="27">
        <f t="shared" si="0"/>
        <v>3</v>
      </c>
      <c r="H14">
        <v>3</v>
      </c>
      <c r="J14" s="44">
        <v>8</v>
      </c>
      <c r="K14" t="s">
        <v>47</v>
      </c>
      <c r="L14" t="s">
        <v>51</v>
      </c>
      <c r="M14" t="s">
        <v>50</v>
      </c>
      <c r="N14">
        <f>COUNTIFS(data!$K$2:$K$190, conditions!$J$5, data!$M$2:$M$190, conditions!$K14, data!$N$2:$N$190, conditions!$L14, data!$O$2:$O$190, conditions!$M14)</f>
        <v>3</v>
      </c>
      <c r="O14">
        <f>COUNTIFS(data!$K$2:$K$190, conditions!$J$5, data!$P$2:$P$190, "yes", data!$M$2:$M$190, conditions!$K14, data!$N$2:$N$190, conditions!$L14, data!$O$2:$O$190, conditions!$M14)</f>
        <v>0</v>
      </c>
      <c r="P14" s="27">
        <f t="shared" si="1"/>
        <v>3</v>
      </c>
      <c r="Q14">
        <v>3</v>
      </c>
      <c r="S14" s="44">
        <v>8</v>
      </c>
      <c r="T14" t="s">
        <v>47</v>
      </c>
      <c r="U14" t="s">
        <v>51</v>
      </c>
      <c r="V14" t="s">
        <v>50</v>
      </c>
      <c r="W14">
        <f>COUNTIFS(data!$K$2:$K$190, conditions!$S$5, data!$M$2:$M$190, conditions!$T14, data!$N$2:$N$190, conditions!$U14, data!$O$2:$O$190, conditions!$V14)</f>
        <v>2</v>
      </c>
      <c r="X14">
        <f>COUNTIFS(data!$K$2:$K$190, conditions!$S$5, data!$P$2:$P$190, "yes", data!$M$2:$M$190, conditions!$T14, data!$N$2:$N$190, conditions!$U14, data!$O$2:$O$190, conditions!$V14)</f>
        <v>0</v>
      </c>
      <c r="Y14" s="27">
        <f t="shared" si="2"/>
        <v>2</v>
      </c>
      <c r="Z14">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conditions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Marianna Zhang</cp:lastModifiedBy>
  <dcterms:created xsi:type="dcterms:W3CDTF">2021-01-07T03:56:36Z</dcterms:created>
  <dcterms:modified xsi:type="dcterms:W3CDTF">2021-05-18T05:29:58Z</dcterms:modified>
</cp:coreProperties>
</file>