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Tesis MECAP\3. Calculos y bases\"/>
    </mc:Choice>
  </mc:AlternateContent>
  <bookViews>
    <workbookView xWindow="0" yWindow="0" windowWidth="20490" windowHeight="9045" activeTab="4"/>
  </bookViews>
  <sheets>
    <sheet name="BASE" sheetId="1" r:id="rId1"/>
    <sheet name="EPH" sheetId="2" r:id="rId2"/>
    <sheet name="Diputados" sheetId="3" r:id="rId3"/>
    <sheet name="IDH total" sheetId="4" r:id="rId4"/>
    <sheet name="Base Ncnl" sheetId="6" r:id="rId5"/>
    <sheet name="URB prov" sheetId="5" r:id="rId6"/>
    <sheet name="Hoja1" sheetId="7" r:id="rId7"/>
  </sheets>
  <calcPr calcId="152511"/>
</workbook>
</file>

<file path=xl/calcChain.xml><?xml version="1.0" encoding="utf-8"?>
<calcChain xmlns="http://schemas.openxmlformats.org/spreadsheetml/2006/main">
  <c r="F29" i="4" l="1"/>
  <c r="E29" i="4"/>
  <c r="E24" i="4" l="1"/>
  <c r="E19" i="4"/>
  <c r="E14" i="4"/>
  <c r="F10" i="4" s="1"/>
  <c r="G10" i="4" s="1"/>
  <c r="D8" i="4" s="1"/>
  <c r="D7" i="4" s="1"/>
  <c r="D6" i="4" s="1"/>
  <c r="D5" i="4" s="1"/>
  <c r="D4" i="4" s="1"/>
  <c r="D3" i="4" s="1"/>
  <c r="D2" i="4" s="1"/>
  <c r="E9" i="4"/>
  <c r="J19" i="4"/>
  <c r="J14" i="4"/>
  <c r="F24" i="4"/>
  <c r="F19" i="4"/>
  <c r="I19" i="4" s="1"/>
  <c r="F14" i="4"/>
  <c r="I14" i="4" s="1"/>
  <c r="F9" i="4"/>
  <c r="J9" i="4" s="1"/>
  <c r="G9" i="4" l="1"/>
  <c r="H24" i="4"/>
  <c r="H25" i="4" s="1"/>
  <c r="D25" i="4"/>
  <c r="G24" i="4"/>
  <c r="I9" i="4"/>
  <c r="D20" i="4"/>
  <c r="H9" i="4"/>
  <c r="I24" i="4"/>
  <c r="J24" i="4"/>
  <c r="D10" i="4"/>
  <c r="D11" i="4" s="1"/>
  <c r="H19" i="4"/>
  <c r="H20" i="4" s="1"/>
  <c r="G14" i="4"/>
  <c r="H14" i="4"/>
  <c r="H15" i="4" s="1"/>
  <c r="D15" i="4" s="1"/>
  <c r="G19" i="4"/>
  <c r="C7" i="4"/>
  <c r="C8" i="4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" i="1"/>
  <c r="D16" i="4" l="1"/>
  <c r="C15" i="4"/>
  <c r="C25" i="4"/>
  <c r="D26" i="4"/>
  <c r="D21" i="4"/>
  <c r="C20" i="4"/>
  <c r="C6" i="4"/>
  <c r="C10" i="4"/>
  <c r="D27" i="4" l="1"/>
  <c r="C26" i="4"/>
  <c r="C21" i="4"/>
  <c r="D22" i="4"/>
  <c r="C16" i="4"/>
  <c r="D17" i="4"/>
  <c r="C11" i="4"/>
  <c r="D12" i="4"/>
  <c r="C5" i="4"/>
  <c r="C17" i="4" l="1"/>
  <c r="D18" i="4"/>
  <c r="C18" i="4" s="1"/>
  <c r="C22" i="4"/>
  <c r="D23" i="4"/>
  <c r="C23" i="4" s="1"/>
  <c r="D28" i="4"/>
  <c r="C28" i="4" s="1"/>
  <c r="C27" i="4"/>
  <c r="C12" i="4"/>
  <c r="D13" i="4"/>
  <c r="C13" i="4" s="1"/>
  <c r="C4" i="4"/>
  <c r="C2" i="4" l="1"/>
  <c r="C3" i="4"/>
</calcChain>
</file>

<file path=xl/sharedStrings.xml><?xml version="1.0" encoding="utf-8"?>
<sst xmlns="http://schemas.openxmlformats.org/spreadsheetml/2006/main" count="188" uniqueCount="133">
  <si>
    <t>Crecimiento poblacion urbana</t>
  </si>
  <si>
    <t>Poblacion urbana (% total)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</si>
  <si>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</si>
  <si>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</si>
  <si>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</si>
  <si>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</si>
  <si>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</si>
  <si>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</si>
  <si>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</si>
  <si>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</si>
  <si>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</si>
  <si>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</si>
  <si>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</si>
  <si>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</si>
  <si>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</si>
  <si>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</si>
  <si>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</si>
  <si>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</si>
  <si>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</si>
  <si>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</si>
  <si>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</si>
  <si>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</si>
  <si>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</si>
  <si>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</si>
  <si>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</si>
  <si>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</si>
  <si>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</si>
  <si>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</si>
  <si>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</si>
  <si>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</si>
  <si>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</si>
  <si>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</si>
  <si>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</si>
  <si>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</si>
  <si>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</si>
  <si>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</si>
  <si>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</si>
  <si>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</si>
  <si>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</si>
  <si>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</si>
  <si>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</si>
  <si>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</si>
  <si>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</si>
  <si>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</si>
  <si>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</si>
  <si>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</si>
  <si>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</si>
  <si>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</si>
  <si>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</si>
  <si>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</si>
  <si>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</si>
  <si>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</si>
  <si>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</si>
  <si>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</si>
  <si>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</si>
  <si>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</si>
  <si>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</si>
  <si>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</si>
  <si>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</si>
  <si>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Poblacion total</t>
  </si>
  <si>
    <t>Poblacion mujeres</t>
  </si>
  <si>
    <t>Poblacion varones</t>
  </si>
  <si>
    <t>Poblacion urbana</t>
  </si>
  <si>
    <t>Poblacion rural</t>
  </si>
  <si>
    <t>PIB (U$S a precios actuales)</t>
  </si>
  <si>
    <t>Esperanza de vida al nacer</t>
  </si>
  <si>
    <t>Esperanza de vida mujeres</t>
  </si>
  <si>
    <t>Esperanza de vida varones</t>
  </si>
  <si>
    <t>URBANIZACION</t>
  </si>
  <si>
    <t>DESARROLLO HUMANO</t>
  </si>
  <si>
    <t>SALUD</t>
  </si>
  <si>
    <t>EDUCACION</t>
  </si>
  <si>
    <t>INGRESO</t>
  </si>
  <si>
    <t>PIB per capita</t>
  </si>
  <si>
    <t>AÑO</t>
  </si>
  <si>
    <t>Tasa alfabetizacion</t>
  </si>
  <si>
    <t>Tasa alfabetizacion mujeres</t>
  </si>
  <si>
    <t>Tasa alfabetizacion varones</t>
  </si>
  <si>
    <t>Tasa finalizacion primaria mujeres</t>
  </si>
  <si>
    <t>Tasa finalizacion primaria varones</t>
  </si>
  <si>
    <t>Tasa finalizacion primaria</t>
  </si>
  <si>
    <t>Año</t>
  </si>
  <si>
    <t>Provincia</t>
  </si>
  <si>
    <t>NBI</t>
  </si>
  <si>
    <t>NBI mujeres</t>
  </si>
  <si>
    <t>NBI  varones</t>
  </si>
  <si>
    <t xml:space="preserve">* Para poner los resultados que vaya obteniendo por trimestre de la EPH para dsp poder hacer las regresiones. </t>
  </si>
  <si>
    <t>Cantidad de diputadas mujeres</t>
  </si>
  <si>
    <t>Cantidad de diputados varones</t>
  </si>
  <si>
    <t>período de facto</t>
  </si>
  <si>
    <t xml:space="preserve">* En noviembre de 1991 se sancionó la Ley del cupo femenino. Entonces para 1993 se aplicó la obligatoriedad de que el 30% esté conformada por mujeres. </t>
  </si>
  <si>
    <t>IDH</t>
  </si>
  <si>
    <t>Catamarca</t>
  </si>
  <si>
    <t>Buenos Aires</t>
  </si>
  <si>
    <t>Chaco</t>
  </si>
  <si>
    <t>Chubut</t>
  </si>
  <si>
    <t>Rio Negro</t>
  </si>
  <si>
    <t>Neuquen</t>
  </si>
  <si>
    <t>Mendoza</t>
  </si>
  <si>
    <t>La Rioja</t>
  </si>
  <si>
    <t>La Pampa</t>
  </si>
  <si>
    <t>Jujuy</t>
  </si>
  <si>
    <t>Formosa</t>
  </si>
  <si>
    <t>Entre Rios</t>
  </si>
  <si>
    <t>Corrientes</t>
  </si>
  <si>
    <t>Cordoba</t>
  </si>
  <si>
    <t>CABA</t>
  </si>
  <si>
    <t>-</t>
  </si>
  <si>
    <t>Tucuman</t>
  </si>
  <si>
    <t>Tierra del Fuego</t>
  </si>
  <si>
    <t>Santiago del Estero</t>
  </si>
  <si>
    <t>Santa Fe</t>
  </si>
  <si>
    <t>San Luis</t>
  </si>
  <si>
    <t>San Juan</t>
  </si>
  <si>
    <t xml:space="preserve">Salta </t>
  </si>
  <si>
    <t>Misiones</t>
  </si>
  <si>
    <t>Santa Cruz</t>
  </si>
  <si>
    <t xml:space="preserve">Puedo estimar el resto con los estimativos del Banco Mundial. </t>
  </si>
  <si>
    <t>Tasa de urbanizacion</t>
  </si>
  <si>
    <t>IDG</t>
  </si>
  <si>
    <t>IPG</t>
  </si>
  <si>
    <t>Estimación de IDG faltantes por variaciones</t>
  </si>
  <si>
    <t>Variacion I</t>
  </si>
  <si>
    <t>Diferencia I</t>
  </si>
  <si>
    <t>Promedio V</t>
  </si>
  <si>
    <t>Diferencia V</t>
  </si>
  <si>
    <t>Promedio D</t>
  </si>
  <si>
    <t>Diferencia D</t>
  </si>
  <si>
    <r>
      <rPr>
        <b/>
        <sz val="9"/>
        <color theme="1"/>
        <rFont val="Calibri"/>
        <family val="2"/>
        <scheme val="minor"/>
      </rPr>
      <t>Fuente:</t>
    </r>
    <r>
      <rPr>
        <sz val="9"/>
        <color theme="1"/>
        <rFont val="Calibri"/>
        <family val="2"/>
        <scheme val="minor"/>
      </rPr>
      <t xml:space="preserve"> Indec, censos.</t>
    </r>
  </si>
  <si>
    <t>Total</t>
  </si>
  <si>
    <t xml:space="preserve"> </t>
  </si>
  <si>
    <t>Distribucion ingreso</t>
  </si>
  <si>
    <t>Indice global de brecha de 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</si>
</sst>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0"/>
    <numFmt numFmtId="167" formatCode="###,###,##0"/>
    <numFmt numFmtId="168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theme="4" tint="-0.49998474074526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9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3" fillId="0" borderId="0" xfId="2" applyNumberFormat="1"/>
    <xf numFmtId="164" fontId="3" fillId="0" borderId="4" xfId="1" applyNumberFormat="1" applyFont="1" applyBorder="1"/>
    <xf numFmtId="164" fontId="3" fillId="0" borderId="5" xfId="1" applyNumberFormat="1" applyFont="1" applyBorder="1"/>
    <xf numFmtId="0" fontId="2" fillId="2" borderId="4" xfId="0" applyFont="1" applyFill="1" applyBorder="1" applyAlignment="1">
      <alignment horizontal="center" vertical="center" wrapText="1"/>
    </xf>
    <xf numFmtId="2" fontId="0" fillId="0" borderId="2" xfId="0" applyNumberFormat="1" applyBorder="1"/>
    <xf numFmtId="2" fontId="0" fillId="0" borderId="3" xfId="0" applyNumberFormat="1" applyBorder="1"/>
    <xf numFmtId="0" fontId="2" fillId="2" borderId="2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164" fontId="0" fillId="0" borderId="1" xfId="1" applyNumberFormat="1" applyFont="1" applyBorder="1"/>
    <xf numFmtId="164" fontId="3" fillId="0" borderId="1" xfId="1" applyNumberFormat="1" applyFont="1" applyBorder="1"/>
    <xf numFmtId="2" fontId="3" fillId="0" borderId="1" xfId="2" applyNumberFormat="1" applyBorder="1"/>
    <xf numFmtId="2" fontId="0" fillId="0" borderId="1" xfId="0" applyNumberFormat="1" applyBorder="1"/>
    <xf numFmtId="0" fontId="0" fillId="0" borderId="1" xfId="0" applyBorder="1"/>
    <xf numFmtId="164" fontId="3" fillId="0" borderId="0" xfId="1" applyNumberFormat="1" applyFont="1"/>
    <xf numFmtId="165" fontId="3" fillId="0" borderId="3" xfId="2" applyNumberFormat="1" applyBorder="1"/>
    <xf numFmtId="165" fontId="3" fillId="0" borderId="0" xfId="2" applyNumberFormat="1" applyBorder="1"/>
    <xf numFmtId="164" fontId="0" fillId="0" borderId="0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165" fontId="0" fillId="0" borderId="2" xfId="0" applyNumberFormat="1" applyBorder="1"/>
    <xf numFmtId="164" fontId="0" fillId="0" borderId="4" xfId="1" applyNumberFormat="1" applyFont="1" applyBorder="1"/>
    <xf numFmtId="166" fontId="0" fillId="0" borderId="0" xfId="0" applyNumberFormat="1"/>
    <xf numFmtId="0" fontId="2" fillId="2" borderId="9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  <xf numFmtId="3" fontId="0" fillId="0" borderId="0" xfId="0" applyNumberFormat="1"/>
    <xf numFmtId="167" fontId="7" fillId="0" borderId="0" xfId="3" applyNumberFormat="1" applyFont="1" applyBorder="1" applyAlignment="1">
      <alignment horizontal="right" vertical="center"/>
    </xf>
    <xf numFmtId="167" fontId="7" fillId="0" borderId="0" xfId="3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167" fontId="8" fillId="0" borderId="0" xfId="3" applyNumberFormat="1" applyFont="1" applyFill="1" applyBorder="1" applyAlignment="1">
      <alignment horizontal="right" vertical="center"/>
    </xf>
    <xf numFmtId="167" fontId="7" fillId="0" borderId="0" xfId="3" applyNumberFormat="1" applyFont="1" applyBorder="1" applyAlignment="1">
      <alignment horizontal="right" vertical="center"/>
    </xf>
    <xf numFmtId="167" fontId="7" fillId="0" borderId="0" xfId="3" applyNumberFormat="1" applyFont="1" applyFill="1" applyBorder="1" applyAlignment="1">
      <alignment horizontal="right" vertical="center"/>
    </xf>
    <xf numFmtId="9" fontId="0" fillId="0" borderId="0" xfId="0" applyNumberFormat="1"/>
    <xf numFmtId="0" fontId="10" fillId="0" borderId="0" xfId="0" applyFont="1"/>
    <xf numFmtId="0" fontId="12" fillId="0" borderId="0" xfId="0" applyFont="1"/>
    <xf numFmtId="168" fontId="11" fillId="3" borderId="0" xfId="0" applyNumberFormat="1" applyFont="1" applyFill="1"/>
    <xf numFmtId="0" fontId="13" fillId="4" borderId="0" xfId="0" applyFont="1" applyFill="1" applyAlignment="1">
      <alignment horizontal="center" vertical="center"/>
    </xf>
    <xf numFmtId="168" fontId="10" fillId="0" borderId="0" xfId="0" applyNumberFormat="1" applyFont="1"/>
    <xf numFmtId="168" fontId="0" fillId="5" borderId="0" xfId="0" applyNumberFormat="1" applyFill="1"/>
    <xf numFmtId="0" fontId="14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3" fontId="16" fillId="0" borderId="0" xfId="0" applyNumberFormat="1" applyFont="1"/>
    <xf numFmtId="3" fontId="16" fillId="6" borderId="10" xfId="0" applyNumberFormat="1" applyFont="1" applyFill="1" applyBorder="1" applyAlignment="1">
      <alignment horizontal="right" vertical="top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showGridLines="0" zoomScaleNormal="100" workbookViewId="0">
      <selection activeCell="O40" sqref="O40"/>
    </sheetView>
  </sheetViews>
  <sheetFormatPr baseColWidth="10" defaultRowHeight="15" x14ac:dyDescent="0.25"/>
  <cols>
    <col min="4" max="7" width="14.140625" bestFit="1" customWidth="1"/>
    <col min="8" max="8" width="13.140625" bestFit="1" customWidth="1"/>
    <col min="12" max="14" width="13.140625" customWidth="1"/>
    <col min="18" max="18" width="16.28515625" bestFit="1" customWidth="1"/>
  </cols>
  <sheetData>
    <row r="1" spans="1:19" ht="24.75" customHeight="1" x14ac:dyDescent="0.25">
      <c r="A1" s="44" t="s">
        <v>74</v>
      </c>
      <c r="B1" s="46" t="s">
        <v>68</v>
      </c>
      <c r="C1" s="47"/>
      <c r="D1" s="47"/>
      <c r="E1" s="47"/>
      <c r="F1" s="47"/>
      <c r="G1" s="47"/>
      <c r="H1" s="48"/>
      <c r="I1" s="49" t="s">
        <v>69</v>
      </c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x14ac:dyDescent="0.25">
      <c r="A2" s="44"/>
      <c r="B2" s="49"/>
      <c r="C2" s="50"/>
      <c r="D2" s="50"/>
      <c r="E2" s="50"/>
      <c r="F2" s="50"/>
      <c r="G2" s="50"/>
      <c r="H2" s="51"/>
      <c r="I2" s="52" t="s">
        <v>70</v>
      </c>
      <c r="J2" s="53"/>
      <c r="K2" s="53"/>
      <c r="L2" s="52" t="s">
        <v>71</v>
      </c>
      <c r="M2" s="53"/>
      <c r="N2" s="53"/>
      <c r="O2" s="53"/>
      <c r="P2" s="53"/>
      <c r="Q2" s="54"/>
      <c r="R2" s="53" t="s">
        <v>72</v>
      </c>
      <c r="S2" s="54"/>
    </row>
    <row r="3" spans="1:19" ht="60" x14ac:dyDescent="0.25">
      <c r="A3" s="45"/>
      <c r="B3" s="9" t="s">
        <v>0</v>
      </c>
      <c r="C3" s="1" t="s">
        <v>1</v>
      </c>
      <c r="D3" s="1" t="s">
        <v>59</v>
      </c>
      <c r="E3" s="1" t="s">
        <v>60</v>
      </c>
      <c r="F3" s="1" t="s">
        <v>61</v>
      </c>
      <c r="G3" s="1" t="s">
        <v>62</v>
      </c>
      <c r="H3" s="6" t="s">
        <v>63</v>
      </c>
      <c r="I3" s="9" t="s">
        <v>65</v>
      </c>
      <c r="J3" s="1" t="s">
        <v>66</v>
      </c>
      <c r="K3" s="1" t="s">
        <v>67</v>
      </c>
      <c r="L3" s="9" t="s">
        <v>75</v>
      </c>
      <c r="M3" s="1" t="s">
        <v>76</v>
      </c>
      <c r="N3" s="1" t="s">
        <v>77</v>
      </c>
      <c r="O3" s="1" t="s">
        <v>80</v>
      </c>
      <c r="P3" s="1" t="s">
        <v>78</v>
      </c>
      <c r="Q3" s="6" t="s">
        <v>79</v>
      </c>
      <c r="R3" s="1" t="s">
        <v>64</v>
      </c>
      <c r="S3" s="6" t="s">
        <v>73</v>
      </c>
    </row>
    <row r="4" spans="1:19" x14ac:dyDescent="0.25">
      <c r="A4" t="s">
        <v>2</v>
      </c>
      <c r="B4" s="8">
        <v>2.6810517674301848</v>
      </c>
      <c r="C4" s="3">
        <v>73.611000000000004</v>
      </c>
      <c r="D4" s="16">
        <v>20619075</v>
      </c>
      <c r="E4" s="16">
        <v>10148066</v>
      </c>
      <c r="F4" s="16">
        <v>10471009</v>
      </c>
      <c r="G4" s="16">
        <v>15177907</v>
      </c>
      <c r="H4" s="5">
        <v>5441168</v>
      </c>
      <c r="I4" s="17">
        <v>65.215536585365854</v>
      </c>
      <c r="J4" s="18">
        <v>68.153999999999996</v>
      </c>
      <c r="K4" s="18">
        <v>62.417000000000002</v>
      </c>
      <c r="L4" s="2"/>
      <c r="M4" s="2"/>
      <c r="N4" s="2"/>
      <c r="O4" s="2"/>
      <c r="P4" s="2"/>
      <c r="Q4" s="2"/>
      <c r="R4" s="19"/>
      <c r="S4" s="20"/>
    </row>
    <row r="5" spans="1:19" x14ac:dyDescent="0.25">
      <c r="A5" t="s">
        <v>3</v>
      </c>
      <c r="B5" s="8">
        <v>2.4267663771991819</v>
      </c>
      <c r="C5" s="3">
        <v>74.216999999999999</v>
      </c>
      <c r="D5" s="16">
        <v>20953077</v>
      </c>
      <c r="E5" s="16">
        <v>10325494</v>
      </c>
      <c r="F5" s="16">
        <v>10627583</v>
      </c>
      <c r="G5" s="16">
        <v>15550745</v>
      </c>
      <c r="H5" s="5">
        <v>5402332</v>
      </c>
      <c r="I5" s="17">
        <v>65.33851219512195</v>
      </c>
      <c r="J5" s="18">
        <v>68.361999999999995</v>
      </c>
      <c r="K5" s="18">
        <v>62.459000000000003</v>
      </c>
      <c r="L5" s="2"/>
      <c r="M5" s="2"/>
      <c r="N5" s="2"/>
      <c r="O5" s="2"/>
      <c r="P5" s="2"/>
      <c r="Q5" s="2"/>
      <c r="R5" s="19"/>
      <c r="S5" s="20"/>
    </row>
    <row r="6" spans="1:19" x14ac:dyDescent="0.25">
      <c r="A6" t="s">
        <v>4</v>
      </c>
      <c r="B6" s="8">
        <v>2.3226460675013332</v>
      </c>
      <c r="C6" s="3">
        <v>74.766999999999996</v>
      </c>
      <c r="D6" s="16">
        <v>21287682</v>
      </c>
      <c r="E6" s="16">
        <v>10504134</v>
      </c>
      <c r="F6" s="16">
        <v>10783548</v>
      </c>
      <c r="G6" s="16">
        <v>15916161</v>
      </c>
      <c r="H6" s="5">
        <v>5371521</v>
      </c>
      <c r="I6" s="17">
        <v>65.432609756097563</v>
      </c>
      <c r="J6" s="18">
        <v>68.536000000000001</v>
      </c>
      <c r="K6" s="18">
        <v>62.476999999999997</v>
      </c>
      <c r="L6" s="2"/>
      <c r="M6" s="2"/>
      <c r="N6" s="2"/>
      <c r="O6" s="2"/>
      <c r="P6" s="2"/>
      <c r="Q6" s="2"/>
      <c r="R6" s="19">
        <v>24450604877.608116</v>
      </c>
      <c r="S6" s="21">
        <f>R6/D6</f>
        <v>1148.579957066632</v>
      </c>
    </row>
    <row r="7" spans="1:19" x14ac:dyDescent="0.25">
      <c r="A7" t="s">
        <v>5</v>
      </c>
      <c r="B7" s="8">
        <v>2.2798340618010506</v>
      </c>
      <c r="C7" s="3">
        <v>75.308999999999997</v>
      </c>
      <c r="D7" s="16">
        <v>21621840</v>
      </c>
      <c r="E7" s="16">
        <v>10683293</v>
      </c>
      <c r="F7" s="16">
        <v>10938547</v>
      </c>
      <c r="G7" s="16">
        <v>16283191</v>
      </c>
      <c r="H7" s="5">
        <v>5338649</v>
      </c>
      <c r="I7" s="17">
        <v>65.509390243902445</v>
      </c>
      <c r="J7" s="18">
        <v>68.685000000000002</v>
      </c>
      <c r="K7" s="18">
        <v>62.484999999999999</v>
      </c>
      <c r="L7" s="2"/>
      <c r="M7" s="24"/>
      <c r="N7" s="2"/>
      <c r="O7" s="2"/>
      <c r="P7" s="2"/>
      <c r="Q7" s="2"/>
      <c r="R7" s="19">
        <v>18272123664.471519</v>
      </c>
      <c r="S7" s="21">
        <f t="shared" ref="S7:S60" si="0">R7/D7</f>
        <v>845.07718420224728</v>
      </c>
    </row>
    <row r="8" spans="1:19" x14ac:dyDescent="0.25">
      <c r="A8" t="s">
        <v>6</v>
      </c>
      <c r="B8" s="8">
        <v>2.2321191030016618</v>
      </c>
      <c r="C8" s="3">
        <v>75.843999999999994</v>
      </c>
      <c r="D8" s="16">
        <v>21953929</v>
      </c>
      <c r="E8" s="16">
        <v>10861895</v>
      </c>
      <c r="F8" s="16">
        <v>11092034</v>
      </c>
      <c r="G8" s="16">
        <v>16650738</v>
      </c>
      <c r="H8" s="5">
        <v>5303191</v>
      </c>
      <c r="I8" s="17">
        <v>65.582414634146346</v>
      </c>
      <c r="J8" s="18">
        <v>68.819999999999993</v>
      </c>
      <c r="K8" s="18">
        <v>62.499000000000002</v>
      </c>
      <c r="L8" s="2"/>
      <c r="M8" s="2"/>
      <c r="N8" s="2"/>
      <c r="O8" s="2"/>
      <c r="P8" s="2"/>
      <c r="Q8" s="2"/>
      <c r="R8" s="19">
        <v>25605249381.759708</v>
      </c>
      <c r="S8" s="21">
        <f t="shared" si="0"/>
        <v>1166.3173995761629</v>
      </c>
    </row>
    <row r="9" spans="1:19" x14ac:dyDescent="0.25">
      <c r="A9" t="s">
        <v>7</v>
      </c>
      <c r="B9" s="8">
        <v>2.1793680383404177</v>
      </c>
      <c r="C9" s="3">
        <v>76.369</v>
      </c>
      <c r="D9" s="16">
        <v>22283390</v>
      </c>
      <c r="E9" s="16">
        <v>11039448</v>
      </c>
      <c r="F9" s="16">
        <v>11243942</v>
      </c>
      <c r="G9" s="16">
        <v>17017602</v>
      </c>
      <c r="H9" s="5">
        <v>5265788</v>
      </c>
      <c r="I9" s="17">
        <v>65.668682926829277</v>
      </c>
      <c r="J9" s="18">
        <v>68.957999999999998</v>
      </c>
      <c r="K9" s="18">
        <v>62.536000000000001</v>
      </c>
      <c r="L9" s="2"/>
      <c r="M9" s="2"/>
      <c r="N9" s="2"/>
      <c r="O9" s="2"/>
      <c r="P9" s="2"/>
      <c r="Q9" s="2"/>
      <c r="R9" s="19">
        <v>28344705966.638908</v>
      </c>
      <c r="S9" s="21">
        <f t="shared" si="0"/>
        <v>1272.0104960079641</v>
      </c>
    </row>
    <row r="10" spans="1:19" x14ac:dyDescent="0.25">
      <c r="A10" t="s">
        <v>8</v>
      </c>
      <c r="B10" s="8">
        <v>2.1268313076228216</v>
      </c>
      <c r="C10" s="3">
        <v>76.888000000000005</v>
      </c>
      <c r="D10" s="16">
        <v>22608748</v>
      </c>
      <c r="E10" s="16">
        <v>11215455</v>
      </c>
      <c r="F10" s="16">
        <v>11393293</v>
      </c>
      <c r="G10" s="16">
        <v>17383414</v>
      </c>
      <c r="H10" s="5">
        <v>5225334</v>
      </c>
      <c r="I10" s="17">
        <v>65.782243902439049</v>
      </c>
      <c r="J10" s="18">
        <v>69.111000000000004</v>
      </c>
      <c r="K10" s="18">
        <v>62.612000000000002</v>
      </c>
      <c r="L10" s="2"/>
      <c r="M10" s="2"/>
      <c r="N10" s="2"/>
      <c r="O10" s="2"/>
      <c r="P10" s="2"/>
      <c r="Q10" s="2"/>
      <c r="R10" s="19">
        <v>28630474727.90226</v>
      </c>
      <c r="S10" s="21">
        <f t="shared" si="0"/>
        <v>1266.344988581511</v>
      </c>
    </row>
    <row r="11" spans="1:19" x14ac:dyDescent="0.25">
      <c r="A11" t="s">
        <v>9</v>
      </c>
      <c r="B11" s="8">
        <v>2.0816361590533194</v>
      </c>
      <c r="C11" s="3">
        <v>77.397999999999996</v>
      </c>
      <c r="D11" s="16">
        <v>22932203</v>
      </c>
      <c r="E11" s="16">
        <v>11391088</v>
      </c>
      <c r="F11" s="16">
        <v>11541115</v>
      </c>
      <c r="G11" s="16">
        <v>17749066</v>
      </c>
      <c r="H11" s="5">
        <v>5183137</v>
      </c>
      <c r="I11" s="17">
        <v>65.930024390243915</v>
      </c>
      <c r="J11" s="18">
        <v>69.289000000000001</v>
      </c>
      <c r="K11" s="18">
        <v>62.731000000000002</v>
      </c>
      <c r="L11" s="2"/>
      <c r="M11" s="2"/>
      <c r="N11" s="2"/>
      <c r="O11" s="2"/>
      <c r="P11" s="2"/>
      <c r="Q11" s="2"/>
      <c r="R11" s="19">
        <v>24256667553.25692</v>
      </c>
      <c r="S11" s="21">
        <f t="shared" si="0"/>
        <v>1057.7556614712037</v>
      </c>
    </row>
    <row r="12" spans="1:19" x14ac:dyDescent="0.25">
      <c r="A12" t="s">
        <v>10</v>
      </c>
      <c r="B12" s="8">
        <v>2.0725789003963735</v>
      </c>
      <c r="C12" s="3">
        <v>77.900999999999996</v>
      </c>
      <c r="D12" s="16">
        <v>23261278</v>
      </c>
      <c r="E12" s="16">
        <v>11569574</v>
      </c>
      <c r="F12" s="16">
        <v>11691704</v>
      </c>
      <c r="G12" s="16">
        <v>18120768</v>
      </c>
      <c r="H12" s="5">
        <v>5140510</v>
      </c>
      <c r="I12" s="17">
        <v>66.113487804878048</v>
      </c>
      <c r="J12" s="18">
        <v>69.495000000000005</v>
      </c>
      <c r="K12" s="18">
        <v>62.893000000000001</v>
      </c>
      <c r="L12" s="2"/>
      <c r="M12" s="2"/>
      <c r="N12" s="2"/>
      <c r="O12" s="2"/>
      <c r="P12" s="2"/>
      <c r="Q12" s="2"/>
      <c r="R12" s="19">
        <v>26436857247.498184</v>
      </c>
      <c r="S12" s="21">
        <f t="shared" si="0"/>
        <v>1136.5178322316679</v>
      </c>
    </row>
    <row r="13" spans="1:19" x14ac:dyDescent="0.25">
      <c r="A13" t="s">
        <v>11</v>
      </c>
      <c r="B13" s="8">
        <v>2.1018866053138527</v>
      </c>
      <c r="C13" s="3">
        <v>78.394000000000005</v>
      </c>
      <c r="D13" s="16">
        <v>23605987</v>
      </c>
      <c r="E13" s="16">
        <v>11755215</v>
      </c>
      <c r="F13" s="16">
        <v>11850772</v>
      </c>
      <c r="G13" s="16">
        <v>18505677</v>
      </c>
      <c r="H13" s="5">
        <v>5100310</v>
      </c>
      <c r="I13" s="17">
        <v>66.335097560975626</v>
      </c>
      <c r="J13" s="18">
        <v>69.733000000000004</v>
      </c>
      <c r="K13" s="18">
        <v>63.098999999999997</v>
      </c>
      <c r="L13" s="2"/>
      <c r="M13" s="2"/>
      <c r="N13" s="2"/>
      <c r="O13" s="2"/>
      <c r="P13" s="2"/>
      <c r="Q13" s="2"/>
      <c r="R13" s="19">
        <v>31256284543.615479</v>
      </c>
      <c r="S13" s="21">
        <f t="shared" si="0"/>
        <v>1324.082934707008</v>
      </c>
    </row>
    <row r="14" spans="1:19" x14ac:dyDescent="0.25">
      <c r="A14" t="s">
        <v>12</v>
      </c>
      <c r="B14" s="8">
        <v>2.161058292303911</v>
      </c>
      <c r="C14" s="3">
        <v>78.88</v>
      </c>
      <c r="D14" s="16">
        <v>23973058</v>
      </c>
      <c r="E14" s="16">
        <v>11951008</v>
      </c>
      <c r="F14" s="16">
        <v>12022050</v>
      </c>
      <c r="G14" s="16">
        <v>18909948</v>
      </c>
      <c r="H14" s="5">
        <v>5063110</v>
      </c>
      <c r="I14" s="17">
        <v>66.590829268292694</v>
      </c>
      <c r="J14" s="18">
        <v>70</v>
      </c>
      <c r="K14" s="18">
        <v>63.344000000000001</v>
      </c>
      <c r="L14" s="2"/>
      <c r="M14" s="2"/>
      <c r="N14" s="2"/>
      <c r="O14" s="2">
        <v>70.722671508789105</v>
      </c>
      <c r="P14" s="2">
        <v>73.978813171386705</v>
      </c>
      <c r="Q14" s="2">
        <v>67.564369201660199</v>
      </c>
      <c r="R14" s="19">
        <v>31584210365.544651</v>
      </c>
      <c r="S14" s="21">
        <f t="shared" si="0"/>
        <v>1317.4877550266908</v>
      </c>
    </row>
    <row r="15" spans="1:19" x14ac:dyDescent="0.25">
      <c r="A15" t="s">
        <v>13</v>
      </c>
      <c r="B15" s="8">
        <v>2.1851322527604182</v>
      </c>
      <c r="C15" s="3">
        <v>79.320999999999998</v>
      </c>
      <c r="D15" s="16">
        <v>24366439</v>
      </c>
      <c r="E15" s="16">
        <v>12158165</v>
      </c>
      <c r="F15" s="16">
        <v>12208274</v>
      </c>
      <c r="G15" s="16">
        <v>19327703</v>
      </c>
      <c r="H15" s="5">
        <v>5038736</v>
      </c>
      <c r="I15" s="17">
        <v>66.873121951219517</v>
      </c>
      <c r="J15" s="18">
        <v>70.290999999999997</v>
      </c>
      <c r="K15" s="18">
        <v>63.618000000000002</v>
      </c>
      <c r="L15" s="2"/>
      <c r="M15" s="2"/>
      <c r="N15" s="2"/>
      <c r="O15" s="2">
        <v>71.574127197265597</v>
      </c>
      <c r="P15" s="2">
        <v>74.692901611328097</v>
      </c>
      <c r="Q15" s="2">
        <v>68.549079895019503</v>
      </c>
      <c r="R15" s="19">
        <v>33293199095.488117</v>
      </c>
      <c r="S15" s="21">
        <f t="shared" si="0"/>
        <v>1366.3547264944261</v>
      </c>
    </row>
    <row r="16" spans="1:19" x14ac:dyDescent="0.25">
      <c r="A16" t="s">
        <v>14</v>
      </c>
      <c r="B16" s="8">
        <v>2.2255197521373038</v>
      </c>
      <c r="C16" s="3">
        <v>79.742999999999995</v>
      </c>
      <c r="D16" s="16">
        <v>24782949</v>
      </c>
      <c r="E16" s="16">
        <v>12375602</v>
      </c>
      <c r="F16" s="16">
        <v>12407347</v>
      </c>
      <c r="G16" s="16">
        <v>19762667</v>
      </c>
      <c r="H16" s="5">
        <v>5020282</v>
      </c>
      <c r="I16" s="17">
        <v>67.167951219512204</v>
      </c>
      <c r="J16" s="18">
        <v>70.593000000000004</v>
      </c>
      <c r="K16" s="18">
        <v>63.905999999999999</v>
      </c>
      <c r="L16" s="2"/>
      <c r="M16" s="2"/>
      <c r="N16" s="2"/>
      <c r="O16" s="2"/>
      <c r="P16" s="2"/>
      <c r="Q16" s="2"/>
      <c r="R16" s="19">
        <v>34733000536.286209</v>
      </c>
      <c r="S16" s="21">
        <f t="shared" si="0"/>
        <v>1401.487794543184</v>
      </c>
    </row>
    <row r="17" spans="1:19" x14ac:dyDescent="0.25">
      <c r="A17" t="s">
        <v>15</v>
      </c>
      <c r="B17" s="8">
        <v>2.2409993489610063</v>
      </c>
      <c r="C17" s="3">
        <v>80.158000000000001</v>
      </c>
      <c r="D17" s="16">
        <v>25213388</v>
      </c>
      <c r="E17" s="16">
        <v>12601072</v>
      </c>
      <c r="F17" s="16">
        <v>12612316</v>
      </c>
      <c r="G17" s="16">
        <v>20210548</v>
      </c>
      <c r="H17" s="5">
        <v>5002840</v>
      </c>
      <c r="I17" s="17">
        <v>67.465317073170738</v>
      </c>
      <c r="J17" s="18">
        <v>70.896000000000001</v>
      </c>
      <c r="K17" s="18">
        <v>64.197999999999993</v>
      </c>
      <c r="L17" s="2"/>
      <c r="M17" s="2"/>
      <c r="N17" s="2"/>
      <c r="O17" s="2"/>
      <c r="P17" s="2"/>
      <c r="Q17" s="2"/>
      <c r="R17" s="19">
        <v>52544000116.903732</v>
      </c>
      <c r="S17" s="21">
        <f t="shared" si="0"/>
        <v>2083.9722181288662</v>
      </c>
    </row>
    <row r="18" spans="1:19" x14ac:dyDescent="0.25">
      <c r="A18" t="s">
        <v>16</v>
      </c>
      <c r="B18" s="8">
        <v>2.204365449650906</v>
      </c>
      <c r="C18" s="3">
        <v>80.566999999999993</v>
      </c>
      <c r="D18" s="16">
        <v>25644506</v>
      </c>
      <c r="E18" s="16">
        <v>12831143</v>
      </c>
      <c r="F18" s="16">
        <v>12813363</v>
      </c>
      <c r="G18" s="16">
        <v>20661009</v>
      </c>
      <c r="H18" s="5">
        <v>4983497</v>
      </c>
      <c r="I18" s="17">
        <v>67.758658536585372</v>
      </c>
      <c r="J18" s="18">
        <v>71.195999999999998</v>
      </c>
      <c r="K18" s="18">
        <v>64.484999999999999</v>
      </c>
      <c r="L18" s="2"/>
      <c r="M18" s="2"/>
      <c r="N18" s="2"/>
      <c r="O18" s="2">
        <v>75.313217163085895</v>
      </c>
      <c r="P18" s="2"/>
      <c r="Q18" s="2"/>
      <c r="R18" s="19">
        <v>72436777342.455414</v>
      </c>
      <c r="S18" s="21">
        <f t="shared" si="0"/>
        <v>2824.6509151884388</v>
      </c>
    </row>
    <row r="19" spans="1:19" x14ac:dyDescent="0.25">
      <c r="A19" t="s">
        <v>17</v>
      </c>
      <c r="B19" s="8">
        <v>2.1317066584697968</v>
      </c>
      <c r="C19" s="3">
        <v>80.968999999999994</v>
      </c>
      <c r="D19" s="16">
        <v>26066975</v>
      </c>
      <c r="E19" s="16">
        <v>13063209</v>
      </c>
      <c r="F19" s="16">
        <v>13003766</v>
      </c>
      <c r="G19" s="16">
        <v>21106169</v>
      </c>
      <c r="H19" s="5">
        <v>4960806</v>
      </c>
      <c r="I19" s="17">
        <v>68.047951219512214</v>
      </c>
      <c r="J19" s="18">
        <v>71.494</v>
      </c>
      <c r="K19" s="18">
        <v>64.766000000000005</v>
      </c>
      <c r="L19" s="2"/>
      <c r="M19" s="2"/>
      <c r="N19" s="2"/>
      <c r="O19" s="2">
        <v>78.720138549804702</v>
      </c>
      <c r="P19" s="2">
        <v>81.912910461425795</v>
      </c>
      <c r="Q19" s="2">
        <v>75.612030029296903</v>
      </c>
      <c r="R19" s="19">
        <v>52438647921.9226</v>
      </c>
      <c r="S19" s="21">
        <f t="shared" si="0"/>
        <v>2011.6890403248785</v>
      </c>
    </row>
    <row r="20" spans="1:19" x14ac:dyDescent="0.25">
      <c r="A20" t="s">
        <v>18</v>
      </c>
      <c r="B20" s="8">
        <v>2.0504091303532346</v>
      </c>
      <c r="C20" s="3">
        <v>81.366</v>
      </c>
      <c r="D20" s="16">
        <v>26477152</v>
      </c>
      <c r="E20" s="16">
        <v>13296654</v>
      </c>
      <c r="F20" s="16">
        <v>13180498</v>
      </c>
      <c r="G20" s="16">
        <v>21543399</v>
      </c>
      <c r="H20" s="5">
        <v>4933753</v>
      </c>
      <c r="I20" s="17">
        <v>68.336707317073191</v>
      </c>
      <c r="J20" s="18">
        <v>71.793000000000006</v>
      </c>
      <c r="K20" s="18">
        <v>65.045000000000002</v>
      </c>
      <c r="L20" s="2"/>
      <c r="M20" s="2"/>
      <c r="N20" s="2"/>
      <c r="O20" s="2">
        <v>78.6390380859375</v>
      </c>
      <c r="P20" s="2">
        <v>81.672439575195298</v>
      </c>
      <c r="Q20" s="2">
        <v>75.678131103515597</v>
      </c>
      <c r="R20" s="19">
        <v>51169499890.772217</v>
      </c>
      <c r="S20" s="21">
        <f t="shared" si="0"/>
        <v>1932.5907820740017</v>
      </c>
    </row>
    <row r="21" spans="1:19" x14ac:dyDescent="0.25">
      <c r="A21" t="s">
        <v>19</v>
      </c>
      <c r="B21" s="8">
        <v>1.9816462474263015</v>
      </c>
      <c r="C21" s="3">
        <v>81.754999999999995</v>
      </c>
      <c r="D21" s="16">
        <v>26878565</v>
      </c>
      <c r="E21" s="16">
        <v>13531869</v>
      </c>
      <c r="F21" s="16">
        <v>13346696</v>
      </c>
      <c r="G21" s="16">
        <v>21974571</v>
      </c>
      <c r="H21" s="5">
        <v>4903994</v>
      </c>
      <c r="I21" s="17">
        <v>68.629439024390251</v>
      </c>
      <c r="J21" s="18">
        <v>72.096999999999994</v>
      </c>
      <c r="K21" s="18">
        <v>65.326999999999998</v>
      </c>
      <c r="L21" s="2"/>
      <c r="M21" s="2"/>
      <c r="N21" s="2"/>
      <c r="O21" s="2"/>
      <c r="P21" s="2"/>
      <c r="Q21" s="2"/>
      <c r="R21" s="19">
        <v>56781000100.944824</v>
      </c>
      <c r="S21" s="21">
        <f t="shared" si="0"/>
        <v>2112.5011733678798</v>
      </c>
    </row>
    <row r="22" spans="1:19" x14ac:dyDescent="0.25">
      <c r="A22" t="s">
        <v>20</v>
      </c>
      <c r="B22" s="8">
        <v>1.9427862844491766</v>
      </c>
      <c r="C22" s="3">
        <v>82.138999999999996</v>
      </c>
      <c r="D22" s="16">
        <v>27277741</v>
      </c>
      <c r="E22" s="16">
        <v>13768476</v>
      </c>
      <c r="F22" s="16">
        <v>13509265</v>
      </c>
      <c r="G22" s="16">
        <v>22405664</v>
      </c>
      <c r="H22" s="5">
        <v>4872077</v>
      </c>
      <c r="I22" s="17">
        <v>68.92663414634147</v>
      </c>
      <c r="J22" s="18">
        <v>72.406999999999996</v>
      </c>
      <c r="K22" s="18">
        <v>65.611999999999995</v>
      </c>
      <c r="L22" s="2"/>
      <c r="M22" s="2"/>
      <c r="N22" s="2"/>
      <c r="O22" s="2"/>
      <c r="P22" s="2"/>
      <c r="Q22" s="2"/>
      <c r="R22" s="19">
        <v>58082870156.263428</v>
      </c>
      <c r="S22" s="21">
        <f t="shared" si="0"/>
        <v>2129.3137931129791</v>
      </c>
    </row>
    <row r="23" spans="1:19" x14ac:dyDescent="0.25">
      <c r="A23" t="s">
        <v>21</v>
      </c>
      <c r="B23" s="8">
        <v>1.9382158513077581</v>
      </c>
      <c r="C23" s="3">
        <v>82.516000000000005</v>
      </c>
      <c r="D23" s="16">
        <v>27684534</v>
      </c>
      <c r="E23" s="16">
        <v>14006283</v>
      </c>
      <c r="F23" s="16">
        <v>13678251</v>
      </c>
      <c r="G23" s="16">
        <v>22844170</v>
      </c>
      <c r="H23" s="5">
        <v>4840364</v>
      </c>
      <c r="I23" s="17">
        <v>69.224317073170738</v>
      </c>
      <c r="J23" s="18">
        <v>72.718000000000004</v>
      </c>
      <c r="K23" s="18">
        <v>65.897000000000006</v>
      </c>
      <c r="L23" s="2"/>
      <c r="M23" s="2"/>
      <c r="N23" s="2"/>
      <c r="O23" s="2"/>
      <c r="P23" s="2"/>
      <c r="Q23" s="2"/>
      <c r="R23" s="19">
        <v>69252328953.37886</v>
      </c>
      <c r="S23" s="21">
        <f t="shared" si="0"/>
        <v>2501.4807528773595</v>
      </c>
    </row>
    <row r="24" spans="1:19" x14ac:dyDescent="0.25">
      <c r="A24" t="s">
        <v>22</v>
      </c>
      <c r="B24" s="8">
        <v>1.9591181025136479</v>
      </c>
      <c r="C24" s="3">
        <v>82.887</v>
      </c>
      <c r="D24" s="16">
        <v>28105888</v>
      </c>
      <c r="E24" s="16">
        <v>14245108</v>
      </c>
      <c r="F24" s="16">
        <v>13860780</v>
      </c>
      <c r="G24" s="16">
        <v>23296127</v>
      </c>
      <c r="H24" s="5">
        <v>4809761</v>
      </c>
      <c r="I24" s="17">
        <v>69.514487804878058</v>
      </c>
      <c r="J24" s="18">
        <v>73.022000000000006</v>
      </c>
      <c r="K24" s="18">
        <v>66.174000000000007</v>
      </c>
      <c r="L24" s="2">
        <v>93.912859999999995</v>
      </c>
      <c r="M24" s="2">
        <v>93.580889999999997</v>
      </c>
      <c r="N24" s="2">
        <v>94.263390000000001</v>
      </c>
      <c r="O24" s="2"/>
      <c r="P24" s="2"/>
      <c r="Q24" s="2"/>
      <c r="R24" s="19">
        <v>76961923741.947845</v>
      </c>
      <c r="S24" s="21">
        <f t="shared" si="0"/>
        <v>2738.2847231849728</v>
      </c>
    </row>
    <row r="25" spans="1:19" x14ac:dyDescent="0.25">
      <c r="A25" t="s">
        <v>23</v>
      </c>
      <c r="B25" s="8">
        <v>2.0571770949675212</v>
      </c>
      <c r="C25" s="3">
        <v>83.313000000000002</v>
      </c>
      <c r="D25" s="16">
        <v>28543364</v>
      </c>
      <c r="E25" s="16">
        <v>14484323</v>
      </c>
      <c r="F25" s="16">
        <v>14059041</v>
      </c>
      <c r="G25" s="16">
        <v>23780333</v>
      </c>
      <c r="H25" s="5">
        <v>4763031</v>
      </c>
      <c r="I25" s="17">
        <v>69.786658536585378</v>
      </c>
      <c r="J25" s="18">
        <v>73.308000000000007</v>
      </c>
      <c r="K25" s="18">
        <v>66.433000000000007</v>
      </c>
      <c r="L25" s="2"/>
      <c r="M25" s="2"/>
      <c r="N25" s="2"/>
      <c r="O25" s="2"/>
      <c r="P25" s="2"/>
      <c r="Q25" s="2"/>
      <c r="R25" s="19">
        <v>78676842366.421326</v>
      </c>
      <c r="S25" s="21">
        <f t="shared" si="0"/>
        <v>2756.3969813236213</v>
      </c>
    </row>
    <row r="26" spans="1:19" x14ac:dyDescent="0.25">
      <c r="A26" t="s">
        <v>24</v>
      </c>
      <c r="B26" s="8">
        <v>2.1003028412750013</v>
      </c>
      <c r="C26" s="3">
        <v>83.759</v>
      </c>
      <c r="D26" s="16">
        <v>28993987</v>
      </c>
      <c r="E26" s="16">
        <v>14723643</v>
      </c>
      <c r="F26" s="16">
        <v>14270344</v>
      </c>
      <c r="G26" s="16">
        <v>24285074</v>
      </c>
      <c r="H26" s="5">
        <v>4708913</v>
      </c>
      <c r="I26" s="17">
        <v>70.035317073170745</v>
      </c>
      <c r="J26" s="18">
        <v>73.570999999999998</v>
      </c>
      <c r="K26" s="18">
        <v>66.668000000000006</v>
      </c>
      <c r="L26" s="2"/>
      <c r="M26" s="2"/>
      <c r="N26" s="2"/>
      <c r="O26" s="2"/>
      <c r="P26" s="2"/>
      <c r="Q26" s="2"/>
      <c r="R26" s="19">
        <v>84307486836.72403</v>
      </c>
      <c r="S26" s="21">
        <f t="shared" si="0"/>
        <v>2907.7576270115605</v>
      </c>
    </row>
    <row r="27" spans="1:19" x14ac:dyDescent="0.25">
      <c r="A27" t="s">
        <v>25</v>
      </c>
      <c r="B27" s="8">
        <v>2.0946326376909949</v>
      </c>
      <c r="C27" s="3">
        <v>84.194000000000003</v>
      </c>
      <c r="D27" s="16">
        <v>29454738</v>
      </c>
      <c r="E27" s="16">
        <v>14963677</v>
      </c>
      <c r="F27" s="16">
        <v>14491061</v>
      </c>
      <c r="G27" s="16">
        <v>24799122</v>
      </c>
      <c r="H27" s="5">
        <v>4655616</v>
      </c>
      <c r="I27" s="17">
        <v>70.257000000000005</v>
      </c>
      <c r="J27" s="18">
        <v>73.805999999999997</v>
      </c>
      <c r="K27" s="18">
        <v>66.876999999999995</v>
      </c>
      <c r="L27" s="2"/>
      <c r="M27" s="2"/>
      <c r="N27" s="2"/>
      <c r="O27" s="2"/>
      <c r="P27" s="2"/>
      <c r="Q27" s="2"/>
      <c r="R27" s="19">
        <v>103979106777.91103</v>
      </c>
      <c r="S27" s="21">
        <f t="shared" si="0"/>
        <v>3530.1317831416809</v>
      </c>
    </row>
    <row r="28" spans="1:19" x14ac:dyDescent="0.25">
      <c r="A28" t="s">
        <v>26</v>
      </c>
      <c r="B28" s="8">
        <v>2.0761387140506495</v>
      </c>
      <c r="C28" s="3">
        <v>84.620999999999995</v>
      </c>
      <c r="D28" s="16">
        <v>29920904</v>
      </c>
      <c r="E28" s="16">
        <v>15205407</v>
      </c>
      <c r="F28" s="16">
        <v>14715497</v>
      </c>
      <c r="G28" s="16">
        <v>25319368</v>
      </c>
      <c r="H28" s="5">
        <v>4601536</v>
      </c>
      <c r="I28" s="17">
        <v>70.45419512195123</v>
      </c>
      <c r="J28" s="18">
        <v>74.016000000000005</v>
      </c>
      <c r="K28" s="18">
        <v>67.061999999999998</v>
      </c>
      <c r="L28" s="2"/>
      <c r="M28" s="2"/>
      <c r="N28" s="2"/>
      <c r="O28" s="2"/>
      <c r="P28" s="2"/>
      <c r="Q28" s="2"/>
      <c r="R28" s="19">
        <v>79092001998.032043</v>
      </c>
      <c r="S28" s="21">
        <f t="shared" si="0"/>
        <v>2643.369398131555</v>
      </c>
    </row>
    <row r="29" spans="1:19" x14ac:dyDescent="0.25">
      <c r="A29" t="s">
        <v>27</v>
      </c>
      <c r="B29" s="8">
        <v>2.0431941898013228</v>
      </c>
      <c r="C29" s="3">
        <v>85.037999999999997</v>
      </c>
      <c r="D29" s="16">
        <v>30388783</v>
      </c>
      <c r="E29" s="16">
        <v>15449378</v>
      </c>
      <c r="F29" s="16">
        <v>14939405</v>
      </c>
      <c r="G29" s="16">
        <v>25842013</v>
      </c>
      <c r="H29" s="5">
        <v>4546770</v>
      </c>
      <c r="I29" s="17">
        <v>70.631390243902445</v>
      </c>
      <c r="J29" s="18">
        <v>74.206000000000003</v>
      </c>
      <c r="K29" s="18">
        <v>67.227000000000004</v>
      </c>
      <c r="L29" s="2"/>
      <c r="M29" s="2"/>
      <c r="N29" s="2"/>
      <c r="O29" s="2"/>
      <c r="P29" s="2"/>
      <c r="Q29" s="2"/>
      <c r="R29" s="19">
        <v>88416668900.259583</v>
      </c>
      <c r="S29" s="21">
        <f t="shared" si="0"/>
        <v>2909.516610134061</v>
      </c>
    </row>
    <row r="30" spans="1:19" x14ac:dyDescent="0.25">
      <c r="A30" t="s">
        <v>28</v>
      </c>
      <c r="B30" s="8">
        <v>2.0072661004519259</v>
      </c>
      <c r="C30" s="3">
        <v>85.444999999999993</v>
      </c>
      <c r="D30" s="16">
        <v>30857244</v>
      </c>
      <c r="E30" s="16">
        <v>15695670</v>
      </c>
      <c r="F30" s="16">
        <v>15161574</v>
      </c>
      <c r="G30" s="16">
        <v>26365972</v>
      </c>
      <c r="H30" s="5">
        <v>4491272</v>
      </c>
      <c r="I30" s="17">
        <v>70.799073170731717</v>
      </c>
      <c r="J30" s="18">
        <v>74.387</v>
      </c>
      <c r="K30" s="18">
        <v>67.382000000000005</v>
      </c>
      <c r="L30" s="2"/>
      <c r="M30" s="2"/>
      <c r="N30" s="2"/>
      <c r="O30" s="2"/>
      <c r="P30" s="2"/>
      <c r="Q30" s="2"/>
      <c r="R30" s="19">
        <v>110934442762.69356</v>
      </c>
      <c r="S30" s="21">
        <f t="shared" si="0"/>
        <v>3595.0858982316618</v>
      </c>
    </row>
    <row r="31" spans="1:19" x14ac:dyDescent="0.25">
      <c r="A31" t="s">
        <v>29</v>
      </c>
      <c r="B31" s="8">
        <v>1.9739135841133781</v>
      </c>
      <c r="C31" s="3">
        <v>85.843000000000004</v>
      </c>
      <c r="D31" s="16">
        <v>31326473</v>
      </c>
      <c r="E31" s="16">
        <v>15943539</v>
      </c>
      <c r="F31" s="16">
        <v>15382934</v>
      </c>
      <c r="G31" s="16">
        <v>26891584</v>
      </c>
      <c r="H31" s="5">
        <v>4434889</v>
      </c>
      <c r="I31" s="17">
        <v>70.967756097560979</v>
      </c>
      <c r="J31" s="18">
        <v>74.569000000000003</v>
      </c>
      <c r="K31" s="18">
        <v>67.537999999999997</v>
      </c>
      <c r="L31" s="2"/>
      <c r="M31" s="2"/>
      <c r="N31" s="2"/>
      <c r="O31" s="2"/>
      <c r="P31" s="2"/>
      <c r="Q31" s="2"/>
      <c r="R31" s="19">
        <v>111106191358.19745</v>
      </c>
      <c r="S31" s="21">
        <f t="shared" si="0"/>
        <v>3546.7188201556378</v>
      </c>
    </row>
    <row r="32" spans="1:19" x14ac:dyDescent="0.25">
      <c r="A32" t="s">
        <v>30</v>
      </c>
      <c r="B32" s="8">
        <v>1.9394672481550537</v>
      </c>
      <c r="C32" s="3">
        <v>86.233000000000004</v>
      </c>
      <c r="D32" s="16">
        <v>31795517</v>
      </c>
      <c r="E32" s="16">
        <v>16191720</v>
      </c>
      <c r="F32" s="16">
        <v>15603797</v>
      </c>
      <c r="G32" s="16">
        <v>27418228</v>
      </c>
      <c r="H32" s="5">
        <v>4377289</v>
      </c>
      <c r="I32" s="17">
        <v>71.145902439024411</v>
      </c>
      <c r="J32" s="18">
        <v>74.762</v>
      </c>
      <c r="K32" s="18">
        <v>67.701999999999998</v>
      </c>
      <c r="L32" s="2"/>
      <c r="M32" s="2"/>
      <c r="N32" s="2"/>
      <c r="O32" s="2"/>
      <c r="P32" s="2"/>
      <c r="Q32" s="2"/>
      <c r="R32" s="19">
        <v>126206817196.09116</v>
      </c>
      <c r="S32" s="21">
        <f t="shared" si="0"/>
        <v>3969.327411662819</v>
      </c>
    </row>
    <row r="33" spans="1:19" x14ac:dyDescent="0.25">
      <c r="A33" t="s">
        <v>31</v>
      </c>
      <c r="B33" s="8">
        <v>1.9010133903101079</v>
      </c>
      <c r="C33" s="3">
        <v>86.613</v>
      </c>
      <c r="D33" s="16">
        <v>32263561</v>
      </c>
      <c r="E33" s="16">
        <v>16438494</v>
      </c>
      <c r="F33" s="16">
        <v>15825067</v>
      </c>
      <c r="G33" s="16">
        <v>27944438</v>
      </c>
      <c r="H33" s="5">
        <v>4319123</v>
      </c>
      <c r="I33" s="17">
        <v>71.337536585365868</v>
      </c>
      <c r="J33" s="18">
        <v>74.968999999999994</v>
      </c>
      <c r="K33" s="18">
        <v>67.879000000000005</v>
      </c>
      <c r="L33" s="2"/>
      <c r="M33" s="2"/>
      <c r="N33" s="2"/>
      <c r="O33" s="2"/>
      <c r="P33" s="2"/>
      <c r="Q33" s="2"/>
      <c r="R33" s="19">
        <v>76636898036.471191</v>
      </c>
      <c r="S33" s="21">
        <f t="shared" si="0"/>
        <v>2375.3391027255543</v>
      </c>
    </row>
    <row r="34" spans="1:19" x14ac:dyDescent="0.25">
      <c r="A34" t="s">
        <v>32</v>
      </c>
      <c r="B34" s="8">
        <v>1.861993423283874</v>
      </c>
      <c r="C34" s="3">
        <v>86.983999999999995</v>
      </c>
      <c r="D34" s="16">
        <v>32729739</v>
      </c>
      <c r="E34" s="16">
        <v>16682535</v>
      </c>
      <c r="F34" s="16">
        <v>16047204</v>
      </c>
      <c r="G34" s="16">
        <v>28469636</v>
      </c>
      <c r="H34" s="5">
        <v>4260103</v>
      </c>
      <c r="I34" s="17">
        <v>71.543658536585369</v>
      </c>
      <c r="J34" s="18">
        <v>75.191000000000003</v>
      </c>
      <c r="K34" s="18">
        <v>68.069999999999993</v>
      </c>
      <c r="L34" s="2"/>
      <c r="M34" s="2"/>
      <c r="N34" s="2"/>
      <c r="O34" s="2"/>
      <c r="P34" s="2"/>
      <c r="Q34" s="2"/>
      <c r="R34" s="19">
        <v>141352368714.69131</v>
      </c>
      <c r="S34" s="21">
        <f t="shared" si="0"/>
        <v>4318.7746995077268</v>
      </c>
    </row>
    <row r="35" spans="1:19" x14ac:dyDescent="0.25">
      <c r="A35" t="s">
        <v>33</v>
      </c>
      <c r="B35" s="8">
        <v>1.8029519055670813</v>
      </c>
      <c r="C35" s="3">
        <v>87.328000000000003</v>
      </c>
      <c r="D35" s="16">
        <v>33193918</v>
      </c>
      <c r="E35" s="16">
        <v>16923558</v>
      </c>
      <c r="F35" s="16">
        <v>16270360</v>
      </c>
      <c r="G35" s="16">
        <v>28987585</v>
      </c>
      <c r="H35" s="5">
        <v>4206333</v>
      </c>
      <c r="I35" s="17">
        <v>71.763292682926846</v>
      </c>
      <c r="J35" s="18">
        <v>75.426000000000002</v>
      </c>
      <c r="K35" s="18">
        <v>68.275000000000006</v>
      </c>
      <c r="L35" s="2">
        <v>96.128200000000007</v>
      </c>
      <c r="M35" s="2">
        <v>96.041359999999997</v>
      </c>
      <c r="N35" s="2">
        <v>96.221270000000004</v>
      </c>
      <c r="O35" s="2"/>
      <c r="P35" s="2"/>
      <c r="Q35" s="2"/>
      <c r="R35" s="19">
        <v>189719984268.48453</v>
      </c>
      <c r="S35" s="21">
        <f t="shared" si="0"/>
        <v>5715.5043965730265</v>
      </c>
    </row>
    <row r="36" spans="1:19" x14ac:dyDescent="0.25">
      <c r="A36" t="s">
        <v>34</v>
      </c>
      <c r="B36" s="8">
        <v>1.6246967703067974</v>
      </c>
      <c r="C36" s="3">
        <v>87.542000000000002</v>
      </c>
      <c r="D36" s="16">
        <v>33655151</v>
      </c>
      <c r="E36" s="16">
        <v>17161591</v>
      </c>
      <c r="F36" s="16">
        <v>16493560</v>
      </c>
      <c r="G36" s="16">
        <v>29462392</v>
      </c>
      <c r="H36" s="5">
        <v>4192759</v>
      </c>
      <c r="I36" s="17">
        <v>71.988951219512202</v>
      </c>
      <c r="J36" s="18">
        <v>75.665999999999997</v>
      </c>
      <c r="K36" s="18">
        <v>68.486999999999995</v>
      </c>
      <c r="L36" s="2"/>
      <c r="M36" s="2"/>
      <c r="N36" s="2"/>
      <c r="O36" s="2"/>
      <c r="P36" s="2"/>
      <c r="Q36" s="2"/>
      <c r="R36" s="19">
        <v>228788617201.69592</v>
      </c>
      <c r="S36" s="21">
        <f t="shared" si="0"/>
        <v>6798.0267627293051</v>
      </c>
    </row>
    <row r="37" spans="1:19" x14ac:dyDescent="0.25">
      <c r="A37" t="s">
        <v>35</v>
      </c>
      <c r="B37" s="8">
        <v>1.5847349037008436</v>
      </c>
      <c r="C37" s="3">
        <v>87.751999999999995</v>
      </c>
      <c r="D37" s="16">
        <v>34110917</v>
      </c>
      <c r="E37" s="16">
        <v>17396009</v>
      </c>
      <c r="F37" s="16">
        <v>16714908</v>
      </c>
      <c r="G37" s="16">
        <v>29933012</v>
      </c>
      <c r="H37" s="5">
        <v>4177905</v>
      </c>
      <c r="I37" s="17">
        <v>72.21565853658538</v>
      </c>
      <c r="J37" s="18">
        <v>75.905000000000001</v>
      </c>
      <c r="K37" s="18">
        <v>68.701999999999998</v>
      </c>
      <c r="L37" s="2"/>
      <c r="M37" s="2"/>
      <c r="N37" s="2"/>
      <c r="O37" s="2"/>
      <c r="P37" s="2"/>
      <c r="Q37" s="2"/>
      <c r="R37" s="19">
        <v>236741715015.01501</v>
      </c>
      <c r="S37" s="21">
        <f t="shared" si="0"/>
        <v>6940.3503580690904</v>
      </c>
    </row>
    <row r="38" spans="1:19" x14ac:dyDescent="0.25">
      <c r="A38" t="s">
        <v>36</v>
      </c>
      <c r="B38" s="8">
        <v>1.5392429220195731</v>
      </c>
      <c r="C38" s="3">
        <v>87.96</v>
      </c>
      <c r="D38" s="16">
        <v>34558115</v>
      </c>
      <c r="E38" s="16">
        <v>17626209</v>
      </c>
      <c r="F38" s="16">
        <v>16931906</v>
      </c>
      <c r="G38" s="16">
        <v>30397318</v>
      </c>
      <c r="H38" s="5">
        <v>4160797</v>
      </c>
      <c r="I38" s="17">
        <v>72.441390243902447</v>
      </c>
      <c r="J38" s="18">
        <v>76.141999999999996</v>
      </c>
      <c r="K38" s="18">
        <v>68.917000000000002</v>
      </c>
      <c r="L38" s="2"/>
      <c r="M38" s="2"/>
      <c r="N38" s="2"/>
      <c r="O38" s="2">
        <v>98.6802978515625</v>
      </c>
      <c r="P38" s="2"/>
      <c r="Q38" s="2"/>
      <c r="R38" s="19">
        <v>257440000000</v>
      </c>
      <c r="S38" s="21">
        <f t="shared" si="0"/>
        <v>7449.4803897724169</v>
      </c>
    </row>
    <row r="39" spans="1:19" x14ac:dyDescent="0.25">
      <c r="A39" t="s">
        <v>37</v>
      </c>
      <c r="B39" s="8">
        <v>1.4874034681898867</v>
      </c>
      <c r="C39" s="3">
        <v>88.164000000000001</v>
      </c>
      <c r="D39" s="16">
        <v>34994814</v>
      </c>
      <c r="E39" s="16">
        <v>17851861</v>
      </c>
      <c r="F39" s="16">
        <v>17142953</v>
      </c>
      <c r="G39" s="16">
        <v>30852828</v>
      </c>
      <c r="H39" s="5">
        <v>4141986</v>
      </c>
      <c r="I39" s="17">
        <v>72.665121951219518</v>
      </c>
      <c r="J39" s="18">
        <v>76.376999999999995</v>
      </c>
      <c r="K39" s="18">
        <v>69.13</v>
      </c>
      <c r="L39" s="2"/>
      <c r="M39" s="2"/>
      <c r="N39" s="2"/>
      <c r="O39" s="2"/>
      <c r="P39" s="2"/>
      <c r="Q39" s="2"/>
      <c r="R39" s="19">
        <v>258031750000</v>
      </c>
      <c r="S39" s="21">
        <f t="shared" si="0"/>
        <v>7373.4282456823457</v>
      </c>
    </row>
    <row r="40" spans="1:19" x14ac:dyDescent="0.25">
      <c r="A40" t="s">
        <v>38</v>
      </c>
      <c r="B40" s="8">
        <v>1.435632683931529</v>
      </c>
      <c r="C40" s="3">
        <v>88.366</v>
      </c>
      <c r="D40" s="16">
        <v>35419682</v>
      </c>
      <c r="E40" s="16">
        <v>18072582</v>
      </c>
      <c r="F40" s="16">
        <v>17347100</v>
      </c>
      <c r="G40" s="16">
        <v>31298956</v>
      </c>
      <c r="H40" s="5">
        <v>4120726</v>
      </c>
      <c r="I40" s="17">
        <v>72.887341463414643</v>
      </c>
      <c r="J40" s="18">
        <v>76.611000000000004</v>
      </c>
      <c r="K40" s="18">
        <v>69.340999999999994</v>
      </c>
      <c r="L40" s="2"/>
      <c r="M40" s="2"/>
      <c r="N40" s="2"/>
      <c r="O40" s="2">
        <v>93.617286682128906</v>
      </c>
      <c r="P40" s="2">
        <v>95.347839355468807</v>
      </c>
      <c r="Q40" s="2">
        <v>91.938461303710895</v>
      </c>
      <c r="R40" s="19">
        <v>272149750000</v>
      </c>
      <c r="S40" s="21">
        <f t="shared" si="0"/>
        <v>7683.5740648377359</v>
      </c>
    </row>
    <row r="41" spans="1:19" x14ac:dyDescent="0.25">
      <c r="A41" t="s">
        <v>39</v>
      </c>
      <c r="B41" s="8">
        <v>1.3866814814951012</v>
      </c>
      <c r="C41" s="3">
        <v>88.563999999999993</v>
      </c>
      <c r="D41" s="16">
        <v>35833969</v>
      </c>
      <c r="E41" s="16">
        <v>18288725</v>
      </c>
      <c r="F41" s="16">
        <v>17545244</v>
      </c>
      <c r="G41" s="16">
        <v>31735996</v>
      </c>
      <c r="H41" s="5">
        <v>4097973</v>
      </c>
      <c r="I41" s="17">
        <v>73.108048780487806</v>
      </c>
      <c r="J41" s="18">
        <v>76.843999999999994</v>
      </c>
      <c r="K41" s="18">
        <v>69.55</v>
      </c>
      <c r="L41" s="2"/>
      <c r="M41" s="2"/>
      <c r="N41" s="2"/>
      <c r="O41" s="2">
        <v>92.178901672363295</v>
      </c>
      <c r="P41" s="2">
        <v>94.294807434082003</v>
      </c>
      <c r="Q41" s="2">
        <v>90.125022888183594</v>
      </c>
      <c r="R41" s="19">
        <v>292859000000</v>
      </c>
      <c r="S41" s="21">
        <f t="shared" si="0"/>
        <v>8172.6643230617292</v>
      </c>
    </row>
    <row r="42" spans="1:19" x14ac:dyDescent="0.25">
      <c r="A42" t="s">
        <v>40</v>
      </c>
      <c r="B42" s="8">
        <v>1.3510446989366698</v>
      </c>
      <c r="C42" s="3">
        <v>88.759</v>
      </c>
      <c r="D42" s="16">
        <v>36241590</v>
      </c>
      <c r="E42" s="16">
        <v>18501768</v>
      </c>
      <c r="F42" s="16">
        <v>17739822</v>
      </c>
      <c r="G42" s="16">
        <v>32167673</v>
      </c>
      <c r="H42" s="5">
        <v>4073917</v>
      </c>
      <c r="I42" s="17">
        <v>73.327682926829283</v>
      </c>
      <c r="J42" s="18">
        <v>77.078999999999994</v>
      </c>
      <c r="K42" s="18">
        <v>69.754999999999995</v>
      </c>
      <c r="L42" s="2"/>
      <c r="M42" s="2"/>
      <c r="N42" s="2"/>
      <c r="O42" s="2">
        <v>100.08502960205099</v>
      </c>
      <c r="P42" s="2">
        <v>101.894340515137</v>
      </c>
      <c r="Q42" s="2">
        <v>98.328018188476605</v>
      </c>
      <c r="R42" s="19">
        <v>298948250000</v>
      </c>
      <c r="S42" s="21">
        <f t="shared" si="0"/>
        <v>8248.761988643435</v>
      </c>
    </row>
    <row r="43" spans="1:19" x14ac:dyDescent="0.25">
      <c r="A43" t="s">
        <v>41</v>
      </c>
      <c r="B43" s="8">
        <v>1.3325406601044145</v>
      </c>
      <c r="C43" s="3">
        <v>88.951999999999998</v>
      </c>
      <c r="D43" s="16">
        <v>36648068</v>
      </c>
      <c r="E43" s="16">
        <v>18713730</v>
      </c>
      <c r="F43" s="16">
        <v>17934338</v>
      </c>
      <c r="G43" s="16">
        <v>32599189</v>
      </c>
      <c r="H43" s="5">
        <v>4048879</v>
      </c>
      <c r="I43" s="17">
        <v>73.544268292682929</v>
      </c>
      <c r="J43" s="18">
        <v>77.313000000000002</v>
      </c>
      <c r="K43" s="18">
        <v>69.954999999999998</v>
      </c>
      <c r="L43" s="2"/>
      <c r="M43" s="2"/>
      <c r="N43" s="2"/>
      <c r="O43" s="2">
        <v>98.217056274414105</v>
      </c>
      <c r="P43" s="2">
        <v>98.843421936035199</v>
      </c>
      <c r="Q43" s="2">
        <v>97.608581542968807</v>
      </c>
      <c r="R43" s="19">
        <v>283523000000</v>
      </c>
      <c r="S43" s="21">
        <f t="shared" si="0"/>
        <v>7736.3696225405392</v>
      </c>
    </row>
    <row r="44" spans="1:19" x14ac:dyDescent="0.25">
      <c r="A44" t="s">
        <v>42</v>
      </c>
      <c r="B44" s="8">
        <v>1.3242476435648374</v>
      </c>
      <c r="C44" s="3">
        <v>89.141999999999996</v>
      </c>
      <c r="D44" s="16">
        <v>37057452</v>
      </c>
      <c r="E44" s="16">
        <v>18926129</v>
      </c>
      <c r="F44" s="16">
        <v>18131323</v>
      </c>
      <c r="G44" s="16">
        <v>33033754</v>
      </c>
      <c r="H44" s="5">
        <v>4023698</v>
      </c>
      <c r="I44" s="17">
        <v>73.755804878048792</v>
      </c>
      <c r="J44" s="18">
        <v>77.543999999999997</v>
      </c>
      <c r="K44" s="18">
        <v>70.147999999999996</v>
      </c>
      <c r="L44" s="2"/>
      <c r="M44" s="2"/>
      <c r="N44" s="2"/>
      <c r="O44" s="2">
        <v>98.493736267089801</v>
      </c>
      <c r="P44" s="2">
        <v>98.905723571777301</v>
      </c>
      <c r="Q44" s="2">
        <v>98.093673706054702</v>
      </c>
      <c r="R44" s="19">
        <v>284203750000</v>
      </c>
      <c r="S44" s="21">
        <f t="shared" si="0"/>
        <v>7669.273915540658</v>
      </c>
    </row>
    <row r="45" spans="1:19" x14ac:dyDescent="0.25">
      <c r="A45" t="s">
        <v>43</v>
      </c>
      <c r="B45" s="8">
        <v>1.3206986025714429</v>
      </c>
      <c r="C45" s="3">
        <v>89.328999999999994</v>
      </c>
      <c r="D45" s="16">
        <v>37471509</v>
      </c>
      <c r="E45" s="16">
        <v>19139683</v>
      </c>
      <c r="F45" s="16">
        <v>18331826</v>
      </c>
      <c r="G45" s="16">
        <v>33472924</v>
      </c>
      <c r="H45" s="5">
        <v>3998585</v>
      </c>
      <c r="I45" s="17">
        <v>73.960317073170742</v>
      </c>
      <c r="J45" s="18">
        <v>77.769000000000005</v>
      </c>
      <c r="K45" s="18">
        <v>70.332999999999998</v>
      </c>
      <c r="L45" s="2">
        <v>97.193309999999997</v>
      </c>
      <c r="M45" s="2">
        <v>97.19341</v>
      </c>
      <c r="N45" s="2">
        <v>97.193200000000004</v>
      </c>
      <c r="O45" s="2">
        <v>98.084213256835895</v>
      </c>
      <c r="P45" s="2">
        <v>98.6390380859375</v>
      </c>
      <c r="Q45" s="2">
        <v>97.545967102050795</v>
      </c>
      <c r="R45" s="19">
        <v>268696750000</v>
      </c>
      <c r="S45" s="21">
        <f t="shared" si="0"/>
        <v>7170.6946736519203</v>
      </c>
    </row>
    <row r="46" spans="1:19" x14ac:dyDescent="0.25">
      <c r="A46" t="s">
        <v>44</v>
      </c>
      <c r="B46" s="8">
        <v>1.3214428013401449</v>
      </c>
      <c r="C46" s="3">
        <v>89.519000000000005</v>
      </c>
      <c r="D46" s="16">
        <v>37889370</v>
      </c>
      <c r="E46" s="16">
        <v>19354161</v>
      </c>
      <c r="F46" s="16">
        <v>18535209</v>
      </c>
      <c r="G46" s="16">
        <v>33918185</v>
      </c>
      <c r="H46" s="5">
        <v>3971185</v>
      </c>
      <c r="I46" s="17">
        <v>74.15578048780489</v>
      </c>
      <c r="J46" s="18">
        <v>77.986999999999995</v>
      </c>
      <c r="K46" s="18">
        <v>70.507000000000005</v>
      </c>
      <c r="L46" s="2"/>
      <c r="M46" s="2"/>
      <c r="N46" s="2"/>
      <c r="O46" s="2">
        <v>102.027633666992</v>
      </c>
      <c r="P46" s="2">
        <v>102.636016845703</v>
      </c>
      <c r="Q46" s="2">
        <v>101.43800354003901</v>
      </c>
      <c r="R46" s="19">
        <v>97724004251.860199</v>
      </c>
      <c r="S46" s="21">
        <f t="shared" si="0"/>
        <v>2579.1931682120921</v>
      </c>
    </row>
    <row r="47" spans="1:19" x14ac:dyDescent="0.25">
      <c r="A47" t="s">
        <v>45</v>
      </c>
      <c r="B47" s="8">
        <v>1.3155509943585413</v>
      </c>
      <c r="C47" s="3">
        <v>89.71</v>
      </c>
      <c r="D47" s="16">
        <v>38309379</v>
      </c>
      <c r="E47" s="16">
        <v>19569048</v>
      </c>
      <c r="F47" s="16">
        <v>18740331</v>
      </c>
      <c r="G47" s="16">
        <v>34367344</v>
      </c>
      <c r="H47" s="5">
        <v>3942035</v>
      </c>
      <c r="I47" s="17">
        <v>74.34126829268294</v>
      </c>
      <c r="J47" s="18">
        <v>78.194000000000003</v>
      </c>
      <c r="K47" s="18">
        <v>70.671999999999997</v>
      </c>
      <c r="L47" s="2"/>
      <c r="M47" s="2"/>
      <c r="N47" s="2"/>
      <c r="O47" s="2">
        <v>99.922096252441406</v>
      </c>
      <c r="P47" s="2">
        <v>100.357749938965</v>
      </c>
      <c r="Q47" s="2">
        <v>99.5003662109375</v>
      </c>
      <c r="R47" s="19">
        <v>127586973492.17664</v>
      </c>
      <c r="S47" s="21">
        <f t="shared" si="0"/>
        <v>3330.4370058354807</v>
      </c>
    </row>
    <row r="48" spans="1:19" x14ac:dyDescent="0.25">
      <c r="A48" t="s">
        <v>46</v>
      </c>
      <c r="B48" s="8">
        <v>1.2990632767385777</v>
      </c>
      <c r="C48" s="3">
        <v>89.899000000000001</v>
      </c>
      <c r="D48" s="16">
        <v>38728696</v>
      </c>
      <c r="E48" s="16">
        <v>19783381</v>
      </c>
      <c r="F48" s="16">
        <v>18945315</v>
      </c>
      <c r="G48" s="16">
        <v>34816710</v>
      </c>
      <c r="H48" s="5">
        <v>3911986</v>
      </c>
      <c r="I48" s="17">
        <v>74.518780487804875</v>
      </c>
      <c r="J48" s="18">
        <v>78.391999999999996</v>
      </c>
      <c r="K48" s="18">
        <v>70.83</v>
      </c>
      <c r="L48" s="2"/>
      <c r="M48" s="2"/>
      <c r="N48" s="2"/>
      <c r="O48" s="2">
        <v>98.562438964843807</v>
      </c>
      <c r="P48" s="2">
        <v>98.934776306152301</v>
      </c>
      <c r="Q48" s="2">
        <v>98.202377319335895</v>
      </c>
      <c r="R48" s="19">
        <v>164657930452.78662</v>
      </c>
      <c r="S48" s="21">
        <f t="shared" si="0"/>
        <v>4251.5743481987265</v>
      </c>
    </row>
    <row r="49" spans="1:19" x14ac:dyDescent="0.25">
      <c r="A49" t="s">
        <v>47</v>
      </c>
      <c r="B49" s="8">
        <v>1.2760093571042479</v>
      </c>
      <c r="C49" s="3">
        <v>90.084000000000003</v>
      </c>
      <c r="D49" s="16">
        <v>39145488</v>
      </c>
      <c r="E49" s="16">
        <v>19996580</v>
      </c>
      <c r="F49" s="16">
        <v>19148908</v>
      </c>
      <c r="G49" s="16">
        <v>35263821</v>
      </c>
      <c r="H49" s="5">
        <v>3881667</v>
      </c>
      <c r="I49" s="17">
        <v>74.688317073170737</v>
      </c>
      <c r="J49" s="18">
        <v>78.581000000000003</v>
      </c>
      <c r="K49" s="18">
        <v>70.980999999999995</v>
      </c>
      <c r="L49" s="2"/>
      <c r="M49" s="2"/>
      <c r="N49" s="2"/>
      <c r="O49" s="2">
        <v>96.684791564941406</v>
      </c>
      <c r="P49" s="2">
        <v>97.019660949707003</v>
      </c>
      <c r="Q49" s="2">
        <v>96.361091613769503</v>
      </c>
      <c r="R49" s="19">
        <v>198737095012.28165</v>
      </c>
      <c r="S49" s="21">
        <f t="shared" si="0"/>
        <v>5076.8838291728962</v>
      </c>
    </row>
    <row r="50" spans="1:19" x14ac:dyDescent="0.25">
      <c r="A50" t="s">
        <v>48</v>
      </c>
      <c r="B50" s="8">
        <v>1.2523600901131304</v>
      </c>
      <c r="C50" s="3">
        <v>90.266000000000005</v>
      </c>
      <c r="D50" s="16">
        <v>39558890</v>
      </c>
      <c r="E50" s="16">
        <v>20208300</v>
      </c>
      <c r="F50" s="16">
        <v>19350590</v>
      </c>
      <c r="G50" s="16">
        <v>35708228</v>
      </c>
      <c r="H50" s="5">
        <v>3850662</v>
      </c>
      <c r="I50" s="17">
        <v>74.851414634146352</v>
      </c>
      <c r="J50" s="18">
        <v>78.760999999999996</v>
      </c>
      <c r="K50" s="18">
        <v>71.128</v>
      </c>
      <c r="L50" s="2"/>
      <c r="M50" s="2"/>
      <c r="N50" s="2"/>
      <c r="O50" s="2">
        <v>99.130203247070298</v>
      </c>
      <c r="P50" s="2">
        <v>99.253128051757798</v>
      </c>
      <c r="Q50" s="2">
        <v>99.011306762695298</v>
      </c>
      <c r="R50" s="19">
        <v>232557260817.30771</v>
      </c>
      <c r="S50" s="21">
        <f t="shared" si="0"/>
        <v>5878.761027352075</v>
      </c>
    </row>
    <row r="51" spans="1:19" x14ac:dyDescent="0.25">
      <c r="A51" t="s">
        <v>49</v>
      </c>
      <c r="B51" s="8">
        <v>1.2325380978022822</v>
      </c>
      <c r="C51" s="3">
        <v>90.444999999999993</v>
      </c>
      <c r="D51" s="16">
        <v>39970224</v>
      </c>
      <c r="E51" s="16">
        <v>20419085</v>
      </c>
      <c r="F51" s="16">
        <v>19551139</v>
      </c>
      <c r="G51" s="16">
        <v>36151069</v>
      </c>
      <c r="H51" s="5">
        <v>3819155</v>
      </c>
      <c r="I51" s="17">
        <v>75.011560975609768</v>
      </c>
      <c r="J51" s="18">
        <v>78.936000000000007</v>
      </c>
      <c r="K51" s="18">
        <v>71.274000000000001</v>
      </c>
      <c r="L51" s="2"/>
      <c r="M51" s="2"/>
      <c r="N51" s="2"/>
      <c r="O51" s="2">
        <v>101.849502563477</v>
      </c>
      <c r="P51" s="2">
        <v>101.95509338378901</v>
      </c>
      <c r="Q51" s="2">
        <v>101.747360229492</v>
      </c>
      <c r="R51" s="19">
        <v>287530508430.56799</v>
      </c>
      <c r="S51" s="21">
        <f t="shared" si="0"/>
        <v>7193.6176397352183</v>
      </c>
    </row>
    <row r="52" spans="1:19" x14ac:dyDescent="0.25">
      <c r="A52" t="s">
        <v>50</v>
      </c>
      <c r="B52" s="8">
        <v>1.2214089913463755</v>
      </c>
      <c r="C52" s="3">
        <v>90.622</v>
      </c>
      <c r="D52" s="16">
        <v>40382389</v>
      </c>
      <c r="E52" s="16">
        <v>20630231</v>
      </c>
      <c r="F52" s="16">
        <v>19752158</v>
      </c>
      <c r="G52" s="16">
        <v>36595329</v>
      </c>
      <c r="H52" s="5">
        <v>3787060</v>
      </c>
      <c r="I52" s="17">
        <v>75.171292682926847</v>
      </c>
      <c r="J52" s="18">
        <v>79.106999999999999</v>
      </c>
      <c r="K52" s="18">
        <v>71.423000000000002</v>
      </c>
      <c r="L52" s="2"/>
      <c r="M52" s="2"/>
      <c r="N52" s="2"/>
      <c r="O52" s="2">
        <v>105.061973571777</v>
      </c>
      <c r="P52" s="2">
        <v>104.98265838623</v>
      </c>
      <c r="Q52" s="2">
        <v>105.13868713378901</v>
      </c>
      <c r="R52" s="19">
        <v>361558037110.41925</v>
      </c>
      <c r="S52" s="21">
        <f t="shared" si="0"/>
        <v>8953.3592752627701</v>
      </c>
    </row>
    <row r="53" spans="1:19" x14ac:dyDescent="0.25">
      <c r="A53" t="s">
        <v>51</v>
      </c>
      <c r="B53" s="8">
        <v>1.2180980887837072</v>
      </c>
      <c r="C53" s="3">
        <v>90.795000000000002</v>
      </c>
      <c r="D53" s="16">
        <v>40799407</v>
      </c>
      <c r="E53" s="16">
        <v>20843519</v>
      </c>
      <c r="F53" s="16">
        <v>19955888</v>
      </c>
      <c r="G53" s="16">
        <v>37043822</v>
      </c>
      <c r="H53" s="5">
        <v>3755585</v>
      </c>
      <c r="I53" s="17">
        <v>75.331097560975621</v>
      </c>
      <c r="J53" s="18">
        <v>79.275000000000006</v>
      </c>
      <c r="K53" s="18">
        <v>71.575000000000003</v>
      </c>
      <c r="L53" s="2"/>
      <c r="M53" s="2"/>
      <c r="N53" s="2"/>
      <c r="O53" s="2">
        <v>104.986251831055</v>
      </c>
      <c r="P53" s="2">
        <v>104.726921081543</v>
      </c>
      <c r="Q53" s="2">
        <v>105.237060546875</v>
      </c>
      <c r="R53" s="19">
        <v>332976484577.6189</v>
      </c>
      <c r="S53" s="21">
        <f t="shared" si="0"/>
        <v>8161.3069664865197</v>
      </c>
    </row>
    <row r="54" spans="1:19" x14ac:dyDescent="0.25">
      <c r="A54" t="s">
        <v>52</v>
      </c>
      <c r="B54" s="8">
        <v>1.2231956082580795</v>
      </c>
      <c r="C54" s="3">
        <v>90.965999999999994</v>
      </c>
      <c r="D54" s="16">
        <v>41223889</v>
      </c>
      <c r="E54" s="16">
        <v>21060096</v>
      </c>
      <c r="F54" s="16">
        <v>20163793</v>
      </c>
      <c r="G54" s="16">
        <v>37499723</v>
      </c>
      <c r="H54" s="5">
        <v>3724166</v>
      </c>
      <c r="I54" s="17">
        <v>75.492024390243898</v>
      </c>
      <c r="J54" s="18">
        <v>79.438999999999993</v>
      </c>
      <c r="K54" s="18">
        <v>71.733000000000004</v>
      </c>
      <c r="L54" s="2"/>
      <c r="M54" s="2"/>
      <c r="N54" s="2"/>
      <c r="O54" s="2">
        <v>104.809219360352</v>
      </c>
      <c r="P54" s="2">
        <v>104.31597900390599</v>
      </c>
      <c r="Q54" s="2">
        <v>105.28604125976599</v>
      </c>
      <c r="R54" s="19">
        <v>423627422092.48962</v>
      </c>
      <c r="S54" s="21">
        <f t="shared" si="0"/>
        <v>10276.260497705338</v>
      </c>
    </row>
    <row r="55" spans="1:19" x14ac:dyDescent="0.25">
      <c r="A55" t="s">
        <v>53</v>
      </c>
      <c r="B55" s="8">
        <v>1.2282774881496952</v>
      </c>
      <c r="C55" s="3">
        <v>91.132999999999996</v>
      </c>
      <c r="D55" s="16">
        <v>41656879</v>
      </c>
      <c r="E55" s="16">
        <v>21280453</v>
      </c>
      <c r="F55" s="16">
        <v>20376426</v>
      </c>
      <c r="G55" s="16">
        <v>37963164</v>
      </c>
      <c r="H55" s="5">
        <v>3693715</v>
      </c>
      <c r="I55" s="17">
        <v>75.653560975609778</v>
      </c>
      <c r="J55" s="18">
        <v>79.599000000000004</v>
      </c>
      <c r="K55" s="18">
        <v>71.896000000000001</v>
      </c>
      <c r="L55" s="2"/>
      <c r="M55" s="2"/>
      <c r="N55" s="2"/>
      <c r="O55" s="2">
        <v>104.417861938477</v>
      </c>
      <c r="P55" s="2">
        <v>104.11058807373</v>
      </c>
      <c r="Q55" s="2">
        <v>104.71491241455099</v>
      </c>
      <c r="R55" s="19">
        <v>530163281574.65753</v>
      </c>
      <c r="S55" s="21">
        <f t="shared" si="0"/>
        <v>12726.908359473055</v>
      </c>
    </row>
    <row r="56" spans="1:19" x14ac:dyDescent="0.25">
      <c r="A56" t="s">
        <v>54</v>
      </c>
      <c r="B56" s="8">
        <v>1.2279797073941161</v>
      </c>
      <c r="C56" s="3">
        <v>91.295000000000002</v>
      </c>
      <c r="D56" s="16">
        <v>42096739</v>
      </c>
      <c r="E56" s="16">
        <v>21503827</v>
      </c>
      <c r="F56" s="16">
        <v>20592912</v>
      </c>
      <c r="G56" s="16">
        <v>38432218</v>
      </c>
      <c r="H56" s="5">
        <v>3664521</v>
      </c>
      <c r="I56" s="17">
        <v>75.814756097560988</v>
      </c>
      <c r="J56" s="18">
        <v>79.751999999999995</v>
      </c>
      <c r="K56" s="18">
        <v>72.064999999999998</v>
      </c>
      <c r="L56" s="2"/>
      <c r="M56" s="2"/>
      <c r="N56" s="2"/>
      <c r="O56" s="2">
        <v>103.224769592285</v>
      </c>
      <c r="P56" s="2">
        <v>102.782356262207</v>
      </c>
      <c r="Q56" s="2">
        <v>103.652481079102</v>
      </c>
      <c r="R56" s="19">
        <v>545982375701.12799</v>
      </c>
      <c r="S56" s="21">
        <f t="shared" si="0"/>
        <v>12969.707123896889</v>
      </c>
    </row>
    <row r="57" spans="1:19" x14ac:dyDescent="0.25">
      <c r="A57" t="s">
        <v>55</v>
      </c>
      <c r="B57" s="8">
        <v>1.2190981546366</v>
      </c>
      <c r="C57" s="3">
        <v>91.451999999999998</v>
      </c>
      <c r="D57" s="16">
        <v>42539925</v>
      </c>
      <c r="E57" s="16">
        <v>21728482</v>
      </c>
      <c r="F57" s="16">
        <v>20811443</v>
      </c>
      <c r="G57" s="16">
        <v>38903612</v>
      </c>
      <c r="H57" s="5">
        <v>3636313</v>
      </c>
      <c r="I57" s="17">
        <v>75.974560975609762</v>
      </c>
      <c r="J57" s="18">
        <v>79.899000000000001</v>
      </c>
      <c r="K57" s="18">
        <v>72.236999999999995</v>
      </c>
      <c r="L57" s="2"/>
      <c r="M57" s="2"/>
      <c r="N57" s="2"/>
      <c r="O57" s="2">
        <v>100.87737274169901</v>
      </c>
      <c r="P57" s="2">
        <v>100.32243347168</v>
      </c>
      <c r="Q57" s="2">
        <v>101.41388702392599</v>
      </c>
      <c r="R57" s="19">
        <v>552025140252.24634</v>
      </c>
      <c r="S57" s="21">
        <f t="shared" si="0"/>
        <v>12976.636424541095</v>
      </c>
    </row>
    <row r="58" spans="1:19" x14ac:dyDescent="0.25">
      <c r="A58" t="s">
        <v>56</v>
      </c>
      <c r="B58" s="8">
        <v>1.1987792607515444</v>
      </c>
      <c r="C58" s="3">
        <v>91.603999999999999</v>
      </c>
      <c r="D58" s="16">
        <v>42981515</v>
      </c>
      <c r="E58" s="16">
        <v>21951996</v>
      </c>
      <c r="F58" s="16">
        <v>21029519</v>
      </c>
      <c r="G58" s="16">
        <v>39372787</v>
      </c>
      <c r="H58" s="5">
        <v>3608728</v>
      </c>
      <c r="I58" s="17">
        <v>76.134000000000015</v>
      </c>
      <c r="J58" s="18">
        <v>80.040000000000006</v>
      </c>
      <c r="K58" s="18">
        <v>72.414000000000001</v>
      </c>
      <c r="L58" s="2"/>
      <c r="M58" s="2"/>
      <c r="N58" s="2"/>
      <c r="O58" s="2">
        <v>101.807647705078</v>
      </c>
      <c r="P58" s="2">
        <v>101.20378875732401</v>
      </c>
      <c r="Q58" s="2">
        <v>102.391471862793</v>
      </c>
      <c r="R58" s="19">
        <v>526319673731.63831</v>
      </c>
      <c r="S58" s="21">
        <f t="shared" si="0"/>
        <v>12245.256448769624</v>
      </c>
    </row>
    <row r="59" spans="1:19" x14ac:dyDescent="0.25">
      <c r="A59" t="s">
        <v>57</v>
      </c>
      <c r="B59" s="8">
        <v>1.1702007744147773</v>
      </c>
      <c r="C59" s="3">
        <v>91.751000000000005</v>
      </c>
      <c r="D59" s="16">
        <v>43417765</v>
      </c>
      <c r="E59" s="16">
        <v>22172551</v>
      </c>
      <c r="F59" s="16">
        <v>21245214</v>
      </c>
      <c r="G59" s="16">
        <v>39836234</v>
      </c>
      <c r="H59" s="5">
        <v>3581531</v>
      </c>
      <c r="I59" s="17">
        <v>76.293024390243914</v>
      </c>
      <c r="J59" s="18">
        <v>80.177000000000007</v>
      </c>
      <c r="K59" s="18">
        <v>72.593999999999994</v>
      </c>
      <c r="L59" s="2">
        <v>98.09</v>
      </c>
      <c r="M59" s="2">
        <v>98.13</v>
      </c>
      <c r="N59" s="2">
        <v>98.04</v>
      </c>
      <c r="O59" s="2"/>
      <c r="P59" s="2"/>
      <c r="Q59" s="2"/>
      <c r="R59" s="19">
        <v>584711485367.26672</v>
      </c>
      <c r="S59" s="21">
        <f t="shared" si="0"/>
        <v>13467.102357002179</v>
      </c>
    </row>
    <row r="60" spans="1:19" x14ac:dyDescent="0.25">
      <c r="A60" s="15" t="s">
        <v>58</v>
      </c>
      <c r="B60" s="7">
        <v>1.1393882518780991</v>
      </c>
      <c r="C60" s="13">
        <v>91.893000000000001</v>
      </c>
      <c r="D60" s="12">
        <v>43847430</v>
      </c>
      <c r="E60" s="12">
        <v>22389522</v>
      </c>
      <c r="F60" s="12">
        <v>21457908</v>
      </c>
      <c r="G60" s="12">
        <v>40292719</v>
      </c>
      <c r="H60" s="4">
        <v>3554711</v>
      </c>
      <c r="I60" s="22"/>
      <c r="J60" s="10"/>
      <c r="K60" s="10"/>
      <c r="L60" s="14"/>
      <c r="M60" s="15"/>
      <c r="N60" s="15"/>
      <c r="O60" s="15"/>
      <c r="P60" s="15"/>
      <c r="Q60" s="15"/>
      <c r="R60" s="11">
        <v>545476103427.24719</v>
      </c>
      <c r="S60" s="23">
        <f t="shared" si="0"/>
        <v>12440.320981805484</v>
      </c>
    </row>
  </sheetData>
  <mergeCells count="6">
    <mergeCell ref="A1:A3"/>
    <mergeCell ref="B1:H2"/>
    <mergeCell ref="I2:K2"/>
    <mergeCell ref="L2:Q2"/>
    <mergeCell ref="R2:S2"/>
    <mergeCell ref="I1:S1"/>
  </mergeCells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showGridLines="0" workbookViewId="0">
      <selection sqref="A1:B1"/>
    </sheetView>
  </sheetViews>
  <sheetFormatPr baseColWidth="10" defaultRowHeight="15" x14ac:dyDescent="0.25"/>
  <sheetData>
    <row r="1" spans="1:6" ht="30" x14ac:dyDescent="0.25">
      <c r="A1" s="25" t="s">
        <v>81</v>
      </c>
      <c r="B1" s="25" t="s">
        <v>82</v>
      </c>
      <c r="C1" s="25" t="s">
        <v>83</v>
      </c>
      <c r="D1" s="25" t="s">
        <v>85</v>
      </c>
      <c r="E1" s="25" t="s">
        <v>84</v>
      </c>
    </row>
    <row r="2" spans="1:6" x14ac:dyDescent="0.25">
      <c r="F2" s="26" t="s">
        <v>86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showGridLines="0" workbookViewId="0">
      <selection activeCell="C22" sqref="C22"/>
    </sheetView>
  </sheetViews>
  <sheetFormatPr baseColWidth="10" defaultRowHeight="15" x14ac:dyDescent="0.25"/>
  <cols>
    <col min="2" max="2" width="17.42578125" customWidth="1"/>
  </cols>
  <sheetData>
    <row r="1" spans="1:3" ht="60" x14ac:dyDescent="0.25">
      <c r="A1" s="25" t="s">
        <v>81</v>
      </c>
      <c r="B1" s="25" t="s">
        <v>87</v>
      </c>
      <c r="C1" s="25" t="s">
        <v>88</v>
      </c>
    </row>
    <row r="2" spans="1:3" x14ac:dyDescent="0.25">
      <c r="A2">
        <v>1952</v>
      </c>
      <c r="B2" s="27">
        <v>26</v>
      </c>
    </row>
    <row r="3" spans="1:3" x14ac:dyDescent="0.25">
      <c r="A3">
        <v>1953</v>
      </c>
      <c r="B3" s="27">
        <v>28</v>
      </c>
    </row>
    <row r="4" spans="1:3" x14ac:dyDescent="0.25">
      <c r="A4">
        <v>1954</v>
      </c>
      <c r="B4" s="27">
        <v>28</v>
      </c>
    </row>
    <row r="5" spans="1:3" x14ac:dyDescent="0.25">
      <c r="A5">
        <v>1955</v>
      </c>
      <c r="B5" s="27">
        <v>39</v>
      </c>
    </row>
    <row r="6" spans="1:3" x14ac:dyDescent="0.25">
      <c r="A6">
        <v>1956</v>
      </c>
      <c r="B6" s="27" t="s">
        <v>89</v>
      </c>
    </row>
    <row r="7" spans="1:3" x14ac:dyDescent="0.25">
      <c r="A7">
        <v>1957</v>
      </c>
      <c r="B7" s="27" t="s">
        <v>89</v>
      </c>
    </row>
    <row r="8" spans="1:3" x14ac:dyDescent="0.25">
      <c r="A8">
        <v>1958</v>
      </c>
      <c r="B8" s="27">
        <v>4</v>
      </c>
    </row>
    <row r="9" spans="1:3" x14ac:dyDescent="0.25">
      <c r="A9">
        <v>1959</v>
      </c>
      <c r="B9" s="27">
        <v>4</v>
      </c>
    </row>
    <row r="10" spans="1:3" x14ac:dyDescent="0.25">
      <c r="A10">
        <v>1960</v>
      </c>
      <c r="B10" s="27">
        <v>2</v>
      </c>
    </row>
    <row r="11" spans="1:3" x14ac:dyDescent="0.25">
      <c r="A11">
        <v>1961</v>
      </c>
      <c r="B11" s="27">
        <v>2</v>
      </c>
    </row>
    <row r="12" spans="1:3" x14ac:dyDescent="0.25">
      <c r="A12">
        <v>1962</v>
      </c>
      <c r="B12" s="27"/>
    </row>
    <row r="13" spans="1:3" x14ac:dyDescent="0.25">
      <c r="A13">
        <v>1963</v>
      </c>
      <c r="B13" s="27">
        <v>1</v>
      </c>
    </row>
    <row r="14" spans="1:3" x14ac:dyDescent="0.25">
      <c r="A14">
        <v>1964</v>
      </c>
      <c r="B14" s="27">
        <v>1</v>
      </c>
    </row>
    <row r="15" spans="1:3" x14ac:dyDescent="0.25">
      <c r="A15">
        <v>1965</v>
      </c>
      <c r="B15" s="27">
        <v>4</v>
      </c>
    </row>
    <row r="16" spans="1:3" x14ac:dyDescent="0.25">
      <c r="A16">
        <v>1966</v>
      </c>
      <c r="B16" s="27">
        <v>4</v>
      </c>
    </row>
    <row r="17" spans="1:2" x14ac:dyDescent="0.25">
      <c r="A17">
        <v>1967</v>
      </c>
      <c r="B17" s="27" t="s">
        <v>89</v>
      </c>
    </row>
    <row r="18" spans="1:2" x14ac:dyDescent="0.25">
      <c r="A18">
        <v>1968</v>
      </c>
      <c r="B18" s="27" t="s">
        <v>89</v>
      </c>
    </row>
    <row r="19" spans="1:2" x14ac:dyDescent="0.25">
      <c r="A19">
        <v>1969</v>
      </c>
      <c r="B19" s="27" t="s">
        <v>89</v>
      </c>
    </row>
    <row r="20" spans="1:2" x14ac:dyDescent="0.25">
      <c r="A20">
        <v>1970</v>
      </c>
      <c r="B20" s="27" t="s">
        <v>89</v>
      </c>
    </row>
    <row r="21" spans="1:2" x14ac:dyDescent="0.25">
      <c r="A21">
        <v>1971</v>
      </c>
      <c r="B21" s="27" t="s">
        <v>89</v>
      </c>
    </row>
    <row r="22" spans="1:2" x14ac:dyDescent="0.25">
      <c r="A22">
        <v>1972</v>
      </c>
      <c r="B22" s="27" t="s">
        <v>89</v>
      </c>
    </row>
    <row r="23" spans="1:2" x14ac:dyDescent="0.25">
      <c r="A23">
        <v>1973</v>
      </c>
      <c r="B23" s="27">
        <v>19</v>
      </c>
    </row>
    <row r="24" spans="1:2" x14ac:dyDescent="0.25">
      <c r="A24">
        <v>1974</v>
      </c>
      <c r="B24" s="27">
        <v>21</v>
      </c>
    </row>
    <row r="25" spans="1:2" x14ac:dyDescent="0.25">
      <c r="A25">
        <v>1975</v>
      </c>
      <c r="B25" s="27">
        <v>22</v>
      </c>
    </row>
    <row r="26" spans="1:2" x14ac:dyDescent="0.25">
      <c r="A26">
        <v>1976</v>
      </c>
      <c r="B26" s="27" t="s">
        <v>89</v>
      </c>
    </row>
    <row r="27" spans="1:2" x14ac:dyDescent="0.25">
      <c r="A27">
        <v>1977</v>
      </c>
      <c r="B27" s="27" t="s">
        <v>89</v>
      </c>
    </row>
    <row r="28" spans="1:2" x14ac:dyDescent="0.25">
      <c r="A28">
        <v>1978</v>
      </c>
      <c r="B28" s="27" t="s">
        <v>89</v>
      </c>
    </row>
    <row r="29" spans="1:2" x14ac:dyDescent="0.25">
      <c r="A29">
        <v>1979</v>
      </c>
      <c r="B29" s="27" t="s">
        <v>89</v>
      </c>
    </row>
    <row r="30" spans="1:2" x14ac:dyDescent="0.25">
      <c r="A30">
        <v>1980</v>
      </c>
      <c r="B30" s="27" t="s">
        <v>89</v>
      </c>
    </row>
    <row r="31" spans="1:2" x14ac:dyDescent="0.25">
      <c r="A31">
        <v>1981</v>
      </c>
      <c r="B31" s="27" t="s">
        <v>89</v>
      </c>
    </row>
    <row r="32" spans="1:2" x14ac:dyDescent="0.25">
      <c r="A32">
        <v>1982</v>
      </c>
      <c r="B32" s="27" t="s">
        <v>89</v>
      </c>
    </row>
    <row r="33" spans="1:8" x14ac:dyDescent="0.25">
      <c r="A33">
        <v>1983</v>
      </c>
      <c r="B33" s="27">
        <v>13</v>
      </c>
    </row>
    <row r="34" spans="1:8" x14ac:dyDescent="0.25">
      <c r="A34">
        <v>1984</v>
      </c>
      <c r="B34" s="27"/>
    </row>
    <row r="35" spans="1:8" x14ac:dyDescent="0.25">
      <c r="A35">
        <v>1985</v>
      </c>
      <c r="B35" s="27">
        <v>6</v>
      </c>
    </row>
    <row r="36" spans="1:8" x14ac:dyDescent="0.25">
      <c r="A36">
        <v>1986</v>
      </c>
      <c r="B36" s="27"/>
    </row>
    <row r="37" spans="1:8" x14ac:dyDescent="0.25">
      <c r="A37">
        <v>1987</v>
      </c>
      <c r="B37" s="27">
        <v>9</v>
      </c>
    </row>
    <row r="38" spans="1:8" x14ac:dyDescent="0.25">
      <c r="A38">
        <v>1988</v>
      </c>
      <c r="B38" s="27"/>
    </row>
    <row r="39" spans="1:8" x14ac:dyDescent="0.25">
      <c r="A39">
        <v>1989</v>
      </c>
      <c r="B39" s="27">
        <v>10</v>
      </c>
    </row>
    <row r="40" spans="1:8" x14ac:dyDescent="0.25">
      <c r="A40">
        <v>1990</v>
      </c>
      <c r="B40" s="27"/>
    </row>
    <row r="41" spans="1:8" x14ac:dyDescent="0.25">
      <c r="A41">
        <v>1991</v>
      </c>
      <c r="B41" s="27">
        <v>10</v>
      </c>
    </row>
    <row r="42" spans="1:8" x14ac:dyDescent="0.25">
      <c r="A42">
        <v>1992</v>
      </c>
      <c r="B42" s="27"/>
    </row>
    <row r="43" spans="1:8" ht="15" customHeight="1" x14ac:dyDescent="0.25">
      <c r="A43">
        <v>1993</v>
      </c>
      <c r="B43" s="27">
        <v>36</v>
      </c>
      <c r="D43" s="55" t="s">
        <v>90</v>
      </c>
      <c r="E43" s="55"/>
      <c r="F43" s="55"/>
      <c r="G43" s="55"/>
      <c r="H43" s="55"/>
    </row>
    <row r="44" spans="1:8" x14ac:dyDescent="0.25">
      <c r="A44">
        <v>1994</v>
      </c>
      <c r="B44" s="27"/>
      <c r="D44" s="55"/>
      <c r="E44" s="55"/>
      <c r="F44" s="55"/>
      <c r="G44" s="55"/>
      <c r="H44" s="55"/>
    </row>
    <row r="45" spans="1:8" x14ac:dyDescent="0.25">
      <c r="A45">
        <v>1995</v>
      </c>
      <c r="B45" s="27">
        <v>41</v>
      </c>
    </row>
    <row r="46" spans="1:8" x14ac:dyDescent="0.25">
      <c r="A46">
        <v>1996</v>
      </c>
      <c r="B46" s="27"/>
    </row>
    <row r="47" spans="1:8" x14ac:dyDescent="0.25">
      <c r="A47">
        <v>1997</v>
      </c>
      <c r="B47" s="27">
        <v>43</v>
      </c>
    </row>
    <row r="48" spans="1:8" x14ac:dyDescent="0.25">
      <c r="A48">
        <v>1998</v>
      </c>
      <c r="B48" s="27"/>
    </row>
    <row r="49" spans="1:2" x14ac:dyDescent="0.25">
      <c r="A49">
        <v>1999</v>
      </c>
      <c r="B49" s="27">
        <v>43</v>
      </c>
    </row>
    <row r="50" spans="1:2" x14ac:dyDescent="0.25">
      <c r="A50">
        <v>2000</v>
      </c>
      <c r="B50" s="27"/>
    </row>
    <row r="51" spans="1:2" x14ac:dyDescent="0.25">
      <c r="A51">
        <v>2001</v>
      </c>
      <c r="B51" s="27">
        <v>46</v>
      </c>
    </row>
    <row r="52" spans="1:2" x14ac:dyDescent="0.25">
      <c r="A52">
        <v>2002</v>
      </c>
      <c r="B52" s="27"/>
    </row>
    <row r="53" spans="1:2" x14ac:dyDescent="0.25">
      <c r="A53">
        <v>2003</v>
      </c>
      <c r="B53" s="27">
        <v>51</v>
      </c>
    </row>
    <row r="54" spans="1:2" x14ac:dyDescent="0.25">
      <c r="A54">
        <v>2004</v>
      </c>
      <c r="B54" s="27"/>
    </row>
    <row r="55" spans="1:2" x14ac:dyDescent="0.25">
      <c r="A55">
        <v>2005</v>
      </c>
      <c r="B55" s="27">
        <v>62</v>
      </c>
    </row>
    <row r="56" spans="1:2" x14ac:dyDescent="0.25">
      <c r="A56">
        <v>2006</v>
      </c>
      <c r="B56" s="27"/>
    </row>
    <row r="57" spans="1:2" x14ac:dyDescent="0.25">
      <c r="A57">
        <v>2007</v>
      </c>
      <c r="B57" s="27">
        <v>55</v>
      </c>
    </row>
    <row r="58" spans="1:2" x14ac:dyDescent="0.25">
      <c r="A58">
        <v>2008</v>
      </c>
      <c r="B58" s="27"/>
    </row>
    <row r="59" spans="1:2" x14ac:dyDescent="0.25">
      <c r="A59">
        <v>2009</v>
      </c>
      <c r="B59" s="27">
        <v>49</v>
      </c>
    </row>
    <row r="60" spans="1:2" x14ac:dyDescent="0.25">
      <c r="A60">
        <v>2010</v>
      </c>
      <c r="B60" s="27"/>
    </row>
    <row r="61" spans="1:2" x14ac:dyDescent="0.25">
      <c r="A61">
        <v>2011</v>
      </c>
      <c r="B61" s="27">
        <v>55</v>
      </c>
    </row>
    <row r="62" spans="1:2" x14ac:dyDescent="0.25">
      <c r="A62">
        <v>2012</v>
      </c>
      <c r="B62" s="27"/>
    </row>
    <row r="63" spans="1:2" x14ac:dyDescent="0.25">
      <c r="A63">
        <v>2013</v>
      </c>
      <c r="B63" s="27">
        <v>60</v>
      </c>
    </row>
    <row r="64" spans="1:2" x14ac:dyDescent="0.25">
      <c r="A64">
        <v>2014</v>
      </c>
      <c r="B64" s="27"/>
    </row>
    <row r="65" spans="1:2" x14ac:dyDescent="0.25">
      <c r="A65">
        <v>2015</v>
      </c>
      <c r="B65" s="27">
        <v>49</v>
      </c>
    </row>
    <row r="66" spans="1:2" x14ac:dyDescent="0.25">
      <c r="A66">
        <v>2016</v>
      </c>
      <c r="B66" s="27"/>
    </row>
  </sheetData>
  <mergeCells count="1">
    <mergeCell ref="D43:H44"/>
  </mergeCells>
  <pageMargins left="0.7" right="0.7" top="0.75" bottom="0.75" header="0.3" footer="0.3"/>
  <pageSetup paperSize="9"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zoomScale="85" zoomScaleNormal="85" workbookViewId="0">
      <selection activeCell="C29" activeCellId="4" sqref="C9 C14 C19 C24 C29"/>
    </sheetView>
  </sheetViews>
  <sheetFormatPr baseColWidth="10" defaultRowHeight="15" x14ac:dyDescent="0.25"/>
  <cols>
    <col min="4" max="4" width="11.42578125" style="37"/>
  </cols>
  <sheetData>
    <row r="1" spans="1:10" x14ac:dyDescent="0.25">
      <c r="A1" s="25" t="s">
        <v>81</v>
      </c>
      <c r="B1" s="25" t="s">
        <v>91</v>
      </c>
      <c r="C1" s="25" t="s">
        <v>119</v>
      </c>
    </row>
    <row r="2" spans="1:10" x14ac:dyDescent="0.25">
      <c r="A2">
        <v>1980</v>
      </c>
      <c r="B2">
        <v>0.66500000000000004</v>
      </c>
      <c r="C2" s="42">
        <f t="shared" ref="C2:C7" si="0">B2*(1-D2)</f>
        <v>0.72792492596317748</v>
      </c>
      <c r="D2" s="41">
        <f t="shared" ref="D2:D7" si="1">D3+$G$10</f>
        <v>-9.4623948816808121E-2</v>
      </c>
      <c r="E2" t="s">
        <v>121</v>
      </c>
    </row>
    <row r="3" spans="1:10" x14ac:dyDescent="0.25">
      <c r="A3">
        <v>1990</v>
      </c>
      <c r="B3">
        <v>0.70499999999999996</v>
      </c>
      <c r="C3" s="42">
        <f t="shared" si="0"/>
        <v>0.7665833542871513</v>
      </c>
      <c r="D3" s="41">
        <f t="shared" si="1"/>
        <v>-8.7352275584611838E-2</v>
      </c>
      <c r="G3" s="36"/>
    </row>
    <row r="4" spans="1:10" x14ac:dyDescent="0.25">
      <c r="A4">
        <v>1991</v>
      </c>
      <c r="B4">
        <v>0.71299999999999997</v>
      </c>
      <c r="C4" s="42">
        <f t="shared" si="0"/>
        <v>0.77009746947727231</v>
      </c>
      <c r="D4" s="41">
        <f t="shared" si="1"/>
        <v>-8.0080602352415556E-2</v>
      </c>
    </row>
    <row r="5" spans="1:10" x14ac:dyDescent="0.25">
      <c r="A5">
        <v>1992</v>
      </c>
      <c r="B5">
        <v>0.72</v>
      </c>
      <c r="C5" s="42">
        <f t="shared" si="0"/>
        <v>0.77242242896655777</v>
      </c>
      <c r="D5" s="41">
        <f t="shared" si="1"/>
        <v>-7.2808929120219273E-2</v>
      </c>
    </row>
    <row r="6" spans="1:10" x14ac:dyDescent="0.25">
      <c r="A6">
        <v>1993</v>
      </c>
      <c r="B6">
        <v>0.72499999999999998</v>
      </c>
      <c r="C6" s="42">
        <f t="shared" si="0"/>
        <v>0.77251451051881659</v>
      </c>
      <c r="D6" s="41">
        <f t="shared" si="1"/>
        <v>-6.5537255888022991E-2</v>
      </c>
    </row>
    <row r="7" spans="1:10" x14ac:dyDescent="0.25">
      <c r="A7">
        <v>1994</v>
      </c>
      <c r="B7">
        <v>0.72799999999999998</v>
      </c>
      <c r="C7" s="42">
        <f t="shared" si="0"/>
        <v>0.77041734417344188</v>
      </c>
      <c r="D7" s="41">
        <f t="shared" si="1"/>
        <v>-5.8265582655826709E-2</v>
      </c>
      <c r="E7" s="38"/>
      <c r="F7" s="38"/>
      <c r="G7" s="38"/>
      <c r="H7" s="38"/>
    </row>
    <row r="8" spans="1:10" x14ac:dyDescent="0.25">
      <c r="A8">
        <v>1995</v>
      </c>
      <c r="B8">
        <v>0.73099999999999998</v>
      </c>
      <c r="C8" s="42">
        <f>B8*(1-D8)</f>
        <v>0.76827654778867382</v>
      </c>
      <c r="D8" s="41">
        <f>E9-$G$10</f>
        <v>-5.0993909423630426E-2</v>
      </c>
      <c r="E8" s="40" t="s">
        <v>122</v>
      </c>
      <c r="F8" s="40" t="s">
        <v>123</v>
      </c>
      <c r="G8" s="40" t="s">
        <v>124</v>
      </c>
      <c r="H8" s="40" t="s">
        <v>125</v>
      </c>
      <c r="I8" s="40" t="s">
        <v>126</v>
      </c>
      <c r="J8" s="40" t="s">
        <v>127</v>
      </c>
    </row>
    <row r="9" spans="1:10" x14ac:dyDescent="0.25">
      <c r="A9">
        <v>1996</v>
      </c>
      <c r="B9">
        <v>0.73799999999999999</v>
      </c>
      <c r="C9">
        <v>0.78100000000000003</v>
      </c>
      <c r="E9" s="39">
        <f>1-C9/B9</f>
        <v>-5.8265582655826709E-2</v>
      </c>
      <c r="F9" s="39">
        <f>C9-B9</f>
        <v>4.3000000000000038E-2</v>
      </c>
      <c r="G9" s="39">
        <f>(E9+E14)/2</f>
        <v>-4.0086399575335996E-2</v>
      </c>
      <c r="H9" s="39">
        <f>E9-E14</f>
        <v>-3.6358366160981426E-2</v>
      </c>
      <c r="I9" s="39">
        <f>(F9+F14)/2</f>
        <v>3.0000000000000027E-2</v>
      </c>
      <c r="J9" s="39">
        <f>F9-F14</f>
        <v>2.6000000000000023E-2</v>
      </c>
    </row>
    <row r="10" spans="1:10" x14ac:dyDescent="0.25">
      <c r="A10">
        <v>1997</v>
      </c>
      <c r="B10">
        <v>0.746</v>
      </c>
      <c r="C10" s="42">
        <f>B10*(1-D10)</f>
        <v>0.78404145643002832</v>
      </c>
      <c r="D10" s="41">
        <f>E9-G10</f>
        <v>-5.0993909423630426E-2</v>
      </c>
      <c r="E10" s="39"/>
      <c r="F10" s="39">
        <f>E9-E14</f>
        <v>-3.6358366160981426E-2</v>
      </c>
      <c r="G10" s="39">
        <f>F10/5</f>
        <v>-7.271673232196285E-3</v>
      </c>
      <c r="H10" s="39"/>
      <c r="I10" s="39"/>
      <c r="J10" s="39"/>
    </row>
    <row r="11" spans="1:10" x14ac:dyDescent="0.25">
      <c r="A11">
        <v>1998</v>
      </c>
      <c r="B11">
        <v>0.753</v>
      </c>
      <c r="C11" s="42">
        <f>B11*(1-D11)</f>
        <v>0.78592284385214994</v>
      </c>
      <c r="D11" s="41">
        <f>D10-$G$10</f>
        <v>-4.3722236191434144E-2</v>
      </c>
      <c r="E11" s="39"/>
      <c r="F11" s="39"/>
      <c r="G11" s="39"/>
      <c r="H11" s="39"/>
      <c r="I11" s="39"/>
      <c r="J11" s="39"/>
    </row>
    <row r="12" spans="1:10" x14ac:dyDescent="0.25">
      <c r="A12">
        <v>1999</v>
      </c>
      <c r="B12">
        <v>0.76400000000000001</v>
      </c>
      <c r="C12" s="42">
        <f>B12*(1-D12)</f>
        <v>0.7918482301008577</v>
      </c>
      <c r="D12" s="41">
        <f>D11-$G$10</f>
        <v>-3.6450562959237862E-2</v>
      </c>
      <c r="E12" s="39"/>
      <c r="F12" s="39"/>
      <c r="G12" s="39"/>
      <c r="H12" s="39"/>
      <c r="I12" s="39" t="s">
        <v>130</v>
      </c>
      <c r="J12" s="39"/>
    </row>
    <row r="13" spans="1:10" x14ac:dyDescent="0.25">
      <c r="A13">
        <v>2000</v>
      </c>
      <c r="B13">
        <v>0.77100000000000002</v>
      </c>
      <c r="C13" s="42">
        <f>B13*(1-D13)</f>
        <v>0.79349692397954907</v>
      </c>
      <c r="D13" s="41">
        <f>D12-$G$10</f>
        <v>-2.9178889727041576E-2</v>
      </c>
      <c r="E13" s="39"/>
      <c r="F13" s="39"/>
      <c r="G13" s="39"/>
      <c r="H13" s="39"/>
      <c r="I13" s="39"/>
      <c r="J13" s="39"/>
    </row>
    <row r="14" spans="1:10" x14ac:dyDescent="0.25">
      <c r="A14">
        <v>2001</v>
      </c>
      <c r="B14">
        <v>0.77600000000000002</v>
      </c>
      <c r="C14">
        <v>0.79300000000000004</v>
      </c>
      <c r="E14" s="39">
        <f>1-C14/B14</f>
        <v>-2.1907216494845283E-2</v>
      </c>
      <c r="F14" s="39">
        <f>C14-B14</f>
        <v>1.7000000000000015E-2</v>
      </c>
      <c r="G14" s="39">
        <f>(E14+E19)/2</f>
        <v>-2.4912999110366818E-2</v>
      </c>
      <c r="H14" s="39">
        <f>E14-E19</f>
        <v>6.0115652310430701E-3</v>
      </c>
      <c r="I14" s="39">
        <f>(F14+F19)/2</f>
        <v>1.9500000000000017E-2</v>
      </c>
      <c r="J14" s="39">
        <f>F14-F19</f>
        <v>-5.0000000000000044E-3</v>
      </c>
    </row>
    <row r="15" spans="1:10" x14ac:dyDescent="0.25">
      <c r="A15">
        <v>2002</v>
      </c>
      <c r="B15">
        <v>0.77</v>
      </c>
      <c r="C15" s="42">
        <f>B15*(1-D15)</f>
        <v>0.78779433774661156</v>
      </c>
      <c r="D15" s="41">
        <f>E14-H15</f>
        <v>-2.3109529541053896E-2</v>
      </c>
      <c r="E15" s="39"/>
      <c r="F15" s="39"/>
      <c r="G15" s="39"/>
      <c r="H15" s="39">
        <f>H14/5</f>
        <v>1.202313046208614E-3</v>
      </c>
      <c r="I15" s="39"/>
      <c r="J15" s="39"/>
    </row>
    <row r="16" spans="1:10" x14ac:dyDescent="0.25">
      <c r="A16">
        <v>2003</v>
      </c>
      <c r="B16">
        <v>0.77500000000000002</v>
      </c>
      <c r="C16" s="42">
        <f>B16*(1-D16)</f>
        <v>0.7938416780051285</v>
      </c>
      <c r="D16" s="41">
        <f>D15-$H$15</f>
        <v>-2.431184258726251E-2</v>
      </c>
      <c r="E16" s="39"/>
      <c r="F16" s="39"/>
      <c r="G16" s="39"/>
      <c r="H16" s="39"/>
      <c r="I16" s="39"/>
      <c r="J16" s="39"/>
    </row>
    <row r="17" spans="1:10" x14ac:dyDescent="0.25">
      <c r="A17">
        <v>2004</v>
      </c>
      <c r="B17">
        <v>0.78</v>
      </c>
      <c r="C17" s="42">
        <f>B17*(1-D17)</f>
        <v>0.79990104139410745</v>
      </c>
      <c r="D17" s="41">
        <f>D16-$H$15</f>
        <v>-2.5514155633471123E-2</v>
      </c>
      <c r="E17" s="39"/>
      <c r="F17" s="39"/>
      <c r="G17" s="39"/>
      <c r="H17" s="39"/>
      <c r="I17" s="39"/>
      <c r="J17" s="39"/>
    </row>
    <row r="18" spans="1:10" x14ac:dyDescent="0.25">
      <c r="A18">
        <v>2005</v>
      </c>
      <c r="B18">
        <v>0.78200000000000003</v>
      </c>
      <c r="C18" s="42">
        <f>B18*(1-D18)</f>
        <v>0.80289227850750955</v>
      </c>
      <c r="D18" s="41">
        <f>D17-$H$15</f>
        <v>-2.6716468679679736E-2</v>
      </c>
      <c r="E18" s="39"/>
      <c r="F18" s="39"/>
      <c r="G18" s="39"/>
      <c r="H18" s="39"/>
      <c r="I18" s="39"/>
      <c r="J18" s="39"/>
    </row>
    <row r="19" spans="1:10" x14ac:dyDescent="0.25">
      <c r="A19">
        <v>2006</v>
      </c>
      <c r="B19">
        <v>0.78800000000000003</v>
      </c>
      <c r="C19">
        <v>0.81</v>
      </c>
      <c r="E19" s="39">
        <f>1-C19/B19</f>
        <v>-2.7918781725888353E-2</v>
      </c>
      <c r="F19" s="39">
        <f>C19-B19</f>
        <v>2.200000000000002E-2</v>
      </c>
      <c r="G19" s="39">
        <f>(E19+E24)/2</f>
        <v>-2.1258660935936868E-2</v>
      </c>
      <c r="H19" s="39">
        <f>E19-E24</f>
        <v>-1.3320241579902969E-2</v>
      </c>
      <c r="I19" s="39">
        <f>(F19+F24)/2</f>
        <v>1.7000000000000015E-2</v>
      </c>
      <c r="J19" s="39">
        <f>F19-F24</f>
        <v>1.0000000000000009E-2</v>
      </c>
    </row>
    <row r="20" spans="1:10" x14ac:dyDescent="0.25">
      <c r="A20">
        <v>2007</v>
      </c>
      <c r="B20">
        <v>0.79200000000000004</v>
      </c>
      <c r="C20" s="42">
        <f>B20*(1-D20)</f>
        <v>0.81200174886064702</v>
      </c>
      <c r="D20" s="41">
        <f>E19-H20</f>
        <v>-2.5254733409907758E-2</v>
      </c>
      <c r="E20" s="39"/>
      <c r="F20" s="39"/>
      <c r="G20" s="39"/>
      <c r="H20" s="39">
        <f>H19/5</f>
        <v>-2.6640483159805937E-3</v>
      </c>
      <c r="I20" s="39"/>
      <c r="J20" s="39"/>
    </row>
    <row r="21" spans="1:10" x14ac:dyDescent="0.25">
      <c r="A21">
        <v>2008</v>
      </c>
      <c r="B21">
        <v>0.79400000000000004</v>
      </c>
      <c r="C21" s="42">
        <f>B21*(1-D21)</f>
        <v>0.81193700396457824</v>
      </c>
      <c r="D21" s="41">
        <f>D20-$H$20</f>
        <v>-2.2590685093927164E-2</v>
      </c>
      <c r="E21" s="39"/>
      <c r="F21" s="39"/>
      <c r="G21" s="39"/>
      <c r="H21" s="39"/>
      <c r="I21" s="39"/>
      <c r="J21" s="39"/>
    </row>
    <row r="22" spans="1:10" x14ac:dyDescent="0.25">
      <c r="A22">
        <v>2009</v>
      </c>
      <c r="B22">
        <v>0.80200000000000005</v>
      </c>
      <c r="C22" s="42">
        <f>B22*(1-D22)</f>
        <v>0.81798116269591314</v>
      </c>
      <c r="D22" s="41">
        <f>D21-$H$20</f>
        <v>-1.9926636777946569E-2</v>
      </c>
      <c r="E22" s="39"/>
      <c r="F22" s="39"/>
      <c r="G22" s="39"/>
      <c r="H22" s="39"/>
      <c r="I22" s="39"/>
      <c r="J22" s="39"/>
    </row>
    <row r="23" spans="1:10" x14ac:dyDescent="0.25">
      <c r="A23">
        <v>2010</v>
      </c>
      <c r="B23">
        <v>0.81599999999999995</v>
      </c>
      <c r="C23" s="42">
        <f>B23*(1-D23)</f>
        <v>0.83008627218496411</v>
      </c>
      <c r="D23" s="41">
        <f>D22-$H$20</f>
        <v>-1.7262588461965975E-2</v>
      </c>
      <c r="E23" s="39"/>
      <c r="F23" s="39"/>
      <c r="G23" s="39"/>
      <c r="H23" s="39"/>
      <c r="I23" s="39"/>
      <c r="J23" s="39"/>
    </row>
    <row r="24" spans="1:10" x14ac:dyDescent="0.25">
      <c r="A24">
        <v>2011</v>
      </c>
      <c r="B24">
        <v>0.82199999999999995</v>
      </c>
      <c r="C24">
        <v>0.83399999999999996</v>
      </c>
      <c r="E24" s="39">
        <f>1-C24/B24</f>
        <v>-1.4598540145985384E-2</v>
      </c>
      <c r="F24" s="39">
        <f>C24-B24</f>
        <v>1.2000000000000011E-2</v>
      </c>
      <c r="G24" s="39">
        <f>(E24+E29)/2</f>
        <v>-3.1719115824266342E-3</v>
      </c>
      <c r="H24" s="39">
        <f>E24-E29</f>
        <v>-2.2853257127117499E-2</v>
      </c>
      <c r="I24" s="39">
        <f>(F24+F29)/2</f>
        <v>2.5000000000000022E-3</v>
      </c>
      <c r="J24" s="39">
        <f>F24-F29</f>
        <v>1.9000000000000017E-2</v>
      </c>
    </row>
    <row r="25" spans="1:10" x14ac:dyDescent="0.25">
      <c r="A25">
        <v>2012</v>
      </c>
      <c r="B25">
        <v>0.82299999999999995</v>
      </c>
      <c r="C25" s="42">
        <f>B25*(1-D25)</f>
        <v>0.83125295241702235</v>
      </c>
      <c r="D25" s="41">
        <f>E24-H25</f>
        <v>-1.0027888720561883E-2</v>
      </c>
      <c r="E25" s="39"/>
      <c r="F25" s="39"/>
      <c r="G25" s="39"/>
      <c r="H25" s="39">
        <f>H24/5</f>
        <v>-4.5706514254234996E-3</v>
      </c>
      <c r="I25" s="39"/>
      <c r="J25" s="39"/>
    </row>
    <row r="26" spans="1:10" x14ac:dyDescent="0.25">
      <c r="A26">
        <v>2013</v>
      </c>
      <c r="B26">
        <v>0.82499999999999996</v>
      </c>
      <c r="C26" s="42">
        <f>B26*(1-D26)</f>
        <v>0.82950222076848923</v>
      </c>
      <c r="D26" s="41">
        <f>D25-$H$25</f>
        <v>-5.4572372951383835E-3</v>
      </c>
      <c r="E26" s="39"/>
      <c r="F26" s="39"/>
      <c r="G26" s="39"/>
      <c r="H26" s="39"/>
      <c r="I26" s="39"/>
      <c r="J26" s="39"/>
    </row>
    <row r="27" spans="1:10" x14ac:dyDescent="0.25">
      <c r="A27">
        <v>2014</v>
      </c>
      <c r="B27">
        <v>0.82599999999999996</v>
      </c>
      <c r="C27" s="42">
        <f>B27*(1-D27)</f>
        <v>0.82673231992838447</v>
      </c>
      <c r="D27" s="41">
        <f>D26-$H$25</f>
        <v>-8.8658586971488394E-4</v>
      </c>
      <c r="E27" s="39"/>
      <c r="F27" s="39"/>
      <c r="G27" s="39"/>
      <c r="H27" s="39"/>
      <c r="I27" s="39"/>
      <c r="J27" s="39"/>
    </row>
    <row r="28" spans="1:10" x14ac:dyDescent="0.25">
      <c r="A28">
        <v>2015</v>
      </c>
      <c r="B28">
        <v>0.82699999999999996</v>
      </c>
      <c r="C28" s="42">
        <f>B28*(1-D28)</f>
        <v>0.82395327778542893</v>
      </c>
      <c r="D28" s="41">
        <f>D27-$H$25</f>
        <v>3.6840655557086157E-3</v>
      </c>
      <c r="E28" s="39"/>
      <c r="F28" s="39"/>
      <c r="G28" s="39"/>
      <c r="H28" s="39"/>
      <c r="I28" s="39"/>
      <c r="J28" s="39"/>
    </row>
    <row r="29" spans="1:10" x14ac:dyDescent="0.25">
      <c r="A29">
        <v>2016</v>
      </c>
      <c r="B29">
        <v>0.84799999999999998</v>
      </c>
      <c r="C29">
        <v>0.84099999999999997</v>
      </c>
      <c r="E29" s="39">
        <f>1-C29/B29</f>
        <v>8.2547169811321153E-3</v>
      </c>
      <c r="F29" s="39">
        <f>C29-B29</f>
        <v>-7.0000000000000062E-3</v>
      </c>
      <c r="G29" s="39"/>
      <c r="H29" s="39"/>
      <c r="I29" s="39"/>
      <c r="J29" s="39"/>
    </row>
    <row r="30" spans="1:10" x14ac:dyDescent="0.25">
      <c r="E30" s="37"/>
      <c r="F30" s="37"/>
      <c r="G30" s="37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workbookViewId="0">
      <selection activeCell="H26" sqref="H26"/>
    </sheetView>
  </sheetViews>
  <sheetFormatPr baseColWidth="10" defaultColWidth="12.85546875" defaultRowHeight="15" x14ac:dyDescent="0.25"/>
  <sheetData>
    <row r="1" spans="1:7" ht="45" x14ac:dyDescent="0.25">
      <c r="A1" s="25" t="s">
        <v>81</v>
      </c>
      <c r="B1" s="25" t="s">
        <v>118</v>
      </c>
      <c r="C1" s="25" t="s">
        <v>91</v>
      </c>
      <c r="D1" s="25" t="s">
        <v>119</v>
      </c>
      <c r="E1" s="25" t="s">
        <v>120</v>
      </c>
      <c r="F1" s="25" t="s">
        <v>131</v>
      </c>
      <c r="G1" s="25" t="s">
        <v>132</v>
      </c>
    </row>
    <row r="2" spans="1:7" x14ac:dyDescent="0.25">
      <c r="A2">
        <v>1980</v>
      </c>
      <c r="B2" s="2">
        <v>82.887</v>
      </c>
      <c r="C2" s="2">
        <v>0.66500000000000004</v>
      </c>
    </row>
    <row r="3" spans="1:7" x14ac:dyDescent="0.25">
      <c r="A3">
        <v>1990</v>
      </c>
      <c r="B3" s="2">
        <v>86.983999999999995</v>
      </c>
      <c r="C3" s="2">
        <v>0.70499999999999996</v>
      </c>
    </row>
    <row r="4" spans="1:7" x14ac:dyDescent="0.25">
      <c r="A4">
        <v>1991</v>
      </c>
      <c r="B4" s="2">
        <v>87.328000000000003</v>
      </c>
      <c r="C4" s="2">
        <v>0.71299999999999997</v>
      </c>
      <c r="F4">
        <v>46.8</v>
      </c>
    </row>
    <row r="5" spans="1:7" x14ac:dyDescent="0.25">
      <c r="A5">
        <v>1992</v>
      </c>
      <c r="B5" s="2">
        <v>87.542000000000002</v>
      </c>
      <c r="C5" s="2">
        <v>0.72</v>
      </c>
      <c r="F5">
        <v>45.5</v>
      </c>
    </row>
    <row r="6" spans="1:7" x14ac:dyDescent="0.25">
      <c r="A6">
        <v>1993</v>
      </c>
      <c r="B6" s="2">
        <v>87.751999999999995</v>
      </c>
      <c r="C6" s="2">
        <v>0.72499999999999998</v>
      </c>
      <c r="F6">
        <v>44.9</v>
      </c>
    </row>
    <row r="7" spans="1:7" x14ac:dyDescent="0.25">
      <c r="A7">
        <v>1994</v>
      </c>
      <c r="B7" s="2">
        <v>87.96</v>
      </c>
      <c r="C7" s="2">
        <v>0.72799999999999998</v>
      </c>
      <c r="F7">
        <v>45.9</v>
      </c>
    </row>
    <row r="8" spans="1:7" x14ac:dyDescent="0.25">
      <c r="A8">
        <v>1995</v>
      </c>
      <c r="B8" s="2">
        <v>88.164000000000001</v>
      </c>
      <c r="C8" s="2">
        <v>0.73099999999999998</v>
      </c>
      <c r="F8">
        <v>48.9</v>
      </c>
    </row>
    <row r="9" spans="1:7" x14ac:dyDescent="0.25">
      <c r="A9">
        <v>1996</v>
      </c>
      <c r="B9" s="2">
        <v>88.366</v>
      </c>
      <c r="C9" s="2">
        <v>0.73799999999999999</v>
      </c>
      <c r="D9">
        <v>0.78100000000000003</v>
      </c>
      <c r="F9">
        <v>49.5</v>
      </c>
    </row>
    <row r="10" spans="1:7" x14ac:dyDescent="0.25">
      <c r="A10">
        <v>1997</v>
      </c>
      <c r="B10" s="2">
        <v>88.563999999999993</v>
      </c>
      <c r="C10" s="2">
        <v>0.746</v>
      </c>
      <c r="F10">
        <v>49.1</v>
      </c>
    </row>
    <row r="11" spans="1:7" x14ac:dyDescent="0.25">
      <c r="A11">
        <v>1998</v>
      </c>
      <c r="B11" s="2">
        <v>88.759</v>
      </c>
      <c r="C11" s="2">
        <v>0.753</v>
      </c>
      <c r="F11">
        <v>50.7</v>
      </c>
    </row>
    <row r="12" spans="1:7" x14ac:dyDescent="0.25">
      <c r="A12">
        <v>1999</v>
      </c>
      <c r="B12" s="2">
        <v>88.951999999999998</v>
      </c>
      <c r="C12" s="2">
        <v>0.76400000000000001</v>
      </c>
      <c r="F12">
        <v>49.8</v>
      </c>
    </row>
    <row r="13" spans="1:7" x14ac:dyDescent="0.25">
      <c r="A13">
        <v>2000</v>
      </c>
      <c r="B13" s="2">
        <v>89.141999999999996</v>
      </c>
      <c r="C13" s="2">
        <v>0.77100000000000002</v>
      </c>
      <c r="F13">
        <v>51.1</v>
      </c>
    </row>
    <row r="14" spans="1:7" x14ac:dyDescent="0.25">
      <c r="A14">
        <v>2001</v>
      </c>
      <c r="B14" s="2">
        <v>89.328999999999994</v>
      </c>
      <c r="C14" s="2">
        <v>0.77600000000000002</v>
      </c>
      <c r="D14">
        <v>0.79300000000000004</v>
      </c>
      <c r="F14">
        <v>53.3</v>
      </c>
    </row>
    <row r="15" spans="1:7" x14ac:dyDescent="0.25">
      <c r="A15">
        <v>2002</v>
      </c>
      <c r="B15" s="2">
        <v>89.519000000000005</v>
      </c>
      <c r="C15" s="2">
        <v>0.77</v>
      </c>
      <c r="F15">
        <v>53.8</v>
      </c>
    </row>
    <row r="16" spans="1:7" x14ac:dyDescent="0.25">
      <c r="A16">
        <v>2003</v>
      </c>
      <c r="B16" s="2">
        <v>89.71</v>
      </c>
      <c r="C16" s="2">
        <v>0.77500000000000002</v>
      </c>
      <c r="F16">
        <v>53.5</v>
      </c>
    </row>
    <row r="17" spans="1:7" x14ac:dyDescent="0.25">
      <c r="A17">
        <v>2004</v>
      </c>
      <c r="B17" s="2">
        <v>89.899000000000001</v>
      </c>
      <c r="C17" s="2">
        <v>0.78</v>
      </c>
      <c r="F17">
        <v>50.2</v>
      </c>
    </row>
    <row r="18" spans="1:7" x14ac:dyDescent="0.25">
      <c r="A18">
        <v>2005</v>
      </c>
      <c r="B18" s="2">
        <v>90.084000000000003</v>
      </c>
      <c r="C18" s="2">
        <v>0.78200000000000003</v>
      </c>
      <c r="F18">
        <v>49.3</v>
      </c>
    </row>
    <row r="19" spans="1:7" x14ac:dyDescent="0.25">
      <c r="A19">
        <v>2006</v>
      </c>
      <c r="B19" s="2">
        <v>90.266000000000005</v>
      </c>
      <c r="C19" s="2">
        <v>0.78800000000000003</v>
      </c>
      <c r="D19">
        <v>0.81</v>
      </c>
      <c r="F19">
        <v>48.3</v>
      </c>
      <c r="G19">
        <v>0.68289999999999995</v>
      </c>
    </row>
    <row r="20" spans="1:7" x14ac:dyDescent="0.25">
      <c r="A20">
        <v>2007</v>
      </c>
      <c r="B20" s="2">
        <v>90.444999999999993</v>
      </c>
      <c r="C20" s="2">
        <v>0.79200000000000004</v>
      </c>
      <c r="F20">
        <v>47.4</v>
      </c>
      <c r="G20">
        <v>0.69820000000000004</v>
      </c>
    </row>
    <row r="21" spans="1:7" x14ac:dyDescent="0.25">
      <c r="A21">
        <v>2008</v>
      </c>
      <c r="B21" s="2">
        <v>90.622</v>
      </c>
      <c r="C21" s="2">
        <v>0.79400000000000004</v>
      </c>
      <c r="F21">
        <v>46.3</v>
      </c>
      <c r="G21">
        <v>0.72089999999999999</v>
      </c>
    </row>
    <row r="22" spans="1:7" x14ac:dyDescent="0.25">
      <c r="A22">
        <v>2009</v>
      </c>
      <c r="B22" s="2">
        <v>90.795000000000002</v>
      </c>
      <c r="C22" s="2">
        <v>0.80200000000000005</v>
      </c>
      <c r="F22">
        <v>45.3</v>
      </c>
      <c r="G22">
        <v>0.72109999999999996</v>
      </c>
    </row>
    <row r="23" spans="1:7" x14ac:dyDescent="0.25">
      <c r="A23">
        <v>2010</v>
      </c>
      <c r="B23" s="2">
        <v>90.965999999999994</v>
      </c>
      <c r="C23" s="2">
        <v>0.81599999999999995</v>
      </c>
      <c r="F23">
        <v>44.5</v>
      </c>
      <c r="G23">
        <v>0.71870000000000001</v>
      </c>
    </row>
    <row r="24" spans="1:7" x14ac:dyDescent="0.25">
      <c r="A24">
        <v>2011</v>
      </c>
      <c r="B24" s="2">
        <v>91.132999999999996</v>
      </c>
      <c r="C24" s="2">
        <v>0.82199999999999995</v>
      </c>
      <c r="D24">
        <v>0.83399999999999996</v>
      </c>
      <c r="F24">
        <v>43.6</v>
      </c>
      <c r="G24">
        <v>0.72360000000000002</v>
      </c>
    </row>
    <row r="25" spans="1:7" x14ac:dyDescent="0.25">
      <c r="A25">
        <v>2012</v>
      </c>
      <c r="B25" s="2">
        <v>91.295000000000002</v>
      </c>
      <c r="C25" s="2">
        <v>0.82299999999999995</v>
      </c>
      <c r="F25">
        <v>42.5</v>
      </c>
      <c r="G25">
        <v>0.72119999999999995</v>
      </c>
    </row>
    <row r="26" spans="1:7" x14ac:dyDescent="0.25">
      <c r="A26">
        <v>2013</v>
      </c>
      <c r="B26" s="2">
        <v>91.451999999999998</v>
      </c>
      <c r="C26" s="2">
        <v>0.82499999999999996</v>
      </c>
      <c r="F26">
        <v>42.3</v>
      </c>
      <c r="G26">
        <v>0.71950000000000003</v>
      </c>
    </row>
    <row r="27" spans="1:7" x14ac:dyDescent="0.25">
      <c r="A27">
        <v>2014</v>
      </c>
      <c r="B27" s="2">
        <v>91.603999999999999</v>
      </c>
      <c r="C27" s="2">
        <v>0.82599999999999996</v>
      </c>
      <c r="F27">
        <v>42.7</v>
      </c>
      <c r="G27">
        <v>0.73170000000000002</v>
      </c>
    </row>
    <row r="28" spans="1:7" x14ac:dyDescent="0.25">
      <c r="A28">
        <v>2015</v>
      </c>
      <c r="B28" s="2">
        <v>91.751000000000005</v>
      </c>
      <c r="C28" s="2">
        <v>0.82699999999999996</v>
      </c>
      <c r="G28">
        <v>0.73399999999999999</v>
      </c>
    </row>
    <row r="29" spans="1:7" x14ac:dyDescent="0.25">
      <c r="A29">
        <v>2016</v>
      </c>
      <c r="B29" s="2">
        <v>91.893000000000001</v>
      </c>
      <c r="C29" s="2">
        <v>0.84799999999999998</v>
      </c>
      <c r="D29">
        <v>0.84099999999999997</v>
      </c>
      <c r="G29">
        <v>0.73519999999999996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showGridLines="0" zoomScaleNormal="100" workbookViewId="0">
      <selection sqref="A1:D1"/>
    </sheetView>
  </sheetViews>
  <sheetFormatPr baseColWidth="10" defaultRowHeight="15" x14ac:dyDescent="0.25"/>
  <cols>
    <col min="2" max="2" width="22.140625" customWidth="1"/>
  </cols>
  <sheetData>
    <row r="1" spans="1:7" ht="30" x14ac:dyDescent="0.25">
      <c r="A1" s="25" t="s">
        <v>81</v>
      </c>
      <c r="B1" s="25" t="s">
        <v>82</v>
      </c>
      <c r="C1" s="25" t="s">
        <v>62</v>
      </c>
      <c r="D1" s="25" t="s">
        <v>63</v>
      </c>
      <c r="E1" s="25" t="s">
        <v>59</v>
      </c>
    </row>
    <row r="2" spans="1:7" x14ac:dyDescent="0.25">
      <c r="A2">
        <v>1991</v>
      </c>
      <c r="B2" t="s">
        <v>93</v>
      </c>
      <c r="C2" s="28">
        <v>11986709</v>
      </c>
      <c r="D2" s="28">
        <v>608265</v>
      </c>
      <c r="E2" s="28">
        <v>12594974</v>
      </c>
      <c r="G2" s="43" t="s">
        <v>128</v>
      </c>
    </row>
    <row r="3" spans="1:7" x14ac:dyDescent="0.25">
      <c r="A3">
        <v>2001</v>
      </c>
      <c r="B3" t="s">
        <v>93</v>
      </c>
      <c r="C3" s="28">
        <v>13324241</v>
      </c>
      <c r="D3" s="28">
        <v>502962</v>
      </c>
      <c r="E3" s="28">
        <v>13827203</v>
      </c>
      <c r="G3" s="43" t="s">
        <v>117</v>
      </c>
    </row>
    <row r="4" spans="1:7" x14ac:dyDescent="0.25">
      <c r="A4">
        <v>1991</v>
      </c>
      <c r="B4" t="s">
        <v>92</v>
      </c>
      <c r="C4" s="28">
        <v>184483</v>
      </c>
      <c r="D4" s="28">
        <v>79751</v>
      </c>
      <c r="E4" s="28">
        <v>264234</v>
      </c>
    </row>
    <row r="5" spans="1:7" x14ac:dyDescent="0.25">
      <c r="A5">
        <v>2001</v>
      </c>
      <c r="B5" t="s">
        <v>92</v>
      </c>
      <c r="C5" s="28">
        <v>247739</v>
      </c>
      <c r="D5" s="28">
        <v>86829</v>
      </c>
      <c r="E5" s="28">
        <v>334568</v>
      </c>
    </row>
    <row r="6" spans="1:7" x14ac:dyDescent="0.25">
      <c r="A6">
        <v>1991</v>
      </c>
      <c r="B6" t="s">
        <v>94</v>
      </c>
      <c r="C6" s="28">
        <v>575913</v>
      </c>
      <c r="D6" s="28">
        <v>263764</v>
      </c>
      <c r="E6" s="28">
        <v>839677</v>
      </c>
    </row>
    <row r="7" spans="1:7" x14ac:dyDescent="0.25">
      <c r="A7">
        <v>2001</v>
      </c>
      <c r="B7" t="s">
        <v>94</v>
      </c>
      <c r="C7" s="28">
        <v>784695</v>
      </c>
      <c r="D7" s="28">
        <v>199751</v>
      </c>
      <c r="E7" s="28">
        <v>984446</v>
      </c>
    </row>
    <row r="8" spans="1:7" x14ac:dyDescent="0.25">
      <c r="A8">
        <v>1991</v>
      </c>
      <c r="B8" t="s">
        <v>95</v>
      </c>
      <c r="C8" s="28">
        <v>313692</v>
      </c>
      <c r="D8" s="28">
        <v>43497</v>
      </c>
      <c r="E8" s="28">
        <v>357189</v>
      </c>
    </row>
    <row r="9" spans="1:7" x14ac:dyDescent="0.25">
      <c r="A9">
        <v>2001</v>
      </c>
      <c r="B9" t="s">
        <v>95</v>
      </c>
      <c r="C9" s="28">
        <v>369810</v>
      </c>
      <c r="D9" s="28">
        <v>43427</v>
      </c>
      <c r="E9" s="28">
        <v>413237</v>
      </c>
    </row>
    <row r="10" spans="1:7" x14ac:dyDescent="0.25">
      <c r="A10">
        <v>1991</v>
      </c>
      <c r="B10" t="s">
        <v>96</v>
      </c>
      <c r="C10" s="28">
        <v>405010</v>
      </c>
      <c r="D10" s="28">
        <v>131762</v>
      </c>
      <c r="E10" s="28">
        <v>506772</v>
      </c>
    </row>
    <row r="11" spans="1:7" x14ac:dyDescent="0.25">
      <c r="A11">
        <v>2001</v>
      </c>
      <c r="B11" t="s">
        <v>96</v>
      </c>
      <c r="C11" s="28">
        <v>466539</v>
      </c>
      <c r="D11" s="28">
        <v>86283</v>
      </c>
      <c r="E11" s="28">
        <v>552822</v>
      </c>
    </row>
    <row r="12" spans="1:7" x14ac:dyDescent="0.25">
      <c r="A12">
        <v>1991</v>
      </c>
      <c r="B12" t="s">
        <v>97</v>
      </c>
      <c r="C12" s="28">
        <v>335553</v>
      </c>
      <c r="D12" s="28">
        <v>53280</v>
      </c>
      <c r="E12" s="28">
        <v>388833</v>
      </c>
    </row>
    <row r="13" spans="1:7" x14ac:dyDescent="0.25">
      <c r="A13">
        <v>2001</v>
      </c>
      <c r="B13" t="s">
        <v>97</v>
      </c>
      <c r="C13" s="28">
        <v>419983</v>
      </c>
      <c r="D13" s="28">
        <v>54172</v>
      </c>
      <c r="E13" s="28">
        <v>474155</v>
      </c>
    </row>
    <row r="14" spans="1:7" x14ac:dyDescent="0.25">
      <c r="A14">
        <v>1991</v>
      </c>
      <c r="B14" t="s">
        <v>98</v>
      </c>
      <c r="C14" s="28">
        <v>1099526</v>
      </c>
      <c r="D14" s="28">
        <v>312955</v>
      </c>
      <c r="E14" s="28">
        <v>1412481</v>
      </c>
    </row>
    <row r="15" spans="1:7" x14ac:dyDescent="0.25">
      <c r="A15">
        <v>2001</v>
      </c>
      <c r="B15" t="s">
        <v>98</v>
      </c>
      <c r="C15" s="28">
        <v>1252687</v>
      </c>
      <c r="D15" s="28">
        <v>326964</v>
      </c>
      <c r="E15" s="28">
        <v>1579651</v>
      </c>
    </row>
    <row r="16" spans="1:7" x14ac:dyDescent="0.25">
      <c r="A16">
        <v>1991</v>
      </c>
      <c r="B16" t="s">
        <v>99</v>
      </c>
      <c r="C16" s="28">
        <v>167142</v>
      </c>
      <c r="D16" s="28">
        <v>53587</v>
      </c>
      <c r="E16" s="28">
        <v>220729</v>
      </c>
    </row>
    <row r="17" spans="1:9" x14ac:dyDescent="0.25">
      <c r="A17">
        <v>2001</v>
      </c>
      <c r="B17" t="s">
        <v>99</v>
      </c>
      <c r="C17" s="28">
        <v>241107</v>
      </c>
      <c r="D17" s="28">
        <v>48876</v>
      </c>
      <c r="E17" s="28">
        <v>289983</v>
      </c>
    </row>
    <row r="18" spans="1:9" x14ac:dyDescent="0.25">
      <c r="A18">
        <v>1991</v>
      </c>
      <c r="B18" t="s">
        <v>100</v>
      </c>
      <c r="C18" s="28">
        <v>192871</v>
      </c>
      <c r="D18" s="28">
        <v>67125</v>
      </c>
      <c r="E18" s="28">
        <v>259996</v>
      </c>
    </row>
    <row r="19" spans="1:9" x14ac:dyDescent="0.25">
      <c r="A19">
        <v>2001</v>
      </c>
      <c r="B19" t="s">
        <v>100</v>
      </c>
      <c r="C19" s="28">
        <v>243378</v>
      </c>
      <c r="D19" s="28">
        <v>55916</v>
      </c>
      <c r="E19" s="28">
        <v>299294</v>
      </c>
    </row>
    <row r="20" spans="1:9" x14ac:dyDescent="0.25">
      <c r="A20">
        <v>1991</v>
      </c>
      <c r="B20" t="s">
        <v>101</v>
      </c>
      <c r="C20" s="28">
        <v>418153</v>
      </c>
      <c r="D20" s="28">
        <v>94176</v>
      </c>
      <c r="E20" s="28">
        <v>512329</v>
      </c>
    </row>
    <row r="21" spans="1:9" x14ac:dyDescent="0.25">
      <c r="A21">
        <v>2001</v>
      </c>
      <c r="B21" t="s">
        <v>101</v>
      </c>
      <c r="C21" s="28">
        <v>520073</v>
      </c>
      <c r="D21" s="28">
        <v>91815</v>
      </c>
      <c r="E21" s="28">
        <v>611888</v>
      </c>
    </row>
    <row r="22" spans="1:9" x14ac:dyDescent="0.25">
      <c r="A22">
        <v>1991</v>
      </c>
      <c r="B22" t="s">
        <v>102</v>
      </c>
      <c r="C22" s="28">
        <v>270061</v>
      </c>
      <c r="D22" s="28">
        <v>128352</v>
      </c>
      <c r="E22" s="28">
        <v>398413</v>
      </c>
    </row>
    <row r="23" spans="1:9" x14ac:dyDescent="0.25">
      <c r="A23">
        <v>2001</v>
      </c>
      <c r="B23" t="s">
        <v>102</v>
      </c>
      <c r="C23" s="28">
        <v>378182</v>
      </c>
      <c r="D23" s="28">
        <v>108377</v>
      </c>
      <c r="E23" s="28">
        <v>486559</v>
      </c>
    </row>
    <row r="24" spans="1:9" x14ac:dyDescent="0.25">
      <c r="A24">
        <v>1991</v>
      </c>
      <c r="B24" t="s">
        <v>103</v>
      </c>
      <c r="C24" s="28">
        <v>791685</v>
      </c>
      <c r="D24" s="28">
        <v>228572</v>
      </c>
      <c r="E24" s="28">
        <v>1020257</v>
      </c>
    </row>
    <row r="25" spans="1:9" x14ac:dyDescent="0.25">
      <c r="A25">
        <v>2001</v>
      </c>
      <c r="B25" t="s">
        <v>103</v>
      </c>
      <c r="C25" s="28">
        <v>955414</v>
      </c>
      <c r="D25" s="28">
        <v>202733</v>
      </c>
      <c r="E25" s="28">
        <v>1158147</v>
      </c>
    </row>
    <row r="26" spans="1:9" x14ac:dyDescent="0.25">
      <c r="A26">
        <v>1991</v>
      </c>
      <c r="B26" t="s">
        <v>104</v>
      </c>
      <c r="C26" s="28">
        <v>589853</v>
      </c>
      <c r="D26" s="28">
        <v>205741</v>
      </c>
      <c r="E26" s="28">
        <v>795594</v>
      </c>
    </row>
    <row r="27" spans="1:9" x14ac:dyDescent="0.25">
      <c r="A27">
        <v>2001</v>
      </c>
      <c r="B27" t="s">
        <v>104</v>
      </c>
      <c r="C27" s="28">
        <v>739040</v>
      </c>
      <c r="D27" s="28">
        <v>191951</v>
      </c>
      <c r="E27" s="28">
        <v>930991</v>
      </c>
    </row>
    <row r="28" spans="1:9" x14ac:dyDescent="0.25">
      <c r="A28">
        <v>1991</v>
      </c>
      <c r="B28" t="s">
        <v>105</v>
      </c>
      <c r="C28" s="28">
        <v>2380024</v>
      </c>
      <c r="D28" s="28">
        <v>386659</v>
      </c>
      <c r="E28" s="28">
        <v>2766683</v>
      </c>
      <c r="H28" s="28"/>
      <c r="I28" s="28"/>
    </row>
    <row r="29" spans="1:9" x14ac:dyDescent="0.25">
      <c r="A29">
        <v>2001</v>
      </c>
      <c r="B29" t="s">
        <v>105</v>
      </c>
      <c r="C29" s="28">
        <v>2721067</v>
      </c>
      <c r="D29" s="28">
        <v>345734</v>
      </c>
      <c r="E29" s="28">
        <v>3066801</v>
      </c>
      <c r="H29" s="28"/>
      <c r="I29" s="28"/>
    </row>
    <row r="30" spans="1:9" x14ac:dyDescent="0.25">
      <c r="A30">
        <v>1991</v>
      </c>
      <c r="B30" t="s">
        <v>106</v>
      </c>
      <c r="C30" s="28">
        <v>2965403</v>
      </c>
      <c r="D30" s="32" t="s">
        <v>107</v>
      </c>
      <c r="E30" s="28">
        <v>2965403</v>
      </c>
    </row>
    <row r="31" spans="1:9" x14ac:dyDescent="0.25">
      <c r="A31">
        <v>2001</v>
      </c>
      <c r="B31" t="s">
        <v>106</v>
      </c>
      <c r="C31" s="28">
        <v>2776138</v>
      </c>
      <c r="D31" s="32" t="s">
        <v>107</v>
      </c>
      <c r="E31" s="28">
        <v>2776138</v>
      </c>
    </row>
    <row r="32" spans="1:9" x14ac:dyDescent="0.25">
      <c r="A32">
        <v>1991</v>
      </c>
      <c r="B32" t="s">
        <v>108</v>
      </c>
      <c r="C32" s="28">
        <v>875208</v>
      </c>
      <c r="D32" s="28">
        <v>266897</v>
      </c>
      <c r="E32" s="28">
        <v>1142105</v>
      </c>
    </row>
    <row r="33" spans="1:10" x14ac:dyDescent="0.25">
      <c r="A33">
        <v>2001</v>
      </c>
      <c r="B33" t="s">
        <v>108</v>
      </c>
      <c r="C33" s="28">
        <v>1063634</v>
      </c>
      <c r="D33" s="28">
        <v>274889</v>
      </c>
      <c r="E33" s="28">
        <v>1338523</v>
      </c>
    </row>
    <row r="34" spans="1:10" x14ac:dyDescent="0.25">
      <c r="A34">
        <v>1991</v>
      </c>
      <c r="B34" t="s">
        <v>109</v>
      </c>
      <c r="C34" s="28">
        <v>67303</v>
      </c>
      <c r="D34" s="28">
        <v>2066</v>
      </c>
      <c r="E34" s="28">
        <v>69369</v>
      </c>
    </row>
    <row r="35" spans="1:10" x14ac:dyDescent="0.25">
      <c r="A35">
        <v>2001</v>
      </c>
      <c r="B35" t="s">
        <v>109</v>
      </c>
      <c r="C35" s="28">
        <v>98111</v>
      </c>
      <c r="D35" s="28">
        <v>2968</v>
      </c>
      <c r="E35" s="28">
        <v>101079</v>
      </c>
    </row>
    <row r="36" spans="1:10" x14ac:dyDescent="0.25">
      <c r="A36">
        <v>1991</v>
      </c>
      <c r="B36" t="s">
        <v>110</v>
      </c>
      <c r="C36" s="28">
        <v>407820</v>
      </c>
      <c r="D36" s="28">
        <v>264168</v>
      </c>
      <c r="E36" s="28">
        <v>671988</v>
      </c>
    </row>
    <row r="37" spans="1:10" x14ac:dyDescent="0.25">
      <c r="A37">
        <v>2001</v>
      </c>
      <c r="B37" t="s">
        <v>110</v>
      </c>
      <c r="C37" s="28">
        <v>531605</v>
      </c>
      <c r="D37" s="28">
        <v>272852</v>
      </c>
      <c r="E37" s="28">
        <v>804457</v>
      </c>
    </row>
    <row r="38" spans="1:10" x14ac:dyDescent="0.25">
      <c r="A38">
        <v>1991</v>
      </c>
      <c r="B38" t="s">
        <v>111</v>
      </c>
      <c r="C38" s="28">
        <v>2429291</v>
      </c>
      <c r="D38" s="28">
        <v>369131</v>
      </c>
      <c r="E38" s="28">
        <v>2798422</v>
      </c>
    </row>
    <row r="39" spans="1:10" x14ac:dyDescent="0.25">
      <c r="A39">
        <v>2001</v>
      </c>
      <c r="B39" t="s">
        <v>111</v>
      </c>
      <c r="C39" s="28">
        <v>2675392</v>
      </c>
      <c r="D39" s="28">
        <v>325309</v>
      </c>
      <c r="E39" s="28">
        <v>3000701</v>
      </c>
    </row>
    <row r="40" spans="1:10" x14ac:dyDescent="0.25">
      <c r="A40">
        <v>1991</v>
      </c>
      <c r="B40" t="s">
        <v>112</v>
      </c>
      <c r="C40" s="28">
        <v>232400</v>
      </c>
      <c r="D40" s="28">
        <v>54058</v>
      </c>
      <c r="E40" s="28">
        <v>286458</v>
      </c>
    </row>
    <row r="41" spans="1:10" x14ac:dyDescent="0.25">
      <c r="A41">
        <v>2001</v>
      </c>
      <c r="B41" t="s">
        <v>112</v>
      </c>
      <c r="C41" s="28">
        <v>320512</v>
      </c>
      <c r="D41" s="28">
        <v>47421</v>
      </c>
      <c r="E41" s="28">
        <v>367933</v>
      </c>
    </row>
    <row r="42" spans="1:10" x14ac:dyDescent="0.25">
      <c r="A42">
        <v>1991</v>
      </c>
      <c r="B42" t="s">
        <v>113</v>
      </c>
      <c r="C42" s="28">
        <v>424416</v>
      </c>
      <c r="D42" s="28">
        <v>104299</v>
      </c>
      <c r="E42" s="28">
        <v>528715</v>
      </c>
    </row>
    <row r="43" spans="1:10" x14ac:dyDescent="0.25">
      <c r="A43">
        <v>2001</v>
      </c>
      <c r="B43" t="s">
        <v>113</v>
      </c>
      <c r="C43" s="28">
        <v>533022</v>
      </c>
      <c r="D43" s="28">
        <v>87001</v>
      </c>
      <c r="E43" s="28">
        <v>620023</v>
      </c>
    </row>
    <row r="44" spans="1:10" x14ac:dyDescent="0.25">
      <c r="A44">
        <v>1991</v>
      </c>
      <c r="B44" t="s">
        <v>114</v>
      </c>
      <c r="C44" s="28">
        <v>684101</v>
      </c>
      <c r="D44" s="28">
        <v>182052</v>
      </c>
      <c r="E44" s="28">
        <v>866153</v>
      </c>
    </row>
    <row r="45" spans="1:10" x14ac:dyDescent="0.25">
      <c r="A45">
        <v>2001</v>
      </c>
      <c r="B45" t="s">
        <v>114</v>
      </c>
      <c r="C45" s="28">
        <v>900171</v>
      </c>
      <c r="D45" s="28">
        <v>178880</v>
      </c>
      <c r="E45" s="28">
        <v>1079051</v>
      </c>
    </row>
    <row r="46" spans="1:10" x14ac:dyDescent="0.25">
      <c r="A46">
        <v>1991</v>
      </c>
      <c r="B46" t="s">
        <v>116</v>
      </c>
      <c r="C46" s="28">
        <v>146076</v>
      </c>
      <c r="D46" s="28">
        <v>13763</v>
      </c>
      <c r="E46" s="28">
        <v>159839</v>
      </c>
      <c r="G46" s="29"/>
      <c r="H46" s="30"/>
      <c r="I46" s="31"/>
    </row>
    <row r="47" spans="1:10" x14ac:dyDescent="0.25">
      <c r="A47">
        <v>2001</v>
      </c>
      <c r="B47" t="s">
        <v>116</v>
      </c>
      <c r="C47" s="28">
        <v>189362</v>
      </c>
      <c r="D47" s="28">
        <v>7596</v>
      </c>
      <c r="E47" s="28">
        <v>196958</v>
      </c>
      <c r="H47" s="30"/>
      <c r="I47" s="34"/>
      <c r="J47" s="33"/>
    </row>
    <row r="48" spans="1:10" x14ac:dyDescent="0.25">
      <c r="A48">
        <v>1991</v>
      </c>
      <c r="B48" t="s">
        <v>115</v>
      </c>
      <c r="C48" s="28">
        <v>493417</v>
      </c>
      <c r="D48" s="28">
        <v>295498</v>
      </c>
      <c r="E48" s="28">
        <v>788915</v>
      </c>
      <c r="I48" s="34"/>
      <c r="J48" s="35"/>
    </row>
    <row r="49" spans="1:10" x14ac:dyDescent="0.25">
      <c r="A49">
        <v>2001</v>
      </c>
      <c r="B49" t="s">
        <v>115</v>
      </c>
      <c r="C49" s="28">
        <v>680048</v>
      </c>
      <c r="D49" s="28">
        <v>285474</v>
      </c>
      <c r="E49" s="28">
        <v>965522</v>
      </c>
      <c r="I49" s="34"/>
      <c r="J49" s="35"/>
    </row>
    <row r="50" spans="1:10" x14ac:dyDescent="0.25">
      <c r="C50" s="28"/>
      <c r="D50" s="28"/>
      <c r="E50" s="28"/>
    </row>
    <row r="51" spans="1:10" x14ac:dyDescent="0.25">
      <c r="C51" s="28"/>
      <c r="D51" s="28"/>
      <c r="E51" s="28"/>
    </row>
    <row r="52" spans="1:10" x14ac:dyDescent="0.25">
      <c r="C52" s="28"/>
      <c r="D52" s="28"/>
      <c r="E52" s="28"/>
    </row>
    <row r="53" spans="1:10" x14ac:dyDescent="0.25">
      <c r="C53" s="28"/>
      <c r="D53" s="28"/>
      <c r="E53" s="28"/>
    </row>
    <row r="54" spans="1:10" x14ac:dyDescent="0.25">
      <c r="C54" s="28"/>
      <c r="D54" s="28"/>
      <c r="E54" s="28"/>
    </row>
    <row r="55" spans="1:10" x14ac:dyDescent="0.25">
      <c r="C55" s="28"/>
      <c r="D55" s="28"/>
      <c r="E55" s="28"/>
    </row>
    <row r="56" spans="1:10" x14ac:dyDescent="0.25">
      <c r="C56" s="28"/>
      <c r="D56" s="28"/>
      <c r="E56" s="28"/>
    </row>
    <row r="57" spans="1:10" x14ac:dyDescent="0.25">
      <c r="C57" s="28"/>
      <c r="D57" s="28"/>
      <c r="E57" s="28"/>
    </row>
    <row r="58" spans="1:10" x14ac:dyDescent="0.25">
      <c r="C58" s="28"/>
      <c r="D58" s="28"/>
      <c r="E58" s="28"/>
    </row>
    <row r="59" spans="1:10" x14ac:dyDescent="0.25">
      <c r="C59" s="28"/>
      <c r="D59" s="28"/>
      <c r="E59" s="28"/>
    </row>
    <row r="60" spans="1:10" x14ac:dyDescent="0.25">
      <c r="C60" s="28"/>
      <c r="D60" s="28"/>
      <c r="E60" s="28"/>
    </row>
    <row r="61" spans="1:10" x14ac:dyDescent="0.25">
      <c r="C61" s="28"/>
      <c r="D61" s="28"/>
      <c r="E61" s="28"/>
    </row>
    <row r="62" spans="1:10" x14ac:dyDescent="0.25">
      <c r="C62" s="28"/>
      <c r="D62" s="28"/>
      <c r="E62" s="28"/>
    </row>
    <row r="63" spans="1:10" x14ac:dyDescent="0.25">
      <c r="C63" s="28"/>
      <c r="D63" s="28"/>
      <c r="E63" s="28"/>
    </row>
    <row r="64" spans="1:10" x14ac:dyDescent="0.25">
      <c r="C64" s="28"/>
      <c r="D64" s="28"/>
      <c r="E64" s="28"/>
    </row>
    <row r="65" spans="3:5" x14ac:dyDescent="0.25">
      <c r="C65" s="28"/>
      <c r="D65" s="28"/>
      <c r="E65" s="28"/>
    </row>
    <row r="66" spans="3:5" x14ac:dyDescent="0.25">
      <c r="C66" s="28"/>
      <c r="D66" s="28"/>
      <c r="E66" s="28"/>
    </row>
    <row r="67" spans="3:5" x14ac:dyDescent="0.25">
      <c r="C67" s="28"/>
      <c r="D67" s="28"/>
      <c r="E67" s="28"/>
    </row>
    <row r="68" spans="3:5" x14ac:dyDescent="0.25">
      <c r="C68" s="28"/>
      <c r="D68" s="28"/>
      <c r="E68" s="28"/>
    </row>
    <row r="69" spans="3:5" x14ac:dyDescent="0.25">
      <c r="C69" s="28"/>
      <c r="D69" s="28"/>
      <c r="E69" s="28"/>
    </row>
    <row r="70" spans="3:5" x14ac:dyDescent="0.25">
      <c r="C70" s="28"/>
      <c r="D70" s="28"/>
      <c r="E70" s="28"/>
    </row>
    <row r="71" spans="3:5" x14ac:dyDescent="0.25">
      <c r="C71" s="28"/>
      <c r="D71" s="28"/>
      <c r="E71" s="28"/>
    </row>
    <row r="72" spans="3:5" x14ac:dyDescent="0.25">
      <c r="C72" s="28"/>
      <c r="D72" s="28"/>
      <c r="E72" s="28"/>
    </row>
    <row r="73" spans="3:5" x14ac:dyDescent="0.25">
      <c r="C73" s="28"/>
      <c r="D73" s="28"/>
      <c r="E73" s="28"/>
    </row>
    <row r="74" spans="3:5" x14ac:dyDescent="0.25">
      <c r="C74" s="28"/>
      <c r="D74" s="28"/>
      <c r="E74" s="28"/>
    </row>
    <row r="75" spans="3:5" x14ac:dyDescent="0.25">
      <c r="C75" s="28"/>
      <c r="D75" s="28"/>
      <c r="E75" s="28"/>
    </row>
    <row r="76" spans="3:5" x14ac:dyDescent="0.25">
      <c r="C76" s="28"/>
      <c r="D76" s="28"/>
      <c r="E76" s="28"/>
    </row>
    <row r="77" spans="3:5" x14ac:dyDescent="0.25">
      <c r="C77" s="28"/>
      <c r="D77" s="28"/>
      <c r="E77" s="28"/>
    </row>
  </sheetData>
  <pageMargins left="0.7" right="0.7" top="0.75" bottom="0.75" header="0.3" footer="0.3"/>
  <pageSetup paperSize="9" orientation="portrait" horizontalDpi="12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4" sqref="C4"/>
    </sheetView>
  </sheetViews>
  <sheetFormatPr baseColWidth="10" defaultRowHeight="15" x14ac:dyDescent="0.25"/>
  <sheetData>
    <row r="1" spans="1:5" ht="30" x14ac:dyDescent="0.25">
      <c r="A1" s="25" t="s">
        <v>81</v>
      </c>
      <c r="B1" s="25" t="s">
        <v>82</v>
      </c>
      <c r="C1" s="25" t="s">
        <v>60</v>
      </c>
      <c r="D1" s="25" t="s">
        <v>61</v>
      </c>
      <c r="E1" s="25" t="s">
        <v>59</v>
      </c>
    </row>
    <row r="2" spans="1:5" ht="15.75" thickBot="1" x14ac:dyDescent="0.3">
      <c r="A2">
        <v>2004</v>
      </c>
      <c r="B2" t="s">
        <v>129</v>
      </c>
      <c r="C2" s="56">
        <v>11998518</v>
      </c>
      <c r="D2" s="56">
        <v>11051628</v>
      </c>
    </row>
    <row r="3" spans="1:5" ht="15.75" thickBot="1" x14ac:dyDescent="0.3">
      <c r="A3">
        <v>2005</v>
      </c>
      <c r="B3" t="s">
        <v>129</v>
      </c>
      <c r="C3" s="57">
        <v>12106170</v>
      </c>
      <c r="D3" s="56">
        <v>11152320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</vt:lpstr>
      <vt:lpstr>EPH</vt:lpstr>
      <vt:lpstr>Diputados</vt:lpstr>
      <vt:lpstr>IDH total</vt:lpstr>
      <vt:lpstr>Base Ncnl</vt:lpstr>
      <vt:lpstr>URB prov</vt:lpstr>
      <vt:lpstr>Hoja1</vt:lpstr>
    </vt:vector>
  </TitlesOfParts>
  <Company>EXO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Rapp, Marianne</dc:creator>
  <cp:lastModifiedBy>PC</cp:lastModifiedBy>
  <dcterms:created xsi:type="dcterms:W3CDTF">2018-02-27T18:34:54Z</dcterms:created>
  <dcterms:modified xsi:type="dcterms:W3CDTF">2018-03-25T23:43:10Z</dcterms:modified>
</cp:coreProperties>
</file>