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<sst xmlns="http://schemas.openxmlformats.org/spreadsheetml/2006/main" count="22" uniqueCount="22">
  <si>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Xi+1 = xi – yi di 2^-i</t>
  </si>
  <si>
    <t xml:space="preserve">X0 =</t>
  </si>
  <si>
    <t xml:space="preserve">alpha original</t>
  </si>
  <si>
    <t xml:space="preserve">Norma original</t>
  </si>
  <si>
    <t xml:space="preserve">Yi+1 = yi + xi di 2^-i</t>
  </si>
  <si>
    <t xml:space="preserve">Y0 =</t>
  </si>
  <si>
    <t xml:space="preserve">alpha_final</t>
  </si>
  <si>
    <t xml:space="preserve">Norma_final</t>
  </si>
  <si>
    <t xml:space="preserve">Zi+1 = zi – di atan(2^-i)</t>
  </si>
  <si>
    <t xml:space="preserve">Z0 = </t>
  </si>
  <si>
    <t xml:space="preserve">alpha_final_cordic</t>
  </si>
  <si>
    <t xml:space="preserve">Normal_final_cordic</t>
  </si>
  <si>
    <t xml:space="preserve">Di = -1   si zi &lt;0
        +1 si zi &gt;= 0</t>
  </si>
  <si>
    <t xml:space="preserve">I</t>
  </si>
  <si>
    <t xml:space="preserve">2^(-i)</t>
  </si>
  <si>
    <t xml:space="preserve">phi_i [rad] = atan(2^-i)</t>
  </si>
  <si>
    <t xml:space="preserve">phi_i [deg]</t>
  </si>
  <si>
    <t xml:space="preserve">phi [bin]</t>
  </si>
  <si>
    <t xml:space="preserve">xi</t>
  </si>
  <si>
    <t xml:space="preserve">yi</t>
  </si>
  <si>
    <t xml:space="preserve">zi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</si>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</sst>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0.04"/>
    <col collapsed="false" customWidth="false" hidden="false" outlineLevel="0" max="5" min="2" style="0" width="11.52"/>
    <col collapsed="false" customWidth="true" hidden="false" outlineLevel="0" max="6" min="6" style="0" width="20.14"/>
    <col collapsed="false" customWidth="false" hidden="false" outlineLevel="0" max="7" min="7" style="0" width="11.52"/>
    <col collapsed="false" customWidth="true" hidden="false" outlineLevel="0" max="8" min="8" style="0" width="7.75"/>
    <col collapsed="false" customWidth="false" hidden="false" outlineLevel="0" max="12" min="9" style="0" width="11.52"/>
    <col collapsed="false" customWidth="true" hidden="false" outlineLevel="0" max="13" min="13" style="0" width="15.87"/>
    <col collapsed="false" customWidth="false" hidden="false" outlineLevel="0" max="15" min="14" style="0" width="11.52"/>
    <col collapsed="false" customWidth="true" hidden="false" outlineLevel="0" max="16" min="16" style="0" width="17.37"/>
    <col collapsed="false" customWidth="true" hidden="false" outlineLevel="0" max="17" min="17" style="0" width="16.41"/>
    <col collapsed="false" customWidth="false" hidden="false" outlineLevel="0" max="1025" min="18" style="0" width="11.52"/>
  </cols>
  <sheetData>
    <row r="2" customFormat="false" ht="12.8" hidden="false" customHeight="false" outlineLevel="0" collapsed="false">
      <c r="A2" s="0" t="s">
        <v>0</v>
      </c>
      <c r="J2" s="0" t="s">
        <v>1</v>
      </c>
      <c r="K2" s="0" t="n">
        <v>4000</v>
      </c>
      <c r="M2" s="0" t="s">
        <v>2</v>
      </c>
      <c r="N2" s="0" t="n">
        <f aca="false">ATAN(K3/K2)*180/PI()</f>
        <v>60.2551187030578</v>
      </c>
      <c r="P2" s="0" t="s">
        <v>3</v>
      </c>
      <c r="Q2" s="0" t="n">
        <f aca="false">SQRT(K2^2 + K3^2)</f>
        <v>8062.25774829855</v>
      </c>
    </row>
    <row r="3" customFormat="false" ht="12.8" hidden="false" customHeight="false" outlineLevel="0" collapsed="false">
      <c r="A3" s="0" t="s">
        <v>4</v>
      </c>
      <c r="J3" s="0" t="s">
        <v>5</v>
      </c>
      <c r="K3" s="0" t="n">
        <v>7000</v>
      </c>
      <c r="M3" s="0" t="s">
        <v>6</v>
      </c>
      <c r="N3" s="0" t="n">
        <f aca="false">N2+K4</f>
        <v>120.255118703058</v>
      </c>
      <c r="P3" s="0" t="s">
        <v>7</v>
      </c>
      <c r="Q3" s="0" t="n">
        <f aca="false">Q2*1.64676</f>
        <v>13276.6035695881</v>
      </c>
    </row>
    <row r="4" customFormat="false" ht="12.8" hidden="false" customHeight="false" outlineLevel="0" collapsed="false">
      <c r="A4" s="0" t="s">
        <v>8</v>
      </c>
      <c r="J4" s="0" t="s">
        <v>9</v>
      </c>
      <c r="K4" s="0" t="n">
        <v>60</v>
      </c>
      <c r="M4" s="0" t="s">
        <v>10</v>
      </c>
      <c r="N4" s="0" t="n">
        <f aca="false">ATAN2(J24,K24)*180/PI()</f>
        <v>120.25253532046</v>
      </c>
      <c r="P4" s="0" t="s">
        <v>11</v>
      </c>
      <c r="Q4" s="0" t="n">
        <f aca="false">SQRT(J24^2 +K24^2)</f>
        <v>13276.6056423835</v>
      </c>
    </row>
    <row r="6" customFormat="false" ht="20.85" hidden="false" customHeight="false" outlineLevel="0" collapsed="false">
      <c r="A6" s="1" t="s">
        <v>12</v>
      </c>
    </row>
    <row r="8" customFormat="false" ht="12.8" hidden="false" customHeight="false" outlineLevel="0" collapsed="false">
      <c r="D8" s="2" t="s">
        <v>13</v>
      </c>
      <c r="E8" s="2" t="s">
        <v>14</v>
      </c>
      <c r="F8" s="3" t="s">
        <v>15</v>
      </c>
      <c r="G8" s="3" t="s">
        <v>16</v>
      </c>
      <c r="H8" s="3" t="s">
        <v>17</v>
      </c>
      <c r="I8" s="3"/>
      <c r="J8" s="3" t="s">
        <v>18</v>
      </c>
      <c r="K8" s="3" t="s">
        <v>19</v>
      </c>
      <c r="L8" s="3" t="s">
        <v>20</v>
      </c>
      <c r="M8" s="3" t="s">
        <v>21</v>
      </c>
    </row>
    <row r="9" customFormat="false" ht="12.8" hidden="false" customHeight="false" outlineLevel="0" collapsed="false">
      <c r="D9" s="0" t="n">
        <v>0</v>
      </c>
      <c r="E9" s="0" t="n">
        <f aca="false">2^(-D9)</f>
        <v>1</v>
      </c>
      <c r="F9" s="0" t="n">
        <f aca="false">ATAN(E9)</f>
        <v>0.785398163397448</v>
      </c>
      <c r="G9" s="0" t="n">
        <f aca="false">F9*180/PI()</f>
        <v>45</v>
      </c>
      <c r="H9" s="0" t="n">
        <f aca="false">2^15</f>
        <v>32768</v>
      </c>
      <c r="J9" s="0" t="n">
        <f aca="false">K2</f>
        <v>4000</v>
      </c>
      <c r="K9" s="0" t="n">
        <f aca="false">K3</f>
        <v>7000</v>
      </c>
      <c r="L9" s="0" t="n">
        <f aca="false">K4/G9*H9</f>
        <v>43690.6666666667</v>
      </c>
      <c r="M9" s="0" t="n">
        <f aca="false">IF(L9&lt;0,-1,1)</f>
        <v>1</v>
      </c>
    </row>
    <row r="10" customFormat="false" ht="12.8" hidden="false" customHeight="false" outlineLevel="0" collapsed="false">
      <c r="D10" s="0" t="n">
        <v>1</v>
      </c>
      <c r="E10" s="0" t="n">
        <f aca="false">2^(-D10)</f>
        <v>0.5</v>
      </c>
      <c r="F10" s="0" t="n">
        <f aca="false">ATAN(E10)</f>
        <v>0.463647609000806</v>
      </c>
      <c r="G10" s="0" t="n">
        <f aca="false">F10*180/PI()</f>
        <v>26.565051177078</v>
      </c>
      <c r="H10" s="0" t="n">
        <f aca="false">ROUND(G10/$G$9*$H$9,0)</f>
        <v>19344</v>
      </c>
      <c r="J10" s="0" t="n">
        <f aca="false">J9-K9*M9*2^(-D9)</f>
        <v>-3000</v>
      </c>
      <c r="K10" s="0" t="n">
        <f aca="false">K9+J9*M9*2^(-D9)</f>
        <v>11000</v>
      </c>
      <c r="L10" s="0" t="n">
        <f aca="false">L9-M9*H9</f>
        <v>10922.6666666667</v>
      </c>
      <c r="M10" s="0" t="n">
        <f aca="false">IF(L10&lt;0,-1,1)</f>
        <v>1</v>
      </c>
    </row>
    <row r="11" customFormat="false" ht="12.8" hidden="false" customHeight="false" outlineLevel="0" collapsed="false">
      <c r="D11" s="0" t="n">
        <v>2</v>
      </c>
      <c r="E11" s="0" t="n">
        <f aca="false">2^(-D11)</f>
        <v>0.25</v>
      </c>
      <c r="F11" s="0" t="n">
        <f aca="false">ATAN(E11)</f>
        <v>0.244978663126864</v>
      </c>
      <c r="G11" s="0" t="n">
        <f aca="false">F11*180/PI()</f>
        <v>14.0362434679265</v>
      </c>
      <c r="H11" s="0" t="n">
        <f aca="false">ROUND(G11/$G$9*$H$9,0)</f>
        <v>10221</v>
      </c>
      <c r="J11" s="0" t="n">
        <f aca="false">J10-K10*M10*2^(-D10)</f>
        <v>-8500</v>
      </c>
      <c r="K11" s="0" t="n">
        <f aca="false">K10+J10*M10*2^(-D10)</f>
        <v>9500</v>
      </c>
      <c r="L11" s="0" t="n">
        <f aca="false">L10-M10*H10</f>
        <v>-8421.33333333334</v>
      </c>
      <c r="M11" s="0" t="n">
        <f aca="false">IF(L11&lt;0,-1,1)</f>
        <v>-1</v>
      </c>
    </row>
    <row r="12" customFormat="false" ht="12.8" hidden="false" customHeight="false" outlineLevel="0" collapsed="false">
      <c r="D12" s="0" t="n">
        <v>3</v>
      </c>
      <c r="E12" s="0" t="n">
        <f aca="false">2^(-D12)</f>
        <v>0.125</v>
      </c>
      <c r="F12" s="0" t="n">
        <f aca="false">ATAN(E12)</f>
        <v>0.124354994546761</v>
      </c>
      <c r="G12" s="0" t="n">
        <f aca="false">F12*180/PI()</f>
        <v>7.1250163489018</v>
      </c>
      <c r="H12" s="0" t="n">
        <f aca="false">ROUND(G12/$G$9*$H$9,0)</f>
        <v>5188</v>
      </c>
      <c r="J12" s="0" t="n">
        <f aca="false">J11-K11*M11*2^(-D11)</f>
        <v>-6125</v>
      </c>
      <c r="K12" s="0" t="n">
        <f aca="false">K11+J11*M11*2^(-D11)</f>
        <v>11625</v>
      </c>
      <c r="L12" s="0" t="n">
        <f aca="false">L11-M11*H11</f>
        <v>1799.66666666666</v>
      </c>
      <c r="M12" s="0" t="n">
        <f aca="false">IF(L12&lt;0,-1,1)</f>
        <v>1</v>
      </c>
    </row>
    <row r="13" customFormat="false" ht="12.8" hidden="false" customHeight="false" outlineLevel="0" collapsed="false">
      <c r="D13" s="0" t="n">
        <v>4</v>
      </c>
      <c r="E13" s="0" t="n">
        <f aca="false">2^(-D13)</f>
        <v>0.0625</v>
      </c>
      <c r="F13" s="0" t="n">
        <f aca="false">ATAN(E13)</f>
        <v>0.0624188099959574</v>
      </c>
      <c r="G13" s="0" t="n">
        <f aca="false">F13*180/PI()</f>
        <v>3.57633437499735</v>
      </c>
      <c r="H13" s="0" t="n">
        <f aca="false">ROUND(G13/$G$9*$H$9,0)</f>
        <v>2604</v>
      </c>
      <c r="J13" s="0" t="n">
        <f aca="false">J12-K12*M12*2^(-D12)</f>
        <v>-7578.125</v>
      </c>
      <c r="K13" s="0" t="n">
        <f aca="false">K12+J12*M12*2^(-D12)</f>
        <v>10859.375</v>
      </c>
      <c r="L13" s="0" t="n">
        <f aca="false">L12-M12*H12</f>
        <v>-3388.33333333334</v>
      </c>
      <c r="M13" s="0" t="n">
        <f aca="false">IF(L13&lt;0,-1,1)</f>
        <v>-1</v>
      </c>
    </row>
    <row r="14" customFormat="false" ht="12.8" hidden="false" customHeight="false" outlineLevel="0" collapsed="false">
      <c r="D14" s="0" t="n">
        <v>5</v>
      </c>
      <c r="E14" s="0" t="n">
        <f aca="false">2^(-D14)</f>
        <v>0.03125</v>
      </c>
      <c r="F14" s="0" t="n">
        <f aca="false">ATAN(E14)</f>
        <v>0.0312398334302683</v>
      </c>
      <c r="G14" s="0" t="n">
        <f aca="false">F14*180/PI()</f>
        <v>1.78991060824607</v>
      </c>
      <c r="H14" s="0" t="n">
        <f aca="false">ROUND(G14/$G$9*$H$9,0)</f>
        <v>1303</v>
      </c>
      <c r="J14" s="0" t="n">
        <f aca="false">J13-K13*M13*2^(-D13)</f>
        <v>-6899.4140625</v>
      </c>
      <c r="K14" s="0" t="n">
        <f aca="false">K13+J13*M13*2^(-D13)</f>
        <v>11333.0078125</v>
      </c>
      <c r="L14" s="0" t="n">
        <f aca="false">L13-M13*H13</f>
        <v>-784.333333333336</v>
      </c>
      <c r="M14" s="0" t="n">
        <f aca="false">IF(L14&lt;0,-1,1)</f>
        <v>-1</v>
      </c>
    </row>
    <row r="15" customFormat="false" ht="12.8" hidden="false" customHeight="false" outlineLevel="0" collapsed="false">
      <c r="D15" s="0" t="n">
        <v>6</v>
      </c>
      <c r="E15" s="0" t="n">
        <f aca="false">2^(-D15)</f>
        <v>0.015625</v>
      </c>
      <c r="F15" s="0" t="n">
        <f aca="false">ATAN(E15)</f>
        <v>0.0156237286204768</v>
      </c>
      <c r="G15" s="0" t="n">
        <f aca="false">F15*180/PI()</f>
        <v>0.895173710211074</v>
      </c>
      <c r="H15" s="0" t="n">
        <f aca="false">ROUND(G15/$G$9*$H$9,0)</f>
        <v>652</v>
      </c>
      <c r="J15" s="0" t="n">
        <f aca="false">J14-K14*M14*2^(-D14)</f>
        <v>-6545.25756835938</v>
      </c>
      <c r="K15" s="0" t="n">
        <f aca="false">K14+J14*M14*2^(-D14)</f>
        <v>11548.6145019531</v>
      </c>
      <c r="L15" s="0" t="n">
        <f aca="false">L14-M14*H14</f>
        <v>518.666666666664</v>
      </c>
      <c r="M15" s="0" t="n">
        <f aca="false">IF(L15&lt;0,-1,1)</f>
        <v>1</v>
      </c>
    </row>
    <row r="16" customFormat="false" ht="12.8" hidden="false" customHeight="false" outlineLevel="0" collapsed="false">
      <c r="D16" s="0" t="n">
        <v>7</v>
      </c>
      <c r="E16" s="0" t="n">
        <f aca="false">2^(-D16)</f>
        <v>0.0078125</v>
      </c>
      <c r="F16" s="0" t="n">
        <f aca="false">ATAN(E16)</f>
        <v>0.00781234106010111</v>
      </c>
      <c r="G16" s="0" t="n">
        <f aca="false">F16*180/PI()</f>
        <v>0.447614170860553</v>
      </c>
      <c r="H16" s="0" t="n">
        <f aca="false">ROUND(G16/$G$9*$H$9,0)</f>
        <v>326</v>
      </c>
      <c r="J16" s="0" t="n">
        <f aca="false">J15-K15*M15*2^(-D15)</f>
        <v>-6725.70466995239</v>
      </c>
      <c r="K16" s="0" t="n">
        <f aca="false">K15+J15*M15*2^(-D15)</f>
        <v>11446.3448524475</v>
      </c>
      <c r="L16" s="0" t="n">
        <f aca="false">L15-M15*H15</f>
        <v>-133.333333333336</v>
      </c>
      <c r="M16" s="0" t="n">
        <f aca="false">IF(L16&lt;0,-1,1)</f>
        <v>-1</v>
      </c>
    </row>
    <row r="17" customFormat="false" ht="12.8" hidden="false" customHeight="false" outlineLevel="0" collapsed="false">
      <c r="D17" s="0" t="n">
        <v>8</v>
      </c>
      <c r="E17" s="0" t="n">
        <f aca="false">2^(-D17)</f>
        <v>0.00390625</v>
      </c>
      <c r="F17" s="0" t="n">
        <f aca="false">ATAN(E17)</f>
        <v>0.00390623013196697</v>
      </c>
      <c r="G17" s="0" t="n">
        <f aca="false">F17*180/PI()</f>
        <v>0.223810500368538</v>
      </c>
      <c r="H17" s="0" t="n">
        <f aca="false">ROUND(G17/$G$9*$H$9,0)</f>
        <v>163</v>
      </c>
      <c r="J17" s="0" t="n">
        <f aca="false">J16-K16*M16*2^(-D16)</f>
        <v>-6636.28010079265</v>
      </c>
      <c r="K17" s="0" t="n">
        <f aca="false">K16+J16*M16*2^(-D16)</f>
        <v>11498.8894201815</v>
      </c>
      <c r="L17" s="0" t="n">
        <f aca="false">L16-M16*H16</f>
        <v>192.666666666664</v>
      </c>
      <c r="M17" s="0" t="n">
        <f aca="false">IF(L17&lt;0,-1,1)</f>
        <v>1</v>
      </c>
    </row>
    <row r="18" customFormat="false" ht="12.8" hidden="false" customHeight="false" outlineLevel="0" collapsed="false">
      <c r="D18" s="0" t="n">
        <v>9</v>
      </c>
      <c r="E18" s="0" t="n">
        <f aca="false">2^(-D18)</f>
        <v>0.001953125</v>
      </c>
      <c r="F18" s="0" t="n">
        <f aca="false">ATAN(E18)</f>
        <v>0.00195312251647882</v>
      </c>
      <c r="G18" s="0" t="n">
        <f aca="false">F18*180/PI()</f>
        <v>0.111905677066207</v>
      </c>
      <c r="H18" s="0" t="n">
        <f aca="false">ROUND(G18/$G$9*$H$9,0)</f>
        <v>81</v>
      </c>
      <c r="J18" s="0" t="n">
        <f aca="false">J17-K17*M17*2^(-D17)</f>
        <v>-6681.19763759023</v>
      </c>
      <c r="K18" s="0" t="n">
        <f aca="false">K17+J17*M17*2^(-D17)</f>
        <v>11472.9664510378</v>
      </c>
      <c r="L18" s="0" t="n">
        <f aca="false">L17-M17*H17</f>
        <v>29.6666666666642</v>
      </c>
      <c r="M18" s="0" t="n">
        <f aca="false">IF(L18&lt;0,-1,1)</f>
        <v>1</v>
      </c>
    </row>
    <row r="19" customFormat="false" ht="12.8" hidden="false" customHeight="false" outlineLevel="0" collapsed="false">
      <c r="D19" s="0" t="n">
        <v>10</v>
      </c>
      <c r="E19" s="0" t="n">
        <f aca="false">2^(-D19)</f>
        <v>0.0009765625</v>
      </c>
      <c r="F19" s="0" t="n">
        <f aca="false">ATAN(E19)</f>
        <v>0.000976562189559319</v>
      </c>
      <c r="G19" s="0" t="n">
        <f aca="false">F19*180/PI()</f>
        <v>0.0559528918938037</v>
      </c>
      <c r="H19" s="0" t="n">
        <f aca="false">ROUND(G19/$G$9*$H$9,0)</f>
        <v>41</v>
      </c>
      <c r="J19" s="0" t="n">
        <f aca="false">J18-K18*M18*2^(-D18)</f>
        <v>-6703.60577518991</v>
      </c>
      <c r="K19" s="0" t="n">
        <f aca="false">K18+J18*M18*2^(-D18)</f>
        <v>11459.9172369019</v>
      </c>
      <c r="L19" s="0" t="n">
        <f aca="false">L18-M18*H18</f>
        <v>-51.3333333333358</v>
      </c>
      <c r="M19" s="0" t="n">
        <f aca="false">IF(L19&lt;0,-1,1)</f>
        <v>-1</v>
      </c>
    </row>
    <row r="20" customFormat="false" ht="12.8" hidden="false" customHeight="false" outlineLevel="0" collapsed="false">
      <c r="D20" s="0" t="n">
        <v>11</v>
      </c>
      <c r="E20" s="0" t="n">
        <f aca="false">2^(-D20)</f>
        <v>0.00048828125</v>
      </c>
      <c r="F20" s="0" t="n">
        <f aca="false">ATAN(E20)</f>
        <v>0.000488281211194898</v>
      </c>
      <c r="G20" s="0" t="n">
        <f aca="false">F20*180/PI()</f>
        <v>0.0279764526170037</v>
      </c>
      <c r="H20" s="0" t="n">
        <f aca="false">ROUND(G20/$G$9*$H$9,0)</f>
        <v>20</v>
      </c>
      <c r="J20" s="0" t="n">
        <f aca="false">J19-K19*M19*2^(-D19)</f>
        <v>-6692.41444976325</v>
      </c>
      <c r="K20" s="0" t="n">
        <f aca="false">K19+J19*M19*2^(-D19)</f>
        <v>11466.4637269167</v>
      </c>
      <c r="L20" s="0" t="n">
        <f aca="false">L19-M19*H19</f>
        <v>-10.3333333333358</v>
      </c>
      <c r="M20" s="0" t="n">
        <f aca="false">IF(L20&lt;0,-1,1)</f>
        <v>-1</v>
      </c>
    </row>
    <row r="21" customFormat="false" ht="12.8" hidden="false" customHeight="false" outlineLevel="0" collapsed="false">
      <c r="D21" s="0" t="n">
        <v>12</v>
      </c>
      <c r="E21" s="0" t="n">
        <f aca="false">2^(-D21)</f>
        <v>0.000244140625</v>
      </c>
      <c r="F21" s="0" t="n">
        <f aca="false">ATAN(E21)</f>
        <v>0.000244140620149362</v>
      </c>
      <c r="G21" s="0" t="n">
        <f aca="false">F21*180/PI()</f>
        <v>0.013988227142265</v>
      </c>
      <c r="H21" s="0" t="n">
        <f aca="false">ROUND(G21/$G$9*$H$9,0)</f>
        <v>10</v>
      </c>
      <c r="J21" s="0" t="n">
        <f aca="false">J20-K20*M20*2^(-D20)</f>
        <v>-6686.81559052159</v>
      </c>
      <c r="K21" s="0" t="n">
        <f aca="false">K20+J20*M20*2^(-D20)</f>
        <v>11469.7315074098</v>
      </c>
      <c r="L21" s="0" t="n">
        <f aca="false">L20-M20*H20</f>
        <v>9.66666666666424</v>
      </c>
      <c r="M21" s="0" t="n">
        <f aca="false">IF(L21&lt;0,-1,1)</f>
        <v>1</v>
      </c>
    </row>
    <row r="22" customFormat="false" ht="12.8" hidden="false" customHeight="false" outlineLevel="0" collapsed="false">
      <c r="D22" s="0" t="n">
        <v>13</v>
      </c>
      <c r="E22" s="0" t="n">
        <f aca="false">2^(-D22)</f>
        <v>0.0001220703125</v>
      </c>
      <c r="F22" s="0" t="n">
        <f aca="false">ATAN(E22)</f>
        <v>0.00012207031189367</v>
      </c>
      <c r="G22" s="0" t="n">
        <f aca="false">F22*180/PI()</f>
        <v>0.00699411367535292</v>
      </c>
      <c r="H22" s="0" t="n">
        <f aca="false">ROUND(G22/$G$9*$H$9,0)</f>
        <v>5</v>
      </c>
      <c r="J22" s="0" t="n">
        <f aca="false">J21-K21*M21*2^(-D21)</f>
        <v>-6689.61581794039</v>
      </c>
      <c r="K22" s="0" t="n">
        <f aca="false">K21+J21*M21*2^(-D21)</f>
        <v>11468.0989840722</v>
      </c>
      <c r="L22" s="0" t="n">
        <f aca="false">L21-M21*H21</f>
        <v>-0.333333333335759</v>
      </c>
      <c r="M22" s="0" t="n">
        <f aca="false">IF(L22&lt;0,-1,1)</f>
        <v>-1</v>
      </c>
    </row>
    <row r="23" customFormat="false" ht="12.8" hidden="false" customHeight="false" outlineLevel="0" collapsed="false">
      <c r="D23" s="0" t="n">
        <v>14</v>
      </c>
      <c r="E23" s="0" t="n">
        <f aca="false">2^(-D23)</f>
        <v>6.103515625E-005</v>
      </c>
      <c r="F23" s="0" t="n">
        <f aca="false">ATAN(E23)</f>
        <v>6.10351561742088E-005</v>
      </c>
      <c r="G23" s="0" t="n">
        <f aca="false">F23*180/PI()</f>
        <v>0.00349705685070401</v>
      </c>
      <c r="H23" s="0" t="n">
        <f aca="false">ROUND(G23/$G$9*$H$9,0)</f>
        <v>3</v>
      </c>
      <c r="J23" s="0" t="n">
        <f aca="false">J22-K22*M22*2^(-D22)</f>
        <v>-6688.21590351363</v>
      </c>
      <c r="K23" s="0" t="n">
        <f aca="false">K22+J22*M22*2^(-D22)</f>
        <v>11468.9155875656</v>
      </c>
      <c r="L23" s="0" t="n">
        <f aca="false">L22-M22*H22</f>
        <v>4.66666666666424</v>
      </c>
      <c r="M23" s="0" t="n">
        <f aca="false">IF(L23&lt;0,-1,1)</f>
        <v>1</v>
      </c>
    </row>
    <row r="24" customFormat="false" ht="12.8" hidden="false" customHeight="false" outlineLevel="0" collapsed="false">
      <c r="D24" s="0" t="n">
        <v>15</v>
      </c>
      <c r="E24" s="0" t="n">
        <f aca="false">2^(-D24)</f>
        <v>3.0517578125E-005</v>
      </c>
      <c r="F24" s="0" t="n">
        <f aca="false">ATAN(E24)</f>
        <v>3.05175781155261E-005</v>
      </c>
      <c r="G24" s="0" t="n">
        <f aca="false">F24*180/PI()</f>
        <v>0.00174852842698045</v>
      </c>
      <c r="H24" s="0" t="n">
        <f aca="false">ROUND(G24/$G$9*$H$9,0)</f>
        <v>1</v>
      </c>
      <c r="J24" s="0" t="n">
        <f aca="false">J23-K23*M23*2^(-D23)</f>
        <v>-6688.91591056853</v>
      </c>
      <c r="K24" s="0" t="n">
        <f aca="false">K23+J23*M23*2^(-D23)</f>
        <v>11468.5073712629</v>
      </c>
      <c r="L24" s="0" t="n">
        <f aca="false">L23-M23*H23</f>
        <v>1.66666666666424</v>
      </c>
      <c r="M24" s="0" t="n">
        <f aca="false">IF(L24&lt;0,-1,1)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2024-04-30T11:52:03Z</dcterms:created>
  <dc:creator/>
  <dc:description/>
  <dc:language>en-US</dc:language>
  <cp:lastModifiedBy/>
  <dcterms:modified xsi:type="dcterms:W3CDTF">2024-05-02T09:59:21Z</dcterms:modified>
  <cp:revision>1</cp:revision>
  <dc:subject/>
  <dc:title/>
</cp:coreProperties>
</file>