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1265" windowHeight="8370" firstSheet="6" activeTab="6"/>
  </bookViews>
  <sheets>
    <sheet name="INFO CIERRE SEPT 22" sheetId="2" state="hidden" r:id="rId1"/>
    <sheet name="M1 PRESUPUESTOS" sheetId="3" state="hidden" r:id="rId2"/>
    <sheet name="M2 PPTOS COMPRAS &amp; VENTAS" sheetId="4" state="hidden" r:id="rId3"/>
    <sheet name="M2 OTROS PPTOS OPERATIVOS" sheetId="5" state="hidden" r:id="rId4"/>
    <sheet name="M3 - ECONOMICO" sheetId="6" state="hidden" r:id="rId5"/>
    <sheet name="M3 FINANCIERO" sheetId="7" state="hidden" r:id="rId6"/>
    <sheet name="Estado de situación patrimonial" sheetId="8" r:id="rId7"/>
    <sheet name="M4 PPTO vs REAL" sheetId="9" state="hidden" r:id="rId8"/>
  </sheets>
  <calcPr calcId="145621"/>
  <extLst>
    <ext uri="GoogleSheetsCustomDataVersion1">
      <go:sheetsCustomData xmlns:go="http://customooxmlschemas.google.com/" r:id="rId13" roundtripDataSignature="AMtx7mjCVAF/71Rok5UntnTwWnIDuzkl6w=="/>
    </ext>
  </extLst>
</workbook>
</file>

<file path=xl/calcChain.xml><?xml version="1.0" encoding="utf-8"?>
<calcChain xmlns="http://schemas.openxmlformats.org/spreadsheetml/2006/main">
  <c r="F21" i="8" l="1"/>
  <c r="C22" i="8"/>
  <c r="F12" i="8"/>
  <c r="B60" i="9" l="1"/>
  <c r="D59" i="9"/>
  <c r="B58" i="9"/>
  <c r="D57" i="9"/>
  <c r="D56" i="9"/>
  <c r="C55" i="9"/>
  <c r="D55" i="9" s="1"/>
  <c r="C54" i="9"/>
  <c r="D54" i="9" s="1"/>
  <c r="C53" i="9"/>
  <c r="D53" i="9" s="1"/>
  <c r="D52" i="9"/>
  <c r="C52" i="9"/>
  <c r="C51" i="9"/>
  <c r="D51" i="9" s="1"/>
  <c r="D50" i="9"/>
  <c r="D48" i="9"/>
  <c r="C48" i="9"/>
  <c r="B48" i="9"/>
  <c r="D47" i="9"/>
  <c r="D31" i="9"/>
  <c r="D29" i="9"/>
  <c r="D28" i="9"/>
  <c r="C25" i="9"/>
  <c r="C22" i="9"/>
  <c r="B22" i="9"/>
  <c r="D22" i="9" s="1"/>
  <c r="B21" i="9"/>
  <c r="D21" i="9" s="1"/>
  <c r="C16" i="9"/>
  <c r="C12" i="8"/>
  <c r="B31" i="5"/>
  <c r="B30" i="5"/>
  <c r="B29" i="5"/>
  <c r="D18" i="5"/>
  <c r="C18" i="5"/>
  <c r="C23" i="9" s="1"/>
  <c r="B18" i="5"/>
  <c r="E18" i="5" s="1"/>
  <c r="E17" i="5"/>
  <c r="C16" i="5"/>
  <c r="D15" i="5"/>
  <c r="C15" i="5"/>
  <c r="C20" i="9" s="1"/>
  <c r="B15" i="5"/>
  <c r="E15" i="5" s="1"/>
  <c r="B84" i="4"/>
  <c r="E77" i="4"/>
  <c r="D77" i="4"/>
  <c r="C77" i="4"/>
  <c r="B77" i="4"/>
  <c r="D76" i="4"/>
  <c r="C76" i="4"/>
  <c r="C78" i="4" s="1"/>
  <c r="B76" i="4"/>
  <c r="B83" i="4" s="1"/>
  <c r="B68" i="4"/>
  <c r="C11" i="9" s="1"/>
  <c r="C67" i="4"/>
  <c r="B67" i="4"/>
  <c r="C10" i="9" s="1"/>
  <c r="B56" i="4"/>
  <c r="B17" i="9" s="1"/>
  <c r="C55" i="4"/>
  <c r="B55" i="4"/>
  <c r="B16" i="9" s="1"/>
  <c r="B50" i="4"/>
  <c r="B25" i="9" s="1"/>
  <c r="D25" i="9" s="1"/>
  <c r="C49" i="4"/>
  <c r="B49" i="4"/>
  <c r="C48" i="4"/>
  <c r="C50" i="4" s="1"/>
  <c r="B48" i="4"/>
  <c r="B43" i="4"/>
  <c r="C42" i="4"/>
  <c r="B35" i="4"/>
  <c r="D34" i="4"/>
  <c r="C34" i="4"/>
  <c r="E34" i="4" s="1"/>
  <c r="B34" i="4"/>
  <c r="D33" i="4"/>
  <c r="D35" i="4" s="1"/>
  <c r="C33" i="4"/>
  <c r="C35" i="4" s="1"/>
  <c r="B33" i="4"/>
  <c r="B42" i="4" s="1"/>
  <c r="C27" i="4"/>
  <c r="C68" i="4" s="1"/>
  <c r="C84" i="4" s="1"/>
  <c r="D26" i="4"/>
  <c r="D42" i="4" s="1"/>
  <c r="C26" i="4"/>
  <c r="D13" i="4"/>
  <c r="C13" i="4"/>
  <c r="B13" i="4"/>
  <c r="E12" i="4"/>
  <c r="E11" i="4"/>
  <c r="E13" i="4" s="1"/>
  <c r="D37" i="2"/>
  <c r="D36" i="2"/>
  <c r="D34" i="2"/>
  <c r="D35" i="2" s="1"/>
  <c r="D25" i="2" s="1"/>
  <c r="E23" i="2"/>
  <c r="D18" i="2"/>
  <c r="E18" i="2" s="1"/>
  <c r="D12" i="2"/>
  <c r="D13" i="2" s="1"/>
  <c r="E13" i="2" s="1"/>
  <c r="D11" i="2"/>
  <c r="C12" i="9" l="1"/>
  <c r="C13" i="9" s="1"/>
  <c r="B44" i="4"/>
  <c r="E42" i="4"/>
  <c r="D11" i="9"/>
  <c r="E43" i="4"/>
  <c r="B85" i="4"/>
  <c r="B10" i="9"/>
  <c r="D43" i="4"/>
  <c r="D44" i="4" s="1"/>
  <c r="D58" i="9"/>
  <c r="B18" i="9"/>
  <c r="D16" i="9"/>
  <c r="D83" i="4"/>
  <c r="C17" i="9"/>
  <c r="D17" i="9" s="1"/>
  <c r="D33" i="2"/>
  <c r="E26" i="2"/>
  <c r="E27" i="2" s="1"/>
  <c r="D21" i="2" s="1"/>
  <c r="E21" i="2" s="1"/>
  <c r="G18" i="2" s="1"/>
  <c r="C44" i="4"/>
  <c r="C57" i="4"/>
  <c r="B32" i="5"/>
  <c r="B38" i="5"/>
  <c r="B46" i="5" s="1"/>
  <c r="B11" i="9"/>
  <c r="B20" i="9"/>
  <c r="B23" i="9"/>
  <c r="D23" i="9" s="1"/>
  <c r="D78" i="4"/>
  <c r="C43" i="4"/>
  <c r="D48" i="4"/>
  <c r="B19" i="5"/>
  <c r="E33" i="4"/>
  <c r="E35" i="4" s="1"/>
  <c r="C83" i="4"/>
  <c r="C85" i="4" s="1"/>
  <c r="D16" i="5"/>
  <c r="E16" i="5" s="1"/>
  <c r="E19" i="5" s="1"/>
  <c r="C19" i="5"/>
  <c r="C30" i="5"/>
  <c r="D55" i="4"/>
  <c r="B78" i="4"/>
  <c r="D27" i="4"/>
  <c r="E55" i="4"/>
  <c r="C29" i="5"/>
  <c r="C31" i="5"/>
  <c r="C56" i="4"/>
  <c r="E76" i="4"/>
  <c r="E78" i="4" s="1"/>
  <c r="D67" i="4"/>
  <c r="B57" i="4"/>
  <c r="C58" i="9"/>
  <c r="C60" i="9" s="1"/>
  <c r="D60" i="9" s="1"/>
  <c r="B37" i="5"/>
  <c r="B45" i="5" s="1"/>
  <c r="B39" i="5"/>
  <c r="B47" i="5" s="1"/>
  <c r="B48" i="5" l="1"/>
  <c r="D19" i="5"/>
  <c r="D20" i="9"/>
  <c r="E44" i="4"/>
  <c r="C37" i="5"/>
  <c r="C32" i="5"/>
  <c r="D29" i="5"/>
  <c r="D85" i="4"/>
  <c r="C18" i="9"/>
  <c r="D18" i="9" s="1"/>
  <c r="E83" i="4"/>
  <c r="E85" i="4" s="1"/>
  <c r="B12" i="9"/>
  <c r="D10" i="9"/>
  <c r="D12" i="9" s="1"/>
  <c r="D31" i="5"/>
  <c r="C39" i="5"/>
  <c r="D56" i="4"/>
  <c r="E56" i="4" s="1"/>
  <c r="E57" i="4" s="1"/>
  <c r="D49" i="4"/>
  <c r="E49" i="4" s="1"/>
  <c r="D68" i="4"/>
  <c r="D84" i="4" s="1"/>
  <c r="E84" i="4" s="1"/>
  <c r="D50" i="4"/>
  <c r="D30" i="5"/>
  <c r="C38" i="5"/>
  <c r="E31" i="5"/>
  <c r="B40" i="5"/>
  <c r="E48" i="4"/>
  <c r="E50" i="4" s="1"/>
  <c r="D38" i="5" l="1"/>
  <c r="E38" i="5" s="1"/>
  <c r="E30" i="5"/>
  <c r="D39" i="5"/>
  <c r="E39" i="5" s="1"/>
  <c r="C47" i="5"/>
  <c r="D57" i="4"/>
  <c r="D32" i="5"/>
  <c r="D37" i="5"/>
  <c r="D45" i="5" s="1"/>
  <c r="C46" i="5"/>
  <c r="B13" i="9"/>
  <c r="D13" i="9" s="1"/>
  <c r="B14" i="9"/>
  <c r="C40" i="5"/>
  <c r="B24" i="9"/>
  <c r="E29" i="5"/>
  <c r="C45" i="5"/>
  <c r="C14" i="9" l="1"/>
  <c r="B19" i="9"/>
  <c r="D47" i="5"/>
  <c r="E47" i="5" s="1"/>
  <c r="E32" i="5"/>
  <c r="D46" i="5"/>
  <c r="D48" i="5" s="1"/>
  <c r="C48" i="5"/>
  <c r="E45" i="5"/>
  <c r="D40" i="5"/>
  <c r="E37" i="5"/>
  <c r="E40" i="5" s="1"/>
  <c r="B26" i="9"/>
  <c r="C19" i="9" l="1"/>
  <c r="D19" i="9"/>
  <c r="E46" i="5"/>
  <c r="B27" i="9"/>
  <c r="C24" i="9"/>
  <c r="E48" i="5"/>
  <c r="D14" i="9"/>
  <c r="B30" i="9" l="1"/>
  <c r="C26" i="9"/>
  <c r="D24" i="9"/>
  <c r="B32" i="9" l="1"/>
  <c r="C27" i="9"/>
  <c r="D26" i="9"/>
  <c r="C30" i="9" l="1"/>
  <c r="D27" i="9"/>
  <c r="C32" i="9" l="1"/>
  <c r="D32" i="9" s="1"/>
  <c r="D30" i="9"/>
</calcChain>
</file>

<file path=xl/comments1.xml><?xml version="1.0" encoding="utf-8"?>
<comments xmlns="http://schemas.openxmlformats.org/spreadsheetml/2006/main">
  <authors>
    <author/>
  </authors>
  <commentList>
    <comment ref="B16" authorId="0">
      <text>
        <r>
          <rPr>
            <sz val="11"/>
            <color theme="1"/>
            <rFont val="Calibri"/>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hZs4Obarkj7ARoNEOKjl7RykUF1w=="/>
    </ext>
  </extLst>
</comments>
</file>

<file path=xl/sharedStrings.xml><?xml version="1.0" encoding="utf-8"?>
<sst xmlns="http://schemas.openxmlformats.org/spreadsheetml/2006/main" count="498" uniqueCount="275">
  <si>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</si>
  <si>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</si>
  <si>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</si>
  <si>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</si>
  <si>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</si>
  <si>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</si>
  <si>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</si>
  <si>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</si>
  <si>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</si>
  <si>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</si>
  <si>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</si>
  <si>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</si>
  <si>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</si>
  <si>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</si>
  <si>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</si>
  <si>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</si>
  <si>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</si>
  <si>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</si>
  <si>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</si>
  <si>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</si>
  <si>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</si>
  <si>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</si>
  <si>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</si>
  <si>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</si>
  <si>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</si>
  <si>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</si>
  <si>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</si>
  <si>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</si>
  <si>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</si>
  <si>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</si>
  <si>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</si>
  <si>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</si>
  <si>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</si>
  <si>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</si>
  <si>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</si>
  <si>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</si>
  <si>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</si>
  <si>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</si>
  <si>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</si>
  <si>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</si>
  <si>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</si>
  <si>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</si>
  <si>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</si>
  <si>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</si>
  <si>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</si>
  <si>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</si>
  <si>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</si>
  <si>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</si>
  <si>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</si>
  <si>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</si>
  <si>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</si>
  <si>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</si>
  <si>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</si>
  <si>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</si>
  <si>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</si>
  <si>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</si>
  <si>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</si>
  <si>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</si>
  <si>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</si>
  <si>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</si>
  <si>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</si>
  <si>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</si>
  <si>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</si>
  <si>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</si>
  <si>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</si>
  <si>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</si>
  <si>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</si>
  <si>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</si>
  <si>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</si>
  <si>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</si>
  <si>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</si>
  <si>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</si>
  <si>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</si>
  <si>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</si>
  <si>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</si>
  <si>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</si>
  <si>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</si>
  <si>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</si>
  <si>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</si>
  <si>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</si>
  <si>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</si>
  <si>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</si>
  <si>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</si>
  <si>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</si>
  <si>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</si>
  <si>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</si>
  <si>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</si>
  <si>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</si>
  <si>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</si>
  <si>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</si>
  <si>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</si>
  <si>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</si>
  <si>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</si>
  <si>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</si>
  <si>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</si>
  <si>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</si>
  <si>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</si>
  <si>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</si>
  <si>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</si>
  <si>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</si>
  <si>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</si>
  <si>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</si>
  <si>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</si>
  <si>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</si>
  <si>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</si>
  <si>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</si>
  <si>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</si>
  <si>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</si>
  <si>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</si>
  <si>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</si>
  <si>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</si>
  <si>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</si>
  <si>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</si>
  <si>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</si>
  <si>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</si>
  <si>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</si>
  <si>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</si>
  <si>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</si>
  <si>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</si>
  <si>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</si>
  <si>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</si>
  <si>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</si>
  <si>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</si>
  <si>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</si>
  <si>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</si>
  <si>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</si>
  <si>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</si>
  <si>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</si>
  <si>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</si>
  <si>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</si>
  <si>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</si>
  <si>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</si>
  <si>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</si>
  <si>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</si>
  <si>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</si>
  <si>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</si>
  <si>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</si>
  <si>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</si>
  <si>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</si>
  <si>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</si>
  <si>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</si>
  <si>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</si>
  <si>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</si>
  <si>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</si>
  <si>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</si>
  <si>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</si>
  <si>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</si>
  <si>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</si>
  <si>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</si>
  <si>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</si>
  <si>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</si>
  <si>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</si>
  <si>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</si>
  <si>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</si>
  <si>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El Gerente de Admnistración y Finanzas ya cuenta con la información de los presupuestos operativos.  Es mucha información, por lo tanto solicita de su ayuda para el armado del presupuesto integral. Comenzando por el económico</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</si>
  <si>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</si>
  <si>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</si>
  <si>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</si>
  <si>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</si>
  <si>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</si>
  <si>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</si>
  <si>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</si>
  <si>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</si>
  <si>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</si>
  <si>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</si>
  <si>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</si>
  <si>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</si>
  <si>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</si>
  <si>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</si>
  <si>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Finalizado el económico, seguiremos por el Financiero.  El Gerente de Adm &amp; Fzas está muy contento con su particpación y destaca constantemente su predisposición al respecto.  Por ello una vez más, lo convoca para la elaboración del presupuesto.  Debajo cierta información que será de utilidad para el armado de éste:</t>
  </si>
  <si>
    <t>1) CLIENTES - toda la venta se produce en cuenta corriente a 30 días - Excelentes clientes pagan en tiempo y forma</t>
  </si>
  <si>
    <t>2) PROVEEDORES - Forma de pago 60 días</t>
  </si>
  <si>
    <t>3) SALARIOS &amp; CS - se abonan los primeros días el mes siguiente a su devengamiento. Para las cargas sociales considerar también las retenciones a los empleados</t>
  </si>
  <si>
    <t>4) ALQUILER - se paga del 1 a 10 del mes de su devengamiento - IVA 21%</t>
  </si>
  <si>
    <t>5) SEGUROS - se paga del 1 al 15 del mes de su devengamiento - IVA 21%</t>
  </si>
  <si>
    <t>6) SERV PUBLICOS - se pagan del 20 al 30 del mes de su devengamiento - IVA 27%</t>
  </si>
  <si>
    <t>7) IIBB - se paga el impuesto del 10 al 25 del mes siguiente</t>
  </si>
  <si>
    <t>8) IVA - realice el cálculo según compras y ventas estimadas.  El pago se produce del 18 al 30 del mes siguiente. Alícuota 10.5%. Considere el alquiler, seguros y serv públicos</t>
  </si>
  <si>
    <t>*** CLIENTES &amp; PROVEEDORES TIENEN IVA 10.5% - considerar para el cálculo de cobro y pago</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</si>
  <si>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</si>
  <si>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</si>
  <si>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</si>
  <si>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</si>
  <si>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</si>
  <si>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</si>
  <si>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</si>
  <si>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</si>
  <si>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</si>
  <si>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</si>
  <si>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</si>
  <si>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</si>
  <si>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</si>
  <si>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</si>
  <si>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</si>
  <si>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</si>
  <si>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</si>
  <si>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</si>
  <si>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</si>
  <si>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</si>
  <si>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</si>
  <si>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</si>
  <si>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</si>
  <si>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</si>
  <si>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</si>
  <si>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r>
      <rPr>
        <b/>
        <i/>
        <sz val="10"/>
        <color rgb="FF000000"/>
        <rFont val="Tahoma"/>
      </rPr>
      <t>ACTIVOS
ACTIVOS CORRIENTES</t>
    </r>
  </si>
  <si>
    <r>
      <rPr>
        <b/>
        <i/>
        <sz val="10"/>
        <color rgb="FF000000"/>
        <rFont val="Tahoma"/>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</si>
  <si>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</si>
  <si>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</si>
  <si>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</si>
  <si>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</si>
  <si>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</si>
  <si>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</si>
  <si>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</si>
  <si>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</si>
  <si>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</si>
  <si>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</si>
  <si>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</si>
  <si>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</si>
  <si>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</si>
  <si>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</si>
  <si>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</si>
  <si>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</si>
  <si>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</si>
  <si>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</si>
  <si>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</si>
  <si>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</si>
  <si>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</si>
  <si>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</si>
  <si>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</si>
  <si>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</si>
  <si>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</si>
  <si>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</si>
  <si>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</si>
  <si>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</si>
  <si>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</si>
  <si>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</si>
  <si>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</si>
  <si>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</si>
  <si>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</si>
  <si>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</si>
  <si>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</si>
  <si>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</si>
  <si>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</si>
  <si>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</si>
  <si>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</si>
  <si>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</si>
  <si>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</si>
  <si>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</si>
  <si>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</si>
  <si>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</si>
  <si>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</si>
  <si>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</si>
  <si>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</si>
  <si>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</si>
  <si>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</si>
  <si>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</si>
  <si>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</si>
  <si>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</si>
  <si>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</si>
  <si>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</si>
  <si>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</si>
  <si>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</si>
  <si>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</si>
  <si>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</si>
  <si>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</si>
  <si>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</si>
  <si>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</si>
  <si>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</si>
  <si>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</si>
  <si>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</si>
  <si>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</si>
  <si>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</si>
  <si>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</si>
  <si>
    <t>Serv Publ</t>
  </si>
  <si>
    <t>Salarios y Carga 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</si>
</sst>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 #,##0.00_-;\-&quot;$&quot;\ * #,##0.00_-;_-&quot;$&quot;\ * &quot;-&quot;??_-;_-@_-"/>
    <numFmt numFmtId="164" formatCode="_ * #,##0.00_ ;_ * \-#,##0.00_ ;_ * &quot;-&quot;??_ ;_ @_ "/>
    <numFmt numFmtId="165" formatCode="_ * #,##0_ ;_ * \-#,##0_ ;_ * &quot;-&quot;??_ ;_ @_ "/>
    <numFmt numFmtId="166" formatCode="0.000%"/>
    <numFmt numFmtId="167" formatCode="\$\ #,##0.00"/>
    <numFmt numFmtId="168" formatCode="_-* #,##0.00_-;\-* #,##0.00_-;_-* &quot;-&quot;??_-;_-@"/>
  </numFmts>
  <fonts count="56">
    <font>
      <sz val="11"/>
      <color theme="1"/>
      <name val="Calibri"/>
      <scheme val="minor"/>
    </font>
    <font>
      <b/>
      <sz val="16"/>
      <color rgb="FF008000"/>
      <name val="Tahoma"/>
    </font>
    <font>
      <sz val="11"/>
      <name val="Calibri"/>
    </font>
    <font>
      <sz val="11"/>
      <color theme="1"/>
      <name val="Tahoma"/>
    </font>
    <font>
      <i/>
      <sz val="11"/>
      <color theme="1"/>
      <name val="Tahoma"/>
    </font>
    <font>
      <b/>
      <u/>
      <sz val="11"/>
      <color theme="1"/>
      <name val="Tahoma"/>
    </font>
    <font>
      <b/>
      <sz val="16"/>
      <color rgb="FF5F497A"/>
      <name val="Tahoma"/>
    </font>
    <font>
      <b/>
      <sz val="12"/>
      <color rgb="FF5F497A"/>
      <name val="Tahoma"/>
    </font>
    <font>
      <b/>
      <sz val="11"/>
      <color rgb="FF0066CC"/>
      <name val="Tahoma"/>
    </font>
    <font>
      <b/>
      <sz val="11"/>
      <color theme="1"/>
      <name val="Tahoma"/>
    </font>
    <font>
      <b/>
      <sz val="9"/>
      <color theme="1"/>
      <name val="Tahoma"/>
    </font>
    <font>
      <b/>
      <sz val="14"/>
      <color theme="1"/>
      <name val="Tahoma"/>
    </font>
    <font>
      <sz val="11"/>
      <color theme="1"/>
      <name val="Calibri"/>
    </font>
    <font>
      <sz val="11"/>
      <color theme="1"/>
      <name val="Calibri"/>
    </font>
    <font>
      <b/>
      <sz val="11"/>
      <color rgb="FFE36C09"/>
      <name val="Calibri"/>
    </font>
    <font>
      <b/>
      <sz val="11"/>
      <color rgb="FFFF0000"/>
      <name val="Calibri"/>
    </font>
    <font>
      <sz val="10"/>
      <color theme="1"/>
      <name val="Calibri"/>
    </font>
    <font>
      <b/>
      <sz val="11"/>
      <color rgb="FF3F3F3F"/>
      <name val="Tahoma"/>
    </font>
    <font>
      <b/>
      <sz val="11"/>
      <color rgb="FFFF0000"/>
      <name val="Tahoma"/>
    </font>
    <font>
      <b/>
      <sz val="11"/>
      <color rgb="FF5F497A"/>
      <name val="Tahoma"/>
    </font>
    <font>
      <b/>
      <sz val="10"/>
      <color theme="1"/>
      <name val="Tahoma"/>
    </font>
    <font>
      <b/>
      <sz val="8"/>
      <color theme="1"/>
      <name val="Tahoma"/>
    </font>
    <font>
      <b/>
      <sz val="6"/>
      <color theme="1"/>
      <name val="Tahoma"/>
    </font>
    <font>
      <sz val="10"/>
      <color theme="1"/>
      <name val="Tahoma"/>
    </font>
    <font>
      <sz val="10"/>
      <color rgb="FF000000"/>
      <name val="Tahoma"/>
    </font>
    <font>
      <b/>
      <sz val="10"/>
      <color rgb="FF000000"/>
      <name val="Tahoma"/>
    </font>
    <font>
      <b/>
      <i/>
      <sz val="10"/>
      <color theme="1"/>
      <name val="Tahoma"/>
    </font>
    <font>
      <sz val="10"/>
      <color rgb="FFFF0000"/>
      <name val="Tahoma"/>
    </font>
    <font>
      <b/>
      <sz val="10"/>
      <color rgb="FFFF0000"/>
      <name val="Tahoma"/>
    </font>
    <font>
      <u/>
      <sz val="11"/>
      <color theme="1"/>
      <name val="Tahoma"/>
    </font>
    <font>
      <b/>
      <sz val="11"/>
      <color rgb="FFE36C09"/>
      <name val="Tahoma"/>
    </font>
    <font>
      <b/>
      <sz val="10"/>
      <color theme="1"/>
      <name val="Calibri"/>
    </font>
    <font>
      <sz val="8"/>
      <color rgb="FFFF0000"/>
      <name val="Tahoma"/>
    </font>
    <font>
      <b/>
      <sz val="8"/>
      <color rgb="FFFF0000"/>
      <name val="Tahoma"/>
    </font>
    <font>
      <b/>
      <i/>
      <sz val="8"/>
      <color theme="1"/>
      <name val="Tahoma"/>
    </font>
    <font>
      <sz val="8"/>
      <color theme="1"/>
      <name val="Tahoma"/>
    </font>
    <font>
      <sz val="8"/>
      <color rgb="FF0066CC"/>
      <name val="Tahoma"/>
    </font>
    <font>
      <b/>
      <sz val="14"/>
      <color rgb="FFE36C09"/>
      <name val="Tahoma"/>
    </font>
    <font>
      <b/>
      <i/>
      <sz val="9"/>
      <color theme="1"/>
      <name val="Tahoma"/>
    </font>
    <font>
      <sz val="9"/>
      <color theme="1"/>
      <name val="Arial"/>
    </font>
    <font>
      <sz val="9"/>
      <color theme="1"/>
      <name val="Tahoma"/>
    </font>
    <font>
      <i/>
      <sz val="10"/>
      <color theme="1"/>
      <name val="Tahoma"/>
    </font>
    <font>
      <b/>
      <sz val="12"/>
      <color theme="1"/>
      <name val="Tahoma"/>
    </font>
    <font>
      <b/>
      <sz val="12"/>
      <color rgb="FFFF0000"/>
      <name val="Tahoma"/>
    </font>
    <font>
      <b/>
      <sz val="18"/>
      <color rgb="FF008000"/>
      <name val="Tahoma"/>
    </font>
    <font>
      <b/>
      <sz val="11"/>
      <color rgb="FFFFFFFF"/>
      <name val="Tahoma"/>
    </font>
    <font>
      <b/>
      <sz val="11"/>
      <color rgb="FF000000"/>
      <name val="Tahoma"/>
    </font>
    <font>
      <sz val="11"/>
      <color rgb="FF000000"/>
      <name val="Tahoma"/>
    </font>
    <font>
      <sz val="11"/>
      <color rgb="FFFF0000"/>
      <name val="Tahoma"/>
    </font>
    <font>
      <b/>
      <i/>
      <sz val="11"/>
      <color rgb="FF000000"/>
      <name val="Tahoma"/>
    </font>
    <font>
      <b/>
      <i/>
      <sz val="10"/>
      <color rgb="FF000000"/>
      <name val="Tahoma"/>
    </font>
    <font>
      <sz val="11"/>
      <color theme="1"/>
      <name val="Calibri"/>
      <scheme val="minor"/>
    </font>
    <font>
      <sz val="11"/>
      <color rgb="FFFF0000"/>
      <name val="Calibri"/>
      <family val="2"/>
      <scheme val="minor"/>
    </font>
    <font>
      <sz val="10"/>
      <color rgb="FFFF0000"/>
      <name val="Tahoma"/>
      <family val="2"/>
    </font>
    <font>
      <b/>
      <sz val="10"/>
      <color rgb="FFFF0000"/>
      <name val="Tahoma"/>
      <family val="2"/>
    </font>
    <font>
      <b/>
      <sz val="12"/>
      <color theme="1"/>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2">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44" fontId="51" fillId="0" borderId="0" applyFont="0" applyFill="0" applyBorder="0" applyAlignment="0" applyProtection="0"/>
  </cellStyleXfs>
  <cellXfs count="312">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3" xfId="0" applyFont="1" applyFill="1" applyBorder="1" applyAlignment="1">
      <alignment horizontal="center" wrapText="1"/>
    </xf>
    <xf numFmtId="165" fontId="8" fillId="4" borderId="3"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4" xfId="0" applyFont="1" applyBorder="1" applyAlignment="1">
      <alignment vertical="center" wrapText="1"/>
    </xf>
    <xf numFmtId="165" fontId="9" fillId="0" borderId="4"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4" xfId="0" applyFont="1" applyBorder="1" applyAlignment="1">
      <alignment vertical="center" wrapText="1"/>
    </xf>
    <xf numFmtId="165" fontId="9" fillId="0" borderId="4" xfId="0" applyNumberFormat="1" applyFont="1" applyBorder="1" applyAlignment="1">
      <alignment horizontal="right" vertical="center" wrapText="1"/>
    </xf>
    <xf numFmtId="164" fontId="3" fillId="0" borderId="0" xfId="0" applyNumberFormat="1" applyFont="1" applyAlignment="1"/>
    <xf numFmtId="0" fontId="3" fillId="0" borderId="4" xfId="0" applyFont="1" applyBorder="1" applyAlignment="1">
      <alignment vertical="center" wrapText="1"/>
    </xf>
    <xf numFmtId="165" fontId="3" fillId="0" borderId="4" xfId="0" applyNumberFormat="1" applyFont="1" applyBorder="1" applyAlignment="1">
      <alignment horizontal="right" wrapText="1"/>
    </xf>
    <xf numFmtId="165" fontId="3" fillId="0" borderId="4" xfId="0" applyNumberFormat="1" applyFont="1" applyBorder="1" applyAlignment="1">
      <alignment horizontal="right" vertical="center" wrapText="1"/>
    </xf>
    <xf numFmtId="165" fontId="3" fillId="0" borderId="4"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2" xfId="0" applyFont="1" applyFill="1" applyBorder="1" applyAlignment="1">
      <alignment horizontal="center"/>
    </xf>
    <xf numFmtId="0" fontId="12" fillId="0" borderId="12" xfId="0" applyFont="1" applyBorder="1" applyAlignment="1">
      <alignment wrapText="1"/>
    </xf>
    <xf numFmtId="0" fontId="15" fillId="0" borderId="12" xfId="0" applyFont="1" applyBorder="1" applyAlignment="1">
      <alignment horizontal="center" wrapText="1"/>
    </xf>
    <xf numFmtId="0" fontId="12" fillId="0" borderId="0" xfId="0" applyFont="1" applyAlignment="1">
      <alignment wrapText="1"/>
    </xf>
    <xf numFmtId="0" fontId="16" fillId="0" borderId="12" xfId="0" applyFont="1" applyBorder="1" applyAlignment="1">
      <alignment wrapText="1"/>
    </xf>
    <xf numFmtId="0" fontId="16" fillId="0" borderId="12" xfId="0" applyFont="1" applyBorder="1" applyAlignment="1"/>
    <xf numFmtId="0" fontId="15" fillId="0" borderId="12" xfId="0" applyFont="1" applyBorder="1" applyAlignment="1">
      <alignment horizontal="center"/>
    </xf>
    <xf numFmtId="0" fontId="18" fillId="0" borderId="0" xfId="0" applyFont="1" applyAlignment="1"/>
    <xf numFmtId="0" fontId="19" fillId="0" borderId="0" xfId="0" applyFont="1" applyAlignment="1"/>
    <xf numFmtId="0" fontId="20" fillId="8" borderId="12"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2" xfId="0" applyFont="1" applyBorder="1" applyAlignment="1">
      <alignment horizontal="left" vertical="top" wrapText="1"/>
    </xf>
    <xf numFmtId="165" fontId="24" fillId="0" borderId="12" xfId="0" applyNumberFormat="1" applyFont="1" applyBorder="1" applyAlignment="1">
      <alignment horizontal="center" vertical="top" shrinkToFit="1"/>
    </xf>
    <xf numFmtId="165" fontId="25" fillId="9" borderId="15"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2" xfId="0" applyFont="1" applyFill="1" applyBorder="1" applyAlignment="1">
      <alignment horizontal="left" vertical="center" wrapText="1"/>
    </xf>
    <xf numFmtId="165" fontId="25" fillId="10" borderId="12" xfId="0" applyNumberFormat="1" applyFont="1" applyFill="1" applyBorder="1" applyAlignment="1">
      <alignment horizontal="center" vertical="center" shrinkToFit="1"/>
    </xf>
    <xf numFmtId="165" fontId="25" fillId="10" borderId="15"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3" xfId="0" applyFont="1" applyFill="1" applyBorder="1" applyAlignment="1"/>
    <xf numFmtId="0" fontId="3" fillId="5" borderId="3" xfId="0" applyFont="1" applyFill="1" applyBorder="1" applyAlignment="1"/>
    <xf numFmtId="0" fontId="21" fillId="8" borderId="16" xfId="0" applyFont="1" applyFill="1" applyBorder="1" applyAlignment="1">
      <alignment horizontal="center" vertical="center" wrapText="1"/>
    </xf>
    <xf numFmtId="0" fontId="21" fillId="8" borderId="17" xfId="0" applyFont="1" applyFill="1" applyBorder="1" applyAlignment="1">
      <alignment horizontal="center" vertical="center" wrapText="1"/>
    </xf>
    <xf numFmtId="165" fontId="27" fillId="0" borderId="12" xfId="0" applyNumberFormat="1" applyFont="1" applyBorder="1" applyAlignment="1">
      <alignment horizontal="center" vertical="top" shrinkToFit="1"/>
    </xf>
    <xf numFmtId="165" fontId="27" fillId="0" borderId="8" xfId="0" applyNumberFormat="1" applyFont="1" applyBorder="1" applyAlignment="1">
      <alignment horizontal="center" vertical="top" shrinkToFit="1"/>
    </xf>
    <xf numFmtId="165" fontId="28" fillId="10" borderId="20" xfId="0" applyNumberFormat="1" applyFont="1" applyFill="1" applyBorder="1" applyAlignment="1">
      <alignment horizontal="center" vertical="center" shrinkToFit="1"/>
    </xf>
    <xf numFmtId="0" fontId="22" fillId="8" borderId="16" xfId="0" applyFont="1" applyFill="1" applyBorder="1" applyAlignment="1">
      <alignment horizontal="center" vertical="center" wrapText="1"/>
    </xf>
    <xf numFmtId="165" fontId="27" fillId="0" borderId="12" xfId="0" applyNumberFormat="1" applyFont="1" applyBorder="1" applyAlignment="1"/>
    <xf numFmtId="165" fontId="28" fillId="9" borderId="12" xfId="0" applyNumberFormat="1" applyFont="1" applyFill="1" applyBorder="1" applyAlignment="1"/>
    <xf numFmtId="0" fontId="29" fillId="0" borderId="0" xfId="0" applyFont="1" applyAlignment="1"/>
    <xf numFmtId="165" fontId="28" fillId="0" borderId="12" xfId="0" applyNumberFormat="1" applyFont="1" applyBorder="1" applyAlignment="1">
      <alignment horizontal="center" vertical="top" shrinkToFit="1"/>
    </xf>
    <xf numFmtId="0" fontId="22" fillId="8" borderId="12" xfId="0" applyFont="1" applyFill="1" applyBorder="1" applyAlignment="1">
      <alignment horizontal="center" vertical="center" wrapText="1"/>
    </xf>
    <xf numFmtId="9" fontId="3" fillId="0" borderId="0" xfId="0" applyNumberFormat="1" applyFont="1" applyAlignment="1"/>
    <xf numFmtId="0" fontId="23" fillId="0" borderId="12"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2"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1" fillId="0" borderId="12" xfId="0" applyFont="1" applyBorder="1" applyAlignment="1">
      <alignment horizontal="left" vertical="top" wrapText="1"/>
    </xf>
    <xf numFmtId="0" fontId="24" fillId="0" borderId="12" xfId="0" applyFont="1" applyBorder="1" applyAlignment="1">
      <alignment horizontal="left" wrapText="1"/>
    </xf>
    <xf numFmtId="0" fontId="32" fillId="11" borderId="12" xfId="0" applyFont="1" applyFill="1" applyBorder="1" applyAlignment="1">
      <alignment horizontal="left" vertical="top" wrapText="1"/>
    </xf>
    <xf numFmtId="167" fontId="32" fillId="11" borderId="12" xfId="0" applyNumberFormat="1" applyFont="1" applyFill="1" applyBorder="1" applyAlignment="1">
      <alignment horizontal="center" vertical="top" shrinkToFit="1"/>
    </xf>
    <xf numFmtId="167" fontId="33" fillId="11" borderId="12" xfId="0" applyNumberFormat="1" applyFont="1" applyFill="1" applyBorder="1" applyAlignment="1">
      <alignment horizontal="center" vertical="top" shrinkToFit="1"/>
    </xf>
    <xf numFmtId="0" fontId="34" fillId="7" borderId="12" xfId="0" applyFont="1" applyFill="1" applyBorder="1" applyAlignment="1">
      <alignment horizontal="left" vertical="top" wrapText="1"/>
    </xf>
    <xf numFmtId="167" fontId="33" fillId="7" borderId="12" xfId="0" applyNumberFormat="1" applyFont="1" applyFill="1" applyBorder="1" applyAlignment="1">
      <alignment horizontal="center" vertical="top" shrinkToFit="1"/>
    </xf>
    <xf numFmtId="0" fontId="35" fillId="0" borderId="12" xfId="0" applyFont="1" applyBorder="1" applyAlignment="1">
      <alignment horizontal="left" vertical="top" wrapText="1"/>
    </xf>
    <xf numFmtId="0" fontId="27" fillId="0" borderId="12" xfId="0" applyFont="1" applyBorder="1" applyAlignment="1">
      <alignment horizontal="left" wrapText="1"/>
    </xf>
    <xf numFmtId="0" fontId="21" fillId="7" borderId="12" xfId="0" applyFont="1" applyFill="1" applyBorder="1" applyAlignment="1">
      <alignment horizontal="left" vertical="top" wrapText="1"/>
    </xf>
    <xf numFmtId="164" fontId="27" fillId="12" borderId="12" xfId="0" applyNumberFormat="1" applyFont="1" applyFill="1" applyBorder="1" applyAlignment="1">
      <alignment horizontal="left" wrapText="1"/>
    </xf>
    <xf numFmtId="0" fontId="36" fillId="4" borderId="12" xfId="0" applyFont="1" applyFill="1" applyBorder="1" applyAlignment="1">
      <alignment horizontal="left" vertical="top" wrapText="1"/>
    </xf>
    <xf numFmtId="167" fontId="33" fillId="4" borderId="12" xfId="0" applyNumberFormat="1" applyFont="1" applyFill="1" applyBorder="1" applyAlignment="1">
      <alignment horizontal="center" vertical="center" shrinkToFit="1"/>
    </xf>
    <xf numFmtId="0" fontId="32" fillId="12" borderId="12" xfId="0" applyFont="1" applyFill="1" applyBorder="1" applyAlignment="1">
      <alignment horizontal="center" vertical="top" wrapText="1"/>
    </xf>
    <xf numFmtId="0" fontId="33" fillId="12" borderId="12" xfId="0" applyFont="1" applyFill="1" applyBorder="1" applyAlignment="1">
      <alignment horizontal="center" vertical="top" wrapText="1"/>
    </xf>
    <xf numFmtId="0" fontId="21" fillId="5" borderId="12" xfId="0" applyFont="1" applyFill="1" applyBorder="1" applyAlignment="1">
      <alignment horizontal="left" vertical="top" wrapText="1"/>
    </xf>
    <xf numFmtId="167" fontId="33" fillId="5" borderId="12" xfId="0" applyNumberFormat="1" applyFont="1" applyFill="1" applyBorder="1" applyAlignment="1">
      <alignment horizontal="center" vertical="top" shrinkToFit="1"/>
    </xf>
    <xf numFmtId="0" fontId="20" fillId="8" borderId="12" xfId="0" applyFont="1" applyFill="1" applyBorder="1" applyAlignment="1">
      <alignment horizontal="left" vertical="top" wrapText="1"/>
    </xf>
    <xf numFmtId="0" fontId="20" fillId="8" borderId="12"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2" xfId="0" applyNumberFormat="1" applyFont="1" applyFill="1" applyBorder="1" applyAlignment="1">
      <alignment horizontal="left" vertical="top" wrapText="1"/>
    </xf>
    <xf numFmtId="164" fontId="27" fillId="11" borderId="12" xfId="0" applyNumberFormat="1" applyFont="1" applyFill="1" applyBorder="1" applyAlignment="1">
      <alignment horizontal="center" vertical="top" shrinkToFit="1"/>
    </xf>
    <xf numFmtId="164" fontId="27" fillId="0" borderId="12" xfId="0" applyNumberFormat="1" applyFont="1" applyBorder="1" applyAlignment="1">
      <alignment horizontal="left" vertical="top" wrapText="1"/>
    </xf>
    <xf numFmtId="164" fontId="27" fillId="0" borderId="12" xfId="0" applyNumberFormat="1" applyFont="1" applyBorder="1" applyAlignment="1">
      <alignment horizontal="left" vertical="top" shrinkToFit="1"/>
    </xf>
    <xf numFmtId="164" fontId="27" fillId="0" borderId="12" xfId="0" applyNumberFormat="1" applyFont="1" applyBorder="1" applyAlignment="1">
      <alignment horizontal="center" vertical="top" shrinkToFit="1"/>
    </xf>
    <xf numFmtId="164" fontId="20" fillId="10" borderId="12" xfId="0" applyNumberFormat="1" applyFont="1" applyFill="1" applyBorder="1" applyAlignment="1">
      <alignment horizontal="left" vertical="top" wrapText="1"/>
    </xf>
    <xf numFmtId="164" fontId="25" fillId="11" borderId="12" xfId="0" applyNumberFormat="1" applyFont="1" applyFill="1" applyBorder="1" applyAlignment="1">
      <alignment horizontal="right" vertical="top" shrinkToFit="1"/>
    </xf>
    <xf numFmtId="164" fontId="27" fillId="11" borderId="12" xfId="0" applyNumberFormat="1" applyFont="1" applyFill="1" applyBorder="1" applyAlignment="1">
      <alignment horizontal="right" vertical="center" shrinkToFit="1"/>
    </xf>
    <xf numFmtId="164" fontId="27" fillId="11" borderId="12" xfId="0" applyNumberFormat="1" applyFont="1" applyFill="1" applyBorder="1" applyAlignment="1">
      <alignment horizontal="right" vertical="center" wrapText="1"/>
    </xf>
    <xf numFmtId="168" fontId="23" fillId="0" borderId="0" xfId="0" applyNumberFormat="1" applyFont="1" applyAlignment="1"/>
    <xf numFmtId="164" fontId="24" fillId="11" borderId="12" xfId="0" applyNumberFormat="1" applyFont="1" applyFill="1" applyBorder="1" applyAlignment="1">
      <alignment horizontal="right" vertical="center" shrinkToFit="1"/>
    </xf>
    <xf numFmtId="164" fontId="20" fillId="5" borderId="12" xfId="0" applyNumberFormat="1" applyFont="1" applyFill="1" applyBorder="1" applyAlignment="1">
      <alignment horizontal="left" vertical="center" wrapText="1"/>
    </xf>
    <xf numFmtId="164" fontId="28" fillId="5" borderId="12" xfId="0" applyNumberFormat="1" applyFont="1" applyFill="1" applyBorder="1" applyAlignment="1">
      <alignment horizontal="right" vertical="center" shrinkToFit="1"/>
    </xf>
    <xf numFmtId="164" fontId="23" fillId="0" borderId="0" xfId="0" applyNumberFormat="1" applyFont="1" applyAlignment="1"/>
    <xf numFmtId="164" fontId="23" fillId="0" borderId="12" xfId="0" applyNumberFormat="1" applyFont="1" applyBorder="1" applyAlignment="1">
      <alignment horizontal="left" vertical="top" wrapText="1"/>
    </xf>
    <xf numFmtId="164" fontId="27" fillId="0" borderId="12" xfId="0" applyNumberFormat="1" applyFont="1" applyBorder="1" applyAlignment="1">
      <alignment horizontal="right" vertical="top" shrinkToFit="1"/>
    </xf>
    <xf numFmtId="164" fontId="27" fillId="0" borderId="12" xfId="0" applyNumberFormat="1" applyFont="1" applyBorder="1" applyAlignment="1">
      <alignment horizontal="right" vertical="top" wrapText="1"/>
    </xf>
    <xf numFmtId="164" fontId="27" fillId="0" borderId="8" xfId="0" applyNumberFormat="1" applyFont="1" applyBorder="1" applyAlignment="1">
      <alignment horizontal="right" vertical="top" wrapText="1"/>
    </xf>
    <xf numFmtId="164" fontId="20" fillId="5" borderId="12" xfId="0" applyNumberFormat="1" applyFont="1" applyFill="1" applyBorder="1" applyAlignment="1">
      <alignment horizontal="left" vertical="top" wrapText="1"/>
    </xf>
    <xf numFmtId="164" fontId="28" fillId="5" borderId="12" xfId="0" applyNumberFormat="1" applyFont="1" applyFill="1" applyBorder="1" applyAlignment="1">
      <alignment horizontal="right" vertical="top" wrapText="1"/>
    </xf>
    <xf numFmtId="0" fontId="20" fillId="8" borderId="15"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4" xfId="0" applyNumberFormat="1" applyFont="1" applyBorder="1" applyAlignment="1">
      <alignment horizontal="left" vertical="top" wrapText="1"/>
    </xf>
    <xf numFmtId="164" fontId="27" fillId="11" borderId="24" xfId="0" applyNumberFormat="1" applyFont="1" applyFill="1" applyBorder="1" applyAlignment="1"/>
    <xf numFmtId="164" fontId="23" fillId="0" borderId="25" xfId="0" applyNumberFormat="1" applyFont="1" applyBorder="1" applyAlignment="1">
      <alignment horizontal="left" vertical="top" wrapText="1"/>
    </xf>
    <xf numFmtId="164" fontId="28" fillId="11" borderId="25" xfId="0" applyNumberFormat="1" applyFont="1" applyFill="1" applyBorder="1" applyAlignment="1"/>
    <xf numFmtId="0" fontId="20" fillId="0" borderId="12" xfId="0" applyFont="1" applyBorder="1" applyAlignment="1">
      <alignment horizontal="left" vertical="top" wrapText="1"/>
    </xf>
    <xf numFmtId="165" fontId="27" fillId="11" borderId="12" xfId="0" applyNumberFormat="1" applyFont="1" applyFill="1" applyBorder="1" applyAlignment="1">
      <alignment horizontal="center" vertical="top" shrinkToFit="1"/>
    </xf>
    <xf numFmtId="165" fontId="28" fillId="11" borderId="12" xfId="0" applyNumberFormat="1" applyFont="1" applyFill="1" applyBorder="1" applyAlignment="1">
      <alignment horizontal="center" vertical="top" shrinkToFit="1"/>
    </xf>
    <xf numFmtId="0" fontId="26" fillId="10" borderId="12" xfId="0" applyFont="1" applyFill="1" applyBorder="1" applyAlignment="1">
      <alignment horizontal="left" vertical="top" wrapText="1"/>
    </xf>
    <xf numFmtId="0" fontId="20" fillId="7" borderId="3" xfId="0" applyFont="1" applyFill="1" applyBorder="1" applyAlignment="1"/>
    <xf numFmtId="165" fontId="28" fillId="11" borderId="3" xfId="0" applyNumberFormat="1" applyFont="1" applyFill="1" applyBorder="1" applyAlignment="1"/>
    <xf numFmtId="0" fontId="23" fillId="13" borderId="3" xfId="0" applyFont="1" applyFill="1" applyBorder="1" applyAlignment="1"/>
    <xf numFmtId="0" fontId="20" fillId="8" borderId="16" xfId="0" applyFont="1" applyFill="1" applyBorder="1" applyAlignment="1">
      <alignment horizontal="center" vertical="center" wrapText="1"/>
    </xf>
    <xf numFmtId="165" fontId="27" fillId="11" borderId="12" xfId="0" applyNumberFormat="1" applyFont="1" applyFill="1" applyBorder="1" applyAlignment="1"/>
    <xf numFmtId="165" fontId="28" fillId="11" borderId="12" xfId="0" applyNumberFormat="1" applyFont="1" applyFill="1" applyBorder="1" applyAlignment="1"/>
    <xf numFmtId="165" fontId="28" fillId="11" borderId="20" xfId="0" applyNumberFormat="1" applyFont="1" applyFill="1" applyBorder="1" applyAlignment="1">
      <alignment horizontal="center" vertical="center" shrinkToFit="1"/>
    </xf>
    <xf numFmtId="0" fontId="20" fillId="0" borderId="28" xfId="0" applyFont="1" applyBorder="1" applyAlignment="1"/>
    <xf numFmtId="165" fontId="28" fillId="0" borderId="29" xfId="0" applyNumberFormat="1" applyFont="1" applyBorder="1" applyAlignment="1"/>
    <xf numFmtId="165" fontId="28" fillId="0" borderId="30" xfId="0" applyNumberFormat="1" applyFont="1" applyBorder="1" applyAlignment="1"/>
    <xf numFmtId="0" fontId="23" fillId="8" borderId="3" xfId="0" applyFont="1" applyFill="1" applyBorder="1" applyAlignment="1"/>
    <xf numFmtId="0" fontId="38" fillId="10" borderId="3" xfId="0" applyFont="1" applyFill="1" applyBorder="1" applyAlignment="1">
      <alignment horizontal="left" vertical="center" wrapText="1"/>
    </xf>
    <xf numFmtId="165" fontId="28" fillId="11" borderId="3" xfId="0" applyNumberFormat="1" applyFont="1" applyFill="1" applyBorder="1" applyAlignment="1">
      <alignment horizontal="center" vertical="center" shrinkToFit="1"/>
    </xf>
    <xf numFmtId="165" fontId="28" fillId="11" borderId="29" xfId="0" applyNumberFormat="1" applyFont="1" applyFill="1" applyBorder="1" applyAlignment="1"/>
    <xf numFmtId="0" fontId="39" fillId="0" borderId="0" xfId="0" applyFont="1" applyAlignment="1">
      <alignment vertical="center"/>
    </xf>
    <xf numFmtId="0" fontId="40"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8" xfId="0" applyFont="1" applyBorder="1" applyAlignment="1">
      <alignment horizontal="left" vertical="center" wrapText="1"/>
    </xf>
    <xf numFmtId="0" fontId="24" fillId="0" borderId="9" xfId="0" applyFont="1" applyBorder="1" applyAlignment="1">
      <alignment horizontal="left" vertical="center" wrapText="1"/>
    </xf>
    <xf numFmtId="0" fontId="26" fillId="0" borderId="10" xfId="0" applyFont="1" applyBorder="1" applyAlignment="1">
      <alignment horizontal="center" vertical="center" wrapText="1"/>
    </xf>
    <xf numFmtId="0" fontId="27" fillId="0" borderId="12" xfId="0" applyFont="1" applyBorder="1" applyAlignment="1">
      <alignment horizontal="left" vertical="center" wrapText="1"/>
    </xf>
    <xf numFmtId="164" fontId="24" fillId="0" borderId="12" xfId="0" applyNumberFormat="1" applyFont="1" applyBorder="1" applyAlignment="1">
      <alignment horizontal="right" vertical="center" wrapText="1"/>
    </xf>
    <xf numFmtId="164" fontId="27" fillId="0" borderId="12" xfId="0" applyNumberFormat="1" applyFont="1" applyBorder="1" applyAlignment="1">
      <alignment horizontal="left" vertical="center" wrapText="1"/>
    </xf>
    <xf numFmtId="167" fontId="24" fillId="0" borderId="12" xfId="0" applyNumberFormat="1" applyFont="1" applyBorder="1" applyAlignment="1">
      <alignment horizontal="left" vertical="center" shrinkToFit="1"/>
    </xf>
    <xf numFmtId="168" fontId="23" fillId="0" borderId="0" xfId="0" applyNumberFormat="1" applyFont="1" applyAlignment="1">
      <alignment vertical="center"/>
    </xf>
    <xf numFmtId="0" fontId="24" fillId="0" borderId="12" xfId="0" applyFont="1" applyBorder="1" applyAlignment="1">
      <alignment horizontal="left" vertical="center" wrapText="1"/>
    </xf>
    <xf numFmtId="0" fontId="41" fillId="0" borderId="12" xfId="0" applyFont="1" applyBorder="1" applyAlignment="1">
      <alignment horizontal="left" vertical="center" wrapText="1"/>
    </xf>
    <xf numFmtId="164" fontId="24" fillId="0" borderId="12" xfId="0" applyNumberFormat="1" applyFont="1" applyBorder="1" applyAlignment="1">
      <alignment horizontal="right" vertical="center" shrinkToFit="1"/>
    </xf>
    <xf numFmtId="164" fontId="28" fillId="10" borderId="12" xfId="0" applyNumberFormat="1" applyFont="1" applyFill="1" applyBorder="1" applyAlignment="1">
      <alignment horizontal="left" vertical="center" shrinkToFit="1"/>
    </xf>
    <xf numFmtId="164" fontId="24" fillId="10" borderId="12" xfId="0" applyNumberFormat="1" applyFont="1" applyFill="1" applyBorder="1" applyAlignment="1">
      <alignment horizontal="left" vertical="center" shrinkToFit="1"/>
    </xf>
    <xf numFmtId="164" fontId="24" fillId="0" borderId="12" xfId="0" applyNumberFormat="1" applyFont="1" applyBorder="1" applyAlignment="1">
      <alignment horizontal="left" vertical="center" wrapText="1"/>
    </xf>
    <xf numFmtId="164" fontId="43" fillId="8" borderId="35" xfId="0" applyNumberFormat="1" applyFont="1" applyFill="1" applyBorder="1" applyAlignment="1">
      <alignment vertical="center" wrapText="1"/>
    </xf>
    <xf numFmtId="164" fontId="23" fillId="0" borderId="12" xfId="0" applyNumberFormat="1" applyFont="1" applyBorder="1" applyAlignment="1">
      <alignment horizontal="left" vertical="center" wrapText="1"/>
    </xf>
    <xf numFmtId="0" fontId="26" fillId="0" borderId="12" xfId="0" applyFont="1" applyBorder="1" applyAlignment="1">
      <alignment horizontal="left" vertical="center" wrapText="1"/>
    </xf>
    <xf numFmtId="164" fontId="24" fillId="0" borderId="12" xfId="0" applyNumberFormat="1" applyFont="1" applyBorder="1" applyAlignment="1">
      <alignment horizontal="center" vertical="center" shrinkToFit="1"/>
    </xf>
    <xf numFmtId="164" fontId="24" fillId="0" borderId="12" xfId="0" applyNumberFormat="1" applyFont="1" applyBorder="1" applyAlignment="1">
      <alignment horizontal="left" vertical="center" shrinkToFit="1"/>
    </xf>
    <xf numFmtId="164" fontId="27" fillId="0" borderId="12" xfId="0" applyNumberFormat="1" applyFont="1" applyBorder="1" applyAlignment="1">
      <alignment horizontal="left" vertical="center" shrinkToFit="1"/>
    </xf>
    <xf numFmtId="0" fontId="9" fillId="8" borderId="12" xfId="0" applyFont="1" applyFill="1" applyBorder="1" applyAlignment="1">
      <alignment horizontal="center" vertical="center" wrapText="1"/>
    </xf>
    <xf numFmtId="0" fontId="9" fillId="0" borderId="0" xfId="0" applyFont="1" applyAlignment="1">
      <alignment vertical="center"/>
    </xf>
    <xf numFmtId="0" fontId="46" fillId="0" borderId="12" xfId="0" applyFont="1" applyBorder="1" applyAlignment="1">
      <alignment horizontal="left" vertical="center" wrapText="1"/>
    </xf>
    <xf numFmtId="0" fontId="47" fillId="0" borderId="12" xfId="0" applyFont="1" applyBorder="1" applyAlignment="1">
      <alignment horizontal="left" vertical="center" wrapText="1"/>
    </xf>
    <xf numFmtId="168" fontId="47" fillId="0" borderId="12" xfId="0" applyNumberFormat="1" applyFont="1" applyBorder="1" applyAlignment="1">
      <alignment horizontal="right" vertical="center" shrinkToFit="1"/>
    </xf>
    <xf numFmtId="168" fontId="47" fillId="0" borderId="8" xfId="0" applyNumberFormat="1" applyFont="1" applyBorder="1" applyAlignment="1">
      <alignment horizontal="right" vertical="center" shrinkToFit="1"/>
    </xf>
    <xf numFmtId="0" fontId="48" fillId="0" borderId="12" xfId="0" applyFont="1" applyBorder="1" applyAlignment="1">
      <alignment vertical="center"/>
    </xf>
    <xf numFmtId="0" fontId="3" fillId="0" borderId="12" xfId="0" applyFont="1" applyBorder="1" applyAlignment="1">
      <alignment vertical="center"/>
    </xf>
    <xf numFmtId="0" fontId="49" fillId="7" borderId="12" xfId="0" applyFont="1" applyFill="1" applyBorder="1" applyAlignment="1">
      <alignment horizontal="left" vertical="center" wrapText="1"/>
    </xf>
    <xf numFmtId="168" fontId="46" fillId="7" borderId="12" xfId="0" applyNumberFormat="1" applyFont="1" applyFill="1" applyBorder="1" applyAlignment="1">
      <alignment horizontal="right" vertical="center" shrinkToFit="1"/>
    </xf>
    <xf numFmtId="168" fontId="46" fillId="7" borderId="15" xfId="0" applyNumberFormat="1" applyFont="1" applyFill="1" applyBorder="1" applyAlignment="1">
      <alignment horizontal="right" vertical="center" shrinkToFit="1"/>
    </xf>
    <xf numFmtId="0" fontId="3" fillId="15" borderId="12" xfId="0" applyFont="1" applyFill="1" applyBorder="1" applyAlignment="1">
      <alignment vertical="center"/>
    </xf>
    <xf numFmtId="168" fontId="49" fillId="7" borderId="12" xfId="0" applyNumberFormat="1" applyFont="1" applyFill="1" applyBorder="1" applyAlignment="1">
      <alignment horizontal="right" vertical="center" shrinkToFit="1"/>
    </xf>
    <xf numFmtId="168" fontId="49" fillId="7" borderId="15" xfId="0" applyNumberFormat="1" applyFont="1" applyFill="1" applyBorder="1" applyAlignment="1">
      <alignment horizontal="right" vertical="center" shrinkToFit="1"/>
    </xf>
    <xf numFmtId="168" fontId="47" fillId="0" borderId="8" xfId="0" applyNumberFormat="1" applyFont="1" applyBorder="1" applyAlignment="1">
      <alignment horizontal="right" vertical="center" wrapText="1"/>
    </xf>
    <xf numFmtId="0" fontId="3" fillId="0" borderId="12" xfId="0" applyFont="1" applyBorder="1" applyAlignment="1">
      <alignment horizontal="left" vertical="center"/>
    </xf>
    <xf numFmtId="0" fontId="46" fillId="7" borderId="12" xfId="0" applyFont="1" applyFill="1" applyBorder="1" applyAlignment="1">
      <alignment horizontal="left" vertical="center" wrapText="1"/>
    </xf>
    <xf numFmtId="0" fontId="48" fillId="0" borderId="11" xfId="0" applyFont="1" applyBorder="1" applyAlignment="1">
      <alignment vertical="center"/>
    </xf>
    <xf numFmtId="168" fontId="47" fillId="0" borderId="12" xfId="0" applyNumberFormat="1" applyFont="1" applyBorder="1" applyAlignment="1">
      <alignment horizontal="right" vertical="center" wrapText="1"/>
    </xf>
    <xf numFmtId="0" fontId="47" fillId="4" borderId="12" xfId="0" applyFont="1" applyFill="1" applyBorder="1" applyAlignment="1">
      <alignment horizontal="left" vertical="center" wrapText="1"/>
    </xf>
    <xf numFmtId="168" fontId="46" fillId="4" borderId="12" xfId="0" applyNumberFormat="1" applyFont="1" applyFill="1" applyBorder="1" applyAlignment="1">
      <alignment horizontal="right" vertical="center" shrinkToFit="1"/>
    </xf>
    <xf numFmtId="168" fontId="46" fillId="4" borderId="15" xfId="0" applyNumberFormat="1" applyFont="1" applyFill="1" applyBorder="1" applyAlignment="1">
      <alignment horizontal="right" vertical="center" shrinkToFit="1"/>
    </xf>
    <xf numFmtId="0" fontId="3" fillId="0" borderId="7" xfId="0" applyFont="1" applyBorder="1" applyAlignment="1">
      <alignment vertical="center"/>
    </xf>
    <xf numFmtId="0" fontId="46" fillId="5" borderId="12" xfId="0" applyFont="1" applyFill="1" applyBorder="1" applyAlignment="1">
      <alignment horizontal="left" vertical="center" wrapText="1"/>
    </xf>
    <xf numFmtId="168" fontId="46" fillId="5" borderId="12" xfId="0" applyNumberFormat="1" applyFont="1" applyFill="1" applyBorder="1" applyAlignment="1">
      <alignment horizontal="right" vertical="center" shrinkToFit="1"/>
    </xf>
    <xf numFmtId="168" fontId="46" fillId="5" borderId="15" xfId="0" applyNumberFormat="1" applyFont="1" applyFill="1" applyBorder="1" applyAlignment="1">
      <alignment horizontal="right" vertical="center" shrinkToFit="1"/>
    </xf>
    <xf numFmtId="168" fontId="46" fillId="5" borderId="12" xfId="0" applyNumberFormat="1" applyFont="1" applyFill="1" applyBorder="1" applyAlignment="1">
      <alignment vertical="center" shrinkToFit="1"/>
    </xf>
    <xf numFmtId="0" fontId="48" fillId="0" borderId="0" xfId="0" applyFont="1" applyAlignment="1">
      <alignment horizontal="left" vertical="center" wrapText="1"/>
    </xf>
    <xf numFmtId="164" fontId="47" fillId="0" borderId="12" xfId="0" applyNumberFormat="1" applyFont="1" applyBorder="1" applyAlignment="1">
      <alignment horizontal="left" vertical="top" wrapText="1"/>
    </xf>
    <xf numFmtId="164" fontId="47" fillId="0" borderId="12" xfId="0" applyNumberFormat="1" applyFont="1" applyBorder="1" applyAlignment="1">
      <alignment horizontal="center" vertical="top" shrinkToFit="1"/>
    </xf>
    <xf numFmtId="164" fontId="48" fillId="0" borderId="12" xfId="0" applyNumberFormat="1" applyFont="1" applyBorder="1" applyAlignment="1">
      <alignment vertical="top" shrinkToFit="1"/>
    </xf>
    <xf numFmtId="164" fontId="46" fillId="10" borderId="12" xfId="0" applyNumberFormat="1" applyFont="1" applyFill="1" applyBorder="1" applyAlignment="1">
      <alignment horizontal="left" vertical="top" wrapText="1"/>
    </xf>
    <xf numFmtId="164" fontId="46" fillId="10" borderId="12" xfId="0" applyNumberFormat="1" applyFont="1" applyFill="1" applyBorder="1" applyAlignment="1">
      <alignment horizontal="right" vertical="top" shrinkToFit="1"/>
    </xf>
    <xf numFmtId="164" fontId="47" fillId="0" borderId="12" xfId="0" applyNumberFormat="1" applyFont="1" applyBorder="1" applyAlignment="1">
      <alignment horizontal="right" vertical="center" shrinkToFit="1"/>
    </xf>
    <xf numFmtId="164" fontId="47" fillId="0" borderId="12" xfId="0" applyNumberFormat="1" applyFont="1" applyBorder="1" applyAlignment="1">
      <alignment horizontal="right" vertical="center" wrapText="1"/>
    </xf>
    <xf numFmtId="164" fontId="47" fillId="0" borderId="12" xfId="0" applyNumberFormat="1" applyFont="1" applyBorder="1" applyAlignment="1">
      <alignment vertical="top" shrinkToFit="1"/>
    </xf>
    <xf numFmtId="164" fontId="46" fillId="5" borderId="12" xfId="0" applyNumberFormat="1" applyFont="1" applyFill="1" applyBorder="1" applyAlignment="1">
      <alignment horizontal="left" vertical="center" wrapText="1"/>
    </xf>
    <xf numFmtId="164" fontId="46" fillId="5" borderId="12" xfId="0" applyNumberFormat="1" applyFont="1" applyFill="1" applyBorder="1" applyAlignment="1">
      <alignment horizontal="right" vertical="center" shrinkToFit="1"/>
    </xf>
    <xf numFmtId="164" fontId="47" fillId="0" borderId="12" xfId="0" applyNumberFormat="1" applyFont="1" applyBorder="1" applyAlignment="1">
      <alignment horizontal="right" vertical="top" shrinkToFit="1"/>
    </xf>
    <xf numFmtId="164" fontId="47" fillId="0" borderId="12" xfId="0" applyNumberFormat="1" applyFont="1" applyBorder="1" applyAlignment="1">
      <alignment horizontal="right" vertical="top" wrapText="1"/>
    </xf>
    <xf numFmtId="164" fontId="47" fillId="0" borderId="8" xfId="0" applyNumberFormat="1" applyFont="1" applyBorder="1" applyAlignment="1">
      <alignment horizontal="right" vertical="top" wrapText="1"/>
    </xf>
    <xf numFmtId="164" fontId="47" fillId="15" borderId="12" xfId="0" applyNumberFormat="1" applyFont="1" applyFill="1" applyBorder="1" applyAlignment="1">
      <alignment vertical="top" shrinkToFit="1"/>
    </xf>
    <xf numFmtId="164" fontId="46" fillId="5" borderId="12" xfId="0" applyNumberFormat="1" applyFont="1" applyFill="1" applyBorder="1" applyAlignment="1">
      <alignment horizontal="left" vertical="top" wrapText="1"/>
    </xf>
    <xf numFmtId="164" fontId="46" fillId="5" borderId="12" xfId="0" applyNumberFormat="1" applyFont="1" applyFill="1" applyBorder="1" applyAlignment="1">
      <alignment horizontal="right" vertical="top" wrapText="1"/>
    </xf>
    <xf numFmtId="164" fontId="46" fillId="5" borderId="15" xfId="0" applyNumberFormat="1" applyFont="1" applyFill="1" applyBorder="1" applyAlignment="1">
      <alignment horizontal="right" vertical="top" wrapText="1"/>
    </xf>
    <xf numFmtId="0" fontId="3" fillId="0" borderId="24" xfId="0" applyFont="1" applyBorder="1" applyAlignment="1">
      <alignment horizontal="left" vertical="center" wrapText="1"/>
    </xf>
    <xf numFmtId="0" fontId="48" fillId="0" borderId="0" xfId="0" applyFont="1" applyAlignment="1">
      <alignment wrapText="1"/>
    </xf>
    <xf numFmtId="0" fontId="3" fillId="0" borderId="0" xfId="0" applyFont="1" applyAlignment="1">
      <alignment wrapText="1"/>
    </xf>
    <xf numFmtId="0" fontId="3" fillId="0" borderId="24" xfId="0" applyFont="1" applyBorder="1" applyAlignment="1">
      <alignment wrapText="1"/>
    </xf>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4" xfId="0" applyFont="1"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9" fillId="0" borderId="5" xfId="0" applyFont="1" applyBorder="1" applyAlignment="1">
      <alignment horizontal="center" vertical="center" textRotation="255" wrapText="1"/>
    </xf>
    <xf numFmtId="0" fontId="9" fillId="0" borderId="6" xfId="0" applyFont="1" applyBorder="1" applyAlignment="1">
      <alignment horizontal="center" vertical="center" wrapText="1"/>
    </xf>
    <xf numFmtId="0" fontId="2" fillId="0" borderId="6" xfId="0" applyFont="1" applyBorder="1"/>
    <xf numFmtId="0" fontId="11" fillId="5" borderId="1" xfId="0" applyFont="1" applyFill="1" applyBorder="1" applyAlignment="1">
      <alignment horizontal="center"/>
    </xf>
    <xf numFmtId="0" fontId="14" fillId="6" borderId="7" xfId="0" applyFont="1" applyFill="1" applyBorder="1" applyAlignment="1">
      <alignment horizontal="center" vertical="center" wrapText="1"/>
    </xf>
    <xf numFmtId="0" fontId="2" fillId="0" borderId="11" xfId="0" applyFont="1" applyBorder="1"/>
    <xf numFmtId="0" fontId="14" fillId="6" borderId="8" xfId="0" applyFont="1" applyFill="1" applyBorder="1" applyAlignment="1">
      <alignment horizontal="center"/>
    </xf>
    <xf numFmtId="0" fontId="2" fillId="0" borderId="9" xfId="0" applyFont="1" applyBorder="1"/>
    <xf numFmtId="0" fontId="2" fillId="0" borderId="10"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3" xfId="0" applyFont="1" applyFill="1" applyBorder="1" applyAlignment="1">
      <alignment horizontal="center"/>
    </xf>
    <xf numFmtId="0" fontId="2" fillId="0" borderId="14" xfId="0" applyFont="1" applyBorder="1"/>
    <xf numFmtId="0" fontId="17" fillId="7" borderId="13" xfId="0" applyFont="1" applyFill="1" applyBorder="1" applyAlignment="1">
      <alignment horizontal="center"/>
    </xf>
    <xf numFmtId="0" fontId="3" fillId="0" borderId="0" xfId="0" applyFont="1" applyAlignment="1">
      <alignment horizontal="left" vertical="center" wrapText="1"/>
    </xf>
    <xf numFmtId="0" fontId="21" fillId="8" borderId="7" xfId="0" applyFont="1" applyFill="1" applyBorder="1" applyAlignment="1">
      <alignment horizontal="left" vertical="center" wrapText="1"/>
    </xf>
    <xf numFmtId="0" fontId="2" fillId="0" borderId="18" xfId="0" applyFont="1" applyBorder="1"/>
    <xf numFmtId="0" fontId="26" fillId="10" borderId="19" xfId="0" applyFont="1" applyFill="1" applyBorder="1" applyAlignment="1">
      <alignment horizontal="center" vertical="center" wrapText="1"/>
    </xf>
    <xf numFmtId="0" fontId="18" fillId="6" borderId="13" xfId="0" applyFont="1" applyFill="1" applyBorder="1" applyAlignment="1">
      <alignment horizontal="center"/>
    </xf>
    <xf numFmtId="0" fontId="3" fillId="6" borderId="21" xfId="0" applyFont="1" applyFill="1" applyBorder="1" applyAlignment="1">
      <alignment horizontal="center" vertical="center" wrapText="1"/>
    </xf>
    <xf numFmtId="0" fontId="2" fillId="0" borderId="22" xfId="0" applyFont="1" applyBorder="1"/>
    <xf numFmtId="0" fontId="2" fillId="0" borderId="23" xfId="0" applyFont="1" applyBorder="1"/>
    <xf numFmtId="0" fontId="3" fillId="0" borderId="0" xfId="0" applyFont="1" applyAlignment="1">
      <alignment horizontal="left" wrapText="1"/>
    </xf>
    <xf numFmtId="0" fontId="30" fillId="6" borderId="13" xfId="0" applyFont="1" applyFill="1" applyBorder="1" applyAlignment="1">
      <alignment horizontal="center"/>
    </xf>
    <xf numFmtId="0" fontId="24" fillId="0" borderId="8" xfId="0" applyFont="1" applyBorder="1" applyAlignment="1">
      <alignment horizontal="left" wrapText="1"/>
    </xf>
    <xf numFmtId="0" fontId="27" fillId="0" borderId="8" xfId="0" applyFont="1" applyBorder="1" applyAlignment="1">
      <alignment horizontal="left" wrapText="1"/>
    </xf>
    <xf numFmtId="0" fontId="21" fillId="5" borderId="7" xfId="0" applyFont="1" applyFill="1" applyBorder="1" applyAlignment="1">
      <alignment horizontal="center" vertical="center" wrapText="1"/>
    </xf>
    <xf numFmtId="0" fontId="28" fillId="6" borderId="13" xfId="0" applyFont="1" applyFill="1" applyBorder="1" applyAlignment="1">
      <alignment horizontal="center"/>
    </xf>
    <xf numFmtId="164" fontId="20" fillId="5" borderId="8" xfId="0" applyNumberFormat="1" applyFont="1" applyFill="1" applyBorder="1" applyAlignment="1">
      <alignment horizontal="left" vertical="top" wrapText="1"/>
    </xf>
    <xf numFmtId="164" fontId="20" fillId="5" borderId="19" xfId="0" applyNumberFormat="1" applyFont="1" applyFill="1" applyBorder="1" applyAlignment="1">
      <alignment horizontal="left" vertical="top" wrapText="1"/>
    </xf>
    <xf numFmtId="164" fontId="24" fillId="5" borderId="7" xfId="0" applyNumberFormat="1" applyFont="1" applyFill="1" applyBorder="1" applyAlignment="1">
      <alignment horizontal="right" vertical="top" wrapText="1"/>
    </xf>
    <xf numFmtId="0" fontId="20" fillId="8" borderId="19" xfId="0" applyFont="1" applyFill="1" applyBorder="1" applyAlignment="1">
      <alignment horizontal="center" vertical="top" wrapText="1"/>
    </xf>
    <xf numFmtId="0" fontId="37" fillId="0" borderId="8" xfId="0" applyFont="1" applyBorder="1" applyAlignment="1">
      <alignment horizontal="center"/>
    </xf>
    <xf numFmtId="0" fontId="20" fillId="8" borderId="7" xfId="0" applyFont="1" applyFill="1" applyBorder="1" applyAlignment="1">
      <alignment horizontal="left" vertical="center" wrapText="1"/>
    </xf>
    <xf numFmtId="0" fontId="20" fillId="8" borderId="21" xfId="0" applyFont="1" applyFill="1" applyBorder="1" applyAlignment="1">
      <alignment horizontal="center" vertical="center" textRotation="255" wrapText="1"/>
    </xf>
    <xf numFmtId="0" fontId="20" fillId="8" borderId="26" xfId="0" applyFont="1" applyFill="1" applyBorder="1" applyAlignment="1">
      <alignment horizontal="center" vertical="center" textRotation="255" wrapText="1"/>
    </xf>
    <xf numFmtId="0" fontId="2" fillId="0" borderId="27" xfId="0" applyFont="1" applyBorder="1"/>
    <xf numFmtId="164" fontId="25" fillId="10" borderId="8" xfId="0" applyNumberFormat="1" applyFont="1" applyFill="1" applyBorder="1" applyAlignment="1">
      <alignment horizontal="left" vertical="center" shrinkToFit="1"/>
    </xf>
    <xf numFmtId="0" fontId="42" fillId="8" borderId="8" xfId="0" applyFont="1" applyFill="1" applyBorder="1" applyAlignment="1">
      <alignment horizontal="left" vertical="center" wrapText="1"/>
    </xf>
    <xf numFmtId="0" fontId="24" fillId="0" borderId="9" xfId="0" applyFont="1" applyBorder="1" applyAlignment="1">
      <alignment horizontal="left" vertical="center" wrapText="1"/>
    </xf>
    <xf numFmtId="0" fontId="26" fillId="0" borderId="31" xfId="0" applyFont="1" applyBorder="1" applyAlignment="1">
      <alignment horizontal="left" vertical="center" wrapText="1"/>
    </xf>
    <xf numFmtId="0" fontId="2" fillId="0" borderId="32" xfId="0" applyFont="1" applyBorder="1"/>
    <xf numFmtId="0" fontId="2" fillId="0" borderId="33" xfId="0" applyFont="1" applyBorder="1"/>
    <xf numFmtId="0" fontId="2" fillId="0" borderId="34" xfId="0" applyFont="1" applyBorder="1"/>
    <xf numFmtId="164" fontId="46" fillId="5" borderId="39" xfId="0" applyNumberFormat="1" applyFont="1" applyFill="1" applyBorder="1" applyAlignment="1">
      <alignment horizontal="left" vertical="top"/>
    </xf>
    <xf numFmtId="0" fontId="2" fillId="0" borderId="40" xfId="0" applyFont="1" applyBorder="1"/>
    <xf numFmtId="164" fontId="47" fillId="0" borderId="8" xfId="0" applyNumberFormat="1" applyFont="1" applyBorder="1" applyAlignment="1">
      <alignment horizontal="left" vertical="center" shrinkToFit="1"/>
    </xf>
    <xf numFmtId="0" fontId="48" fillId="0" borderId="0" xfId="0" applyFont="1" applyAlignment="1">
      <alignment horizontal="left" vertical="center" wrapText="1"/>
    </xf>
    <xf numFmtId="0" fontId="2" fillId="0" borderId="24" xfId="0" applyFont="1" applyBorder="1"/>
    <xf numFmtId="0" fontId="47" fillId="0" borderId="8" xfId="0" applyFont="1" applyBorder="1" applyAlignment="1">
      <alignment horizontal="left" vertical="center" shrinkToFit="1"/>
    </xf>
    <xf numFmtId="164" fontId="46" fillId="5" borderId="8" xfId="0" applyNumberFormat="1" applyFont="1" applyFill="1" applyBorder="1" applyAlignment="1">
      <alignment horizontal="center" vertical="center" shrinkToFit="1"/>
    </xf>
    <xf numFmtId="0" fontId="44" fillId="2" borderId="1" xfId="0" applyFont="1" applyFill="1" applyBorder="1" applyAlignment="1">
      <alignment horizontal="center"/>
    </xf>
    <xf numFmtId="0" fontId="45" fillId="14" borderId="1" xfId="0" applyFont="1" applyFill="1" applyBorder="1" applyAlignment="1">
      <alignment horizontal="center"/>
    </xf>
    <xf numFmtId="0" fontId="9" fillId="8" borderId="36" xfId="0" applyFont="1" applyFill="1" applyBorder="1" applyAlignment="1">
      <alignment horizontal="center" vertical="center" wrapText="1"/>
    </xf>
    <xf numFmtId="0" fontId="2" fillId="0" borderId="38" xfId="0" applyFont="1" applyBorder="1"/>
    <xf numFmtId="0" fontId="9" fillId="8" borderId="7" xfId="0" applyFont="1" applyFill="1" applyBorder="1" applyAlignment="1">
      <alignment horizontal="center" vertical="center" wrapText="1"/>
    </xf>
    <xf numFmtId="0" fontId="47" fillId="0" borderId="8" xfId="0" applyFont="1" applyBorder="1" applyAlignment="1">
      <alignment horizontal="left" vertical="center" wrapText="1"/>
    </xf>
    <xf numFmtId="0" fontId="9" fillId="8" borderId="31" xfId="0" applyFont="1" applyFill="1" applyBorder="1" applyAlignment="1">
      <alignment horizontal="center" vertical="center" wrapText="1"/>
    </xf>
    <xf numFmtId="0" fontId="2" fillId="0" borderId="37" xfId="0" applyFont="1" applyBorder="1"/>
    <xf numFmtId="0" fontId="3" fillId="0" borderId="8" xfId="0" applyFont="1" applyBorder="1" applyAlignment="1">
      <alignment horizontal="left" vertical="center" wrapText="1"/>
    </xf>
    <xf numFmtId="0" fontId="3" fillId="10" borderId="8" xfId="0" applyFont="1" applyFill="1" applyBorder="1" applyAlignment="1">
      <alignment horizontal="center" vertical="center"/>
    </xf>
    <xf numFmtId="0" fontId="3" fillId="0" borderId="8" xfId="0" applyFont="1" applyBorder="1" applyAlignment="1">
      <alignment horizontal="left" vertical="center"/>
    </xf>
    <xf numFmtId="0" fontId="3" fillId="10" borderId="39" xfId="0" applyFont="1" applyFill="1" applyBorder="1" applyAlignment="1">
      <alignment horizontal="center" vertical="center"/>
    </xf>
    <xf numFmtId="0" fontId="2" fillId="0" borderId="41" xfId="0" applyFont="1" applyBorder="1"/>
    <xf numFmtId="168" fontId="47" fillId="0" borderId="8" xfId="0" applyNumberFormat="1" applyFont="1" applyBorder="1" applyAlignment="1">
      <alignment horizontal="right" vertical="center" wrapText="1"/>
    </xf>
    <xf numFmtId="0" fontId="3" fillId="0" borderId="8" xfId="0" applyFont="1" applyBorder="1" applyAlignment="1">
      <alignment horizontal="center" vertical="center"/>
    </xf>
    <xf numFmtId="0" fontId="3" fillId="10" borderId="19" xfId="0" applyFont="1" applyFill="1" applyBorder="1" applyAlignment="1">
      <alignment horizontal="center" vertical="center"/>
    </xf>
    <xf numFmtId="168" fontId="46" fillId="4" borderId="8" xfId="0" applyNumberFormat="1" applyFont="1" applyFill="1" applyBorder="1" applyAlignment="1">
      <alignment horizontal="center" vertical="center" shrinkToFit="1"/>
    </xf>
    <xf numFmtId="168" fontId="46" fillId="5" borderId="8" xfId="0" applyNumberFormat="1" applyFont="1" applyFill="1" applyBorder="1" applyAlignment="1">
      <alignment horizontal="center" vertical="center" shrinkToFit="1"/>
    </xf>
    <xf numFmtId="164" fontId="46" fillId="10" borderId="8" xfId="0" applyNumberFormat="1" applyFont="1" applyFill="1" applyBorder="1" applyAlignment="1">
      <alignment horizontal="center" vertical="top" shrinkToFit="1"/>
    </xf>
    <xf numFmtId="0" fontId="45" fillId="14" borderId="1" xfId="0" applyFont="1" applyFill="1" applyBorder="1" applyAlignment="1">
      <alignment horizontal="center" vertical="center"/>
    </xf>
    <xf numFmtId="164" fontId="9" fillId="5" borderId="39" xfId="0" applyNumberFormat="1" applyFont="1" applyFill="1" applyBorder="1" applyAlignment="1">
      <alignment horizontal="left" vertical="top"/>
    </xf>
    <xf numFmtId="0" fontId="53" fillId="0" borderId="12" xfId="0" applyFont="1" applyBorder="1" applyAlignment="1">
      <alignment horizontal="left" vertical="center" wrapText="1"/>
    </xf>
    <xf numFmtId="167" fontId="53" fillId="0" borderId="12" xfId="0" applyNumberFormat="1" applyFont="1" applyBorder="1" applyAlignment="1">
      <alignment horizontal="left" vertical="center" shrinkToFit="1"/>
    </xf>
    <xf numFmtId="44" fontId="52" fillId="0" borderId="0" xfId="1" applyFont="1" applyAlignment="1"/>
    <xf numFmtId="44" fontId="27" fillId="0" borderId="12" xfId="1" applyFont="1" applyBorder="1" applyAlignment="1">
      <alignment horizontal="right" vertical="center" wrapText="1"/>
    </xf>
    <xf numFmtId="44" fontId="27" fillId="0" borderId="12" xfId="1" applyFont="1" applyBorder="1" applyAlignment="1">
      <alignment horizontal="left" vertical="center" wrapText="1"/>
    </xf>
    <xf numFmtId="44" fontId="53" fillId="0" borderId="12" xfId="1" applyFont="1" applyBorder="1" applyAlignment="1">
      <alignment horizontal="left" vertical="center" shrinkToFit="1"/>
    </xf>
    <xf numFmtId="44" fontId="53" fillId="0" borderId="12" xfId="1" applyFont="1" applyBorder="1" applyAlignment="1">
      <alignment horizontal="left" vertical="center" wrapText="1"/>
    </xf>
    <xf numFmtId="44" fontId="28" fillId="10" borderId="12" xfId="1" applyFont="1" applyFill="1" applyBorder="1" applyAlignment="1">
      <alignment horizontal="left" vertical="center" shrinkToFit="1"/>
    </xf>
    <xf numFmtId="44" fontId="43" fillId="8" borderId="35" xfId="1" applyFont="1" applyFill="1" applyBorder="1" applyAlignment="1">
      <alignment vertical="center" wrapText="1"/>
    </xf>
    <xf numFmtId="44" fontId="54" fillId="0" borderId="12" xfId="1" applyFont="1" applyBorder="1" applyAlignment="1">
      <alignment horizontal="left" vertical="center" wrapText="1"/>
    </xf>
    <xf numFmtId="0" fontId="55" fillId="8" borderId="15" xfId="0" applyFont="1" applyFill="1" applyBorder="1" applyAlignment="1">
      <alignment vertical="center" wrapText="1"/>
    </xf>
    <xf numFmtId="44" fontId="55" fillId="8" borderId="9" xfId="0" applyNumberFormat="1" applyFont="1" applyFill="1" applyBorder="1" applyAlignment="1">
      <alignment vertical="center" wrapText="1"/>
    </xf>
    <xf numFmtId="44" fontId="55" fillId="8" borderId="35" xfId="1" applyFont="1" applyFill="1" applyBorder="1" applyAlignment="1">
      <alignmen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2578125" defaultRowHeight="15" customHeight="1"/>
  <cols>
    <col min="1" max="1" width="10" customWidth="1"/>
    <col min="2" max="2" width="19.85546875" customWidth="1"/>
    <col min="3" max="3" width="39" customWidth="1"/>
    <col min="4" max="4" width="18" customWidth="1"/>
    <col min="5" max="5" width="20.85546875" customWidth="1"/>
    <col min="6" max="6" width="3.140625" customWidth="1"/>
    <col min="7" max="7" width="10" customWidth="1"/>
    <col min="8" max="8" width="14.5703125" customWidth="1"/>
    <col min="9" max="26" width="10" customWidth="1"/>
  </cols>
  <sheetData>
    <row r="1" spans="1:16" ht="26.25" customHeight="1">
      <c r="A1" s="220" t="s">
        <v>1</v>
      </c>
      <c r="B1" s="221"/>
      <c r="C1" s="221"/>
      <c r="D1" s="221"/>
      <c r="E1" s="221"/>
      <c r="F1" s="221"/>
      <c r="G1" s="221"/>
      <c r="H1" s="221"/>
      <c r="I1" s="221"/>
      <c r="J1" s="221"/>
      <c r="K1" s="221"/>
      <c r="L1" s="221"/>
      <c r="M1" s="221"/>
      <c r="N1" s="221"/>
      <c r="O1" s="221"/>
      <c r="P1" s="221"/>
    </row>
    <row r="2" spans="1:16" ht="15.75" customHeight="1">
      <c r="A2" s="5"/>
      <c r="B2" s="5"/>
      <c r="C2" s="5"/>
      <c r="D2" s="6"/>
      <c r="E2" s="6"/>
      <c r="F2" s="1"/>
      <c r="G2" s="1"/>
      <c r="H2" s="1"/>
      <c r="I2" s="1"/>
      <c r="J2" s="1"/>
      <c r="K2" s="1"/>
      <c r="L2" s="1"/>
      <c r="M2" s="1"/>
      <c r="N2" s="1"/>
    </row>
    <row r="3" spans="1:16" ht="15.75" customHeight="1">
      <c r="A3" s="7" t="s">
        <v>2</v>
      </c>
      <c r="B3" s="5"/>
      <c r="C3" s="5"/>
      <c r="D3" s="6"/>
      <c r="E3" s="6"/>
      <c r="F3" s="1"/>
      <c r="G3" s="1"/>
      <c r="H3" s="1"/>
      <c r="I3" s="1"/>
      <c r="J3" s="1"/>
      <c r="K3" s="1"/>
      <c r="L3" s="1"/>
      <c r="M3" s="1"/>
      <c r="N3" s="1"/>
    </row>
    <row r="4" spans="1:16" ht="15.75" customHeight="1">
      <c r="A4" s="7"/>
      <c r="B4" s="5"/>
      <c r="C4" s="5"/>
      <c r="D4" s="6"/>
      <c r="E4" s="6"/>
      <c r="F4" s="1"/>
      <c r="G4" s="1"/>
      <c r="H4" s="1"/>
      <c r="I4" s="1"/>
      <c r="J4" s="1"/>
      <c r="K4" s="1"/>
      <c r="L4" s="1"/>
      <c r="M4" s="1"/>
      <c r="N4" s="1"/>
    </row>
    <row r="5" spans="1:16">
      <c r="A5" s="1" t="s">
        <v>3</v>
      </c>
      <c r="B5" s="1"/>
      <c r="C5" s="1"/>
      <c r="D5" s="8"/>
      <c r="E5" s="8"/>
      <c r="F5" s="1"/>
      <c r="G5" s="1"/>
      <c r="H5" s="1"/>
      <c r="I5" s="1"/>
      <c r="J5" s="1"/>
      <c r="K5" s="1"/>
      <c r="L5" s="1"/>
      <c r="M5" s="1"/>
      <c r="N5" s="1"/>
    </row>
    <row r="6" spans="1:16">
      <c r="A6" s="1"/>
      <c r="B6" s="1"/>
      <c r="C6" s="1"/>
      <c r="D6" s="8"/>
      <c r="E6" s="8"/>
      <c r="F6" s="1"/>
      <c r="G6" s="1"/>
      <c r="H6" s="1"/>
      <c r="I6" s="1"/>
      <c r="J6" s="1"/>
      <c r="K6" s="1"/>
      <c r="L6" s="1"/>
      <c r="M6" s="1"/>
      <c r="N6" s="1"/>
    </row>
    <row r="7" spans="1:16">
      <c r="A7" s="9" t="s">
        <v>4</v>
      </c>
      <c r="B7" s="9" t="s">
        <v>5</v>
      </c>
      <c r="C7" s="9" t="s">
        <v>6</v>
      </c>
      <c r="D7" s="10" t="s">
        <v>7</v>
      </c>
      <c r="E7" s="10" t="s">
        <v>8</v>
      </c>
      <c r="F7" s="1"/>
      <c r="G7" s="222" t="s">
        <v>9</v>
      </c>
      <c r="H7" s="221"/>
      <c r="I7" s="221"/>
      <c r="J7" s="221"/>
      <c r="K7" s="221"/>
      <c r="L7" s="221"/>
      <c r="M7" s="221"/>
      <c r="N7" s="221"/>
    </row>
    <row r="8" spans="1:16">
      <c r="A8" s="223" t="s">
        <v>10</v>
      </c>
      <c r="B8" s="225" t="s">
        <v>11</v>
      </c>
      <c r="C8" s="11" t="s">
        <v>12</v>
      </c>
      <c r="D8" s="12">
        <v>17780</v>
      </c>
      <c r="E8" s="13"/>
      <c r="F8" s="1"/>
      <c r="G8" s="1" t="s">
        <v>13</v>
      </c>
      <c r="H8" s="1"/>
      <c r="I8" s="1"/>
      <c r="J8" s="1"/>
      <c r="K8" s="1"/>
      <c r="L8" s="1"/>
      <c r="M8" s="1"/>
      <c r="N8" s="1"/>
    </row>
    <row r="9" spans="1:16">
      <c r="A9" s="219"/>
      <c r="B9" s="219"/>
      <c r="C9" s="11" t="s">
        <v>14</v>
      </c>
      <c r="D9" s="12">
        <v>6500</v>
      </c>
      <c r="E9" s="13"/>
      <c r="F9" s="1"/>
      <c r="G9" s="1" t="s">
        <v>15</v>
      </c>
      <c r="H9" s="1"/>
      <c r="I9" s="1"/>
      <c r="J9" s="1"/>
      <c r="K9" s="1"/>
      <c r="L9" s="1"/>
      <c r="M9" s="1"/>
      <c r="N9" s="1"/>
    </row>
    <row r="10" spans="1:16">
      <c r="A10" s="219"/>
      <c r="B10" s="219"/>
      <c r="C10" s="11" t="s">
        <v>16</v>
      </c>
      <c r="D10" s="12">
        <v>0</v>
      </c>
      <c r="E10" s="13"/>
      <c r="F10" s="1"/>
      <c r="G10" s="1" t="s">
        <v>17</v>
      </c>
      <c r="H10" s="1"/>
      <c r="I10" s="1"/>
      <c r="J10" s="1"/>
      <c r="K10" s="1"/>
      <c r="L10" s="1"/>
      <c r="M10" s="1"/>
      <c r="N10" s="1"/>
    </row>
    <row r="11" spans="1:16">
      <c r="A11" s="219"/>
      <c r="B11" s="219"/>
      <c r="C11" s="14" t="s">
        <v>18</v>
      </c>
      <c r="D11" s="15">
        <f>SUM(D8:D10)</f>
        <v>24280</v>
      </c>
      <c r="E11" s="13"/>
      <c r="F11" s="1"/>
      <c r="G11" s="1"/>
      <c r="H11" s="1"/>
      <c r="I11" s="1"/>
      <c r="J11" s="1"/>
      <c r="K11" s="1"/>
      <c r="L11" s="1"/>
      <c r="M11" s="1"/>
      <c r="N11" s="1"/>
    </row>
    <row r="12" spans="1:16">
      <c r="A12" s="219"/>
      <c r="B12" s="219"/>
      <c r="C12" s="11" t="s">
        <v>19</v>
      </c>
      <c r="D12" s="12">
        <f>10000-(10000*0.2)*2-2000/12*9</f>
        <v>4500</v>
      </c>
      <c r="E12" s="13"/>
      <c r="F12" s="1"/>
      <c r="G12" s="1" t="s">
        <v>20</v>
      </c>
      <c r="H12" s="1"/>
      <c r="I12" s="1"/>
      <c r="J12" s="1"/>
      <c r="K12" s="1"/>
      <c r="L12" s="1"/>
      <c r="M12" s="1"/>
      <c r="N12" s="1"/>
    </row>
    <row r="13" spans="1:16" ht="15.75" customHeight="1">
      <c r="A13" s="219"/>
      <c r="B13" s="224"/>
      <c r="C13" s="16" t="s">
        <v>21</v>
      </c>
      <c r="D13" s="17">
        <f>+D12</f>
        <v>4500</v>
      </c>
      <c r="E13" s="17">
        <f>+D11+D13</f>
        <v>28780</v>
      </c>
      <c r="F13" s="1"/>
      <c r="G13" s="1"/>
      <c r="H13" s="1"/>
      <c r="I13" s="1"/>
      <c r="J13" s="1"/>
      <c r="K13" s="1"/>
      <c r="L13" s="1"/>
      <c r="M13" s="1"/>
      <c r="N13" s="1"/>
    </row>
    <row r="14" spans="1:16">
      <c r="A14" s="219"/>
      <c r="B14" s="226" t="s">
        <v>22</v>
      </c>
      <c r="C14" s="11" t="s">
        <v>23</v>
      </c>
      <c r="D14" s="18">
        <v>10000</v>
      </c>
      <c r="E14" s="19"/>
      <c r="F14" s="1"/>
      <c r="G14" s="1" t="s">
        <v>24</v>
      </c>
      <c r="H14" s="1"/>
      <c r="I14" s="1"/>
      <c r="J14" s="1"/>
      <c r="K14" s="1"/>
      <c r="L14" s="1"/>
      <c r="M14" s="1"/>
      <c r="N14" s="1"/>
    </row>
    <row r="15" spans="1:16">
      <c r="A15" s="219"/>
      <c r="B15" s="219"/>
      <c r="C15" s="11" t="s">
        <v>25</v>
      </c>
      <c r="D15" s="18">
        <v>3690</v>
      </c>
      <c r="E15" s="19"/>
      <c r="F15" s="1"/>
      <c r="G15" s="1" t="s">
        <v>26</v>
      </c>
      <c r="H15" s="1"/>
      <c r="I15" s="1"/>
      <c r="J15" s="1"/>
      <c r="K15" s="1"/>
      <c r="L15" s="1"/>
      <c r="M15" s="1"/>
      <c r="N15" s="1"/>
    </row>
    <row r="16" spans="1:16">
      <c r="A16" s="219"/>
      <c r="B16" s="219"/>
      <c r="C16" s="11" t="s">
        <v>27</v>
      </c>
      <c r="D16" s="18">
        <v>0</v>
      </c>
      <c r="E16" s="19"/>
      <c r="F16" s="1"/>
      <c r="G16" s="1"/>
      <c r="H16" s="1"/>
      <c r="I16" s="1"/>
      <c r="J16" s="1"/>
      <c r="K16" s="1"/>
      <c r="L16" s="1"/>
      <c r="M16" s="1"/>
      <c r="N16" s="1"/>
    </row>
    <row r="17" spans="1:14">
      <c r="A17" s="219"/>
      <c r="B17" s="219"/>
      <c r="C17" s="11" t="s">
        <v>28</v>
      </c>
      <c r="D17" s="18">
        <v>0</v>
      </c>
      <c r="E17" s="19"/>
      <c r="F17" s="1"/>
      <c r="G17" s="1"/>
      <c r="H17" s="1"/>
      <c r="I17" s="1"/>
      <c r="J17" s="1"/>
      <c r="K17" s="1"/>
      <c r="L17" s="1"/>
      <c r="M17" s="1"/>
      <c r="N17" s="1"/>
    </row>
    <row r="18" spans="1:14" ht="15.75" customHeight="1">
      <c r="A18" s="219"/>
      <c r="B18" s="224"/>
      <c r="C18" s="20" t="s">
        <v>29</v>
      </c>
      <c r="D18" s="21">
        <f>SUM(D14:D17)</f>
        <v>13690</v>
      </c>
      <c r="E18" s="21">
        <f>+D18</f>
        <v>13690</v>
      </c>
      <c r="F18" s="1"/>
      <c r="G18" s="22">
        <f>+E13-E18-E21</f>
        <v>0</v>
      </c>
      <c r="H18" s="1"/>
      <c r="I18" s="1"/>
      <c r="J18" s="1"/>
      <c r="K18" s="1"/>
      <c r="L18" s="1"/>
      <c r="M18" s="1"/>
      <c r="N18" s="1"/>
    </row>
    <row r="19" spans="1:14">
      <c r="A19" s="219"/>
      <c r="B19" s="226" t="s">
        <v>30</v>
      </c>
      <c r="C19" s="11" t="s">
        <v>31</v>
      </c>
      <c r="D19" s="12">
        <v>8000</v>
      </c>
      <c r="E19" s="13"/>
      <c r="F19" s="1"/>
      <c r="G19" s="1"/>
      <c r="H19" s="1"/>
      <c r="I19" s="1"/>
      <c r="J19" s="1"/>
      <c r="K19" s="1"/>
      <c r="L19" s="1"/>
      <c r="M19" s="1"/>
      <c r="N19" s="1"/>
    </row>
    <row r="20" spans="1:14">
      <c r="A20" s="219"/>
      <c r="B20" s="219"/>
      <c r="C20" s="11" t="s">
        <v>32</v>
      </c>
      <c r="D20" s="12">
        <v>4300</v>
      </c>
      <c r="E20" s="13"/>
      <c r="F20" s="1"/>
      <c r="G20" s="1"/>
      <c r="H20" s="1"/>
      <c r="I20" s="1"/>
      <c r="J20" s="1"/>
      <c r="K20" s="1"/>
      <c r="L20" s="1"/>
      <c r="M20" s="1"/>
      <c r="N20" s="1"/>
    </row>
    <row r="21" spans="1:14" ht="15.75" customHeight="1">
      <c r="A21" s="224"/>
      <c r="B21" s="224"/>
      <c r="C21" s="23" t="s">
        <v>33</v>
      </c>
      <c r="D21" s="24">
        <f>+E27</f>
        <v>2790</v>
      </c>
      <c r="E21" s="17">
        <f>SUM(D19:D21)</f>
        <v>15090</v>
      </c>
      <c r="F21" s="1"/>
      <c r="G21" s="22"/>
      <c r="H21" s="22"/>
      <c r="I21" s="1"/>
      <c r="J21" s="1"/>
      <c r="K21" s="1"/>
      <c r="L21" s="1"/>
      <c r="M21" s="1"/>
      <c r="N21" s="1"/>
    </row>
    <row r="22" spans="1:14" ht="30" customHeight="1">
      <c r="A22" s="227" t="s">
        <v>34</v>
      </c>
      <c r="B22" s="226" t="s">
        <v>35</v>
      </c>
      <c r="C22" s="11" t="s">
        <v>36</v>
      </c>
      <c r="D22" s="18">
        <v>145000</v>
      </c>
      <c r="E22" s="19"/>
      <c r="F22" s="1"/>
      <c r="G22" s="1"/>
      <c r="H22" s="22"/>
      <c r="I22" s="1"/>
      <c r="J22" s="1"/>
      <c r="K22" s="1"/>
      <c r="L22" s="1"/>
      <c r="M22" s="1"/>
      <c r="N22" s="1"/>
    </row>
    <row r="23" spans="1:14" ht="30" customHeight="1">
      <c r="A23" s="219"/>
      <c r="B23" s="224"/>
      <c r="C23" s="23" t="s">
        <v>37</v>
      </c>
      <c r="D23" s="25">
        <v>-95000</v>
      </c>
      <c r="E23" s="21">
        <f>+D22+D23</f>
        <v>50000</v>
      </c>
      <c r="F23" s="1"/>
      <c r="G23" s="1"/>
      <c r="H23" s="1"/>
      <c r="I23" s="1"/>
      <c r="J23" s="1"/>
      <c r="K23" s="1"/>
      <c r="L23" s="1"/>
      <c r="M23" s="1"/>
      <c r="N23" s="1"/>
    </row>
    <row r="24" spans="1:14" ht="30" customHeight="1">
      <c r="A24" s="219"/>
      <c r="B24" s="226" t="s">
        <v>38</v>
      </c>
      <c r="C24" s="11" t="s">
        <v>39</v>
      </c>
      <c r="D24" s="18">
        <v>-3500</v>
      </c>
      <c r="E24" s="19"/>
      <c r="F24" s="1"/>
      <c r="G24" s="1" t="s">
        <v>40</v>
      </c>
      <c r="H24" s="1"/>
      <c r="I24" s="1"/>
      <c r="J24" s="1"/>
      <c r="K24" s="1"/>
      <c r="L24" s="1"/>
      <c r="M24" s="1"/>
      <c r="N24" s="1"/>
    </row>
    <row r="25" spans="1:14" ht="30" customHeight="1">
      <c r="A25" s="219"/>
      <c r="B25" s="219"/>
      <c r="C25" s="11" t="s">
        <v>41</v>
      </c>
      <c r="D25" s="18">
        <f>-SUM(D34:D37)</f>
        <v>-43710</v>
      </c>
      <c r="E25" s="19"/>
      <c r="F25" s="1"/>
      <c r="G25" s="1" t="s">
        <v>42</v>
      </c>
      <c r="H25" s="1"/>
      <c r="I25" s="1"/>
      <c r="J25" s="1"/>
      <c r="K25" s="1"/>
      <c r="L25" s="1"/>
      <c r="M25" s="1"/>
      <c r="N25" s="1"/>
    </row>
    <row r="26" spans="1:14" ht="30" customHeight="1">
      <c r="A26" s="219"/>
      <c r="B26" s="224"/>
      <c r="C26" s="23" t="s">
        <v>43</v>
      </c>
      <c r="D26" s="25">
        <v>0</v>
      </c>
      <c r="E26" s="21">
        <f>SUM(D24:D26)</f>
        <v>-47210</v>
      </c>
      <c r="F26" s="1"/>
      <c r="G26" s="1"/>
      <c r="H26" s="1"/>
      <c r="I26" s="1"/>
      <c r="J26" s="1"/>
      <c r="K26" s="1"/>
      <c r="L26" s="1"/>
      <c r="M26" s="1"/>
      <c r="N26" s="1"/>
    </row>
    <row r="27" spans="1:14" ht="30" customHeight="1">
      <c r="A27" s="224"/>
      <c r="B27" s="228" t="s">
        <v>44</v>
      </c>
      <c r="C27" s="229"/>
      <c r="D27" s="26"/>
      <c r="E27" s="17">
        <f>+E23+E26</f>
        <v>2790</v>
      </c>
      <c r="F27" s="1"/>
      <c r="G27" s="1"/>
      <c r="H27" s="1"/>
      <c r="I27" s="1"/>
      <c r="J27" s="1"/>
      <c r="K27" s="1"/>
      <c r="L27" s="1"/>
      <c r="M27" s="1"/>
      <c r="N27" s="1"/>
    </row>
    <row r="28" spans="1:14" ht="15.75" customHeight="1">
      <c r="A28" s="1"/>
      <c r="B28" s="1"/>
      <c r="C28" s="1"/>
      <c r="D28" s="8"/>
      <c r="E28" s="8"/>
      <c r="F28" s="1"/>
      <c r="G28" s="1"/>
      <c r="H28" s="1"/>
      <c r="I28" s="1"/>
      <c r="J28" s="1"/>
      <c r="K28" s="1"/>
      <c r="L28" s="1"/>
      <c r="M28" s="1"/>
      <c r="N28" s="1"/>
    </row>
    <row r="29" spans="1:14" ht="15.75" customHeight="1">
      <c r="A29" s="1"/>
      <c r="B29" s="1"/>
      <c r="C29" s="1"/>
      <c r="D29" s="8"/>
      <c r="E29" s="8"/>
      <c r="F29" s="1"/>
      <c r="G29" s="1"/>
      <c r="H29" s="1"/>
      <c r="I29" s="1"/>
      <c r="J29" s="1"/>
      <c r="K29" s="1"/>
      <c r="L29" s="1"/>
      <c r="M29" s="1"/>
      <c r="N29" s="1"/>
    </row>
    <row r="30" spans="1:14" ht="18" customHeight="1">
      <c r="A30" s="230" t="s">
        <v>45</v>
      </c>
      <c r="B30" s="221"/>
      <c r="C30" s="221"/>
      <c r="D30" s="221"/>
      <c r="E30" s="221"/>
      <c r="F30" s="221"/>
      <c r="G30" s="1"/>
      <c r="H30" s="1"/>
      <c r="I30" s="1"/>
      <c r="J30" s="1"/>
      <c r="K30" s="1"/>
      <c r="L30" s="1"/>
      <c r="M30" s="1"/>
      <c r="N30" s="1"/>
    </row>
    <row r="31" spans="1:14" ht="15.75" customHeight="1">
      <c r="A31" s="1"/>
      <c r="B31" s="1"/>
      <c r="C31" s="1"/>
      <c r="D31" s="8"/>
      <c r="E31" s="8"/>
      <c r="F31" s="1"/>
      <c r="G31" s="1"/>
      <c r="H31" s="1"/>
      <c r="I31" s="1"/>
      <c r="J31" s="1"/>
      <c r="K31" s="1"/>
      <c r="L31" s="1"/>
      <c r="M31" s="1"/>
      <c r="N31" s="1"/>
    </row>
    <row r="32" spans="1:14" ht="15.75" customHeight="1">
      <c r="A32" s="1"/>
      <c r="B32" s="1"/>
      <c r="C32" s="218" t="s">
        <v>46</v>
      </c>
      <c r="D32" s="219"/>
      <c r="E32" s="8"/>
      <c r="F32" s="1"/>
      <c r="G32" s="1"/>
      <c r="H32" s="1"/>
      <c r="I32" s="1"/>
      <c r="J32" s="1"/>
      <c r="K32" s="1"/>
      <c r="L32" s="1"/>
      <c r="M32" s="1"/>
      <c r="N32" s="1"/>
    </row>
    <row r="33" spans="1:14" ht="15.75" customHeight="1">
      <c r="A33" s="1"/>
      <c r="B33" s="1"/>
      <c r="C33" s="28" t="s">
        <v>47</v>
      </c>
      <c r="D33" s="29">
        <f>+D25</f>
        <v>-43710</v>
      </c>
      <c r="E33" s="8"/>
      <c r="F33" s="1"/>
      <c r="G33" s="1"/>
      <c r="H33" s="1"/>
      <c r="I33" s="1"/>
      <c r="J33" s="1"/>
      <c r="K33" s="1"/>
      <c r="L33" s="1"/>
      <c r="M33" s="1"/>
      <c r="N33" s="1"/>
    </row>
    <row r="34" spans="1:14" ht="15.75" customHeight="1">
      <c r="A34" s="1"/>
      <c r="B34" s="1"/>
      <c r="C34" s="1" t="s">
        <v>48</v>
      </c>
      <c r="D34" s="8">
        <f>3000*9</f>
        <v>27000</v>
      </c>
      <c r="E34" s="8" t="s">
        <v>49</v>
      </c>
      <c r="F34" s="1"/>
      <c r="G34" s="1"/>
      <c r="H34" s="1"/>
      <c r="I34" s="1"/>
      <c r="J34" s="1"/>
      <c r="K34" s="1"/>
      <c r="L34" s="1"/>
      <c r="M34" s="1"/>
      <c r="N34" s="1"/>
    </row>
    <row r="35" spans="1:14" ht="15.75" customHeight="1">
      <c r="A35" s="1"/>
      <c r="B35" s="1"/>
      <c r="C35" s="1" t="s">
        <v>50</v>
      </c>
      <c r="D35" s="8">
        <f>+D34*0.23</f>
        <v>6210</v>
      </c>
      <c r="E35" s="8" t="s">
        <v>51</v>
      </c>
      <c r="F35" s="1"/>
      <c r="G35" s="1"/>
      <c r="H35" s="1"/>
      <c r="I35" s="1"/>
      <c r="J35" s="1"/>
      <c r="K35" s="1"/>
      <c r="L35" s="1"/>
      <c r="M35" s="1"/>
      <c r="N35" s="1"/>
    </row>
    <row r="36" spans="1:14" ht="15.75" customHeight="1">
      <c r="A36" s="1"/>
      <c r="B36" s="1"/>
      <c r="C36" s="1" t="s">
        <v>52</v>
      </c>
      <c r="D36" s="8">
        <f>1000*9</f>
        <v>9000</v>
      </c>
      <c r="E36" s="8"/>
      <c r="F36" s="1"/>
      <c r="G36" s="1"/>
      <c r="H36" s="1"/>
      <c r="I36" s="1"/>
      <c r="J36" s="1"/>
      <c r="K36" s="1"/>
      <c r="L36" s="1"/>
      <c r="M36" s="1"/>
      <c r="N36" s="1"/>
    </row>
    <row r="37" spans="1:14" ht="15.75" customHeight="1">
      <c r="A37" s="1"/>
      <c r="B37" s="1"/>
      <c r="C37" s="1" t="s">
        <v>53</v>
      </c>
      <c r="D37" s="8">
        <f>166.666666666667*9</f>
        <v>1500.000000000003</v>
      </c>
      <c r="E37" s="8"/>
      <c r="F37" s="1"/>
      <c r="G37" s="1"/>
      <c r="H37" s="1"/>
      <c r="I37" s="1"/>
      <c r="J37" s="1"/>
      <c r="K37" s="1"/>
      <c r="L37" s="1"/>
      <c r="M37" s="1"/>
      <c r="N37" s="1"/>
    </row>
    <row r="38" spans="1:14" ht="15.75" customHeight="1">
      <c r="A38" s="1"/>
      <c r="B38" s="1"/>
      <c r="C38" s="1"/>
      <c r="D38" s="8"/>
      <c r="E38" s="8"/>
      <c r="F38" s="1"/>
      <c r="G38" s="1"/>
      <c r="H38" s="1"/>
      <c r="I38" s="1"/>
      <c r="J38" s="1"/>
      <c r="K38" s="1"/>
      <c r="L38" s="1"/>
      <c r="M38" s="1"/>
      <c r="N38" s="1"/>
    </row>
    <row r="39" spans="1:14" ht="15.75" customHeight="1">
      <c r="A39" s="1"/>
      <c r="B39" s="1"/>
      <c r="C39" s="1"/>
      <c r="D39" s="8"/>
      <c r="E39" s="8"/>
      <c r="F39" s="1"/>
      <c r="G39" s="1"/>
      <c r="H39" s="1"/>
      <c r="I39" s="1"/>
      <c r="J39" s="1"/>
      <c r="K39" s="1"/>
      <c r="L39" s="1"/>
      <c r="M39" s="1"/>
      <c r="N39" s="1"/>
    </row>
    <row r="40" spans="1:14" ht="15.75" customHeight="1">
      <c r="A40" s="1"/>
      <c r="B40" s="1"/>
      <c r="C40" s="218" t="s">
        <v>54</v>
      </c>
      <c r="D40" s="219"/>
      <c r="E40" s="8"/>
      <c r="F40" s="1"/>
      <c r="G40" s="1"/>
      <c r="H40" s="1"/>
      <c r="I40" s="1"/>
      <c r="J40" s="1"/>
      <c r="K40" s="1"/>
      <c r="L40" s="1"/>
      <c r="M40" s="1"/>
      <c r="N40" s="1"/>
    </row>
    <row r="41" spans="1:14" ht="15.75" customHeight="1">
      <c r="A41" s="1"/>
      <c r="B41" s="1"/>
      <c r="C41" s="28" t="s">
        <v>55</v>
      </c>
      <c r="D41" s="29">
        <v>-3000</v>
      </c>
      <c r="E41" s="8"/>
      <c r="F41" s="1"/>
      <c r="G41" s="1"/>
      <c r="H41" s="1"/>
      <c r="I41" s="1"/>
      <c r="J41" s="1"/>
      <c r="K41" s="1"/>
      <c r="L41" s="1"/>
      <c r="M41" s="1"/>
      <c r="N41" s="1"/>
    </row>
    <row r="42" spans="1:14" ht="15.75" customHeight="1">
      <c r="A42" s="1"/>
      <c r="B42" s="1"/>
      <c r="C42" s="1" t="s">
        <v>36</v>
      </c>
      <c r="D42" s="8">
        <v>1200</v>
      </c>
      <c r="E42" s="8"/>
      <c r="F42" s="1"/>
      <c r="G42" s="1"/>
      <c r="H42" s="1"/>
      <c r="I42" s="1"/>
      <c r="J42" s="1"/>
      <c r="K42" s="1"/>
      <c r="L42" s="1"/>
      <c r="M42" s="1"/>
      <c r="N42" s="1"/>
    </row>
    <row r="43" spans="1:14" ht="15.75" customHeight="1">
      <c r="A43" s="1"/>
      <c r="B43" s="1"/>
      <c r="C43" s="1" t="s">
        <v>56</v>
      </c>
      <c r="D43" s="8">
        <v>800</v>
      </c>
      <c r="E43" s="8"/>
      <c r="F43" s="1"/>
      <c r="G43" s="1"/>
      <c r="H43" s="1"/>
      <c r="I43" s="1"/>
      <c r="J43" s="1"/>
      <c r="K43" s="1"/>
      <c r="L43" s="1"/>
      <c r="M43" s="1"/>
      <c r="N43" s="1"/>
    </row>
    <row r="44" spans="1:14" ht="15.75" customHeight="1">
      <c r="A44" s="1"/>
      <c r="B44" s="1"/>
      <c r="C44" s="1" t="s">
        <v>57</v>
      </c>
      <c r="D44" s="8">
        <v>1000</v>
      </c>
      <c r="E44" s="8"/>
      <c r="F44" s="1"/>
      <c r="G44" s="1"/>
      <c r="H44" s="1"/>
      <c r="I44" s="1"/>
      <c r="J44" s="1"/>
      <c r="K44" s="1"/>
      <c r="L44" s="1"/>
      <c r="M44" s="1"/>
      <c r="N44" s="1"/>
    </row>
    <row r="45" spans="1:14" ht="15.75" customHeight="1">
      <c r="A45" s="1"/>
      <c r="B45" s="1"/>
      <c r="C45" s="1"/>
      <c r="D45" s="8"/>
      <c r="E45" s="8"/>
      <c r="F45" s="1"/>
      <c r="G45" s="1"/>
      <c r="H45" s="1"/>
      <c r="I45" s="1"/>
      <c r="J45" s="1"/>
      <c r="K45" s="1"/>
      <c r="L45" s="1"/>
      <c r="M45" s="1"/>
      <c r="N45" s="1"/>
    </row>
    <row r="46" spans="1:14" ht="15.75" customHeight="1">
      <c r="D46" s="30"/>
      <c r="E46" s="30"/>
    </row>
    <row r="47" spans="1:14" ht="15.75" customHeight="1">
      <c r="D47" s="30"/>
      <c r="E47" s="30"/>
    </row>
    <row r="48" spans="1:14" ht="15.75" customHeight="1">
      <c r="D48" s="30"/>
      <c r="E48" s="30"/>
    </row>
    <row r="49" spans="4:5" ht="15.75" customHeight="1">
      <c r="D49" s="30"/>
      <c r="E49" s="30"/>
    </row>
    <row r="50" spans="4:5" ht="15.75" customHeight="1">
      <c r="D50" s="30"/>
      <c r="E50" s="30"/>
    </row>
    <row r="51" spans="4:5" ht="15.75" customHeight="1">
      <c r="D51" s="30"/>
      <c r="E51" s="30"/>
    </row>
    <row r="52" spans="4:5" ht="15.75" customHeight="1">
      <c r="D52" s="30"/>
      <c r="E52" s="30"/>
    </row>
    <row r="53" spans="4:5" ht="15.75" customHeight="1">
      <c r="D53" s="30"/>
      <c r="E53" s="30"/>
    </row>
    <row r="54" spans="4:5" ht="15.75" customHeight="1">
      <c r="D54" s="30"/>
      <c r="E54" s="30"/>
    </row>
    <row r="55" spans="4:5" ht="15.75" customHeight="1">
      <c r="D55" s="30"/>
      <c r="E55" s="30"/>
    </row>
    <row r="56" spans="4:5" ht="15.75" customHeight="1">
      <c r="D56" s="30"/>
      <c r="E56" s="30"/>
    </row>
    <row r="57" spans="4:5" ht="15.75" customHeight="1">
      <c r="D57" s="30"/>
      <c r="E57" s="30"/>
    </row>
    <row r="58" spans="4:5" ht="15.75" customHeight="1">
      <c r="D58" s="30"/>
      <c r="E58" s="30"/>
    </row>
    <row r="59" spans="4:5" ht="15.75" customHeight="1">
      <c r="D59" s="30"/>
      <c r="E59" s="30"/>
    </row>
    <row r="60" spans="4:5" ht="15.75" customHeight="1">
      <c r="D60" s="30"/>
      <c r="E60" s="30"/>
    </row>
    <row r="61" spans="4:5" ht="15.75" customHeight="1">
      <c r="D61" s="30"/>
      <c r="E61" s="30"/>
    </row>
    <row r="62" spans="4:5" ht="15.75" customHeight="1">
      <c r="D62" s="30"/>
      <c r="E62" s="30"/>
    </row>
    <row r="63" spans="4:5" ht="15.75" customHeight="1">
      <c r="D63" s="30"/>
      <c r="E63" s="30"/>
    </row>
    <row r="64" spans="4:5" ht="15.75" customHeight="1">
      <c r="D64" s="30"/>
      <c r="E64" s="30"/>
    </row>
    <row r="65" spans="4:5" ht="15.75" customHeight="1">
      <c r="D65" s="30"/>
      <c r="E65" s="30"/>
    </row>
    <row r="66" spans="4:5" ht="15.75" customHeight="1">
      <c r="D66" s="30"/>
      <c r="E66" s="30"/>
    </row>
    <row r="67" spans="4:5" ht="15.75" customHeight="1">
      <c r="D67" s="30"/>
      <c r="E67" s="30"/>
    </row>
    <row r="68" spans="4:5" ht="15.75" customHeight="1">
      <c r="D68" s="30"/>
      <c r="E68" s="30"/>
    </row>
    <row r="69" spans="4:5" ht="15.75" customHeight="1">
      <c r="D69" s="30"/>
      <c r="E69" s="30"/>
    </row>
    <row r="70" spans="4:5" ht="15.75" customHeight="1">
      <c r="D70" s="30"/>
      <c r="E70" s="30"/>
    </row>
    <row r="71" spans="4:5" ht="15.75" customHeight="1">
      <c r="D71" s="30"/>
      <c r="E71" s="30"/>
    </row>
    <row r="72" spans="4:5" ht="15.75" customHeight="1">
      <c r="D72" s="30"/>
      <c r="E72" s="30"/>
    </row>
    <row r="73" spans="4:5" ht="15.75" customHeight="1">
      <c r="D73" s="30"/>
      <c r="E73" s="30"/>
    </row>
    <row r="74" spans="4:5" ht="15.75" customHeight="1">
      <c r="D74" s="30"/>
      <c r="E74" s="30"/>
    </row>
    <row r="75" spans="4:5" ht="15.75" customHeight="1">
      <c r="D75" s="30"/>
      <c r="E75" s="30"/>
    </row>
    <row r="76" spans="4:5" ht="15.75" customHeight="1">
      <c r="D76" s="30"/>
      <c r="E76" s="30"/>
    </row>
    <row r="77" spans="4:5" ht="15.75" customHeight="1">
      <c r="D77" s="30"/>
      <c r="E77" s="30"/>
    </row>
    <row r="78" spans="4:5" ht="15.75" customHeight="1">
      <c r="D78" s="30"/>
      <c r="E78" s="30"/>
    </row>
    <row r="79" spans="4:5" ht="15.75" customHeight="1">
      <c r="D79" s="30"/>
      <c r="E79" s="30"/>
    </row>
    <row r="80" spans="4:5" ht="15.75" customHeight="1">
      <c r="D80" s="30"/>
      <c r="E80" s="30"/>
    </row>
    <row r="81" spans="4:5" ht="15.75" customHeight="1">
      <c r="D81" s="30"/>
      <c r="E81" s="30"/>
    </row>
    <row r="82" spans="4:5" ht="15.75" customHeight="1">
      <c r="D82" s="30"/>
      <c r="E82" s="30"/>
    </row>
    <row r="83" spans="4:5" ht="15.75" customHeight="1">
      <c r="D83" s="30"/>
      <c r="E83" s="30"/>
    </row>
    <row r="84" spans="4:5" ht="15.75" customHeight="1">
      <c r="D84" s="30"/>
      <c r="E84" s="30"/>
    </row>
    <row r="85" spans="4:5" ht="15.75" customHeight="1">
      <c r="D85" s="30"/>
      <c r="E85" s="30"/>
    </row>
    <row r="86" spans="4:5" ht="15.75" customHeight="1">
      <c r="D86" s="30"/>
      <c r="E86" s="30"/>
    </row>
    <row r="87" spans="4:5" ht="15.75" customHeight="1">
      <c r="D87" s="30"/>
      <c r="E87" s="30"/>
    </row>
    <row r="88" spans="4:5" ht="15.75" customHeight="1">
      <c r="D88" s="30"/>
      <c r="E88" s="30"/>
    </row>
    <row r="89" spans="4:5" ht="15.75" customHeight="1">
      <c r="D89" s="30"/>
      <c r="E89" s="30"/>
    </row>
    <row r="90" spans="4:5" ht="15.75" customHeight="1">
      <c r="D90" s="30"/>
      <c r="E90" s="30"/>
    </row>
    <row r="91" spans="4:5" ht="15.75" customHeight="1">
      <c r="D91" s="30"/>
      <c r="E91" s="30"/>
    </row>
    <row r="92" spans="4:5" ht="15.75" customHeight="1">
      <c r="D92" s="30"/>
      <c r="E92" s="30"/>
    </row>
    <row r="93" spans="4:5" ht="15.75" customHeight="1">
      <c r="D93" s="30"/>
      <c r="E93" s="30"/>
    </row>
    <row r="94" spans="4:5" ht="15.75" customHeight="1">
      <c r="D94" s="30"/>
      <c r="E94" s="30"/>
    </row>
    <row r="95" spans="4:5" ht="15.75" customHeight="1">
      <c r="D95" s="30"/>
      <c r="E95" s="30"/>
    </row>
    <row r="96" spans="4:5" ht="15.75" customHeight="1">
      <c r="D96" s="30"/>
      <c r="E96" s="30"/>
    </row>
    <row r="97" spans="4:5" ht="15.75" customHeight="1">
      <c r="D97" s="30"/>
      <c r="E97" s="30"/>
    </row>
    <row r="98" spans="4:5" ht="15.75" customHeight="1">
      <c r="D98" s="30"/>
      <c r="E98" s="30"/>
    </row>
    <row r="99" spans="4:5" ht="15.75" customHeight="1">
      <c r="D99" s="30"/>
      <c r="E99" s="30"/>
    </row>
    <row r="100" spans="4:5" ht="15.75" customHeight="1">
      <c r="D100" s="30"/>
      <c r="E100" s="30"/>
    </row>
    <row r="101" spans="4:5" ht="15.75" customHeight="1">
      <c r="D101" s="30"/>
      <c r="E101" s="30"/>
    </row>
    <row r="102" spans="4:5" ht="15.75" customHeight="1">
      <c r="D102" s="30"/>
      <c r="E102" s="30"/>
    </row>
    <row r="103" spans="4:5" ht="15.75" customHeight="1">
      <c r="D103" s="30"/>
      <c r="E103" s="30"/>
    </row>
    <row r="104" spans="4:5" ht="15.75" customHeight="1">
      <c r="D104" s="30"/>
      <c r="E104" s="30"/>
    </row>
    <row r="105" spans="4:5" ht="15.75" customHeight="1">
      <c r="D105" s="30"/>
      <c r="E105" s="30"/>
    </row>
    <row r="106" spans="4:5" ht="15.75" customHeight="1">
      <c r="D106" s="30"/>
      <c r="E106" s="30"/>
    </row>
    <row r="107" spans="4:5" ht="15.75" customHeight="1">
      <c r="D107" s="30"/>
      <c r="E107" s="30"/>
    </row>
    <row r="108" spans="4:5" ht="15.75" customHeight="1">
      <c r="D108" s="30"/>
      <c r="E108" s="30"/>
    </row>
    <row r="109" spans="4:5" ht="15.75" customHeight="1">
      <c r="D109" s="30"/>
      <c r="E109" s="30"/>
    </row>
    <row r="110" spans="4:5" ht="15.75" customHeight="1">
      <c r="D110" s="30"/>
      <c r="E110" s="30"/>
    </row>
    <row r="111" spans="4:5" ht="15.75" customHeight="1">
      <c r="D111" s="30"/>
      <c r="E111" s="30"/>
    </row>
    <row r="112" spans="4:5" ht="15.75" customHeight="1">
      <c r="D112" s="30"/>
      <c r="E112" s="30"/>
    </row>
    <row r="113" spans="4:5" ht="15.75" customHeight="1">
      <c r="D113" s="30"/>
      <c r="E113" s="30"/>
    </row>
    <row r="114" spans="4:5" ht="15.75" customHeight="1">
      <c r="D114" s="30"/>
      <c r="E114" s="30"/>
    </row>
    <row r="115" spans="4:5" ht="15.75" customHeight="1">
      <c r="D115" s="30"/>
      <c r="E115" s="30"/>
    </row>
    <row r="116" spans="4:5" ht="15.75" customHeight="1">
      <c r="D116" s="30"/>
      <c r="E116" s="30"/>
    </row>
    <row r="117" spans="4:5" ht="15.75" customHeight="1">
      <c r="D117" s="30"/>
      <c r="E117" s="30"/>
    </row>
    <row r="118" spans="4:5" ht="15.75" customHeight="1">
      <c r="D118" s="30"/>
      <c r="E118" s="30"/>
    </row>
    <row r="119" spans="4:5" ht="15.75" customHeight="1">
      <c r="D119" s="30"/>
      <c r="E119" s="30"/>
    </row>
    <row r="120" spans="4:5" ht="15.75" customHeight="1">
      <c r="D120" s="30"/>
      <c r="E120" s="30"/>
    </row>
    <row r="121" spans="4:5" ht="15.75" customHeight="1">
      <c r="D121" s="30"/>
      <c r="E121" s="30"/>
    </row>
    <row r="122" spans="4:5" ht="15.75" customHeight="1">
      <c r="D122" s="30"/>
      <c r="E122" s="30"/>
    </row>
    <row r="123" spans="4:5" ht="15.75" customHeight="1">
      <c r="D123" s="30"/>
      <c r="E123" s="30"/>
    </row>
    <row r="124" spans="4:5" ht="15.75" customHeight="1">
      <c r="D124" s="30"/>
      <c r="E124" s="30"/>
    </row>
    <row r="125" spans="4:5" ht="15.75" customHeight="1">
      <c r="D125" s="30"/>
      <c r="E125" s="30"/>
    </row>
    <row r="126" spans="4:5" ht="15.75" customHeight="1">
      <c r="D126" s="30"/>
      <c r="E126" s="30"/>
    </row>
    <row r="127" spans="4:5" ht="15.75" customHeight="1">
      <c r="D127" s="30"/>
      <c r="E127" s="30"/>
    </row>
    <row r="128" spans="4:5" ht="15.75" customHeight="1">
      <c r="D128" s="30"/>
      <c r="E128" s="30"/>
    </row>
    <row r="129" spans="4:5" ht="15.75" customHeight="1">
      <c r="D129" s="30"/>
      <c r="E129" s="30"/>
    </row>
    <row r="130" spans="4:5" ht="15.75" customHeight="1">
      <c r="D130" s="30"/>
      <c r="E130" s="30"/>
    </row>
    <row r="131" spans="4:5" ht="15.75" customHeight="1">
      <c r="D131" s="30"/>
      <c r="E131" s="30"/>
    </row>
    <row r="132" spans="4:5" ht="15.75" customHeight="1">
      <c r="D132" s="30"/>
      <c r="E132" s="30"/>
    </row>
    <row r="133" spans="4:5" ht="15.75" customHeight="1">
      <c r="D133" s="30"/>
      <c r="E133" s="30"/>
    </row>
    <row r="134" spans="4:5" ht="15.75" customHeight="1">
      <c r="D134" s="30"/>
      <c r="E134" s="30"/>
    </row>
    <row r="135" spans="4:5" ht="15.75" customHeight="1">
      <c r="D135" s="30"/>
      <c r="E135" s="30"/>
    </row>
    <row r="136" spans="4:5" ht="15.75" customHeight="1">
      <c r="D136" s="30"/>
      <c r="E136" s="30"/>
    </row>
    <row r="137" spans="4:5" ht="15.75" customHeight="1">
      <c r="D137" s="30"/>
      <c r="E137" s="30"/>
    </row>
    <row r="138" spans="4:5" ht="15.75" customHeight="1">
      <c r="D138" s="30"/>
      <c r="E138" s="30"/>
    </row>
    <row r="139" spans="4:5" ht="15.75" customHeight="1">
      <c r="D139" s="30"/>
      <c r="E139" s="30"/>
    </row>
    <row r="140" spans="4:5" ht="15.75" customHeight="1">
      <c r="D140" s="30"/>
      <c r="E140" s="30"/>
    </row>
    <row r="141" spans="4:5" ht="15.75" customHeight="1">
      <c r="D141" s="30"/>
      <c r="E141" s="30"/>
    </row>
    <row r="142" spans="4:5" ht="15.75" customHeight="1">
      <c r="D142" s="30"/>
      <c r="E142" s="30"/>
    </row>
    <row r="143" spans="4:5" ht="15.75" customHeight="1">
      <c r="D143" s="30"/>
      <c r="E143" s="30"/>
    </row>
    <row r="144" spans="4:5" ht="15.75" customHeight="1">
      <c r="D144" s="30"/>
      <c r="E144" s="30"/>
    </row>
    <row r="145" spans="4:5" ht="15.75" customHeight="1">
      <c r="D145" s="30"/>
      <c r="E145" s="30"/>
    </row>
    <row r="146" spans="4:5" ht="15.75" customHeight="1">
      <c r="D146" s="30"/>
      <c r="E146" s="30"/>
    </row>
    <row r="147" spans="4:5" ht="15.75" customHeight="1">
      <c r="D147" s="30"/>
      <c r="E147" s="30"/>
    </row>
    <row r="148" spans="4:5" ht="15.75" customHeight="1">
      <c r="D148" s="30"/>
      <c r="E148" s="30"/>
    </row>
    <row r="149" spans="4:5" ht="15.75" customHeight="1">
      <c r="D149" s="30"/>
      <c r="E149" s="30"/>
    </row>
    <row r="150" spans="4:5" ht="15.75" customHeight="1">
      <c r="D150" s="30"/>
      <c r="E150" s="30"/>
    </row>
    <row r="151" spans="4:5" ht="15.75" customHeight="1">
      <c r="D151" s="30"/>
      <c r="E151" s="30"/>
    </row>
    <row r="152" spans="4:5" ht="15.75" customHeight="1">
      <c r="D152" s="30"/>
      <c r="E152" s="30"/>
    </row>
    <row r="153" spans="4:5" ht="15.75" customHeight="1">
      <c r="D153" s="30"/>
      <c r="E153" s="30"/>
    </row>
    <row r="154" spans="4:5" ht="15.75" customHeight="1">
      <c r="D154" s="30"/>
      <c r="E154" s="30"/>
    </row>
    <row r="155" spans="4:5" ht="15.75" customHeight="1">
      <c r="D155" s="30"/>
      <c r="E155" s="30"/>
    </row>
    <row r="156" spans="4:5" ht="15.75" customHeight="1">
      <c r="D156" s="30"/>
      <c r="E156" s="30"/>
    </row>
    <row r="157" spans="4:5" ht="15.75" customHeight="1">
      <c r="D157" s="30"/>
      <c r="E157" s="30"/>
    </row>
    <row r="158" spans="4:5" ht="15.75" customHeight="1">
      <c r="D158" s="30"/>
      <c r="E158" s="30"/>
    </row>
    <row r="159" spans="4:5" ht="15.75" customHeight="1">
      <c r="D159" s="30"/>
      <c r="E159" s="30"/>
    </row>
    <row r="160" spans="4:5" ht="15.75" customHeight="1">
      <c r="D160" s="30"/>
      <c r="E160" s="30"/>
    </row>
    <row r="161" spans="4:5" ht="15.75" customHeight="1">
      <c r="D161" s="30"/>
      <c r="E161" s="30"/>
    </row>
    <row r="162" spans="4:5" ht="15.75" customHeight="1">
      <c r="D162" s="30"/>
      <c r="E162" s="30"/>
    </row>
    <row r="163" spans="4:5" ht="15.75" customHeight="1">
      <c r="D163" s="30"/>
      <c r="E163" s="30"/>
    </row>
    <row r="164" spans="4:5" ht="15.75" customHeight="1">
      <c r="D164" s="30"/>
      <c r="E164" s="30"/>
    </row>
    <row r="165" spans="4:5" ht="15.75" customHeight="1">
      <c r="D165" s="30"/>
      <c r="E165" s="30"/>
    </row>
    <row r="166" spans="4:5" ht="15.75" customHeight="1">
      <c r="D166" s="30"/>
      <c r="E166" s="30"/>
    </row>
    <row r="167" spans="4:5" ht="15.75" customHeight="1">
      <c r="D167" s="30"/>
      <c r="E167" s="30"/>
    </row>
    <row r="168" spans="4:5" ht="15.75" customHeight="1">
      <c r="D168" s="30"/>
      <c r="E168" s="30"/>
    </row>
    <row r="169" spans="4:5" ht="15.75" customHeight="1">
      <c r="D169" s="30"/>
      <c r="E169" s="30"/>
    </row>
    <row r="170" spans="4:5" ht="15.75" customHeight="1">
      <c r="D170" s="30"/>
      <c r="E170" s="30"/>
    </row>
    <row r="171" spans="4:5" ht="15.75" customHeight="1">
      <c r="D171" s="30"/>
      <c r="E171" s="30"/>
    </row>
    <row r="172" spans="4:5" ht="15.75" customHeight="1">
      <c r="D172" s="30"/>
      <c r="E172" s="30"/>
    </row>
    <row r="173" spans="4:5" ht="15.75" customHeight="1">
      <c r="D173" s="30"/>
      <c r="E173" s="30"/>
    </row>
    <row r="174" spans="4:5" ht="15.75" customHeight="1">
      <c r="D174" s="30"/>
      <c r="E174" s="30"/>
    </row>
    <row r="175" spans="4:5" ht="15.75" customHeight="1">
      <c r="D175" s="30"/>
      <c r="E175" s="30"/>
    </row>
    <row r="176" spans="4:5" ht="15.75" customHeight="1">
      <c r="D176" s="30"/>
      <c r="E176" s="30"/>
    </row>
    <row r="177" spans="4:5" ht="15.75" customHeight="1">
      <c r="D177" s="30"/>
      <c r="E177" s="30"/>
    </row>
    <row r="178" spans="4:5" ht="15.75" customHeight="1">
      <c r="D178" s="30"/>
      <c r="E178" s="30"/>
    </row>
    <row r="179" spans="4:5" ht="15.75" customHeight="1">
      <c r="D179" s="30"/>
      <c r="E179" s="30"/>
    </row>
    <row r="180" spans="4:5" ht="15.75" customHeight="1">
      <c r="D180" s="30"/>
      <c r="E180" s="30"/>
    </row>
    <row r="181" spans="4:5" ht="15.75" customHeight="1">
      <c r="D181" s="30"/>
      <c r="E181" s="30"/>
    </row>
    <row r="182" spans="4:5" ht="15.75" customHeight="1">
      <c r="D182" s="30"/>
      <c r="E182" s="30"/>
    </row>
    <row r="183" spans="4:5" ht="15.75" customHeight="1">
      <c r="D183" s="30"/>
      <c r="E183" s="30"/>
    </row>
    <row r="184" spans="4:5" ht="15.75" customHeight="1">
      <c r="D184" s="30"/>
      <c r="E184" s="30"/>
    </row>
    <row r="185" spans="4:5" ht="15.75" customHeight="1">
      <c r="D185" s="30"/>
      <c r="E185" s="30"/>
    </row>
    <row r="186" spans="4:5" ht="15.75" customHeight="1">
      <c r="D186" s="30"/>
      <c r="E186" s="30"/>
    </row>
    <row r="187" spans="4:5" ht="15.75" customHeight="1">
      <c r="D187" s="30"/>
      <c r="E187" s="30"/>
    </row>
    <row r="188" spans="4:5" ht="15.75" customHeight="1">
      <c r="D188" s="30"/>
      <c r="E188" s="30"/>
    </row>
    <row r="189" spans="4:5" ht="15.75" customHeight="1">
      <c r="D189" s="30"/>
      <c r="E189" s="30"/>
    </row>
    <row r="190" spans="4:5" ht="15.75" customHeight="1">
      <c r="D190" s="30"/>
      <c r="E190" s="30"/>
    </row>
    <row r="191" spans="4:5" ht="15.75" customHeight="1">
      <c r="D191" s="30"/>
      <c r="E191" s="30"/>
    </row>
    <row r="192" spans="4:5" ht="15.75" customHeight="1">
      <c r="D192" s="30"/>
      <c r="E192" s="30"/>
    </row>
    <row r="193" spans="4:5" ht="15.75" customHeight="1">
      <c r="D193" s="30"/>
      <c r="E193" s="30"/>
    </row>
    <row r="194" spans="4:5" ht="15.75" customHeight="1">
      <c r="D194" s="30"/>
      <c r="E194" s="30"/>
    </row>
    <row r="195" spans="4:5" ht="15.75" customHeight="1">
      <c r="D195" s="30"/>
      <c r="E195" s="30"/>
    </row>
    <row r="196" spans="4:5" ht="15.75" customHeight="1">
      <c r="D196" s="30"/>
      <c r="E196" s="30"/>
    </row>
    <row r="197" spans="4:5" ht="15.75" customHeight="1">
      <c r="D197" s="30"/>
      <c r="E197" s="30"/>
    </row>
    <row r="198" spans="4:5" ht="15.75" customHeight="1">
      <c r="D198" s="30"/>
      <c r="E198" s="30"/>
    </row>
    <row r="199" spans="4:5" ht="15.75" customHeight="1">
      <c r="D199" s="30"/>
      <c r="E199" s="30"/>
    </row>
    <row r="200" spans="4:5" ht="15.75" customHeight="1">
      <c r="D200" s="30"/>
      <c r="E200" s="30"/>
    </row>
    <row r="201" spans="4:5" ht="15.75" customHeight="1">
      <c r="D201" s="30"/>
      <c r="E201" s="30"/>
    </row>
    <row r="202" spans="4:5" ht="15.75" customHeight="1">
      <c r="D202" s="30"/>
      <c r="E202" s="30"/>
    </row>
    <row r="203" spans="4:5" ht="15.75" customHeight="1">
      <c r="D203" s="30"/>
      <c r="E203" s="30"/>
    </row>
    <row r="204" spans="4:5" ht="15.75" customHeight="1">
      <c r="D204" s="30"/>
      <c r="E204" s="30"/>
    </row>
    <row r="205" spans="4:5" ht="15.75" customHeight="1">
      <c r="D205" s="30"/>
      <c r="E205" s="30"/>
    </row>
    <row r="206" spans="4:5" ht="15.75" customHeight="1">
      <c r="D206" s="30"/>
      <c r="E206" s="30"/>
    </row>
    <row r="207" spans="4:5" ht="15.75" customHeight="1">
      <c r="D207" s="30"/>
      <c r="E207" s="30"/>
    </row>
    <row r="208" spans="4:5" ht="15.75" customHeight="1">
      <c r="D208" s="30"/>
      <c r="E208" s="30"/>
    </row>
    <row r="209" spans="4:5" ht="15.75" customHeight="1">
      <c r="D209" s="30"/>
      <c r="E209" s="30"/>
    </row>
    <row r="210" spans="4:5" ht="15.75" customHeight="1">
      <c r="D210" s="30"/>
      <c r="E210" s="30"/>
    </row>
    <row r="211" spans="4:5" ht="15.75" customHeight="1">
      <c r="D211" s="30"/>
      <c r="E211" s="30"/>
    </row>
    <row r="212" spans="4:5" ht="15.75" customHeight="1">
      <c r="D212" s="30"/>
      <c r="E212" s="30"/>
    </row>
    <row r="213" spans="4:5" ht="15.75" customHeight="1">
      <c r="D213" s="30"/>
      <c r="E213" s="30"/>
    </row>
    <row r="214" spans="4:5" ht="15.75" customHeight="1">
      <c r="D214" s="30"/>
      <c r="E214" s="30"/>
    </row>
    <row r="215" spans="4:5" ht="15.75" customHeight="1">
      <c r="D215" s="30"/>
      <c r="E215" s="30"/>
    </row>
    <row r="216" spans="4:5" ht="15.75" customHeight="1">
      <c r="D216" s="30"/>
      <c r="E216" s="30"/>
    </row>
    <row r="217" spans="4:5" ht="15.75" customHeight="1">
      <c r="D217" s="30"/>
      <c r="E217" s="30"/>
    </row>
    <row r="218" spans="4:5" ht="15.75" customHeight="1">
      <c r="D218" s="30"/>
      <c r="E218" s="30"/>
    </row>
    <row r="219" spans="4:5" ht="15.75" customHeight="1">
      <c r="D219" s="30"/>
      <c r="E219" s="30"/>
    </row>
    <row r="220" spans="4:5" ht="15.75" customHeight="1">
      <c r="D220" s="30"/>
      <c r="E220" s="30"/>
    </row>
    <row r="221" spans="4:5" ht="15.75" customHeight="1">
      <c r="D221" s="30"/>
      <c r="E221" s="30"/>
    </row>
    <row r="222" spans="4:5" ht="15.75" customHeight="1">
      <c r="D222" s="30"/>
      <c r="E222" s="30"/>
    </row>
    <row r="223" spans="4:5" ht="15.75" customHeight="1">
      <c r="D223" s="30"/>
      <c r="E223" s="30"/>
    </row>
    <row r="224" spans="4:5" ht="15.75" customHeight="1">
      <c r="D224" s="30"/>
      <c r="E224" s="30"/>
    </row>
    <row r="225" spans="4:5" ht="15.75" customHeight="1">
      <c r="D225" s="30"/>
      <c r="E225" s="30"/>
    </row>
    <row r="226" spans="4:5" ht="15.75" customHeight="1">
      <c r="D226" s="30"/>
      <c r="E226" s="30"/>
    </row>
    <row r="227" spans="4:5" ht="15.75" customHeight="1">
      <c r="D227" s="30"/>
      <c r="E227" s="30"/>
    </row>
    <row r="228" spans="4:5" ht="15.75" customHeight="1">
      <c r="D228" s="30"/>
      <c r="E228" s="30"/>
    </row>
    <row r="229" spans="4:5" ht="15.75" customHeight="1">
      <c r="D229" s="30"/>
      <c r="E229" s="30"/>
    </row>
    <row r="230" spans="4:5" ht="15.75" customHeight="1">
      <c r="D230" s="30"/>
      <c r="E230" s="30"/>
    </row>
    <row r="231" spans="4:5" ht="15.75" customHeight="1">
      <c r="D231" s="30"/>
      <c r="E231" s="30"/>
    </row>
    <row r="232" spans="4:5" ht="15.75" customHeight="1">
      <c r="D232" s="30"/>
      <c r="E232" s="30"/>
    </row>
    <row r="233" spans="4:5" ht="15.75" customHeight="1">
      <c r="D233" s="30"/>
      <c r="E233" s="30"/>
    </row>
    <row r="234" spans="4:5" ht="15.75" customHeight="1">
      <c r="D234" s="30"/>
      <c r="E234" s="30"/>
    </row>
    <row r="235" spans="4:5" ht="15.75" customHeight="1">
      <c r="D235" s="30"/>
      <c r="E235" s="30"/>
    </row>
    <row r="236" spans="4:5" ht="15.75" customHeight="1">
      <c r="D236" s="30"/>
      <c r="E236" s="30"/>
    </row>
    <row r="237" spans="4:5" ht="15.75" customHeight="1">
      <c r="D237" s="30"/>
      <c r="E237" s="30"/>
    </row>
    <row r="238" spans="4:5" ht="15.75" customHeight="1">
      <c r="D238" s="30"/>
      <c r="E238" s="30"/>
    </row>
    <row r="239" spans="4:5" ht="15.75" customHeight="1">
      <c r="D239" s="30"/>
      <c r="E239" s="30"/>
    </row>
    <row r="240" spans="4:5" ht="15.75" customHeight="1">
      <c r="D240" s="30"/>
      <c r="E240" s="30"/>
    </row>
    <row r="241" spans="4:5" ht="15.75" customHeight="1">
      <c r="D241" s="30"/>
      <c r="E241" s="30"/>
    </row>
    <row r="242" spans="4:5" ht="15.75" customHeight="1">
      <c r="D242" s="30"/>
      <c r="E242" s="30"/>
    </row>
    <row r="243" spans="4:5" ht="15.75" customHeight="1">
      <c r="D243" s="30"/>
      <c r="E243" s="30"/>
    </row>
    <row r="244" spans="4:5" ht="15.75" customHeight="1">
      <c r="D244" s="30"/>
      <c r="E244" s="30"/>
    </row>
    <row r="245" spans="4:5" ht="15.75" customHeight="1">
      <c r="D245" s="30"/>
      <c r="E245" s="30"/>
    </row>
    <row r="246" spans="4:5" ht="15.75" customHeight="1">
      <c r="D246" s="30"/>
      <c r="E246" s="30"/>
    </row>
    <row r="247" spans="4:5" ht="15.75" customHeight="1">
      <c r="D247" s="30"/>
      <c r="E247" s="30"/>
    </row>
    <row r="248" spans="4:5" ht="15.75" customHeight="1">
      <c r="D248" s="30"/>
      <c r="E248" s="30"/>
    </row>
    <row r="249" spans="4:5" ht="15.75" customHeight="1">
      <c r="D249" s="30"/>
      <c r="E249" s="30"/>
    </row>
    <row r="250" spans="4:5" ht="15.75" customHeight="1">
      <c r="D250" s="30"/>
      <c r="E250" s="30"/>
    </row>
    <row r="251" spans="4:5" ht="15.75" customHeight="1">
      <c r="D251" s="30"/>
      <c r="E251" s="30"/>
    </row>
    <row r="252" spans="4:5" ht="15.75" customHeight="1">
      <c r="D252" s="30"/>
      <c r="E252" s="30"/>
    </row>
    <row r="253" spans="4:5" ht="15.75" customHeight="1">
      <c r="D253" s="30"/>
      <c r="E253" s="30"/>
    </row>
    <row r="254" spans="4:5" ht="15.75" customHeight="1">
      <c r="D254" s="30"/>
      <c r="E254" s="30"/>
    </row>
    <row r="255" spans="4:5" ht="15.75" customHeight="1">
      <c r="D255" s="30"/>
      <c r="E255" s="30"/>
    </row>
    <row r="256" spans="4:5" ht="15.75" customHeight="1">
      <c r="D256" s="30"/>
      <c r="E256" s="30"/>
    </row>
    <row r="257" spans="4:5" ht="15.75" customHeight="1">
      <c r="D257" s="30"/>
      <c r="E257" s="30"/>
    </row>
    <row r="258" spans="4:5" ht="15.75" customHeight="1">
      <c r="D258" s="30"/>
      <c r="E258" s="30"/>
    </row>
    <row r="259" spans="4:5" ht="15.75" customHeight="1">
      <c r="D259" s="30"/>
      <c r="E259" s="30"/>
    </row>
    <row r="260" spans="4:5" ht="15.75" customHeight="1">
      <c r="D260" s="30"/>
      <c r="E260" s="30"/>
    </row>
    <row r="261" spans="4:5" ht="15.75" customHeight="1">
      <c r="D261" s="30"/>
      <c r="E261" s="30"/>
    </row>
    <row r="262" spans="4:5" ht="15.75" customHeight="1">
      <c r="D262" s="30"/>
      <c r="E262" s="30"/>
    </row>
    <row r="263" spans="4:5" ht="15.75" customHeight="1">
      <c r="D263" s="30"/>
      <c r="E263" s="30"/>
    </row>
    <row r="264" spans="4:5" ht="15.75" customHeight="1">
      <c r="D264" s="30"/>
      <c r="E264" s="30"/>
    </row>
    <row r="265" spans="4:5" ht="15.75" customHeight="1">
      <c r="D265" s="30"/>
      <c r="E265" s="30"/>
    </row>
    <row r="266" spans="4:5" ht="15.75" customHeight="1">
      <c r="D266" s="30"/>
      <c r="E266" s="30"/>
    </row>
    <row r="267" spans="4:5" ht="15.75" customHeight="1">
      <c r="D267" s="30"/>
      <c r="E267" s="30"/>
    </row>
    <row r="268" spans="4:5" ht="15.75" customHeight="1">
      <c r="D268" s="30"/>
      <c r="E268" s="30"/>
    </row>
    <row r="269" spans="4:5" ht="15.75" customHeight="1">
      <c r="D269" s="30"/>
      <c r="E269" s="30"/>
    </row>
    <row r="270" spans="4:5" ht="15.75" customHeight="1">
      <c r="D270" s="30"/>
      <c r="E270" s="30"/>
    </row>
    <row r="271" spans="4:5" ht="15.75" customHeight="1">
      <c r="D271" s="30"/>
      <c r="E271" s="30"/>
    </row>
    <row r="272" spans="4:5" ht="15.75" customHeight="1">
      <c r="D272" s="30"/>
      <c r="E272" s="30"/>
    </row>
    <row r="273" spans="4:5" ht="15.75" customHeight="1">
      <c r="D273" s="30"/>
      <c r="E273" s="30"/>
    </row>
    <row r="274" spans="4:5" ht="15.75" customHeight="1">
      <c r="D274" s="30"/>
      <c r="E274" s="30"/>
    </row>
    <row r="275" spans="4:5" ht="15.75" customHeight="1">
      <c r="D275" s="30"/>
      <c r="E275" s="30"/>
    </row>
    <row r="276" spans="4:5" ht="15.75" customHeight="1">
      <c r="D276" s="30"/>
      <c r="E276" s="30"/>
    </row>
    <row r="277" spans="4:5" ht="15.75" customHeight="1">
      <c r="D277" s="30"/>
      <c r="E277" s="30"/>
    </row>
    <row r="278" spans="4:5" ht="15.75" customHeight="1">
      <c r="D278" s="30"/>
      <c r="E278" s="30"/>
    </row>
    <row r="279" spans="4:5" ht="15.75" customHeight="1">
      <c r="D279" s="30"/>
      <c r="E279" s="30"/>
    </row>
    <row r="280" spans="4:5" ht="15.75" customHeight="1">
      <c r="D280" s="30"/>
      <c r="E280" s="30"/>
    </row>
    <row r="281" spans="4:5" ht="15.75" customHeight="1">
      <c r="D281" s="30"/>
      <c r="E281" s="30"/>
    </row>
    <row r="282" spans="4:5" ht="15.75" customHeight="1">
      <c r="D282" s="30"/>
      <c r="E282" s="30"/>
    </row>
    <row r="283" spans="4:5" ht="15.75" customHeight="1">
      <c r="D283" s="30"/>
      <c r="E283" s="30"/>
    </row>
    <row r="284" spans="4:5" ht="15.75" customHeight="1">
      <c r="D284" s="30"/>
      <c r="E284" s="30"/>
    </row>
    <row r="285" spans="4:5" ht="15.75" customHeight="1">
      <c r="D285" s="30"/>
      <c r="E285" s="30"/>
    </row>
    <row r="286" spans="4:5" ht="15.75" customHeight="1">
      <c r="D286" s="30"/>
      <c r="E286" s="30"/>
    </row>
    <row r="287" spans="4:5" ht="15.75" customHeight="1">
      <c r="D287" s="30"/>
      <c r="E287" s="30"/>
    </row>
    <row r="288" spans="4:5" ht="15.75" customHeight="1">
      <c r="D288" s="30"/>
      <c r="E288" s="30"/>
    </row>
    <row r="289" spans="4:5" ht="15.75" customHeight="1">
      <c r="D289" s="30"/>
      <c r="E289" s="30"/>
    </row>
    <row r="290" spans="4:5" ht="15.75" customHeight="1">
      <c r="D290" s="30"/>
      <c r="E290" s="30"/>
    </row>
    <row r="291" spans="4:5" ht="15.75" customHeight="1">
      <c r="D291" s="30"/>
      <c r="E291" s="30"/>
    </row>
    <row r="292" spans="4:5" ht="15.75" customHeight="1">
      <c r="D292" s="30"/>
      <c r="E292" s="30"/>
    </row>
    <row r="293" spans="4:5" ht="15.75" customHeight="1">
      <c r="D293" s="30"/>
      <c r="E293" s="30"/>
    </row>
    <row r="294" spans="4:5" ht="15.75" customHeight="1">
      <c r="D294" s="30"/>
      <c r="E294" s="30"/>
    </row>
    <row r="295" spans="4:5" ht="15.75" customHeight="1">
      <c r="D295" s="30"/>
      <c r="E295" s="30"/>
    </row>
    <row r="296" spans="4:5" ht="15.75" customHeight="1">
      <c r="D296" s="30"/>
      <c r="E296" s="30"/>
    </row>
    <row r="297" spans="4:5" ht="15.75" customHeight="1">
      <c r="D297" s="30"/>
      <c r="E297" s="30"/>
    </row>
    <row r="298" spans="4:5" ht="15.75" customHeight="1">
      <c r="D298" s="30"/>
      <c r="E298" s="30"/>
    </row>
    <row r="299" spans="4:5" ht="15.75" customHeight="1">
      <c r="D299" s="30"/>
      <c r="E299" s="30"/>
    </row>
    <row r="300" spans="4:5" ht="15.75" customHeight="1">
      <c r="D300" s="30"/>
      <c r="E300" s="30"/>
    </row>
    <row r="301" spans="4:5" ht="15.75" customHeight="1">
      <c r="D301" s="30"/>
      <c r="E301" s="30"/>
    </row>
    <row r="302" spans="4:5" ht="15.75" customHeight="1">
      <c r="D302" s="30"/>
      <c r="E302" s="30"/>
    </row>
    <row r="303" spans="4:5" ht="15.75" customHeight="1">
      <c r="D303" s="30"/>
      <c r="E303" s="30"/>
    </row>
    <row r="304" spans="4:5" ht="15.75" customHeight="1">
      <c r="D304" s="30"/>
      <c r="E304" s="30"/>
    </row>
    <row r="305" spans="4:5" ht="15.75" customHeight="1">
      <c r="D305" s="30"/>
      <c r="E305" s="30"/>
    </row>
    <row r="306" spans="4:5" ht="15.75" customHeight="1">
      <c r="D306" s="30"/>
      <c r="E306" s="30"/>
    </row>
    <row r="307" spans="4:5" ht="15.75" customHeight="1">
      <c r="D307" s="30"/>
      <c r="E307" s="30"/>
    </row>
    <row r="308" spans="4:5" ht="15.75" customHeight="1">
      <c r="D308" s="30"/>
      <c r="E308" s="30"/>
    </row>
    <row r="309" spans="4:5" ht="15.75" customHeight="1">
      <c r="D309" s="30"/>
      <c r="E309" s="30"/>
    </row>
    <row r="310" spans="4:5" ht="15.75" customHeight="1">
      <c r="D310" s="30"/>
      <c r="E310" s="30"/>
    </row>
    <row r="311" spans="4:5" ht="15.75" customHeight="1">
      <c r="D311" s="30"/>
      <c r="E311" s="30"/>
    </row>
    <row r="312" spans="4:5" ht="15.75" customHeight="1">
      <c r="D312" s="30"/>
      <c r="E312" s="30"/>
    </row>
    <row r="313" spans="4:5" ht="15.75" customHeight="1">
      <c r="D313" s="30"/>
      <c r="E313" s="30"/>
    </row>
    <row r="314" spans="4:5" ht="15.75" customHeight="1">
      <c r="D314" s="30"/>
      <c r="E314" s="30"/>
    </row>
    <row r="315" spans="4:5" ht="15.75" customHeight="1">
      <c r="D315" s="30"/>
      <c r="E315" s="30"/>
    </row>
    <row r="316" spans="4:5" ht="15.75" customHeight="1">
      <c r="D316" s="30"/>
      <c r="E316" s="30"/>
    </row>
    <row r="317" spans="4:5" ht="15.75" customHeight="1">
      <c r="D317" s="30"/>
      <c r="E317" s="30"/>
    </row>
    <row r="318" spans="4:5" ht="15.75" customHeight="1">
      <c r="D318" s="30"/>
      <c r="E318" s="30"/>
    </row>
    <row r="319" spans="4:5" ht="15.75" customHeight="1">
      <c r="D319" s="30"/>
      <c r="E319" s="30"/>
    </row>
    <row r="320" spans="4:5" ht="15.75" customHeight="1">
      <c r="D320" s="30"/>
      <c r="E320" s="30"/>
    </row>
    <row r="321" spans="4:5" ht="15.75" customHeight="1">
      <c r="D321" s="30"/>
      <c r="E321" s="30"/>
    </row>
    <row r="322" spans="4:5" ht="15.75" customHeight="1">
      <c r="D322" s="30"/>
      <c r="E322" s="30"/>
    </row>
    <row r="323" spans="4:5" ht="15.75" customHeight="1">
      <c r="D323" s="30"/>
      <c r="E323" s="30"/>
    </row>
    <row r="324" spans="4:5" ht="15.75" customHeight="1">
      <c r="D324" s="30"/>
      <c r="E324" s="30"/>
    </row>
    <row r="325" spans="4:5" ht="15.75" customHeight="1">
      <c r="D325" s="30"/>
      <c r="E325" s="30"/>
    </row>
    <row r="326" spans="4:5" ht="15.75" customHeight="1">
      <c r="D326" s="30"/>
      <c r="E326" s="30"/>
    </row>
    <row r="327" spans="4:5" ht="15.75" customHeight="1">
      <c r="D327" s="30"/>
      <c r="E327" s="30"/>
    </row>
    <row r="328" spans="4:5" ht="15.75" customHeight="1">
      <c r="D328" s="30"/>
      <c r="E328" s="30"/>
    </row>
    <row r="329" spans="4:5" ht="15.75" customHeight="1">
      <c r="D329" s="30"/>
      <c r="E329" s="30"/>
    </row>
    <row r="330" spans="4:5" ht="15.75" customHeight="1">
      <c r="D330" s="30"/>
      <c r="E330" s="30"/>
    </row>
    <row r="331" spans="4:5" ht="15.75" customHeight="1">
      <c r="D331" s="30"/>
      <c r="E331" s="30"/>
    </row>
    <row r="332" spans="4:5" ht="15.75" customHeight="1">
      <c r="D332" s="30"/>
      <c r="E332" s="30"/>
    </row>
    <row r="333" spans="4:5" ht="15.75" customHeight="1">
      <c r="D333" s="30"/>
      <c r="E333" s="30"/>
    </row>
    <row r="334" spans="4:5" ht="15.75" customHeight="1">
      <c r="D334" s="30"/>
      <c r="E334" s="30"/>
    </row>
    <row r="335" spans="4:5" ht="15.75" customHeight="1">
      <c r="D335" s="30"/>
      <c r="E335" s="30"/>
    </row>
    <row r="336" spans="4:5" ht="15.75" customHeight="1">
      <c r="D336" s="30"/>
      <c r="E336" s="30"/>
    </row>
    <row r="337" spans="4:5" ht="15.75" customHeight="1">
      <c r="D337" s="30"/>
      <c r="E337" s="30"/>
    </row>
    <row r="338" spans="4:5" ht="15.75" customHeight="1">
      <c r="D338" s="30"/>
      <c r="E338" s="30"/>
    </row>
    <row r="339" spans="4:5" ht="15.75" customHeight="1">
      <c r="D339" s="30"/>
      <c r="E339" s="30"/>
    </row>
    <row r="340" spans="4:5" ht="15.75" customHeight="1">
      <c r="D340" s="30"/>
      <c r="E340" s="30"/>
    </row>
    <row r="341" spans="4:5" ht="15.75" customHeight="1">
      <c r="D341" s="30"/>
      <c r="E341" s="30"/>
    </row>
    <row r="342" spans="4:5" ht="15.75" customHeight="1">
      <c r="D342" s="30"/>
      <c r="E342" s="30"/>
    </row>
    <row r="343" spans="4:5" ht="15.75" customHeight="1">
      <c r="D343" s="30"/>
      <c r="E343" s="30"/>
    </row>
    <row r="344" spans="4:5" ht="15.75" customHeight="1">
      <c r="D344" s="30"/>
      <c r="E344" s="30"/>
    </row>
    <row r="345" spans="4:5" ht="15.75" customHeight="1">
      <c r="D345" s="30"/>
      <c r="E345" s="30"/>
    </row>
    <row r="346" spans="4:5" ht="15.75" customHeight="1">
      <c r="D346" s="30"/>
      <c r="E346" s="30"/>
    </row>
    <row r="347" spans="4:5" ht="15.75" customHeight="1">
      <c r="D347" s="30"/>
      <c r="E347" s="30"/>
    </row>
    <row r="348" spans="4:5" ht="15.75" customHeight="1">
      <c r="D348" s="30"/>
      <c r="E348" s="30"/>
    </row>
    <row r="349" spans="4:5" ht="15.75" customHeight="1">
      <c r="D349" s="30"/>
      <c r="E349" s="30"/>
    </row>
    <row r="350" spans="4:5" ht="15.75" customHeight="1">
      <c r="D350" s="30"/>
      <c r="E350" s="30"/>
    </row>
    <row r="351" spans="4:5" ht="15.75" customHeight="1">
      <c r="D351" s="30"/>
      <c r="E351" s="30"/>
    </row>
    <row r="352" spans="4:5" ht="15.75" customHeight="1">
      <c r="D352" s="30"/>
      <c r="E352" s="30"/>
    </row>
    <row r="353" spans="4:5" ht="15.75" customHeight="1">
      <c r="D353" s="30"/>
      <c r="E353" s="30"/>
    </row>
    <row r="354" spans="4:5" ht="15.75" customHeight="1">
      <c r="D354" s="30"/>
      <c r="E354" s="30"/>
    </row>
    <row r="355" spans="4:5" ht="15.75" customHeight="1">
      <c r="D355" s="30"/>
      <c r="E355" s="30"/>
    </row>
    <row r="356" spans="4:5" ht="15.75" customHeight="1">
      <c r="D356" s="30"/>
      <c r="E356" s="30"/>
    </row>
    <row r="357" spans="4:5" ht="15.75" customHeight="1">
      <c r="D357" s="30"/>
      <c r="E357" s="30"/>
    </row>
    <row r="358" spans="4:5" ht="15.75" customHeight="1">
      <c r="D358" s="30"/>
      <c r="E358" s="30"/>
    </row>
    <row r="359" spans="4:5" ht="15.75" customHeight="1">
      <c r="D359" s="30"/>
      <c r="E359" s="30"/>
    </row>
    <row r="360" spans="4:5" ht="15.75" customHeight="1">
      <c r="D360" s="30"/>
      <c r="E360" s="30"/>
    </row>
    <row r="361" spans="4:5" ht="15.75" customHeight="1">
      <c r="D361" s="30"/>
      <c r="E361" s="30"/>
    </row>
    <row r="362" spans="4:5" ht="15.75" customHeight="1">
      <c r="D362" s="30"/>
      <c r="E362" s="30"/>
    </row>
    <row r="363" spans="4:5" ht="15.75" customHeight="1">
      <c r="D363" s="30"/>
      <c r="E363" s="30"/>
    </row>
    <row r="364" spans="4:5" ht="15.75" customHeight="1">
      <c r="D364" s="30"/>
      <c r="E364" s="30"/>
    </row>
    <row r="365" spans="4:5" ht="15.75" customHeight="1">
      <c r="D365" s="30"/>
      <c r="E365" s="30"/>
    </row>
    <row r="366" spans="4:5" ht="15.75" customHeight="1">
      <c r="D366" s="30"/>
      <c r="E366" s="30"/>
    </row>
    <row r="367" spans="4:5" ht="15.75" customHeight="1">
      <c r="D367" s="30"/>
      <c r="E367" s="30"/>
    </row>
    <row r="368" spans="4:5" ht="15.75" customHeight="1">
      <c r="D368" s="30"/>
      <c r="E368" s="30"/>
    </row>
    <row r="369" spans="4:5" ht="15.75" customHeight="1">
      <c r="D369" s="30"/>
      <c r="E369" s="30"/>
    </row>
    <row r="370" spans="4:5" ht="15.75" customHeight="1">
      <c r="D370" s="30"/>
      <c r="E370" s="30"/>
    </row>
    <row r="371" spans="4:5" ht="15.75" customHeight="1">
      <c r="D371" s="30"/>
      <c r="E371" s="30"/>
    </row>
    <row r="372" spans="4:5" ht="15.75" customHeight="1">
      <c r="D372" s="30"/>
      <c r="E372" s="30"/>
    </row>
    <row r="373" spans="4:5" ht="15.75" customHeight="1">
      <c r="D373" s="30"/>
      <c r="E373" s="30"/>
    </row>
    <row r="374" spans="4:5" ht="15.75" customHeight="1">
      <c r="D374" s="30"/>
      <c r="E374" s="30"/>
    </row>
    <row r="375" spans="4:5" ht="15.75" customHeight="1">
      <c r="D375" s="30"/>
      <c r="E375" s="30"/>
    </row>
    <row r="376" spans="4:5" ht="15.75" customHeight="1">
      <c r="D376" s="30"/>
      <c r="E376" s="30"/>
    </row>
    <row r="377" spans="4:5" ht="15.75" customHeight="1">
      <c r="D377" s="30"/>
      <c r="E377" s="30"/>
    </row>
    <row r="378" spans="4:5" ht="15.75" customHeight="1">
      <c r="D378" s="30"/>
      <c r="E378" s="30"/>
    </row>
    <row r="379" spans="4:5" ht="15.75" customHeight="1">
      <c r="D379" s="30"/>
      <c r="E379" s="30"/>
    </row>
    <row r="380" spans="4:5" ht="15.75" customHeight="1">
      <c r="D380" s="30"/>
      <c r="E380" s="30"/>
    </row>
    <row r="381" spans="4:5" ht="15.75" customHeight="1">
      <c r="D381" s="30"/>
      <c r="E381" s="30"/>
    </row>
    <row r="382" spans="4:5" ht="15.75" customHeight="1">
      <c r="D382" s="30"/>
      <c r="E382" s="30"/>
    </row>
    <row r="383" spans="4:5" ht="15.75" customHeight="1">
      <c r="D383" s="30"/>
      <c r="E383" s="30"/>
    </row>
    <row r="384" spans="4:5" ht="15.75" customHeight="1">
      <c r="D384" s="30"/>
      <c r="E384" s="30"/>
    </row>
    <row r="385" spans="4:5" ht="15.75" customHeight="1">
      <c r="D385" s="30"/>
      <c r="E385" s="30"/>
    </row>
    <row r="386" spans="4:5" ht="15.75" customHeight="1">
      <c r="D386" s="30"/>
      <c r="E386" s="30"/>
    </row>
    <row r="387" spans="4:5" ht="15.75" customHeight="1">
      <c r="D387" s="30"/>
      <c r="E387" s="30"/>
    </row>
    <row r="388" spans="4:5" ht="15.75" customHeight="1">
      <c r="D388" s="30"/>
      <c r="E388" s="30"/>
    </row>
    <row r="389" spans="4:5" ht="15.75" customHeight="1">
      <c r="D389" s="30"/>
      <c r="E389" s="30"/>
    </row>
    <row r="390" spans="4:5" ht="15.75" customHeight="1">
      <c r="D390" s="30"/>
      <c r="E390" s="30"/>
    </row>
    <row r="391" spans="4:5" ht="15.75" customHeight="1">
      <c r="D391" s="30"/>
      <c r="E391" s="30"/>
    </row>
    <row r="392" spans="4:5" ht="15.75" customHeight="1">
      <c r="D392" s="30"/>
      <c r="E392" s="30"/>
    </row>
    <row r="393" spans="4:5" ht="15.75" customHeight="1">
      <c r="D393" s="30"/>
      <c r="E393" s="30"/>
    </row>
    <row r="394" spans="4:5" ht="15.75" customHeight="1">
      <c r="D394" s="30"/>
      <c r="E394" s="30"/>
    </row>
    <row r="395" spans="4:5" ht="15.75" customHeight="1">
      <c r="D395" s="30"/>
      <c r="E395" s="30"/>
    </row>
    <row r="396" spans="4:5" ht="15.75" customHeight="1">
      <c r="D396" s="30"/>
      <c r="E396" s="30"/>
    </row>
    <row r="397" spans="4:5" ht="15.75" customHeight="1">
      <c r="D397" s="30"/>
      <c r="E397" s="30"/>
    </row>
    <row r="398" spans="4:5" ht="15.75" customHeight="1">
      <c r="D398" s="30"/>
      <c r="E398" s="30"/>
    </row>
    <row r="399" spans="4:5" ht="15.75" customHeight="1">
      <c r="D399" s="30"/>
      <c r="E399" s="30"/>
    </row>
    <row r="400" spans="4:5" ht="15.75" customHeight="1">
      <c r="D400" s="30"/>
      <c r="E400" s="30"/>
    </row>
    <row r="401" spans="4:5" ht="15.75" customHeight="1">
      <c r="D401" s="30"/>
      <c r="E401" s="30"/>
    </row>
    <row r="402" spans="4:5" ht="15.75" customHeight="1">
      <c r="D402" s="30"/>
      <c r="E402" s="30"/>
    </row>
    <row r="403" spans="4:5" ht="15.75" customHeight="1">
      <c r="D403" s="30"/>
      <c r="E403" s="30"/>
    </row>
    <row r="404" spans="4:5" ht="15.75" customHeight="1">
      <c r="D404" s="30"/>
      <c r="E404" s="30"/>
    </row>
    <row r="405" spans="4:5" ht="15.75" customHeight="1">
      <c r="D405" s="30"/>
      <c r="E405" s="30"/>
    </row>
    <row r="406" spans="4:5" ht="15.75" customHeight="1">
      <c r="D406" s="30"/>
      <c r="E406" s="30"/>
    </row>
    <row r="407" spans="4:5" ht="15.75" customHeight="1">
      <c r="D407" s="30"/>
      <c r="E407" s="30"/>
    </row>
    <row r="408" spans="4:5" ht="15.75" customHeight="1">
      <c r="D408" s="30"/>
      <c r="E408" s="30"/>
    </row>
    <row r="409" spans="4:5" ht="15.75" customHeight="1">
      <c r="D409" s="30"/>
      <c r="E409" s="30"/>
    </row>
    <row r="410" spans="4:5" ht="15.75" customHeight="1">
      <c r="D410" s="30"/>
      <c r="E410" s="30"/>
    </row>
    <row r="411" spans="4:5" ht="15.75" customHeight="1">
      <c r="D411" s="30"/>
      <c r="E411" s="30"/>
    </row>
    <row r="412" spans="4:5" ht="15.75" customHeight="1">
      <c r="D412" s="30"/>
      <c r="E412" s="30"/>
    </row>
    <row r="413" spans="4:5" ht="15.75" customHeight="1">
      <c r="D413" s="30"/>
      <c r="E413" s="30"/>
    </row>
    <row r="414" spans="4:5" ht="15.75" customHeight="1">
      <c r="D414" s="30"/>
      <c r="E414" s="30"/>
    </row>
    <row r="415" spans="4:5" ht="15.75" customHeight="1">
      <c r="D415" s="30"/>
      <c r="E415" s="30"/>
    </row>
    <row r="416" spans="4:5" ht="15.75" customHeight="1">
      <c r="D416" s="30"/>
      <c r="E416" s="30"/>
    </row>
    <row r="417" spans="4:5" ht="15.75" customHeight="1">
      <c r="D417" s="30"/>
      <c r="E417" s="30"/>
    </row>
    <row r="418" spans="4:5" ht="15.75" customHeight="1">
      <c r="D418" s="30"/>
      <c r="E418" s="30"/>
    </row>
    <row r="419" spans="4:5" ht="15.75" customHeight="1">
      <c r="D419" s="30"/>
      <c r="E419" s="30"/>
    </row>
    <row r="420" spans="4:5" ht="15.75" customHeight="1">
      <c r="D420" s="30"/>
      <c r="E420" s="30"/>
    </row>
    <row r="421" spans="4:5" ht="15.75" customHeight="1">
      <c r="D421" s="30"/>
      <c r="E421" s="30"/>
    </row>
    <row r="422" spans="4:5" ht="15.75" customHeight="1">
      <c r="D422" s="30"/>
      <c r="E422" s="30"/>
    </row>
    <row r="423" spans="4:5" ht="15.75" customHeight="1">
      <c r="D423" s="30"/>
      <c r="E423" s="30"/>
    </row>
    <row r="424" spans="4:5" ht="15.75" customHeight="1">
      <c r="D424" s="30"/>
      <c r="E424" s="30"/>
    </row>
    <row r="425" spans="4:5" ht="15.75" customHeight="1">
      <c r="D425" s="30"/>
      <c r="E425" s="30"/>
    </row>
    <row r="426" spans="4:5" ht="15.75" customHeight="1">
      <c r="D426" s="30"/>
      <c r="E426" s="30"/>
    </row>
    <row r="427" spans="4:5" ht="15.75" customHeight="1">
      <c r="D427" s="30"/>
      <c r="E427" s="30"/>
    </row>
    <row r="428" spans="4:5" ht="15.75" customHeight="1">
      <c r="D428" s="30"/>
      <c r="E428" s="30"/>
    </row>
    <row r="429" spans="4:5" ht="15.75" customHeight="1">
      <c r="D429" s="30"/>
      <c r="E429" s="30"/>
    </row>
    <row r="430" spans="4:5" ht="15.75" customHeight="1">
      <c r="D430" s="30"/>
      <c r="E430" s="30"/>
    </row>
    <row r="431" spans="4:5" ht="15.75" customHeight="1">
      <c r="D431" s="30"/>
      <c r="E431" s="30"/>
    </row>
    <row r="432" spans="4:5" ht="15.75" customHeight="1">
      <c r="D432" s="30"/>
      <c r="E432" s="30"/>
    </row>
    <row r="433" spans="4:5" ht="15.75" customHeight="1">
      <c r="D433" s="30"/>
      <c r="E433" s="30"/>
    </row>
    <row r="434" spans="4:5" ht="15.75" customHeight="1">
      <c r="D434" s="30"/>
      <c r="E434" s="30"/>
    </row>
    <row r="435" spans="4:5" ht="15.75" customHeight="1">
      <c r="D435" s="30"/>
      <c r="E435" s="30"/>
    </row>
    <row r="436" spans="4:5" ht="15.75" customHeight="1">
      <c r="D436" s="30"/>
      <c r="E436" s="30"/>
    </row>
    <row r="437" spans="4:5" ht="15.75" customHeight="1">
      <c r="D437" s="30"/>
      <c r="E437" s="30"/>
    </row>
    <row r="438" spans="4:5" ht="15.75" customHeight="1">
      <c r="D438" s="30"/>
      <c r="E438" s="30"/>
    </row>
    <row r="439" spans="4:5" ht="15.75" customHeight="1">
      <c r="D439" s="30"/>
      <c r="E439" s="30"/>
    </row>
    <row r="440" spans="4:5" ht="15.75" customHeight="1">
      <c r="D440" s="30"/>
      <c r="E440" s="30"/>
    </row>
    <row r="441" spans="4:5" ht="15.75" customHeight="1">
      <c r="D441" s="30"/>
      <c r="E441" s="30"/>
    </row>
    <row r="442" spans="4:5" ht="15.75" customHeight="1">
      <c r="D442" s="30"/>
      <c r="E442" s="30"/>
    </row>
    <row r="443" spans="4:5" ht="15.75" customHeight="1">
      <c r="D443" s="30"/>
      <c r="E443" s="30"/>
    </row>
    <row r="444" spans="4:5" ht="15.75" customHeight="1">
      <c r="D444" s="30"/>
      <c r="E444" s="30"/>
    </row>
    <row r="445" spans="4:5" ht="15.75" customHeight="1">
      <c r="D445" s="30"/>
      <c r="E445" s="30"/>
    </row>
    <row r="446" spans="4:5" ht="15.75" customHeight="1">
      <c r="D446" s="30"/>
      <c r="E446" s="30"/>
    </row>
    <row r="447" spans="4:5" ht="15.75" customHeight="1">
      <c r="D447" s="30"/>
      <c r="E447" s="30"/>
    </row>
    <row r="448" spans="4:5" ht="15.75" customHeight="1">
      <c r="D448" s="30"/>
      <c r="E448" s="30"/>
    </row>
    <row r="449" spans="4:5" ht="15.75" customHeight="1">
      <c r="D449" s="30"/>
      <c r="E449" s="30"/>
    </row>
    <row r="450" spans="4:5" ht="15.75" customHeight="1">
      <c r="D450" s="30"/>
      <c r="E450" s="30"/>
    </row>
    <row r="451" spans="4:5" ht="15.75" customHeight="1">
      <c r="D451" s="30"/>
      <c r="E451" s="30"/>
    </row>
    <row r="452" spans="4:5" ht="15.75" customHeight="1">
      <c r="D452" s="30"/>
      <c r="E452" s="30"/>
    </row>
    <row r="453" spans="4:5" ht="15.75" customHeight="1">
      <c r="D453" s="30"/>
      <c r="E453" s="30"/>
    </row>
    <row r="454" spans="4:5" ht="15.75" customHeight="1">
      <c r="D454" s="30"/>
      <c r="E454" s="30"/>
    </row>
    <row r="455" spans="4:5" ht="15.75" customHeight="1">
      <c r="D455" s="30"/>
      <c r="E455" s="30"/>
    </row>
    <row r="456" spans="4:5" ht="15.75" customHeight="1">
      <c r="D456" s="30"/>
      <c r="E456" s="30"/>
    </row>
    <row r="457" spans="4:5" ht="15.75" customHeight="1">
      <c r="D457" s="30"/>
      <c r="E457" s="30"/>
    </row>
    <row r="458" spans="4:5" ht="15.75" customHeight="1">
      <c r="D458" s="30"/>
      <c r="E458" s="30"/>
    </row>
    <row r="459" spans="4:5" ht="15.75" customHeight="1">
      <c r="D459" s="30"/>
      <c r="E459" s="30"/>
    </row>
    <row r="460" spans="4:5" ht="15.75" customHeight="1">
      <c r="D460" s="30"/>
      <c r="E460" s="30"/>
    </row>
    <row r="461" spans="4:5" ht="15.75" customHeight="1">
      <c r="D461" s="30"/>
      <c r="E461" s="30"/>
    </row>
    <row r="462" spans="4:5" ht="15.75" customHeight="1">
      <c r="D462" s="30"/>
      <c r="E462" s="30"/>
    </row>
    <row r="463" spans="4:5" ht="15.75" customHeight="1">
      <c r="D463" s="30"/>
      <c r="E463" s="30"/>
    </row>
    <row r="464" spans="4:5" ht="15.75" customHeight="1">
      <c r="D464" s="30"/>
      <c r="E464" s="30"/>
    </row>
    <row r="465" spans="4:5" ht="15.75" customHeight="1">
      <c r="D465" s="30"/>
      <c r="E465" s="30"/>
    </row>
    <row r="466" spans="4:5" ht="15.75" customHeight="1">
      <c r="D466" s="30"/>
      <c r="E466" s="30"/>
    </row>
    <row r="467" spans="4:5" ht="15.75" customHeight="1">
      <c r="D467" s="30"/>
      <c r="E467" s="30"/>
    </row>
    <row r="468" spans="4:5" ht="15.75" customHeight="1">
      <c r="D468" s="30"/>
      <c r="E468" s="30"/>
    </row>
    <row r="469" spans="4:5" ht="15.75" customHeight="1">
      <c r="D469" s="30"/>
      <c r="E469" s="30"/>
    </row>
    <row r="470" spans="4:5" ht="15.75" customHeight="1">
      <c r="D470" s="30"/>
      <c r="E470" s="30"/>
    </row>
    <row r="471" spans="4:5" ht="15.75" customHeight="1">
      <c r="D471" s="30"/>
      <c r="E471" s="30"/>
    </row>
    <row r="472" spans="4:5" ht="15.75" customHeight="1">
      <c r="D472" s="30"/>
      <c r="E472" s="30"/>
    </row>
    <row r="473" spans="4:5" ht="15.75" customHeight="1">
      <c r="D473" s="30"/>
      <c r="E473" s="30"/>
    </row>
    <row r="474" spans="4:5" ht="15.75" customHeight="1">
      <c r="D474" s="30"/>
      <c r="E474" s="30"/>
    </row>
    <row r="475" spans="4:5" ht="15.75" customHeight="1">
      <c r="D475" s="30"/>
      <c r="E475" s="30"/>
    </row>
    <row r="476" spans="4:5" ht="15.75" customHeight="1">
      <c r="D476" s="30"/>
      <c r="E476" s="30"/>
    </row>
    <row r="477" spans="4:5" ht="15.75" customHeight="1">
      <c r="D477" s="30"/>
      <c r="E477" s="30"/>
    </row>
    <row r="478" spans="4:5" ht="15.75" customHeight="1">
      <c r="D478" s="30"/>
      <c r="E478" s="30"/>
    </row>
    <row r="479" spans="4:5" ht="15.75" customHeight="1">
      <c r="D479" s="30"/>
      <c r="E479" s="30"/>
    </row>
    <row r="480" spans="4:5" ht="15.75" customHeight="1">
      <c r="D480" s="30"/>
      <c r="E480" s="30"/>
    </row>
    <row r="481" spans="4:5" ht="15.75" customHeight="1">
      <c r="D481" s="30"/>
      <c r="E481" s="30"/>
    </row>
    <row r="482" spans="4:5" ht="15.75" customHeight="1">
      <c r="D482" s="30"/>
      <c r="E482" s="30"/>
    </row>
    <row r="483" spans="4:5" ht="15.75" customHeight="1">
      <c r="D483" s="30"/>
      <c r="E483" s="30"/>
    </row>
    <row r="484" spans="4:5" ht="15.75" customHeight="1">
      <c r="D484" s="30"/>
      <c r="E484" s="30"/>
    </row>
    <row r="485" spans="4:5" ht="15.75" customHeight="1">
      <c r="D485" s="30"/>
      <c r="E485" s="30"/>
    </row>
    <row r="486" spans="4:5" ht="15.75" customHeight="1">
      <c r="D486" s="30"/>
      <c r="E486" s="30"/>
    </row>
    <row r="487" spans="4:5" ht="15.75" customHeight="1">
      <c r="D487" s="30"/>
      <c r="E487" s="30"/>
    </row>
    <row r="488" spans="4:5" ht="15.75" customHeight="1">
      <c r="D488" s="30"/>
      <c r="E488" s="30"/>
    </row>
    <row r="489" spans="4:5" ht="15.75" customHeight="1">
      <c r="D489" s="30"/>
      <c r="E489" s="30"/>
    </row>
    <row r="490" spans="4:5" ht="15.75" customHeight="1">
      <c r="D490" s="30"/>
      <c r="E490" s="30"/>
    </row>
    <row r="491" spans="4:5" ht="15.75" customHeight="1">
      <c r="D491" s="30"/>
      <c r="E491" s="30"/>
    </row>
    <row r="492" spans="4:5" ht="15.75" customHeight="1">
      <c r="D492" s="30"/>
      <c r="E492" s="30"/>
    </row>
    <row r="493" spans="4:5" ht="15.75" customHeight="1">
      <c r="D493" s="30"/>
      <c r="E493" s="30"/>
    </row>
    <row r="494" spans="4:5" ht="15.75" customHeight="1">
      <c r="D494" s="30"/>
      <c r="E494" s="30"/>
    </row>
    <row r="495" spans="4:5" ht="15.75" customHeight="1">
      <c r="D495" s="30"/>
      <c r="E495" s="30"/>
    </row>
    <row r="496" spans="4:5" ht="15.75" customHeight="1">
      <c r="D496" s="30"/>
      <c r="E496" s="30"/>
    </row>
    <row r="497" spans="4:5" ht="15.75" customHeight="1">
      <c r="D497" s="30"/>
      <c r="E497" s="30"/>
    </row>
    <row r="498" spans="4:5" ht="15.75" customHeight="1">
      <c r="D498" s="30"/>
      <c r="E498" s="30"/>
    </row>
    <row r="499" spans="4:5" ht="15.75" customHeight="1">
      <c r="D499" s="30"/>
      <c r="E499" s="30"/>
    </row>
    <row r="500" spans="4:5" ht="15.75" customHeight="1">
      <c r="D500" s="30"/>
      <c r="E500" s="30"/>
    </row>
    <row r="501" spans="4:5" ht="15.75" customHeight="1">
      <c r="D501" s="30"/>
      <c r="E501" s="30"/>
    </row>
    <row r="502" spans="4:5" ht="15.75" customHeight="1">
      <c r="D502" s="30"/>
      <c r="E502" s="30"/>
    </row>
    <row r="503" spans="4:5" ht="15.75" customHeight="1">
      <c r="D503" s="30"/>
      <c r="E503" s="30"/>
    </row>
    <row r="504" spans="4:5" ht="15.75" customHeight="1">
      <c r="D504" s="30"/>
      <c r="E504" s="30"/>
    </row>
    <row r="505" spans="4:5" ht="15.75" customHeight="1">
      <c r="D505" s="30"/>
      <c r="E505" s="30"/>
    </row>
    <row r="506" spans="4:5" ht="15.75" customHeight="1">
      <c r="D506" s="30"/>
      <c r="E506" s="30"/>
    </row>
    <row r="507" spans="4:5" ht="15.75" customHeight="1">
      <c r="D507" s="30"/>
      <c r="E507" s="30"/>
    </row>
    <row r="508" spans="4:5" ht="15.75" customHeight="1">
      <c r="D508" s="30"/>
      <c r="E508" s="30"/>
    </row>
    <row r="509" spans="4:5" ht="15.75" customHeight="1">
      <c r="D509" s="30"/>
      <c r="E509" s="30"/>
    </row>
    <row r="510" spans="4:5" ht="15.75" customHeight="1">
      <c r="D510" s="30"/>
      <c r="E510" s="30"/>
    </row>
    <row r="511" spans="4:5" ht="15.75" customHeight="1">
      <c r="D511" s="30"/>
      <c r="E511" s="30"/>
    </row>
    <row r="512" spans="4:5" ht="15.75" customHeight="1">
      <c r="D512" s="30"/>
      <c r="E512" s="30"/>
    </row>
    <row r="513" spans="4:5" ht="15.75" customHeight="1">
      <c r="D513" s="30"/>
      <c r="E513" s="30"/>
    </row>
    <row r="514" spans="4:5" ht="15.75" customHeight="1">
      <c r="D514" s="30"/>
      <c r="E514" s="30"/>
    </row>
    <row r="515" spans="4:5" ht="15.75" customHeight="1">
      <c r="D515" s="30"/>
      <c r="E515" s="30"/>
    </row>
    <row r="516" spans="4:5" ht="15.75" customHeight="1">
      <c r="D516" s="30"/>
      <c r="E516" s="30"/>
    </row>
    <row r="517" spans="4:5" ht="15.75" customHeight="1">
      <c r="D517" s="30"/>
      <c r="E517" s="30"/>
    </row>
    <row r="518" spans="4:5" ht="15.75" customHeight="1">
      <c r="D518" s="30"/>
      <c r="E518" s="30"/>
    </row>
    <row r="519" spans="4:5" ht="15.75" customHeight="1">
      <c r="D519" s="30"/>
      <c r="E519" s="30"/>
    </row>
    <row r="520" spans="4:5" ht="15.75" customHeight="1">
      <c r="D520" s="30"/>
      <c r="E520" s="30"/>
    </row>
    <row r="521" spans="4:5" ht="15.75" customHeight="1">
      <c r="D521" s="30"/>
      <c r="E521" s="30"/>
    </row>
    <row r="522" spans="4:5" ht="15.75" customHeight="1">
      <c r="D522" s="30"/>
      <c r="E522" s="30"/>
    </row>
    <row r="523" spans="4:5" ht="15.75" customHeight="1">
      <c r="D523" s="30"/>
      <c r="E523" s="30"/>
    </row>
    <row r="524" spans="4:5" ht="15.75" customHeight="1">
      <c r="D524" s="30"/>
      <c r="E524" s="30"/>
    </row>
    <row r="525" spans="4:5" ht="15.75" customHeight="1">
      <c r="D525" s="30"/>
      <c r="E525" s="30"/>
    </row>
    <row r="526" spans="4:5" ht="15.75" customHeight="1">
      <c r="D526" s="30"/>
      <c r="E526" s="30"/>
    </row>
    <row r="527" spans="4:5" ht="15.75" customHeight="1">
      <c r="D527" s="30"/>
      <c r="E527" s="30"/>
    </row>
    <row r="528" spans="4:5" ht="15.75" customHeight="1">
      <c r="D528" s="30"/>
      <c r="E528" s="30"/>
    </row>
    <row r="529" spans="4:5" ht="15.75" customHeight="1">
      <c r="D529" s="30"/>
      <c r="E529" s="30"/>
    </row>
    <row r="530" spans="4:5" ht="15.75" customHeight="1">
      <c r="D530" s="30"/>
      <c r="E530" s="30"/>
    </row>
    <row r="531" spans="4:5" ht="15.75" customHeight="1">
      <c r="D531" s="30"/>
      <c r="E531" s="30"/>
    </row>
    <row r="532" spans="4:5" ht="15.75" customHeight="1">
      <c r="D532" s="30"/>
      <c r="E532" s="30"/>
    </row>
    <row r="533" spans="4:5" ht="15.75" customHeight="1">
      <c r="D533" s="30"/>
      <c r="E533" s="30"/>
    </row>
    <row r="534" spans="4:5" ht="15.75" customHeight="1">
      <c r="D534" s="30"/>
      <c r="E534" s="30"/>
    </row>
    <row r="535" spans="4:5" ht="15.75" customHeight="1">
      <c r="D535" s="30"/>
      <c r="E535" s="30"/>
    </row>
    <row r="536" spans="4:5" ht="15.75" customHeight="1">
      <c r="D536" s="30"/>
      <c r="E536" s="30"/>
    </row>
    <row r="537" spans="4:5" ht="15.75" customHeight="1">
      <c r="D537" s="30"/>
      <c r="E537" s="30"/>
    </row>
    <row r="538" spans="4:5" ht="15.75" customHeight="1">
      <c r="D538" s="30"/>
      <c r="E538" s="30"/>
    </row>
    <row r="539" spans="4:5" ht="15.75" customHeight="1">
      <c r="D539" s="30"/>
      <c r="E539" s="30"/>
    </row>
    <row r="540" spans="4:5" ht="15.75" customHeight="1">
      <c r="D540" s="30"/>
      <c r="E540" s="30"/>
    </row>
    <row r="541" spans="4:5" ht="15.75" customHeight="1">
      <c r="D541" s="30"/>
      <c r="E541" s="30"/>
    </row>
    <row r="542" spans="4:5" ht="15.75" customHeight="1">
      <c r="D542" s="30"/>
      <c r="E542" s="30"/>
    </row>
    <row r="543" spans="4:5" ht="15.75" customHeight="1">
      <c r="D543" s="30"/>
      <c r="E543" s="30"/>
    </row>
    <row r="544" spans="4:5" ht="15.75" customHeight="1">
      <c r="D544" s="30"/>
      <c r="E544" s="30"/>
    </row>
    <row r="545" spans="4:5" ht="15.75" customHeight="1">
      <c r="D545" s="30"/>
      <c r="E545" s="30"/>
    </row>
    <row r="546" spans="4:5" ht="15.75" customHeight="1">
      <c r="D546" s="30"/>
      <c r="E546" s="30"/>
    </row>
    <row r="547" spans="4:5" ht="15.75" customHeight="1">
      <c r="D547" s="30"/>
      <c r="E547" s="30"/>
    </row>
    <row r="548" spans="4:5" ht="15.75" customHeight="1">
      <c r="D548" s="30"/>
      <c r="E548" s="30"/>
    </row>
    <row r="549" spans="4:5" ht="15.75" customHeight="1">
      <c r="D549" s="30"/>
      <c r="E549" s="30"/>
    </row>
    <row r="550" spans="4:5" ht="15.75" customHeight="1">
      <c r="D550" s="30"/>
      <c r="E550" s="30"/>
    </row>
    <row r="551" spans="4:5" ht="15.75" customHeight="1">
      <c r="D551" s="30"/>
      <c r="E551" s="30"/>
    </row>
    <row r="552" spans="4:5" ht="15.75" customHeight="1">
      <c r="D552" s="30"/>
      <c r="E552" s="30"/>
    </row>
    <row r="553" spans="4:5" ht="15.75" customHeight="1">
      <c r="D553" s="30"/>
      <c r="E553" s="30"/>
    </row>
    <row r="554" spans="4:5" ht="15.75" customHeight="1">
      <c r="D554" s="30"/>
      <c r="E554" s="30"/>
    </row>
    <row r="555" spans="4:5" ht="15.75" customHeight="1">
      <c r="D555" s="30"/>
      <c r="E555" s="30"/>
    </row>
    <row r="556" spans="4:5" ht="15.75" customHeight="1">
      <c r="D556" s="30"/>
      <c r="E556" s="30"/>
    </row>
    <row r="557" spans="4:5" ht="15.75" customHeight="1">
      <c r="D557" s="30"/>
      <c r="E557" s="30"/>
    </row>
    <row r="558" spans="4:5" ht="15.75" customHeight="1">
      <c r="D558" s="30"/>
      <c r="E558" s="30"/>
    </row>
    <row r="559" spans="4:5" ht="15.75" customHeight="1">
      <c r="D559" s="30"/>
      <c r="E559" s="30"/>
    </row>
    <row r="560" spans="4:5" ht="15.75" customHeight="1">
      <c r="D560" s="30"/>
      <c r="E560" s="30"/>
    </row>
    <row r="561" spans="4:5" ht="15.75" customHeight="1">
      <c r="D561" s="30"/>
      <c r="E561" s="30"/>
    </row>
    <row r="562" spans="4:5" ht="15.75" customHeight="1">
      <c r="D562" s="30"/>
      <c r="E562" s="30"/>
    </row>
    <row r="563" spans="4:5" ht="15.75" customHeight="1">
      <c r="D563" s="30"/>
      <c r="E563" s="30"/>
    </row>
    <row r="564" spans="4:5" ht="15.75" customHeight="1">
      <c r="D564" s="30"/>
      <c r="E564" s="30"/>
    </row>
    <row r="565" spans="4:5" ht="15.75" customHeight="1">
      <c r="D565" s="30"/>
      <c r="E565" s="30"/>
    </row>
    <row r="566" spans="4:5" ht="15.75" customHeight="1">
      <c r="D566" s="30"/>
      <c r="E566" s="30"/>
    </row>
    <row r="567" spans="4:5" ht="15.75" customHeight="1">
      <c r="D567" s="30"/>
      <c r="E567" s="30"/>
    </row>
    <row r="568" spans="4:5" ht="15.75" customHeight="1">
      <c r="D568" s="30"/>
      <c r="E568" s="30"/>
    </row>
    <row r="569" spans="4:5" ht="15.75" customHeight="1">
      <c r="D569" s="30"/>
      <c r="E569" s="30"/>
    </row>
    <row r="570" spans="4:5" ht="15.75" customHeight="1">
      <c r="D570" s="30"/>
      <c r="E570" s="30"/>
    </row>
    <row r="571" spans="4:5" ht="15.75" customHeight="1">
      <c r="D571" s="30"/>
      <c r="E571" s="30"/>
    </row>
    <row r="572" spans="4:5" ht="15.75" customHeight="1">
      <c r="D572" s="30"/>
      <c r="E572" s="30"/>
    </row>
    <row r="573" spans="4:5" ht="15.75" customHeight="1">
      <c r="D573" s="30"/>
      <c r="E573" s="30"/>
    </row>
    <row r="574" spans="4:5" ht="15.75" customHeight="1">
      <c r="D574" s="30"/>
      <c r="E574" s="30"/>
    </row>
    <row r="575" spans="4:5" ht="15.75" customHeight="1">
      <c r="D575" s="30"/>
      <c r="E575" s="30"/>
    </row>
    <row r="576" spans="4:5" ht="15.75" customHeight="1">
      <c r="D576" s="30"/>
      <c r="E576" s="30"/>
    </row>
    <row r="577" spans="4:5" ht="15.75" customHeight="1">
      <c r="D577" s="30"/>
      <c r="E577" s="30"/>
    </row>
    <row r="578" spans="4:5" ht="15.75" customHeight="1">
      <c r="D578" s="30"/>
      <c r="E578" s="30"/>
    </row>
    <row r="579" spans="4:5" ht="15.75" customHeight="1">
      <c r="D579" s="30"/>
      <c r="E579" s="30"/>
    </row>
    <row r="580" spans="4:5" ht="15.75" customHeight="1">
      <c r="D580" s="30"/>
      <c r="E580" s="30"/>
    </row>
    <row r="581" spans="4:5" ht="15.75" customHeight="1">
      <c r="D581" s="30"/>
      <c r="E581" s="30"/>
    </row>
    <row r="582" spans="4:5" ht="15.75" customHeight="1">
      <c r="D582" s="30"/>
      <c r="E582" s="30"/>
    </row>
    <row r="583" spans="4:5" ht="15.75" customHeight="1">
      <c r="D583" s="30"/>
      <c r="E583" s="30"/>
    </row>
    <row r="584" spans="4:5" ht="15.75" customHeight="1">
      <c r="D584" s="30"/>
      <c r="E584" s="30"/>
    </row>
    <row r="585" spans="4:5" ht="15.75" customHeight="1">
      <c r="D585" s="30"/>
      <c r="E585" s="30"/>
    </row>
    <row r="586" spans="4:5" ht="15.75" customHeight="1">
      <c r="D586" s="30"/>
      <c r="E586" s="30"/>
    </row>
    <row r="587" spans="4:5" ht="15.75" customHeight="1">
      <c r="D587" s="30"/>
      <c r="E587" s="30"/>
    </row>
    <row r="588" spans="4:5" ht="15.75" customHeight="1">
      <c r="D588" s="30"/>
      <c r="E588" s="30"/>
    </row>
    <row r="589" spans="4:5" ht="15.75" customHeight="1">
      <c r="D589" s="30"/>
      <c r="E589" s="30"/>
    </row>
    <row r="590" spans="4:5" ht="15.75" customHeight="1">
      <c r="D590" s="30"/>
      <c r="E590" s="30"/>
    </row>
    <row r="591" spans="4:5" ht="15.75" customHeight="1">
      <c r="D591" s="30"/>
      <c r="E591" s="30"/>
    </row>
    <row r="592" spans="4:5" ht="15.75" customHeight="1">
      <c r="D592" s="30"/>
      <c r="E592" s="30"/>
    </row>
    <row r="593" spans="4:5" ht="15.75" customHeight="1">
      <c r="D593" s="30"/>
      <c r="E593" s="30"/>
    </row>
    <row r="594" spans="4:5" ht="15.75" customHeight="1">
      <c r="D594" s="30"/>
      <c r="E594" s="30"/>
    </row>
    <row r="595" spans="4:5" ht="15.75" customHeight="1">
      <c r="D595" s="30"/>
      <c r="E595" s="30"/>
    </row>
    <row r="596" spans="4:5" ht="15.75" customHeight="1">
      <c r="D596" s="30"/>
      <c r="E596" s="30"/>
    </row>
    <row r="597" spans="4:5" ht="15.75" customHeight="1">
      <c r="D597" s="30"/>
      <c r="E597" s="30"/>
    </row>
    <row r="598" spans="4:5" ht="15.75" customHeight="1">
      <c r="D598" s="30"/>
      <c r="E598" s="30"/>
    </row>
    <row r="599" spans="4:5" ht="15.75" customHeight="1">
      <c r="D599" s="30"/>
      <c r="E599" s="30"/>
    </row>
    <row r="600" spans="4:5" ht="15.75" customHeight="1">
      <c r="D600" s="30"/>
      <c r="E600" s="30"/>
    </row>
    <row r="601" spans="4:5" ht="15.75" customHeight="1">
      <c r="D601" s="30"/>
      <c r="E601" s="30"/>
    </row>
    <row r="602" spans="4:5" ht="15.75" customHeight="1">
      <c r="D602" s="30"/>
      <c r="E602" s="30"/>
    </row>
    <row r="603" spans="4:5" ht="15.75" customHeight="1">
      <c r="D603" s="30"/>
      <c r="E603" s="30"/>
    </row>
    <row r="604" spans="4:5" ht="15.75" customHeight="1">
      <c r="D604" s="30"/>
      <c r="E604" s="30"/>
    </row>
    <row r="605" spans="4:5" ht="15.75" customHeight="1">
      <c r="D605" s="30"/>
      <c r="E605" s="30"/>
    </row>
    <row r="606" spans="4:5" ht="15.75" customHeight="1">
      <c r="D606" s="30"/>
      <c r="E606" s="30"/>
    </row>
    <row r="607" spans="4:5" ht="15.75" customHeight="1">
      <c r="D607" s="30"/>
      <c r="E607" s="30"/>
    </row>
    <row r="608" spans="4:5" ht="15.75" customHeight="1">
      <c r="D608" s="30"/>
      <c r="E608" s="30"/>
    </row>
    <row r="609" spans="4:5" ht="15.75" customHeight="1">
      <c r="D609" s="30"/>
      <c r="E609" s="30"/>
    </row>
    <row r="610" spans="4:5" ht="15.75" customHeight="1">
      <c r="D610" s="30"/>
      <c r="E610" s="30"/>
    </row>
    <row r="611" spans="4:5" ht="15.75" customHeight="1">
      <c r="D611" s="30"/>
      <c r="E611" s="30"/>
    </row>
    <row r="612" spans="4:5" ht="15.75" customHeight="1">
      <c r="D612" s="30"/>
      <c r="E612" s="30"/>
    </row>
    <row r="613" spans="4:5" ht="15.75" customHeight="1">
      <c r="D613" s="30"/>
      <c r="E613" s="30"/>
    </row>
    <row r="614" spans="4:5" ht="15.75" customHeight="1">
      <c r="D614" s="30"/>
      <c r="E614" s="30"/>
    </row>
    <row r="615" spans="4:5" ht="15.75" customHeight="1">
      <c r="D615" s="30"/>
      <c r="E615" s="30"/>
    </row>
    <row r="616" spans="4:5" ht="15.75" customHeight="1">
      <c r="D616" s="30"/>
      <c r="E616" s="30"/>
    </row>
    <row r="617" spans="4:5" ht="15.75" customHeight="1">
      <c r="D617" s="30"/>
      <c r="E617" s="30"/>
    </row>
    <row r="618" spans="4:5" ht="15.75" customHeight="1">
      <c r="D618" s="30"/>
      <c r="E618" s="30"/>
    </row>
    <row r="619" spans="4:5" ht="15.75" customHeight="1">
      <c r="D619" s="30"/>
      <c r="E619" s="30"/>
    </row>
    <row r="620" spans="4:5" ht="15.75" customHeight="1">
      <c r="D620" s="30"/>
      <c r="E620" s="30"/>
    </row>
    <row r="621" spans="4:5" ht="15.75" customHeight="1">
      <c r="D621" s="30"/>
      <c r="E621" s="30"/>
    </row>
    <row r="622" spans="4:5" ht="15.75" customHeight="1">
      <c r="D622" s="30"/>
      <c r="E622" s="30"/>
    </row>
    <row r="623" spans="4:5" ht="15.75" customHeight="1">
      <c r="D623" s="30"/>
      <c r="E623" s="30"/>
    </row>
    <row r="624" spans="4:5" ht="15.75" customHeight="1">
      <c r="D624" s="30"/>
      <c r="E624" s="30"/>
    </row>
    <row r="625" spans="4:5" ht="15.75" customHeight="1">
      <c r="D625" s="30"/>
      <c r="E625" s="30"/>
    </row>
    <row r="626" spans="4:5" ht="15.75" customHeight="1">
      <c r="D626" s="30"/>
      <c r="E626" s="30"/>
    </row>
    <row r="627" spans="4:5" ht="15.75" customHeight="1">
      <c r="D627" s="30"/>
      <c r="E627" s="30"/>
    </row>
    <row r="628" spans="4:5" ht="15.75" customHeight="1">
      <c r="D628" s="30"/>
      <c r="E628" s="30"/>
    </row>
    <row r="629" spans="4:5" ht="15.75" customHeight="1">
      <c r="D629" s="30"/>
      <c r="E629" s="30"/>
    </row>
    <row r="630" spans="4:5" ht="15.75" customHeight="1">
      <c r="D630" s="30"/>
      <c r="E630" s="30"/>
    </row>
    <row r="631" spans="4:5" ht="15.75" customHeight="1">
      <c r="D631" s="30"/>
      <c r="E631" s="30"/>
    </row>
    <row r="632" spans="4:5" ht="15.75" customHeight="1">
      <c r="D632" s="30"/>
      <c r="E632" s="30"/>
    </row>
    <row r="633" spans="4:5" ht="15.75" customHeight="1">
      <c r="D633" s="30"/>
      <c r="E633" s="30"/>
    </row>
    <row r="634" spans="4:5" ht="15.75" customHeight="1">
      <c r="D634" s="30"/>
      <c r="E634" s="30"/>
    </row>
    <row r="635" spans="4:5" ht="15.75" customHeight="1">
      <c r="D635" s="30"/>
      <c r="E635" s="30"/>
    </row>
    <row r="636" spans="4:5" ht="15.75" customHeight="1">
      <c r="D636" s="30"/>
      <c r="E636" s="30"/>
    </row>
    <row r="637" spans="4:5" ht="15.75" customHeight="1">
      <c r="D637" s="30"/>
      <c r="E637" s="30"/>
    </row>
    <row r="638" spans="4:5" ht="15.75" customHeight="1">
      <c r="D638" s="30"/>
      <c r="E638" s="30"/>
    </row>
    <row r="639" spans="4:5" ht="15.75" customHeight="1">
      <c r="D639" s="30"/>
      <c r="E639" s="30"/>
    </row>
    <row r="640" spans="4:5" ht="15.75" customHeight="1">
      <c r="D640" s="30"/>
      <c r="E640" s="30"/>
    </row>
    <row r="641" spans="4:5" ht="15.75" customHeight="1">
      <c r="D641" s="30"/>
      <c r="E641" s="30"/>
    </row>
    <row r="642" spans="4:5" ht="15.75" customHeight="1">
      <c r="D642" s="30"/>
      <c r="E642" s="30"/>
    </row>
    <row r="643" spans="4:5" ht="15.75" customHeight="1">
      <c r="D643" s="30"/>
      <c r="E643" s="30"/>
    </row>
    <row r="644" spans="4:5" ht="15.75" customHeight="1">
      <c r="D644" s="30"/>
      <c r="E644" s="30"/>
    </row>
    <row r="645" spans="4:5" ht="15.75" customHeight="1">
      <c r="D645" s="30"/>
      <c r="E645" s="30"/>
    </row>
    <row r="646" spans="4:5" ht="15.75" customHeight="1">
      <c r="D646" s="30"/>
      <c r="E646" s="30"/>
    </row>
    <row r="647" spans="4:5" ht="15.75" customHeight="1">
      <c r="D647" s="30"/>
      <c r="E647" s="30"/>
    </row>
    <row r="648" spans="4:5" ht="15.75" customHeight="1">
      <c r="D648" s="30"/>
      <c r="E648" s="30"/>
    </row>
    <row r="649" spans="4:5" ht="15.75" customHeight="1">
      <c r="D649" s="30"/>
      <c r="E649" s="30"/>
    </row>
    <row r="650" spans="4:5" ht="15.75" customHeight="1">
      <c r="D650" s="30"/>
      <c r="E650" s="30"/>
    </row>
    <row r="651" spans="4:5" ht="15.75" customHeight="1">
      <c r="D651" s="30"/>
      <c r="E651" s="30"/>
    </row>
    <row r="652" spans="4:5" ht="15.75" customHeight="1">
      <c r="D652" s="30"/>
      <c r="E652" s="30"/>
    </row>
    <row r="653" spans="4:5" ht="15.75" customHeight="1">
      <c r="D653" s="30"/>
      <c r="E653" s="30"/>
    </row>
    <row r="654" spans="4:5" ht="15.75" customHeight="1">
      <c r="D654" s="30"/>
      <c r="E654" s="30"/>
    </row>
    <row r="655" spans="4:5" ht="15.75" customHeight="1">
      <c r="D655" s="30"/>
      <c r="E655" s="30"/>
    </row>
    <row r="656" spans="4:5" ht="15.75" customHeight="1">
      <c r="D656" s="30"/>
      <c r="E656" s="30"/>
    </row>
    <row r="657" spans="4:5" ht="15.75" customHeight="1">
      <c r="D657" s="30"/>
      <c r="E657" s="30"/>
    </row>
    <row r="658" spans="4:5" ht="15.75" customHeight="1">
      <c r="D658" s="30"/>
      <c r="E658" s="30"/>
    </row>
    <row r="659" spans="4:5" ht="15.75" customHeight="1">
      <c r="D659" s="30"/>
      <c r="E659" s="30"/>
    </row>
    <row r="660" spans="4:5" ht="15.75" customHeight="1">
      <c r="D660" s="30"/>
      <c r="E660" s="30"/>
    </row>
    <row r="661" spans="4:5" ht="15.75" customHeight="1">
      <c r="D661" s="30"/>
      <c r="E661" s="30"/>
    </row>
    <row r="662" spans="4:5" ht="15.75" customHeight="1">
      <c r="D662" s="30"/>
      <c r="E662" s="30"/>
    </row>
    <row r="663" spans="4:5" ht="15.75" customHeight="1">
      <c r="D663" s="30"/>
      <c r="E663" s="30"/>
    </row>
    <row r="664" spans="4:5" ht="15.75" customHeight="1">
      <c r="D664" s="30"/>
      <c r="E664" s="30"/>
    </row>
    <row r="665" spans="4:5" ht="15.75" customHeight="1">
      <c r="D665" s="30"/>
      <c r="E665" s="30"/>
    </row>
    <row r="666" spans="4:5" ht="15.75" customHeight="1">
      <c r="D666" s="30"/>
      <c r="E666" s="30"/>
    </row>
    <row r="667" spans="4:5" ht="15.75" customHeight="1">
      <c r="D667" s="30"/>
      <c r="E667" s="30"/>
    </row>
    <row r="668" spans="4:5" ht="15.75" customHeight="1">
      <c r="D668" s="30"/>
      <c r="E668" s="30"/>
    </row>
    <row r="669" spans="4:5" ht="15.75" customHeight="1">
      <c r="D669" s="30"/>
      <c r="E669" s="30"/>
    </row>
    <row r="670" spans="4:5" ht="15.75" customHeight="1">
      <c r="D670" s="30"/>
      <c r="E670" s="30"/>
    </row>
    <row r="671" spans="4:5" ht="15.75" customHeight="1">
      <c r="D671" s="30"/>
      <c r="E671" s="30"/>
    </row>
    <row r="672" spans="4:5" ht="15.75" customHeight="1">
      <c r="D672" s="30"/>
      <c r="E672" s="30"/>
    </row>
    <row r="673" spans="4:5" ht="15.75" customHeight="1">
      <c r="D673" s="30"/>
      <c r="E673" s="30"/>
    </row>
    <row r="674" spans="4:5" ht="15.75" customHeight="1">
      <c r="D674" s="30"/>
      <c r="E674" s="30"/>
    </row>
    <row r="675" spans="4:5" ht="15.75" customHeight="1">
      <c r="D675" s="30"/>
      <c r="E675" s="30"/>
    </row>
    <row r="676" spans="4:5" ht="15.75" customHeight="1">
      <c r="D676" s="30"/>
      <c r="E676" s="30"/>
    </row>
    <row r="677" spans="4:5" ht="15.75" customHeight="1">
      <c r="D677" s="30"/>
      <c r="E677" s="30"/>
    </row>
    <row r="678" spans="4:5" ht="15.75" customHeight="1">
      <c r="D678" s="30"/>
      <c r="E678" s="30"/>
    </row>
    <row r="679" spans="4:5" ht="15.75" customHeight="1">
      <c r="D679" s="30"/>
      <c r="E679" s="30"/>
    </row>
    <row r="680" spans="4:5" ht="15.75" customHeight="1">
      <c r="D680" s="30"/>
      <c r="E680" s="30"/>
    </row>
    <row r="681" spans="4:5" ht="15.75" customHeight="1">
      <c r="D681" s="30"/>
      <c r="E681" s="30"/>
    </row>
    <row r="682" spans="4:5" ht="15.75" customHeight="1">
      <c r="D682" s="30"/>
      <c r="E682" s="30"/>
    </row>
    <row r="683" spans="4:5" ht="15.75" customHeight="1">
      <c r="D683" s="30"/>
      <c r="E683" s="30"/>
    </row>
    <row r="684" spans="4:5" ht="15.75" customHeight="1">
      <c r="D684" s="30"/>
      <c r="E684" s="30"/>
    </row>
    <row r="685" spans="4:5" ht="15.75" customHeight="1">
      <c r="D685" s="30"/>
      <c r="E685" s="30"/>
    </row>
    <row r="686" spans="4:5" ht="15.75" customHeight="1">
      <c r="D686" s="30"/>
      <c r="E686" s="30"/>
    </row>
    <row r="687" spans="4:5" ht="15.75" customHeight="1">
      <c r="D687" s="30"/>
      <c r="E687" s="30"/>
    </row>
    <row r="688" spans="4:5" ht="15.75" customHeight="1">
      <c r="D688" s="30"/>
      <c r="E688" s="30"/>
    </row>
    <row r="689" spans="4:5" ht="15.75" customHeight="1">
      <c r="D689" s="30"/>
      <c r="E689" s="30"/>
    </row>
    <row r="690" spans="4:5" ht="15.75" customHeight="1">
      <c r="D690" s="30"/>
      <c r="E690" s="30"/>
    </row>
    <row r="691" spans="4:5" ht="15.75" customHeight="1">
      <c r="D691" s="30"/>
      <c r="E691" s="30"/>
    </row>
    <row r="692" spans="4:5" ht="15.75" customHeight="1">
      <c r="D692" s="30"/>
      <c r="E692" s="30"/>
    </row>
    <row r="693" spans="4:5" ht="15.75" customHeight="1">
      <c r="D693" s="30"/>
      <c r="E693" s="30"/>
    </row>
    <row r="694" spans="4:5" ht="15.75" customHeight="1">
      <c r="D694" s="30"/>
      <c r="E694" s="30"/>
    </row>
    <row r="695" spans="4:5" ht="15.75" customHeight="1">
      <c r="D695" s="30"/>
      <c r="E695" s="30"/>
    </row>
    <row r="696" spans="4:5" ht="15.75" customHeight="1">
      <c r="D696" s="30"/>
      <c r="E696" s="30"/>
    </row>
    <row r="697" spans="4:5" ht="15.75" customHeight="1">
      <c r="D697" s="30"/>
      <c r="E697" s="30"/>
    </row>
    <row r="698" spans="4:5" ht="15.75" customHeight="1">
      <c r="D698" s="30"/>
      <c r="E698" s="30"/>
    </row>
    <row r="699" spans="4:5" ht="15.75" customHeight="1">
      <c r="D699" s="30"/>
      <c r="E699" s="30"/>
    </row>
    <row r="700" spans="4:5" ht="15.75" customHeight="1">
      <c r="D700" s="30"/>
      <c r="E700" s="30"/>
    </row>
    <row r="701" spans="4:5" ht="15.75" customHeight="1">
      <c r="D701" s="30"/>
      <c r="E701" s="30"/>
    </row>
    <row r="702" spans="4:5" ht="15.75" customHeight="1">
      <c r="D702" s="30"/>
      <c r="E702" s="30"/>
    </row>
    <row r="703" spans="4:5" ht="15.75" customHeight="1">
      <c r="D703" s="30"/>
      <c r="E703" s="30"/>
    </row>
    <row r="704" spans="4:5" ht="15.75" customHeight="1">
      <c r="D704" s="30"/>
      <c r="E704" s="30"/>
    </row>
    <row r="705" spans="4:5" ht="15.75" customHeight="1">
      <c r="D705" s="30"/>
      <c r="E705" s="30"/>
    </row>
    <row r="706" spans="4:5" ht="15.75" customHeight="1">
      <c r="D706" s="30"/>
      <c r="E706" s="30"/>
    </row>
    <row r="707" spans="4:5" ht="15.75" customHeight="1">
      <c r="D707" s="30"/>
      <c r="E707" s="30"/>
    </row>
    <row r="708" spans="4:5" ht="15.75" customHeight="1">
      <c r="D708" s="30"/>
      <c r="E708" s="30"/>
    </row>
    <row r="709" spans="4:5" ht="15.75" customHeight="1">
      <c r="D709" s="30"/>
      <c r="E709" s="30"/>
    </row>
    <row r="710" spans="4:5" ht="15.75" customHeight="1">
      <c r="D710" s="30"/>
      <c r="E710" s="30"/>
    </row>
    <row r="711" spans="4:5" ht="15.75" customHeight="1">
      <c r="D711" s="30"/>
      <c r="E711" s="30"/>
    </row>
    <row r="712" spans="4:5" ht="15.75" customHeight="1">
      <c r="D712" s="30"/>
      <c r="E712" s="30"/>
    </row>
    <row r="713" spans="4:5" ht="15.75" customHeight="1">
      <c r="D713" s="30"/>
      <c r="E713" s="30"/>
    </row>
    <row r="714" spans="4:5" ht="15.75" customHeight="1">
      <c r="D714" s="30"/>
      <c r="E714" s="30"/>
    </row>
    <row r="715" spans="4:5" ht="15.75" customHeight="1">
      <c r="D715" s="30"/>
      <c r="E715" s="30"/>
    </row>
    <row r="716" spans="4:5" ht="15.75" customHeight="1">
      <c r="D716" s="30"/>
      <c r="E716" s="30"/>
    </row>
    <row r="717" spans="4:5" ht="15.75" customHeight="1">
      <c r="D717" s="30"/>
      <c r="E717" s="30"/>
    </row>
    <row r="718" spans="4:5" ht="15.75" customHeight="1">
      <c r="D718" s="30"/>
      <c r="E718" s="30"/>
    </row>
    <row r="719" spans="4:5" ht="15.75" customHeight="1">
      <c r="D719" s="30"/>
      <c r="E719" s="30"/>
    </row>
    <row r="720" spans="4:5" ht="15.75" customHeight="1">
      <c r="D720" s="30"/>
      <c r="E720" s="30"/>
    </row>
    <row r="721" spans="4:5" ht="15.75" customHeight="1">
      <c r="D721" s="30"/>
      <c r="E721" s="30"/>
    </row>
    <row r="722" spans="4:5" ht="15.75" customHeight="1">
      <c r="D722" s="30"/>
      <c r="E722" s="30"/>
    </row>
    <row r="723" spans="4:5" ht="15.75" customHeight="1">
      <c r="D723" s="30"/>
      <c r="E723" s="30"/>
    </row>
    <row r="724" spans="4:5" ht="15.75" customHeight="1">
      <c r="D724" s="30"/>
      <c r="E724" s="30"/>
    </row>
    <row r="725" spans="4:5" ht="15.75" customHeight="1">
      <c r="D725" s="30"/>
      <c r="E725" s="30"/>
    </row>
    <row r="726" spans="4:5" ht="15.75" customHeight="1">
      <c r="D726" s="30"/>
      <c r="E726" s="30"/>
    </row>
    <row r="727" spans="4:5" ht="15.75" customHeight="1">
      <c r="D727" s="30"/>
      <c r="E727" s="30"/>
    </row>
    <row r="728" spans="4:5" ht="15.75" customHeight="1">
      <c r="D728" s="30"/>
      <c r="E728" s="30"/>
    </row>
    <row r="729" spans="4:5" ht="15.75" customHeight="1">
      <c r="D729" s="30"/>
      <c r="E729" s="30"/>
    </row>
    <row r="730" spans="4:5" ht="15.75" customHeight="1">
      <c r="D730" s="30"/>
      <c r="E730" s="30"/>
    </row>
    <row r="731" spans="4:5" ht="15.75" customHeight="1">
      <c r="D731" s="30"/>
      <c r="E731" s="30"/>
    </row>
    <row r="732" spans="4:5" ht="15.75" customHeight="1">
      <c r="D732" s="30"/>
      <c r="E732" s="30"/>
    </row>
    <row r="733" spans="4:5" ht="15.75" customHeight="1">
      <c r="D733" s="30"/>
      <c r="E733" s="30"/>
    </row>
    <row r="734" spans="4:5" ht="15.75" customHeight="1">
      <c r="D734" s="30"/>
      <c r="E734" s="30"/>
    </row>
    <row r="735" spans="4:5" ht="15.75" customHeight="1">
      <c r="D735" s="30"/>
      <c r="E735" s="30"/>
    </row>
    <row r="736" spans="4:5" ht="15.75" customHeight="1">
      <c r="D736" s="30"/>
      <c r="E736" s="30"/>
    </row>
    <row r="737" spans="4:5" ht="15.75" customHeight="1">
      <c r="D737" s="30"/>
      <c r="E737" s="30"/>
    </row>
    <row r="738" spans="4:5" ht="15.75" customHeight="1">
      <c r="D738" s="30"/>
      <c r="E738" s="30"/>
    </row>
    <row r="739" spans="4:5" ht="15.75" customHeight="1">
      <c r="D739" s="30"/>
      <c r="E739" s="30"/>
    </row>
    <row r="740" spans="4:5" ht="15.75" customHeight="1">
      <c r="D740" s="30"/>
      <c r="E740" s="30"/>
    </row>
    <row r="741" spans="4:5" ht="15.75" customHeight="1">
      <c r="D741" s="30"/>
      <c r="E741" s="30"/>
    </row>
    <row r="742" spans="4:5" ht="15.75" customHeight="1">
      <c r="D742" s="30"/>
      <c r="E742" s="30"/>
    </row>
    <row r="743" spans="4:5" ht="15.75" customHeight="1">
      <c r="D743" s="30"/>
      <c r="E743" s="30"/>
    </row>
    <row r="744" spans="4:5" ht="15.75" customHeight="1">
      <c r="D744" s="30"/>
      <c r="E744" s="30"/>
    </row>
    <row r="745" spans="4:5" ht="15.75" customHeight="1">
      <c r="D745" s="30"/>
      <c r="E745" s="30"/>
    </row>
    <row r="746" spans="4:5" ht="15.75" customHeight="1">
      <c r="D746" s="30"/>
      <c r="E746" s="30"/>
    </row>
    <row r="747" spans="4:5" ht="15.75" customHeight="1">
      <c r="D747" s="30"/>
      <c r="E747" s="30"/>
    </row>
    <row r="748" spans="4:5" ht="15.75" customHeight="1">
      <c r="D748" s="30"/>
      <c r="E748" s="30"/>
    </row>
    <row r="749" spans="4:5" ht="15.75" customHeight="1">
      <c r="D749" s="30"/>
      <c r="E749" s="30"/>
    </row>
    <row r="750" spans="4:5" ht="15.75" customHeight="1">
      <c r="D750" s="30"/>
      <c r="E750" s="30"/>
    </row>
    <row r="751" spans="4:5" ht="15.75" customHeight="1">
      <c r="D751" s="30"/>
      <c r="E751" s="30"/>
    </row>
    <row r="752" spans="4:5" ht="15.75" customHeight="1">
      <c r="D752" s="30"/>
      <c r="E752" s="30"/>
    </row>
    <row r="753" spans="4:5" ht="15.75" customHeight="1">
      <c r="D753" s="30"/>
      <c r="E753" s="30"/>
    </row>
    <row r="754" spans="4:5" ht="15.75" customHeight="1">
      <c r="D754" s="30"/>
      <c r="E754" s="30"/>
    </row>
    <row r="755" spans="4:5" ht="15.75" customHeight="1">
      <c r="D755" s="30"/>
      <c r="E755" s="30"/>
    </row>
    <row r="756" spans="4:5" ht="15.75" customHeight="1">
      <c r="D756" s="30"/>
      <c r="E756" s="30"/>
    </row>
    <row r="757" spans="4:5" ht="15.75" customHeight="1">
      <c r="D757" s="30"/>
      <c r="E757" s="30"/>
    </row>
    <row r="758" spans="4:5" ht="15.75" customHeight="1">
      <c r="D758" s="30"/>
      <c r="E758" s="30"/>
    </row>
    <row r="759" spans="4:5" ht="15.75" customHeight="1">
      <c r="D759" s="30"/>
      <c r="E759" s="30"/>
    </row>
    <row r="760" spans="4:5" ht="15.75" customHeight="1">
      <c r="D760" s="30"/>
      <c r="E760" s="30"/>
    </row>
    <row r="761" spans="4:5" ht="15.75" customHeight="1">
      <c r="D761" s="30"/>
      <c r="E761" s="30"/>
    </row>
    <row r="762" spans="4:5" ht="15.75" customHeight="1">
      <c r="D762" s="30"/>
      <c r="E762" s="30"/>
    </row>
    <row r="763" spans="4:5" ht="15.75" customHeight="1">
      <c r="D763" s="30"/>
      <c r="E763" s="30"/>
    </row>
    <row r="764" spans="4:5" ht="15.75" customHeight="1">
      <c r="D764" s="30"/>
      <c r="E764" s="30"/>
    </row>
    <row r="765" spans="4:5" ht="15.75" customHeight="1">
      <c r="D765" s="30"/>
      <c r="E765" s="30"/>
    </row>
    <row r="766" spans="4:5" ht="15.75" customHeight="1">
      <c r="D766" s="30"/>
      <c r="E766" s="30"/>
    </row>
    <row r="767" spans="4:5" ht="15.75" customHeight="1">
      <c r="D767" s="30"/>
      <c r="E767" s="30"/>
    </row>
    <row r="768" spans="4:5" ht="15.75" customHeight="1">
      <c r="D768" s="30"/>
      <c r="E768" s="30"/>
    </row>
    <row r="769" spans="4:5" ht="15.75" customHeight="1">
      <c r="D769" s="30"/>
      <c r="E769" s="30"/>
    </row>
    <row r="770" spans="4:5" ht="15.75" customHeight="1">
      <c r="D770" s="30"/>
      <c r="E770" s="30"/>
    </row>
    <row r="771" spans="4:5" ht="15.75" customHeight="1">
      <c r="D771" s="30"/>
      <c r="E771" s="30"/>
    </row>
    <row r="772" spans="4:5" ht="15.75" customHeight="1">
      <c r="D772" s="30"/>
      <c r="E772" s="30"/>
    </row>
    <row r="773" spans="4:5" ht="15.75" customHeight="1">
      <c r="D773" s="30"/>
      <c r="E773" s="30"/>
    </row>
    <row r="774" spans="4:5" ht="15.75" customHeight="1">
      <c r="D774" s="30"/>
      <c r="E774" s="30"/>
    </row>
    <row r="775" spans="4:5" ht="15.75" customHeight="1">
      <c r="D775" s="30"/>
      <c r="E775" s="30"/>
    </row>
    <row r="776" spans="4:5" ht="15.75" customHeight="1">
      <c r="D776" s="30"/>
      <c r="E776" s="30"/>
    </row>
    <row r="777" spans="4:5" ht="15.75" customHeight="1">
      <c r="D777" s="30"/>
      <c r="E777" s="30"/>
    </row>
    <row r="778" spans="4:5" ht="15.75" customHeight="1">
      <c r="D778" s="30"/>
      <c r="E778" s="30"/>
    </row>
    <row r="779" spans="4:5" ht="15.75" customHeight="1">
      <c r="D779" s="30"/>
      <c r="E779" s="30"/>
    </row>
    <row r="780" spans="4:5" ht="15.75" customHeight="1">
      <c r="D780" s="30"/>
      <c r="E780" s="30"/>
    </row>
    <row r="781" spans="4:5" ht="15.75" customHeight="1">
      <c r="D781" s="30"/>
      <c r="E781" s="30"/>
    </row>
    <row r="782" spans="4:5" ht="15.75" customHeight="1">
      <c r="D782" s="30"/>
      <c r="E782" s="30"/>
    </row>
    <row r="783" spans="4:5" ht="15.75" customHeight="1">
      <c r="D783" s="30"/>
      <c r="E783" s="30"/>
    </row>
    <row r="784" spans="4:5" ht="15.75" customHeight="1">
      <c r="D784" s="30"/>
      <c r="E784" s="30"/>
    </row>
    <row r="785" spans="4:5" ht="15.75" customHeight="1">
      <c r="D785" s="30"/>
      <c r="E785" s="30"/>
    </row>
    <row r="786" spans="4:5" ht="15.75" customHeight="1">
      <c r="D786" s="30"/>
      <c r="E786" s="30"/>
    </row>
    <row r="787" spans="4:5" ht="15.75" customHeight="1">
      <c r="D787" s="30"/>
      <c r="E787" s="30"/>
    </row>
    <row r="788" spans="4:5" ht="15.75" customHeight="1">
      <c r="D788" s="30"/>
      <c r="E788" s="30"/>
    </row>
    <row r="789" spans="4:5" ht="15.75" customHeight="1">
      <c r="D789" s="30"/>
      <c r="E789" s="30"/>
    </row>
    <row r="790" spans="4:5" ht="15.75" customHeight="1">
      <c r="D790" s="30"/>
      <c r="E790" s="30"/>
    </row>
    <row r="791" spans="4:5" ht="15.75" customHeight="1">
      <c r="D791" s="30"/>
      <c r="E791" s="30"/>
    </row>
    <row r="792" spans="4:5" ht="15.75" customHeight="1">
      <c r="D792" s="30"/>
      <c r="E792" s="30"/>
    </row>
    <row r="793" spans="4:5" ht="15.75" customHeight="1">
      <c r="D793" s="30"/>
      <c r="E793" s="30"/>
    </row>
    <row r="794" spans="4:5" ht="15.75" customHeight="1">
      <c r="D794" s="30"/>
      <c r="E794" s="30"/>
    </row>
    <row r="795" spans="4:5" ht="15.75" customHeight="1">
      <c r="D795" s="30"/>
      <c r="E795" s="30"/>
    </row>
    <row r="796" spans="4:5" ht="15.75" customHeight="1">
      <c r="D796" s="30"/>
      <c r="E796" s="30"/>
    </row>
    <row r="797" spans="4:5" ht="15.75" customHeight="1">
      <c r="D797" s="30"/>
      <c r="E797" s="30"/>
    </row>
    <row r="798" spans="4:5" ht="15.75" customHeight="1">
      <c r="D798" s="30"/>
      <c r="E798" s="30"/>
    </row>
    <row r="799" spans="4:5" ht="15.75" customHeight="1">
      <c r="D799" s="30"/>
      <c r="E799" s="30"/>
    </row>
    <row r="800" spans="4:5" ht="15.75" customHeight="1">
      <c r="D800" s="30"/>
      <c r="E800" s="30"/>
    </row>
    <row r="801" spans="4:5" ht="15.75" customHeight="1">
      <c r="D801" s="30"/>
      <c r="E801" s="30"/>
    </row>
    <row r="802" spans="4:5" ht="15.75" customHeight="1">
      <c r="D802" s="30"/>
      <c r="E802" s="30"/>
    </row>
    <row r="803" spans="4:5" ht="15.75" customHeight="1">
      <c r="D803" s="30"/>
      <c r="E803" s="30"/>
    </row>
    <row r="804" spans="4:5" ht="15.75" customHeight="1">
      <c r="D804" s="30"/>
      <c r="E804" s="30"/>
    </row>
    <row r="805" spans="4:5" ht="15.75" customHeight="1">
      <c r="D805" s="30"/>
      <c r="E805" s="30"/>
    </row>
    <row r="806" spans="4:5" ht="15.75" customHeight="1">
      <c r="D806" s="30"/>
      <c r="E806" s="30"/>
    </row>
    <row r="807" spans="4:5" ht="15.75" customHeight="1">
      <c r="D807" s="30"/>
      <c r="E807" s="30"/>
    </row>
    <row r="808" spans="4:5" ht="15.75" customHeight="1">
      <c r="D808" s="30"/>
      <c r="E808" s="30"/>
    </row>
    <row r="809" spans="4:5" ht="15.75" customHeight="1">
      <c r="D809" s="30"/>
      <c r="E809" s="30"/>
    </row>
    <row r="810" spans="4:5" ht="15.75" customHeight="1">
      <c r="D810" s="30"/>
      <c r="E810" s="30"/>
    </row>
    <row r="811" spans="4:5" ht="15.75" customHeight="1">
      <c r="D811" s="30"/>
      <c r="E811" s="30"/>
    </row>
    <row r="812" spans="4:5" ht="15.75" customHeight="1">
      <c r="D812" s="30"/>
      <c r="E812" s="30"/>
    </row>
    <row r="813" spans="4:5" ht="15.75" customHeight="1">
      <c r="D813" s="30"/>
      <c r="E813" s="30"/>
    </row>
    <row r="814" spans="4:5" ht="15.75" customHeight="1">
      <c r="D814" s="30"/>
      <c r="E814" s="30"/>
    </row>
    <row r="815" spans="4:5" ht="15.75" customHeight="1">
      <c r="D815" s="30"/>
      <c r="E815" s="30"/>
    </row>
    <row r="816" spans="4:5" ht="15.75" customHeight="1">
      <c r="D816" s="30"/>
      <c r="E816" s="30"/>
    </row>
    <row r="817" spans="4:5" ht="15.75" customHeight="1">
      <c r="D817" s="30"/>
      <c r="E817" s="30"/>
    </row>
    <row r="818" spans="4:5" ht="15.75" customHeight="1">
      <c r="D818" s="30"/>
      <c r="E818" s="30"/>
    </row>
    <row r="819" spans="4:5" ht="15.75" customHeight="1">
      <c r="D819" s="30"/>
      <c r="E819" s="30"/>
    </row>
    <row r="820" spans="4:5" ht="15.75" customHeight="1">
      <c r="D820" s="30"/>
      <c r="E820" s="30"/>
    </row>
    <row r="821" spans="4:5" ht="15.75" customHeight="1">
      <c r="D821" s="30"/>
      <c r="E821" s="30"/>
    </row>
    <row r="822" spans="4:5" ht="15.75" customHeight="1">
      <c r="D822" s="30"/>
      <c r="E822" s="30"/>
    </row>
    <row r="823" spans="4:5" ht="15.75" customHeight="1">
      <c r="D823" s="30"/>
      <c r="E823" s="30"/>
    </row>
    <row r="824" spans="4:5" ht="15.75" customHeight="1">
      <c r="D824" s="30"/>
      <c r="E824" s="30"/>
    </row>
    <row r="825" spans="4:5" ht="15.75" customHeight="1">
      <c r="D825" s="30"/>
      <c r="E825" s="30"/>
    </row>
    <row r="826" spans="4:5" ht="15.75" customHeight="1">
      <c r="D826" s="30"/>
      <c r="E826" s="30"/>
    </row>
    <row r="827" spans="4:5" ht="15.75" customHeight="1">
      <c r="D827" s="30"/>
      <c r="E827" s="30"/>
    </row>
    <row r="828" spans="4:5" ht="15.75" customHeight="1">
      <c r="D828" s="30"/>
      <c r="E828" s="30"/>
    </row>
    <row r="829" spans="4:5" ht="15.75" customHeight="1">
      <c r="D829" s="30"/>
      <c r="E829" s="30"/>
    </row>
    <row r="830" spans="4:5" ht="15.75" customHeight="1">
      <c r="D830" s="30"/>
      <c r="E830" s="30"/>
    </row>
    <row r="831" spans="4:5" ht="15.75" customHeight="1">
      <c r="D831" s="30"/>
      <c r="E831" s="30"/>
    </row>
    <row r="832" spans="4:5" ht="15.75" customHeight="1">
      <c r="D832" s="30"/>
      <c r="E832" s="30"/>
    </row>
    <row r="833" spans="4:5" ht="15.75" customHeight="1">
      <c r="D833" s="30"/>
      <c r="E833" s="30"/>
    </row>
    <row r="834" spans="4:5" ht="15.75" customHeight="1">
      <c r="D834" s="30"/>
      <c r="E834" s="30"/>
    </row>
    <row r="835" spans="4:5" ht="15.75" customHeight="1">
      <c r="D835" s="30"/>
      <c r="E835" s="30"/>
    </row>
    <row r="836" spans="4:5" ht="15.75" customHeight="1">
      <c r="D836" s="30"/>
      <c r="E836" s="30"/>
    </row>
    <row r="837" spans="4:5" ht="15.75" customHeight="1">
      <c r="D837" s="30"/>
      <c r="E837" s="30"/>
    </row>
    <row r="838" spans="4:5" ht="15.75" customHeight="1">
      <c r="D838" s="30"/>
      <c r="E838" s="30"/>
    </row>
    <row r="839" spans="4:5" ht="15.75" customHeight="1">
      <c r="D839" s="30"/>
      <c r="E839" s="30"/>
    </row>
    <row r="840" spans="4:5" ht="15.75" customHeight="1">
      <c r="D840" s="30"/>
      <c r="E840" s="30"/>
    </row>
    <row r="841" spans="4:5" ht="15.75" customHeight="1">
      <c r="D841" s="30"/>
      <c r="E841" s="30"/>
    </row>
    <row r="842" spans="4:5" ht="15.75" customHeight="1">
      <c r="D842" s="30"/>
      <c r="E842" s="30"/>
    </row>
    <row r="843" spans="4:5" ht="15.75" customHeight="1">
      <c r="D843" s="30"/>
      <c r="E843" s="30"/>
    </row>
    <row r="844" spans="4:5" ht="15.75" customHeight="1">
      <c r="D844" s="30"/>
      <c r="E844" s="30"/>
    </row>
    <row r="845" spans="4:5" ht="15.75" customHeight="1">
      <c r="D845" s="30"/>
      <c r="E845" s="30"/>
    </row>
    <row r="846" spans="4:5" ht="15.75" customHeight="1">
      <c r="D846" s="30"/>
      <c r="E846" s="30"/>
    </row>
    <row r="847" spans="4:5" ht="15.75" customHeight="1">
      <c r="D847" s="30"/>
      <c r="E847" s="30"/>
    </row>
    <row r="848" spans="4:5" ht="15.75" customHeight="1">
      <c r="D848" s="30"/>
      <c r="E848" s="30"/>
    </row>
    <row r="849" spans="4:5" ht="15.75" customHeight="1">
      <c r="D849" s="30"/>
      <c r="E849" s="30"/>
    </row>
    <row r="850" spans="4:5" ht="15.75" customHeight="1">
      <c r="D850" s="30"/>
      <c r="E850" s="30"/>
    </row>
    <row r="851" spans="4:5" ht="15.75" customHeight="1">
      <c r="D851" s="30"/>
      <c r="E851" s="30"/>
    </row>
    <row r="852" spans="4:5" ht="15.75" customHeight="1">
      <c r="D852" s="30"/>
      <c r="E852" s="30"/>
    </row>
    <row r="853" spans="4:5" ht="15.75" customHeight="1">
      <c r="D853" s="30"/>
      <c r="E853" s="30"/>
    </row>
    <row r="854" spans="4:5" ht="15.75" customHeight="1">
      <c r="D854" s="30"/>
      <c r="E854" s="30"/>
    </row>
    <row r="855" spans="4:5" ht="15.75" customHeight="1">
      <c r="D855" s="30"/>
      <c r="E855" s="30"/>
    </row>
    <row r="856" spans="4:5" ht="15.75" customHeight="1">
      <c r="D856" s="30"/>
      <c r="E856" s="30"/>
    </row>
    <row r="857" spans="4:5" ht="15.75" customHeight="1">
      <c r="D857" s="30"/>
      <c r="E857" s="30"/>
    </row>
    <row r="858" spans="4:5" ht="15.75" customHeight="1">
      <c r="D858" s="30"/>
      <c r="E858" s="30"/>
    </row>
    <row r="859" spans="4:5" ht="15.75" customHeight="1">
      <c r="D859" s="30"/>
      <c r="E859" s="30"/>
    </row>
    <row r="860" spans="4:5" ht="15.75" customHeight="1">
      <c r="D860" s="30"/>
      <c r="E860" s="30"/>
    </row>
    <row r="861" spans="4:5" ht="15.75" customHeight="1">
      <c r="D861" s="30"/>
      <c r="E861" s="30"/>
    </row>
    <row r="862" spans="4:5" ht="15.75" customHeight="1">
      <c r="D862" s="30"/>
      <c r="E862" s="30"/>
    </row>
    <row r="863" spans="4:5" ht="15.75" customHeight="1">
      <c r="D863" s="30"/>
      <c r="E863" s="30"/>
    </row>
    <row r="864" spans="4:5" ht="15.75" customHeight="1">
      <c r="D864" s="30"/>
      <c r="E864" s="30"/>
    </row>
    <row r="865" spans="4:5" ht="15.75" customHeight="1">
      <c r="D865" s="30"/>
      <c r="E865" s="30"/>
    </row>
    <row r="866" spans="4:5" ht="15.75" customHeight="1">
      <c r="D866" s="30"/>
      <c r="E866" s="30"/>
    </row>
    <row r="867" spans="4:5" ht="15.75" customHeight="1">
      <c r="D867" s="30"/>
      <c r="E867" s="30"/>
    </row>
    <row r="868" spans="4:5" ht="15.75" customHeight="1">
      <c r="D868" s="30"/>
      <c r="E868" s="30"/>
    </row>
    <row r="869" spans="4:5" ht="15.75" customHeight="1">
      <c r="D869" s="30"/>
      <c r="E869" s="30"/>
    </row>
    <row r="870" spans="4:5" ht="15.75" customHeight="1">
      <c r="D870" s="30"/>
      <c r="E870" s="30"/>
    </row>
    <row r="871" spans="4:5" ht="15.75" customHeight="1">
      <c r="D871" s="30"/>
      <c r="E871" s="30"/>
    </row>
    <row r="872" spans="4:5" ht="15.75" customHeight="1">
      <c r="D872" s="30"/>
      <c r="E872" s="30"/>
    </row>
    <row r="873" spans="4:5" ht="15.75" customHeight="1">
      <c r="D873" s="30"/>
      <c r="E873" s="30"/>
    </row>
    <row r="874" spans="4:5" ht="15.75" customHeight="1">
      <c r="D874" s="30"/>
      <c r="E874" s="30"/>
    </row>
    <row r="875" spans="4:5" ht="15.75" customHeight="1">
      <c r="D875" s="30"/>
      <c r="E875" s="30"/>
    </row>
    <row r="876" spans="4:5" ht="15.75" customHeight="1">
      <c r="D876" s="30"/>
      <c r="E876" s="30"/>
    </row>
    <row r="877" spans="4:5" ht="15.75" customHeight="1">
      <c r="D877" s="30"/>
      <c r="E877" s="30"/>
    </row>
    <row r="878" spans="4:5" ht="15.75" customHeight="1">
      <c r="D878" s="30"/>
      <c r="E878" s="30"/>
    </row>
    <row r="879" spans="4:5" ht="15.75" customHeight="1">
      <c r="D879" s="30"/>
      <c r="E879" s="30"/>
    </row>
    <row r="880" spans="4:5" ht="15.75" customHeight="1">
      <c r="D880" s="30"/>
      <c r="E880" s="30"/>
    </row>
    <row r="881" spans="4:5" ht="15.75" customHeight="1">
      <c r="D881" s="30"/>
      <c r="E881" s="30"/>
    </row>
    <row r="882" spans="4:5" ht="15.75" customHeight="1">
      <c r="D882" s="30"/>
      <c r="E882" s="30"/>
    </row>
    <row r="883" spans="4:5" ht="15.75" customHeight="1">
      <c r="D883" s="30"/>
      <c r="E883" s="30"/>
    </row>
    <row r="884" spans="4:5" ht="15.75" customHeight="1">
      <c r="D884" s="30"/>
      <c r="E884" s="30"/>
    </row>
    <row r="885" spans="4:5" ht="15.75" customHeight="1">
      <c r="D885" s="30"/>
      <c r="E885" s="30"/>
    </row>
    <row r="886" spans="4:5" ht="15.75" customHeight="1">
      <c r="D886" s="30"/>
      <c r="E886" s="30"/>
    </row>
    <row r="887" spans="4:5" ht="15.75" customHeight="1">
      <c r="D887" s="30"/>
      <c r="E887" s="30"/>
    </row>
    <row r="888" spans="4:5" ht="15.75" customHeight="1">
      <c r="D888" s="30"/>
      <c r="E888" s="30"/>
    </row>
    <row r="889" spans="4:5" ht="15.75" customHeight="1">
      <c r="D889" s="30"/>
      <c r="E889" s="30"/>
    </row>
    <row r="890" spans="4:5" ht="15.75" customHeight="1">
      <c r="D890" s="30"/>
      <c r="E890" s="30"/>
    </row>
    <row r="891" spans="4:5" ht="15.75" customHeight="1">
      <c r="D891" s="30"/>
      <c r="E891" s="30"/>
    </row>
    <row r="892" spans="4:5" ht="15.75" customHeight="1">
      <c r="D892" s="30"/>
      <c r="E892" s="30"/>
    </row>
    <row r="893" spans="4:5" ht="15.75" customHeight="1">
      <c r="D893" s="30"/>
      <c r="E893" s="30"/>
    </row>
    <row r="894" spans="4:5" ht="15.75" customHeight="1">
      <c r="D894" s="30"/>
      <c r="E894" s="30"/>
    </row>
    <row r="895" spans="4:5" ht="15.75" customHeight="1">
      <c r="D895" s="30"/>
      <c r="E895" s="30"/>
    </row>
    <row r="896" spans="4:5" ht="15.75" customHeight="1">
      <c r="D896" s="30"/>
      <c r="E896" s="30"/>
    </row>
    <row r="897" spans="4:5" ht="15.75" customHeight="1">
      <c r="D897" s="30"/>
      <c r="E897" s="30"/>
    </row>
    <row r="898" spans="4:5" ht="15.75" customHeight="1">
      <c r="D898" s="30"/>
      <c r="E898" s="30"/>
    </row>
    <row r="899" spans="4:5" ht="15.75" customHeight="1">
      <c r="D899" s="30"/>
      <c r="E899" s="30"/>
    </row>
    <row r="900" spans="4:5" ht="15.75" customHeight="1">
      <c r="D900" s="30"/>
      <c r="E900" s="30"/>
    </row>
    <row r="901" spans="4:5" ht="15.75" customHeight="1">
      <c r="D901" s="30"/>
      <c r="E901" s="30"/>
    </row>
    <row r="902" spans="4:5" ht="15.75" customHeight="1">
      <c r="D902" s="30"/>
      <c r="E902" s="30"/>
    </row>
    <row r="903" spans="4:5" ht="15.75" customHeight="1">
      <c r="D903" s="30"/>
      <c r="E903" s="30"/>
    </row>
    <row r="904" spans="4:5" ht="15.75" customHeight="1">
      <c r="D904" s="30"/>
      <c r="E904" s="30"/>
    </row>
    <row r="905" spans="4:5" ht="15.75" customHeight="1">
      <c r="D905" s="30"/>
      <c r="E905" s="30"/>
    </row>
    <row r="906" spans="4:5" ht="15.75" customHeight="1">
      <c r="D906" s="30"/>
      <c r="E906" s="30"/>
    </row>
    <row r="907" spans="4:5" ht="15.75" customHeight="1">
      <c r="D907" s="30"/>
      <c r="E907" s="30"/>
    </row>
    <row r="908" spans="4:5" ht="15.75" customHeight="1">
      <c r="D908" s="30"/>
      <c r="E908" s="30"/>
    </row>
    <row r="909" spans="4:5" ht="15.75" customHeight="1">
      <c r="D909" s="30"/>
      <c r="E909" s="30"/>
    </row>
    <row r="910" spans="4:5" ht="15.75" customHeight="1">
      <c r="D910" s="30"/>
      <c r="E910" s="30"/>
    </row>
    <row r="911" spans="4:5" ht="15.75" customHeight="1">
      <c r="D911" s="30"/>
      <c r="E911" s="30"/>
    </row>
    <row r="912" spans="4:5" ht="15.75" customHeight="1">
      <c r="D912" s="30"/>
      <c r="E912" s="30"/>
    </row>
    <row r="913" spans="4:5" ht="15.75" customHeight="1">
      <c r="D913" s="30"/>
      <c r="E913" s="30"/>
    </row>
    <row r="914" spans="4:5" ht="15.75" customHeight="1">
      <c r="D914" s="30"/>
      <c r="E914" s="30"/>
    </row>
    <row r="915" spans="4:5" ht="15.75" customHeight="1">
      <c r="D915" s="30"/>
      <c r="E915" s="30"/>
    </row>
    <row r="916" spans="4:5" ht="15.75" customHeight="1">
      <c r="D916" s="30"/>
      <c r="E916" s="30"/>
    </row>
    <row r="917" spans="4:5" ht="15.75" customHeight="1">
      <c r="D917" s="30"/>
      <c r="E917" s="30"/>
    </row>
    <row r="918" spans="4:5" ht="15.75" customHeight="1">
      <c r="D918" s="30"/>
      <c r="E918" s="30"/>
    </row>
    <row r="919" spans="4:5" ht="15.75" customHeight="1">
      <c r="D919" s="30"/>
      <c r="E919" s="30"/>
    </row>
    <row r="920" spans="4:5" ht="15.75" customHeight="1">
      <c r="D920" s="30"/>
      <c r="E920" s="30"/>
    </row>
    <row r="921" spans="4:5" ht="15.75" customHeight="1">
      <c r="D921" s="30"/>
      <c r="E921" s="30"/>
    </row>
    <row r="922" spans="4:5" ht="15.75" customHeight="1">
      <c r="D922" s="30"/>
      <c r="E922" s="30"/>
    </row>
    <row r="923" spans="4:5" ht="15.75" customHeight="1">
      <c r="D923" s="30"/>
      <c r="E923" s="30"/>
    </row>
    <row r="924" spans="4:5" ht="15.75" customHeight="1">
      <c r="D924" s="30"/>
      <c r="E924" s="30"/>
    </row>
    <row r="925" spans="4:5" ht="15.75" customHeight="1">
      <c r="D925" s="30"/>
      <c r="E925" s="30"/>
    </row>
    <row r="926" spans="4:5" ht="15.75" customHeight="1">
      <c r="D926" s="30"/>
      <c r="E926" s="30"/>
    </row>
    <row r="927" spans="4:5" ht="15.75" customHeight="1">
      <c r="D927" s="30"/>
      <c r="E927" s="30"/>
    </row>
    <row r="928" spans="4:5" ht="15.75" customHeight="1">
      <c r="D928" s="30"/>
      <c r="E928" s="30"/>
    </row>
    <row r="929" spans="4:5" ht="15.75" customHeight="1">
      <c r="D929" s="30"/>
      <c r="E929" s="30"/>
    </row>
    <row r="930" spans="4:5" ht="15.75" customHeight="1">
      <c r="D930" s="30"/>
      <c r="E930" s="30"/>
    </row>
    <row r="931" spans="4:5" ht="15.75" customHeight="1">
      <c r="D931" s="30"/>
      <c r="E931" s="30"/>
    </row>
    <row r="932" spans="4:5" ht="15.75" customHeight="1">
      <c r="D932" s="30"/>
      <c r="E932" s="30"/>
    </row>
    <row r="933" spans="4:5" ht="15.75" customHeight="1">
      <c r="D933" s="30"/>
      <c r="E933" s="30"/>
    </row>
    <row r="934" spans="4:5" ht="15.75" customHeight="1">
      <c r="D934" s="30"/>
      <c r="E934" s="30"/>
    </row>
    <row r="935" spans="4:5" ht="15.75" customHeight="1">
      <c r="D935" s="30"/>
      <c r="E935" s="30"/>
    </row>
    <row r="936" spans="4:5" ht="15.75" customHeight="1">
      <c r="D936" s="30"/>
      <c r="E936" s="30"/>
    </row>
    <row r="937" spans="4:5" ht="15.75" customHeight="1">
      <c r="D937" s="30"/>
      <c r="E937" s="30"/>
    </row>
    <row r="938" spans="4:5" ht="15.75" customHeight="1">
      <c r="D938" s="30"/>
      <c r="E938" s="30"/>
    </row>
    <row r="939" spans="4:5" ht="15.75" customHeight="1">
      <c r="D939" s="30"/>
      <c r="E939" s="30"/>
    </row>
    <row r="940" spans="4:5" ht="15.75" customHeight="1">
      <c r="D940" s="30"/>
      <c r="E940" s="30"/>
    </row>
    <row r="941" spans="4:5" ht="15.75" customHeight="1">
      <c r="D941" s="30"/>
      <c r="E941" s="30"/>
    </row>
    <row r="942" spans="4:5" ht="15.75" customHeight="1">
      <c r="D942" s="30"/>
      <c r="E942" s="30"/>
    </row>
    <row r="943" spans="4:5" ht="15.75" customHeight="1">
      <c r="D943" s="30"/>
      <c r="E943" s="30"/>
    </row>
    <row r="944" spans="4:5" ht="15.75" customHeight="1">
      <c r="D944" s="30"/>
      <c r="E944" s="30"/>
    </row>
    <row r="945" spans="4:5" ht="15.75" customHeight="1">
      <c r="D945" s="30"/>
      <c r="E945" s="30"/>
    </row>
    <row r="946" spans="4:5" ht="15.75" customHeight="1">
      <c r="D946" s="30"/>
      <c r="E946" s="30"/>
    </row>
    <row r="947" spans="4:5" ht="15.75" customHeight="1">
      <c r="D947" s="30"/>
      <c r="E947" s="30"/>
    </row>
    <row r="948" spans="4:5" ht="15.75" customHeight="1">
      <c r="D948" s="30"/>
      <c r="E948" s="30"/>
    </row>
    <row r="949" spans="4:5" ht="15.75" customHeight="1">
      <c r="D949" s="30"/>
      <c r="E949" s="30"/>
    </row>
    <row r="950" spans="4:5" ht="15.75" customHeight="1">
      <c r="D950" s="30"/>
      <c r="E950" s="30"/>
    </row>
    <row r="951" spans="4:5" ht="15.75" customHeight="1">
      <c r="D951" s="30"/>
      <c r="E951" s="30"/>
    </row>
    <row r="952" spans="4:5" ht="15.75" customHeight="1">
      <c r="D952" s="30"/>
      <c r="E952" s="30"/>
    </row>
    <row r="953" spans="4:5" ht="15.75" customHeight="1">
      <c r="D953" s="30"/>
      <c r="E953" s="30"/>
    </row>
    <row r="954" spans="4:5" ht="15.75" customHeight="1">
      <c r="D954" s="30"/>
      <c r="E954" s="30"/>
    </row>
    <row r="955" spans="4:5" ht="15.75" customHeight="1">
      <c r="D955" s="30"/>
      <c r="E955" s="30"/>
    </row>
    <row r="956" spans="4:5" ht="15.75" customHeight="1">
      <c r="D956" s="30"/>
      <c r="E956" s="30"/>
    </row>
    <row r="957" spans="4:5" ht="15.75" customHeight="1">
      <c r="D957" s="30"/>
      <c r="E957" s="30"/>
    </row>
    <row r="958" spans="4:5" ht="15.75" customHeight="1">
      <c r="D958" s="30"/>
      <c r="E958" s="30"/>
    </row>
    <row r="959" spans="4:5" ht="15.75" customHeight="1">
      <c r="D959" s="30"/>
      <c r="E959" s="30"/>
    </row>
    <row r="960" spans="4:5" ht="15.75" customHeight="1">
      <c r="D960" s="30"/>
      <c r="E960" s="30"/>
    </row>
    <row r="961" spans="4:5" ht="15.75" customHeight="1">
      <c r="D961" s="30"/>
      <c r="E961" s="30"/>
    </row>
    <row r="962" spans="4:5" ht="15.75" customHeight="1">
      <c r="D962" s="30"/>
      <c r="E962" s="30"/>
    </row>
    <row r="963" spans="4:5" ht="15.75" customHeight="1">
      <c r="D963" s="30"/>
      <c r="E963" s="30"/>
    </row>
    <row r="964" spans="4:5" ht="15.75" customHeight="1">
      <c r="D964" s="30"/>
      <c r="E964" s="30"/>
    </row>
    <row r="965" spans="4:5" ht="15.75" customHeight="1">
      <c r="D965" s="30"/>
      <c r="E965" s="30"/>
    </row>
    <row r="966" spans="4:5" ht="15.75" customHeight="1">
      <c r="D966" s="30"/>
      <c r="E966" s="30"/>
    </row>
    <row r="967" spans="4:5" ht="15.75" customHeight="1">
      <c r="D967" s="30"/>
      <c r="E967" s="30"/>
    </row>
    <row r="968" spans="4:5" ht="15.75" customHeight="1">
      <c r="D968" s="30"/>
      <c r="E968" s="30"/>
    </row>
    <row r="969" spans="4:5" ht="15.75" customHeight="1">
      <c r="D969" s="30"/>
      <c r="E969" s="30"/>
    </row>
    <row r="970" spans="4:5" ht="15.75" customHeight="1">
      <c r="D970" s="30"/>
      <c r="E970" s="30"/>
    </row>
    <row r="971" spans="4:5" ht="15.75" customHeight="1">
      <c r="D971" s="30"/>
      <c r="E971" s="30"/>
    </row>
    <row r="972" spans="4:5" ht="15.75" customHeight="1">
      <c r="D972" s="30"/>
      <c r="E972" s="30"/>
    </row>
    <row r="973" spans="4:5" ht="15.75" customHeight="1">
      <c r="D973" s="30"/>
      <c r="E973" s="30"/>
    </row>
    <row r="974" spans="4:5" ht="15.75" customHeight="1">
      <c r="D974" s="30"/>
      <c r="E974" s="30"/>
    </row>
    <row r="975" spans="4:5" ht="15.75" customHeight="1">
      <c r="D975" s="30"/>
      <c r="E975" s="30"/>
    </row>
    <row r="976" spans="4:5" ht="15.75" customHeight="1">
      <c r="D976" s="30"/>
      <c r="E976" s="30"/>
    </row>
    <row r="977" spans="4:5" ht="15.75" customHeight="1">
      <c r="D977" s="30"/>
      <c r="E977" s="30"/>
    </row>
    <row r="978" spans="4:5" ht="15.75" customHeight="1">
      <c r="D978" s="30"/>
      <c r="E978" s="30"/>
    </row>
    <row r="979" spans="4:5" ht="15.75" customHeight="1">
      <c r="D979" s="30"/>
      <c r="E979" s="30"/>
    </row>
    <row r="980" spans="4:5" ht="15.75" customHeight="1">
      <c r="D980" s="30"/>
      <c r="E980" s="30"/>
    </row>
    <row r="981" spans="4:5" ht="15.75" customHeight="1">
      <c r="D981" s="30"/>
      <c r="E981" s="30"/>
    </row>
    <row r="982" spans="4:5" ht="15.75" customHeight="1">
      <c r="D982" s="30"/>
      <c r="E982" s="30"/>
    </row>
    <row r="983" spans="4:5" ht="15.75" customHeight="1">
      <c r="D983" s="30"/>
      <c r="E983" s="30"/>
    </row>
    <row r="984" spans="4:5" ht="15.75" customHeight="1">
      <c r="D984" s="30"/>
      <c r="E984" s="30"/>
    </row>
    <row r="985" spans="4:5" ht="15.75" customHeight="1">
      <c r="D985" s="30"/>
      <c r="E985" s="30"/>
    </row>
    <row r="986" spans="4:5" ht="15.75" customHeight="1">
      <c r="D986" s="30"/>
      <c r="E986" s="30"/>
    </row>
    <row r="987" spans="4:5" ht="15.75" customHeight="1">
      <c r="D987" s="30"/>
      <c r="E987" s="30"/>
    </row>
    <row r="988" spans="4:5" ht="15.75" customHeight="1">
      <c r="D988" s="30"/>
      <c r="E988" s="30"/>
    </row>
    <row r="989" spans="4:5" ht="15.75" customHeight="1">
      <c r="D989" s="30"/>
      <c r="E989" s="30"/>
    </row>
    <row r="990" spans="4:5" ht="15.75" customHeight="1">
      <c r="D990" s="30"/>
      <c r="E990" s="30"/>
    </row>
    <row r="991" spans="4:5" ht="15.75" customHeight="1">
      <c r="D991" s="30"/>
      <c r="E991" s="30"/>
    </row>
    <row r="992" spans="4:5" ht="15.75" customHeight="1">
      <c r="D992" s="30"/>
      <c r="E992" s="30"/>
    </row>
    <row r="993" spans="4:5" ht="15.75" customHeight="1">
      <c r="D993" s="30"/>
      <c r="E993" s="30"/>
    </row>
    <row r="994" spans="4:5" ht="15.75" customHeight="1">
      <c r="D994" s="30"/>
      <c r="E994" s="30"/>
    </row>
    <row r="995" spans="4:5" ht="15.75" customHeight="1">
      <c r="D995" s="30"/>
      <c r="E995" s="30"/>
    </row>
    <row r="996" spans="4:5" ht="15.75" customHeight="1">
      <c r="D996" s="30"/>
      <c r="E996" s="30"/>
    </row>
    <row r="997" spans="4:5" ht="15.75" customHeight="1">
      <c r="D997" s="30"/>
      <c r="E997" s="30"/>
    </row>
    <row r="998" spans="4:5" ht="15.75" customHeight="1">
      <c r="D998" s="30"/>
      <c r="E998" s="30"/>
    </row>
    <row r="999" spans="4:5" ht="15.75" customHeight="1">
      <c r="D999" s="30"/>
      <c r="E999" s="30"/>
    </row>
    <row r="1000" spans="4:5" ht="15.75" customHeight="1">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2578125" defaultRowHeight="15" customHeight="1"/>
  <cols>
    <col min="1" max="1" width="31.7109375" customWidth="1"/>
    <col min="2" max="4" width="15.85546875" customWidth="1"/>
    <col min="5" max="7" width="14.140625" customWidth="1"/>
    <col min="8" max="26" width="10" customWidth="1"/>
  </cols>
  <sheetData>
    <row r="1" spans="1:14" ht="19.5" customHeight="1">
      <c r="A1" s="236" t="s">
        <v>0</v>
      </c>
      <c r="B1" s="221"/>
      <c r="C1" s="221"/>
      <c r="D1" s="221"/>
      <c r="E1" s="221"/>
      <c r="F1" s="221"/>
      <c r="G1" s="221"/>
      <c r="H1" s="221"/>
      <c r="I1" s="221"/>
      <c r="J1" s="221"/>
      <c r="K1" s="221"/>
      <c r="L1" s="221"/>
      <c r="M1" s="221"/>
      <c r="N1" s="221"/>
    </row>
    <row r="3" spans="1:14" ht="34.5" customHeight="1">
      <c r="A3" s="237" t="s">
        <v>58</v>
      </c>
      <c r="B3" s="219"/>
      <c r="C3" s="219"/>
      <c r="D3" s="219"/>
      <c r="E3" s="219"/>
      <c r="F3" s="219"/>
      <c r="G3" s="219"/>
      <c r="H3" s="219"/>
      <c r="I3" s="219"/>
      <c r="J3" s="219"/>
      <c r="K3" s="219"/>
      <c r="L3" s="219"/>
      <c r="M3" s="219"/>
      <c r="N3" s="219"/>
    </row>
    <row r="5" spans="1:14">
      <c r="A5" s="31" t="s">
        <v>59</v>
      </c>
    </row>
    <row r="7" spans="1:14">
      <c r="A7" s="231" t="s">
        <v>60</v>
      </c>
      <c r="B7" s="233" t="s">
        <v>61</v>
      </c>
      <c r="C7" s="234"/>
      <c r="D7" s="235"/>
    </row>
    <row r="8" spans="1:14">
      <c r="A8" s="232"/>
      <c r="B8" s="32" t="s">
        <v>62</v>
      </c>
      <c r="C8" s="32" t="s">
        <v>63</v>
      </c>
      <c r="D8" s="32" t="s">
        <v>64</v>
      </c>
    </row>
    <row r="9" spans="1:14" ht="30" customHeight="1">
      <c r="A9" s="33" t="s">
        <v>65</v>
      </c>
      <c r="B9" s="34"/>
      <c r="C9" s="34"/>
      <c r="D9" s="34" t="s">
        <v>66</v>
      </c>
    </row>
    <row r="10" spans="1:14">
      <c r="A10" s="33" t="s">
        <v>67</v>
      </c>
      <c r="B10" s="34" t="s">
        <v>66</v>
      </c>
      <c r="C10" s="34"/>
      <c r="D10" s="34"/>
    </row>
    <row r="11" spans="1:14">
      <c r="A11" s="33" t="s">
        <v>68</v>
      </c>
      <c r="B11" s="34" t="s">
        <v>66</v>
      </c>
      <c r="C11" s="34"/>
      <c r="D11" s="34"/>
    </row>
    <row r="12" spans="1:14">
      <c r="A12" s="33" t="s">
        <v>69</v>
      </c>
      <c r="B12" s="34" t="s">
        <v>66</v>
      </c>
      <c r="C12" s="34"/>
      <c r="D12" s="34"/>
    </row>
    <row r="13" spans="1:14">
      <c r="A13" s="33" t="s">
        <v>70</v>
      </c>
      <c r="B13" s="34" t="s">
        <v>66</v>
      </c>
      <c r="C13" s="34"/>
      <c r="D13" s="34"/>
    </row>
    <row r="14" spans="1:14">
      <c r="A14" s="33" t="s">
        <v>71</v>
      </c>
      <c r="B14" s="34" t="s">
        <v>66</v>
      </c>
      <c r="C14" s="34"/>
      <c r="D14" s="34"/>
    </row>
    <row r="15" spans="1:14">
      <c r="A15" s="33" t="s">
        <v>72</v>
      </c>
      <c r="B15" s="34"/>
      <c r="C15" s="34" t="s">
        <v>66</v>
      </c>
      <c r="D15" s="34"/>
    </row>
    <row r="16" spans="1:14">
      <c r="A16" s="33" t="s">
        <v>73</v>
      </c>
      <c r="B16" s="34"/>
      <c r="C16" s="34" t="s">
        <v>66</v>
      </c>
      <c r="D16" s="34"/>
    </row>
    <row r="17" spans="1:7">
      <c r="A17" s="35"/>
      <c r="B17" s="35"/>
      <c r="C17" s="35"/>
      <c r="D17" s="35"/>
    </row>
    <row r="18" spans="1:7" ht="47.25" customHeight="1">
      <c r="A18" s="237" t="s">
        <v>74</v>
      </c>
      <c r="B18" s="219"/>
      <c r="C18" s="219"/>
      <c r="D18" s="219"/>
    </row>
    <row r="19" spans="1:7">
      <c r="A19" s="231" t="s">
        <v>6</v>
      </c>
      <c r="B19" s="233" t="s">
        <v>75</v>
      </c>
      <c r="C19" s="234"/>
      <c r="D19" s="234"/>
      <c r="E19" s="234"/>
      <c r="F19" s="235"/>
      <c r="G19" s="231" t="s">
        <v>76</v>
      </c>
    </row>
    <row r="20" spans="1:7">
      <c r="A20" s="232"/>
      <c r="B20" s="32" t="s">
        <v>11</v>
      </c>
      <c r="C20" s="32" t="s">
        <v>22</v>
      </c>
      <c r="D20" s="32" t="s">
        <v>30</v>
      </c>
      <c r="E20" s="32" t="s">
        <v>77</v>
      </c>
      <c r="F20" s="32" t="s">
        <v>78</v>
      </c>
      <c r="G20" s="232"/>
    </row>
    <row r="21" spans="1:7" ht="15.75" customHeight="1">
      <c r="A21" s="36" t="s">
        <v>79</v>
      </c>
      <c r="B21" s="34"/>
      <c r="C21" s="34"/>
      <c r="D21" s="34"/>
      <c r="E21" s="34" t="s">
        <v>66</v>
      </c>
      <c r="F21" s="34"/>
      <c r="G21" s="34" t="s">
        <v>80</v>
      </c>
    </row>
    <row r="22" spans="1:7" ht="15.75" customHeight="1">
      <c r="A22" s="37" t="s">
        <v>81</v>
      </c>
      <c r="B22" s="38"/>
      <c r="C22" s="38"/>
      <c r="D22" s="38"/>
      <c r="E22" s="38" t="s">
        <v>66</v>
      </c>
      <c r="F22" s="38"/>
      <c r="G22" s="38" t="s">
        <v>80</v>
      </c>
    </row>
    <row r="23" spans="1:7" ht="15.75" customHeight="1">
      <c r="A23" s="37" t="s">
        <v>82</v>
      </c>
      <c r="B23" s="38"/>
      <c r="C23" s="38"/>
      <c r="D23" s="38"/>
      <c r="E23" s="38" t="s">
        <v>66</v>
      </c>
      <c r="F23" s="38"/>
      <c r="G23" s="38" t="s">
        <v>80</v>
      </c>
    </row>
    <row r="24" spans="1:7" ht="15.75" customHeight="1">
      <c r="A24" s="37" t="s">
        <v>83</v>
      </c>
      <c r="B24" s="38"/>
      <c r="C24" s="38" t="s">
        <v>66</v>
      </c>
      <c r="D24" s="38"/>
      <c r="E24" s="38"/>
      <c r="F24" s="38"/>
      <c r="G24" s="38" t="s">
        <v>84</v>
      </c>
    </row>
    <row r="25" spans="1:7" ht="15.75" customHeight="1">
      <c r="A25" s="37" t="s">
        <v>85</v>
      </c>
      <c r="B25" s="38"/>
      <c r="C25" s="38" t="s">
        <v>66</v>
      </c>
      <c r="D25" s="38"/>
      <c r="E25" s="38"/>
      <c r="F25" s="38"/>
      <c r="G25" s="38" t="s">
        <v>84</v>
      </c>
    </row>
    <row r="26" spans="1:7" ht="15.75" customHeight="1">
      <c r="A26" s="37" t="s">
        <v>86</v>
      </c>
      <c r="B26" s="38"/>
      <c r="C26" s="38"/>
      <c r="D26" s="38"/>
      <c r="E26" s="38" t="s">
        <v>66</v>
      </c>
      <c r="F26" s="38"/>
      <c r="G26" s="38" t="s">
        <v>80</v>
      </c>
    </row>
    <row r="27" spans="1:7" ht="15.75" customHeight="1">
      <c r="A27" s="37" t="s">
        <v>31</v>
      </c>
      <c r="B27" s="38"/>
      <c r="C27" s="38"/>
      <c r="D27" s="38" t="s">
        <v>66</v>
      </c>
      <c r="E27" s="38"/>
      <c r="F27" s="38"/>
      <c r="G27" s="38" t="s">
        <v>84</v>
      </c>
    </row>
    <row r="28" spans="1:7" ht="15.75" customHeight="1">
      <c r="A28" s="37" t="s">
        <v>87</v>
      </c>
      <c r="B28" s="38"/>
      <c r="C28" s="38"/>
      <c r="D28" s="38" t="s">
        <v>66</v>
      </c>
      <c r="E28" s="38"/>
      <c r="F28" s="38"/>
      <c r="G28" s="38" t="s">
        <v>84</v>
      </c>
    </row>
    <row r="29" spans="1:7" ht="15.75" customHeight="1">
      <c r="A29" s="37" t="s">
        <v>88</v>
      </c>
      <c r="B29" s="38"/>
      <c r="C29" s="38"/>
      <c r="D29" s="38"/>
      <c r="E29" s="38"/>
      <c r="F29" s="38" t="s">
        <v>66</v>
      </c>
      <c r="G29" s="38" t="s">
        <v>80</v>
      </c>
    </row>
    <row r="30" spans="1:7" ht="15.75" customHeight="1">
      <c r="A30" s="37" t="s">
        <v>89</v>
      </c>
      <c r="B30" s="38"/>
      <c r="C30" s="38"/>
      <c r="D30" s="38"/>
      <c r="E30" s="38"/>
      <c r="F30" s="38" t="s">
        <v>66</v>
      </c>
      <c r="G30" s="38" t="s">
        <v>80</v>
      </c>
    </row>
    <row r="31" spans="1:7" ht="15.75" customHeight="1">
      <c r="A31" s="37" t="s">
        <v>90</v>
      </c>
      <c r="B31" s="38"/>
      <c r="C31" s="38"/>
      <c r="D31" s="38" t="s">
        <v>66</v>
      </c>
      <c r="E31" s="38"/>
      <c r="F31" s="38"/>
      <c r="G31" s="38" t="s">
        <v>84</v>
      </c>
    </row>
    <row r="32" spans="1:7" ht="15.75" customHeight="1">
      <c r="A32" s="37" t="s">
        <v>91</v>
      </c>
      <c r="B32" s="38" t="s">
        <v>66</v>
      </c>
      <c r="C32" s="38"/>
      <c r="D32" s="38"/>
      <c r="E32" s="38"/>
      <c r="F32" s="38"/>
      <c r="G32" s="38" t="s">
        <v>84</v>
      </c>
    </row>
    <row r="33" spans="1:7" ht="15.75" customHeight="1">
      <c r="A33" s="37" t="s">
        <v>14</v>
      </c>
      <c r="B33" s="38" t="s">
        <v>66</v>
      </c>
      <c r="C33" s="38"/>
      <c r="D33" s="38"/>
      <c r="E33" s="38"/>
      <c r="F33" s="38"/>
      <c r="G33" s="38" t="s">
        <v>84</v>
      </c>
    </row>
    <row r="34" spans="1:7" ht="15.75" customHeight="1">
      <c r="A34" s="37" t="s">
        <v>92</v>
      </c>
      <c r="B34" s="38"/>
      <c r="C34" s="38"/>
      <c r="D34" s="38"/>
      <c r="E34" s="38"/>
      <c r="F34" s="38" t="s">
        <v>66</v>
      </c>
      <c r="G34" s="38" t="s">
        <v>80</v>
      </c>
    </row>
    <row r="35" spans="1:7" ht="15.75" customHeight="1">
      <c r="A35" s="37" t="s">
        <v>93</v>
      </c>
      <c r="B35" s="38"/>
      <c r="C35" s="38" t="s">
        <v>66</v>
      </c>
      <c r="D35" s="38"/>
      <c r="E35" s="38"/>
      <c r="F35" s="38"/>
      <c r="G35" s="38" t="s">
        <v>84</v>
      </c>
    </row>
    <row r="36" spans="1:7" ht="15.75" customHeight="1">
      <c r="A36" s="37" t="s">
        <v>94</v>
      </c>
      <c r="B36" s="38"/>
      <c r="C36" s="38" t="s">
        <v>66</v>
      </c>
      <c r="D36" s="38"/>
      <c r="E36" s="38"/>
      <c r="F36" s="38"/>
      <c r="G36" s="38" t="s">
        <v>84</v>
      </c>
    </row>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26" ht="19.5" customHeight="1">
      <c r="A1" s="236" t="s">
        <v>0</v>
      </c>
      <c r="B1" s="221"/>
      <c r="C1" s="221"/>
      <c r="D1" s="221"/>
      <c r="E1" s="221"/>
      <c r="F1" s="221"/>
      <c r="G1" s="221"/>
      <c r="H1" s="221"/>
      <c r="I1" s="221"/>
      <c r="J1" s="221"/>
      <c r="K1" s="221"/>
      <c r="L1" s="221"/>
      <c r="M1" s="221"/>
      <c r="N1" s="221"/>
      <c r="O1" s="1"/>
      <c r="P1" s="1"/>
    </row>
    <row r="2" spans="1:26">
      <c r="A2" s="1"/>
      <c r="B2" s="1"/>
      <c r="C2" s="1"/>
      <c r="D2" s="1"/>
      <c r="E2" s="1"/>
      <c r="F2" s="1"/>
      <c r="G2" s="1"/>
      <c r="H2" s="1"/>
      <c r="I2" s="1"/>
      <c r="J2" s="1"/>
      <c r="K2" s="1"/>
      <c r="L2" s="1"/>
      <c r="M2" s="1"/>
      <c r="N2" s="1"/>
      <c r="O2" s="1"/>
      <c r="P2" s="1"/>
    </row>
    <row r="3" spans="1:26">
      <c r="A3" s="1" t="s">
        <v>95</v>
      </c>
      <c r="B3" s="1"/>
      <c r="C3" s="1"/>
      <c r="D3" s="1"/>
      <c r="E3" s="1"/>
      <c r="F3" s="1"/>
      <c r="G3" s="1"/>
      <c r="H3" s="1"/>
      <c r="I3" s="1"/>
      <c r="J3" s="1"/>
      <c r="K3" s="1"/>
      <c r="L3" s="1"/>
      <c r="M3" s="1"/>
      <c r="N3" s="1"/>
      <c r="O3" s="1"/>
      <c r="P3" s="1"/>
    </row>
    <row r="4" spans="1:26">
      <c r="A4" s="1" t="s">
        <v>96</v>
      </c>
      <c r="B4" s="1"/>
      <c r="C4" s="1"/>
      <c r="D4" s="1"/>
      <c r="E4" s="1"/>
      <c r="F4" s="1"/>
      <c r="G4" s="1"/>
      <c r="H4" s="1"/>
      <c r="I4" s="1"/>
      <c r="J4" s="1"/>
      <c r="K4" s="1"/>
      <c r="L4" s="1"/>
      <c r="M4" s="1"/>
      <c r="N4" s="1"/>
      <c r="O4" s="1"/>
      <c r="P4" s="1"/>
    </row>
    <row r="5" spans="1:26">
      <c r="A5" s="1"/>
      <c r="B5" s="1"/>
      <c r="C5" s="1"/>
      <c r="D5" s="1"/>
      <c r="E5" s="1"/>
      <c r="F5" s="1"/>
      <c r="G5" s="1"/>
      <c r="H5" s="1"/>
      <c r="I5" s="1"/>
      <c r="J5" s="1"/>
      <c r="K5" s="1"/>
      <c r="L5" s="1"/>
      <c r="M5" s="1"/>
      <c r="N5" s="1"/>
      <c r="O5" s="1"/>
      <c r="P5" s="1"/>
    </row>
    <row r="6" spans="1:26">
      <c r="A6" s="1"/>
      <c r="B6" s="1"/>
      <c r="C6" s="1"/>
      <c r="D6" s="1"/>
      <c r="E6" s="1"/>
      <c r="F6" s="1"/>
      <c r="G6" s="1"/>
      <c r="H6" s="1"/>
      <c r="I6" s="1"/>
      <c r="J6" s="1"/>
      <c r="K6" s="1"/>
      <c r="L6" s="1"/>
      <c r="M6" s="1"/>
      <c r="N6" s="1"/>
      <c r="O6" s="1"/>
      <c r="P6" s="1"/>
    </row>
    <row r="7" spans="1:26">
      <c r="A7" s="1" t="s">
        <v>97</v>
      </c>
      <c r="B7" s="1"/>
      <c r="C7" s="1"/>
      <c r="D7" s="1"/>
      <c r="E7" s="1"/>
      <c r="F7" s="1"/>
      <c r="G7" s="1"/>
      <c r="H7" s="1"/>
      <c r="I7" s="1"/>
      <c r="J7" s="1"/>
      <c r="K7" s="1"/>
      <c r="L7" s="1"/>
      <c r="M7" s="1"/>
      <c r="N7" s="1"/>
      <c r="O7" s="1"/>
      <c r="P7" s="1"/>
    </row>
    <row r="8" spans="1:26">
      <c r="A8" s="1"/>
      <c r="B8" s="1"/>
      <c r="C8" s="1"/>
      <c r="D8" s="1"/>
      <c r="E8" s="1"/>
      <c r="F8" s="28"/>
      <c r="G8" s="28"/>
      <c r="H8" s="28"/>
      <c r="I8" s="28"/>
      <c r="J8" s="28"/>
      <c r="K8" s="28"/>
      <c r="L8" s="28"/>
      <c r="M8" s="28"/>
      <c r="N8" s="1"/>
      <c r="O8" s="1"/>
      <c r="P8" s="1"/>
    </row>
    <row r="9" spans="1:26">
      <c r="A9" s="1"/>
      <c r="B9" s="240" t="s">
        <v>98</v>
      </c>
      <c r="C9" s="239"/>
      <c r="D9" s="239"/>
      <c r="E9" s="239"/>
      <c r="F9" s="39"/>
      <c r="G9" s="39"/>
      <c r="H9" s="39"/>
      <c r="I9" s="39"/>
      <c r="J9" s="40"/>
      <c r="K9" s="40"/>
      <c r="L9" s="40"/>
      <c r="M9" s="40"/>
      <c r="N9" s="1"/>
      <c r="O9" s="1"/>
      <c r="P9" s="1"/>
    </row>
    <row r="10" spans="1:26" ht="25.5">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5.5">
      <c r="A11" s="48" t="s">
        <v>104</v>
      </c>
      <c r="B11" s="49">
        <v>310</v>
      </c>
      <c r="C11" s="49">
        <v>330</v>
      </c>
      <c r="D11" s="49">
        <v>370</v>
      </c>
      <c r="E11" s="50">
        <f t="shared" ref="E11:E12" si="0">SUM(B11:D11)</f>
        <v>1010</v>
      </c>
      <c r="F11" s="51"/>
      <c r="G11" s="51"/>
      <c r="H11" s="51"/>
      <c r="I11" s="52"/>
      <c r="J11" s="51"/>
      <c r="K11" s="51"/>
      <c r="L11" s="51"/>
      <c r="M11" s="52"/>
      <c r="N11" s="1"/>
      <c r="O11" s="1"/>
      <c r="P11" s="1"/>
    </row>
    <row r="12" spans="1:26" ht="25.5">
      <c r="A12" s="48" t="s">
        <v>105</v>
      </c>
      <c r="B12" s="49">
        <v>280</v>
      </c>
      <c r="C12" s="49">
        <v>310</v>
      </c>
      <c r="D12" s="49">
        <v>350</v>
      </c>
      <c r="E12" s="50">
        <f t="shared" si="0"/>
        <v>940</v>
      </c>
      <c r="F12" s="51"/>
      <c r="G12" s="51"/>
      <c r="H12" s="51"/>
      <c r="I12" s="52"/>
      <c r="J12" s="51"/>
      <c r="K12" s="51"/>
      <c r="L12" s="51"/>
      <c r="M12" s="52"/>
      <c r="N12" s="1"/>
      <c r="O12" s="1"/>
      <c r="P12" s="1"/>
    </row>
    <row r="13" spans="1:26" ht="25.5" customHeight="1">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c r="A14" s="1"/>
      <c r="B14" s="1"/>
      <c r="C14" s="1"/>
      <c r="D14" s="1"/>
      <c r="E14" s="1"/>
      <c r="F14" s="1"/>
      <c r="G14" s="1"/>
      <c r="H14" s="1"/>
      <c r="I14" s="1"/>
      <c r="J14" s="1"/>
      <c r="K14" s="1"/>
      <c r="L14" s="1"/>
      <c r="M14" s="1"/>
      <c r="N14" s="1"/>
      <c r="O14" s="1"/>
      <c r="P14" s="1"/>
    </row>
    <row r="15" spans="1:26" ht="18" customHeight="1">
      <c r="A15" s="58" t="s">
        <v>107</v>
      </c>
      <c r="B15" s="59"/>
      <c r="C15" s="59"/>
      <c r="D15" s="59"/>
      <c r="E15" s="59"/>
      <c r="F15" s="59"/>
      <c r="G15" s="59"/>
      <c r="H15" s="59"/>
      <c r="I15" s="59"/>
      <c r="J15" s="59"/>
      <c r="K15" s="59"/>
      <c r="L15" s="59"/>
      <c r="M15" s="59"/>
      <c r="N15" s="59"/>
      <c r="O15" s="1"/>
      <c r="P15" s="1"/>
    </row>
    <row r="16" spans="1:26">
      <c r="A16" s="1"/>
      <c r="B16" s="1"/>
      <c r="C16" s="1"/>
      <c r="D16" s="1"/>
      <c r="E16" s="1"/>
      <c r="F16" s="1"/>
      <c r="G16" s="1"/>
      <c r="H16" s="1"/>
      <c r="I16" s="1"/>
      <c r="J16" s="1"/>
      <c r="K16" s="1"/>
      <c r="L16" s="1"/>
      <c r="M16" s="1"/>
      <c r="N16" s="1"/>
      <c r="O16" s="1"/>
      <c r="P16" s="1"/>
    </row>
    <row r="17" spans="1:16">
      <c r="A17" s="4" t="s">
        <v>108</v>
      </c>
      <c r="B17" s="1"/>
      <c r="C17" s="1"/>
      <c r="D17" s="1"/>
      <c r="E17" s="1"/>
      <c r="F17" s="1"/>
      <c r="G17" s="1"/>
      <c r="H17" s="1"/>
      <c r="I17" s="1"/>
      <c r="J17" s="1"/>
      <c r="K17" s="1"/>
      <c r="L17" s="1"/>
      <c r="M17" s="1"/>
      <c r="N17" s="1"/>
      <c r="O17" s="1"/>
      <c r="P17" s="1"/>
    </row>
    <row r="18" spans="1:16">
      <c r="A18" s="1" t="s">
        <v>109</v>
      </c>
      <c r="B18" s="1"/>
      <c r="C18" s="1"/>
      <c r="D18" s="1"/>
      <c r="E18" s="1"/>
      <c r="F18" s="1"/>
      <c r="G18" s="1"/>
      <c r="H18" s="1"/>
      <c r="I18" s="1"/>
      <c r="J18" s="1"/>
      <c r="K18" s="1"/>
      <c r="L18" s="1"/>
      <c r="M18" s="1"/>
      <c r="N18" s="1"/>
      <c r="O18" s="1"/>
      <c r="P18" s="1"/>
    </row>
    <row r="19" spans="1:16" ht="30.75" customHeight="1">
      <c r="A19" s="241" t="s">
        <v>110</v>
      </c>
      <c r="B19" s="219"/>
      <c r="C19" s="219"/>
      <c r="D19" s="219"/>
      <c r="E19" s="219"/>
      <c r="F19" s="219"/>
      <c r="G19" s="219"/>
      <c r="H19" s="219"/>
      <c r="I19" s="219"/>
      <c r="J19" s="219"/>
      <c r="K19" s="219"/>
      <c r="L19" s="219"/>
      <c r="M19" s="219"/>
      <c r="N19" s="219"/>
      <c r="O19" s="1"/>
      <c r="P19" s="1"/>
    </row>
    <row r="20" spans="1:16">
      <c r="A20" s="1" t="s">
        <v>111</v>
      </c>
      <c r="B20" s="1"/>
      <c r="C20" s="1"/>
      <c r="D20" s="1"/>
      <c r="E20" s="1"/>
      <c r="F20" s="1"/>
      <c r="G20" s="1"/>
      <c r="H20" s="1"/>
      <c r="I20" s="1"/>
      <c r="J20" s="1"/>
      <c r="K20" s="1"/>
      <c r="L20" s="1"/>
      <c r="M20" s="1"/>
      <c r="N20" s="1"/>
      <c r="O20" s="1"/>
      <c r="P20" s="1"/>
    </row>
    <row r="21" spans="1:16" ht="15.75" customHeight="1">
      <c r="A21" s="1"/>
      <c r="B21" s="1"/>
      <c r="C21" s="1"/>
      <c r="D21" s="1"/>
      <c r="E21" s="1"/>
      <c r="F21" s="1"/>
      <c r="G21" s="1"/>
      <c r="H21" s="1"/>
      <c r="I21" s="1"/>
      <c r="J21" s="1"/>
      <c r="K21" s="1"/>
      <c r="L21" s="1"/>
      <c r="M21" s="1"/>
      <c r="N21" s="1"/>
      <c r="O21" s="1"/>
      <c r="P21" s="1"/>
    </row>
    <row r="22" spans="1:16" ht="15.75" customHeight="1">
      <c r="A22" s="28" t="s">
        <v>112</v>
      </c>
      <c r="B22" s="1"/>
      <c r="C22" s="1"/>
      <c r="D22" s="1"/>
      <c r="E22" s="1"/>
      <c r="F22" s="1"/>
      <c r="G22" s="1"/>
      <c r="H22" s="1"/>
      <c r="I22" s="1"/>
      <c r="J22" s="1"/>
      <c r="K22" s="1"/>
      <c r="L22" s="1"/>
      <c r="M22" s="1"/>
      <c r="N22" s="1"/>
      <c r="O22" s="1"/>
      <c r="P22" s="1"/>
    </row>
    <row r="23" spans="1:16" ht="15.75" customHeight="1">
      <c r="A23" s="1"/>
      <c r="B23" s="1"/>
      <c r="C23" s="1"/>
      <c r="D23" s="1"/>
      <c r="E23" s="1"/>
      <c r="F23" s="1"/>
      <c r="G23" s="1"/>
      <c r="H23" s="1"/>
      <c r="I23" s="1"/>
      <c r="J23" s="1"/>
      <c r="K23" s="1"/>
      <c r="L23" s="1"/>
      <c r="M23" s="1"/>
      <c r="N23" s="1"/>
      <c r="O23" s="1"/>
      <c r="P23" s="1"/>
    </row>
    <row r="24" spans="1:16" ht="15.75" customHeight="1">
      <c r="A24" s="1"/>
      <c r="B24" s="1"/>
      <c r="C24" s="1"/>
      <c r="D24" s="1"/>
      <c r="E24" s="1"/>
      <c r="F24" s="1"/>
      <c r="G24" s="1"/>
      <c r="H24" s="1"/>
      <c r="I24" s="1"/>
      <c r="J24" s="1"/>
      <c r="K24" s="1"/>
      <c r="L24" s="1"/>
      <c r="M24" s="1"/>
      <c r="N24" s="1"/>
      <c r="O24" s="1"/>
      <c r="P24" s="1"/>
    </row>
    <row r="25" spans="1:16" ht="42" customHeight="1">
      <c r="A25" s="41" t="s">
        <v>113</v>
      </c>
      <c r="B25" s="60" t="s">
        <v>114</v>
      </c>
      <c r="C25" s="60" t="s">
        <v>115</v>
      </c>
      <c r="D25" s="61" t="s">
        <v>116</v>
      </c>
      <c r="E25" s="242" t="s">
        <v>117</v>
      </c>
      <c r="F25" s="1"/>
      <c r="G25" s="1"/>
      <c r="H25" s="1"/>
      <c r="I25" s="1"/>
      <c r="J25" s="1"/>
      <c r="K25" s="1"/>
      <c r="L25" s="1"/>
      <c r="M25" s="1"/>
      <c r="N25" s="1"/>
      <c r="O25" s="1"/>
      <c r="P25" s="1"/>
    </row>
    <row r="26" spans="1:16" ht="15.75" customHeight="1">
      <c r="A26" s="48" t="s">
        <v>104</v>
      </c>
      <c r="B26" s="49">
        <v>20</v>
      </c>
      <c r="C26" s="62">
        <f t="shared" ref="C26:D26" si="2">+B26*1.1</f>
        <v>22</v>
      </c>
      <c r="D26" s="63">
        <f t="shared" si="2"/>
        <v>24.200000000000003</v>
      </c>
      <c r="E26" s="243"/>
      <c r="F26" s="1"/>
      <c r="G26" s="1"/>
      <c r="H26" s="1"/>
      <c r="I26" s="1"/>
      <c r="J26" s="1"/>
      <c r="K26" s="1"/>
      <c r="L26" s="1"/>
      <c r="M26" s="1"/>
      <c r="N26" s="1"/>
      <c r="O26" s="1"/>
      <c r="P26" s="1"/>
    </row>
    <row r="27" spans="1:16" ht="25.5" customHeight="1">
      <c r="A27" s="48" t="s">
        <v>118</v>
      </c>
      <c r="B27" s="49">
        <v>30</v>
      </c>
      <c r="C27" s="62">
        <f t="shared" ref="C27:D27" si="3">+B27*1.1</f>
        <v>33</v>
      </c>
      <c r="D27" s="63">
        <f t="shared" si="3"/>
        <v>36.300000000000004</v>
      </c>
      <c r="E27" s="243"/>
      <c r="F27" s="1"/>
      <c r="G27" s="1"/>
      <c r="H27" s="1"/>
      <c r="I27" s="1"/>
      <c r="J27" s="1"/>
      <c r="K27" s="1"/>
      <c r="L27" s="1"/>
      <c r="M27" s="1"/>
      <c r="N27" s="1"/>
      <c r="O27" s="1"/>
      <c r="P27" s="1"/>
    </row>
    <row r="28" spans="1:16" ht="15.75" customHeight="1">
      <c r="A28" s="244"/>
      <c r="B28" s="239"/>
      <c r="C28" s="239"/>
      <c r="D28" s="239"/>
      <c r="E28" s="232"/>
      <c r="F28" s="1"/>
      <c r="G28" s="1"/>
      <c r="H28" s="1"/>
      <c r="I28" s="1"/>
      <c r="J28" s="1"/>
      <c r="K28" s="1"/>
      <c r="L28" s="1"/>
      <c r="M28" s="1"/>
      <c r="N28" s="1"/>
      <c r="O28" s="1"/>
      <c r="P28" s="1"/>
    </row>
    <row r="29" spans="1:16" ht="15.75" customHeight="1">
      <c r="A29" s="1"/>
      <c r="B29" s="8"/>
      <c r="C29" s="8"/>
      <c r="D29" s="8"/>
      <c r="E29" s="1"/>
      <c r="F29" s="1"/>
      <c r="G29" s="1"/>
      <c r="H29" s="1"/>
      <c r="I29" s="1"/>
      <c r="J29" s="1"/>
      <c r="K29" s="1"/>
      <c r="L29" s="1"/>
      <c r="M29" s="1"/>
      <c r="N29" s="1"/>
      <c r="O29" s="1"/>
      <c r="P29" s="1"/>
    </row>
    <row r="30" spans="1:16" ht="15.75" customHeight="1">
      <c r="A30" s="4" t="s">
        <v>119</v>
      </c>
      <c r="B30" s="1"/>
      <c r="C30" s="1"/>
      <c r="D30" s="1"/>
      <c r="E30" s="1"/>
      <c r="F30" s="1"/>
      <c r="G30" s="1"/>
      <c r="H30" s="1"/>
      <c r="I30" s="1"/>
      <c r="J30" s="1"/>
      <c r="K30" s="1"/>
      <c r="L30" s="1"/>
      <c r="M30" s="1"/>
      <c r="N30" s="1"/>
      <c r="O30" s="1"/>
      <c r="P30" s="1"/>
    </row>
    <row r="31" spans="1:16" ht="15.75" customHeight="1">
      <c r="A31" s="1"/>
      <c r="B31" s="1"/>
      <c r="C31" s="1"/>
      <c r="D31" s="1"/>
      <c r="E31" s="1"/>
      <c r="F31" s="1"/>
      <c r="G31" s="1"/>
      <c r="H31" s="1"/>
      <c r="I31" s="1"/>
      <c r="J31" s="1"/>
      <c r="K31" s="1"/>
      <c r="L31" s="1"/>
      <c r="M31" s="1"/>
      <c r="N31" s="1"/>
      <c r="O31" s="1"/>
      <c r="P31" s="1"/>
    </row>
    <row r="32" spans="1:16" ht="15.75" customHeight="1">
      <c r="A32" s="41" t="s">
        <v>120</v>
      </c>
      <c r="B32" s="60" t="s">
        <v>114</v>
      </c>
      <c r="C32" s="60" t="s">
        <v>115</v>
      </c>
      <c r="D32" s="60" t="s">
        <v>116</v>
      </c>
      <c r="E32" s="60" t="s">
        <v>121</v>
      </c>
      <c r="F32" s="1"/>
      <c r="G32" s="1"/>
      <c r="H32" s="1"/>
      <c r="I32" s="1"/>
      <c r="J32" s="1"/>
      <c r="K32" s="1"/>
      <c r="L32" s="1"/>
      <c r="M32" s="1"/>
      <c r="N32" s="1"/>
      <c r="O32" s="1"/>
      <c r="P32" s="1"/>
    </row>
    <row r="33" spans="1:16" ht="15.75" customHeight="1">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c r="A36" s="1"/>
      <c r="B36" s="8"/>
      <c r="C36" s="8"/>
      <c r="D36" s="8"/>
      <c r="E36" s="1"/>
      <c r="F36" s="1"/>
      <c r="G36" s="1"/>
      <c r="H36" s="1"/>
      <c r="I36" s="1"/>
      <c r="J36" s="1"/>
      <c r="K36" s="1"/>
      <c r="L36" s="1"/>
      <c r="M36" s="1"/>
      <c r="N36" s="1"/>
      <c r="O36" s="1"/>
      <c r="P36" s="1"/>
    </row>
    <row r="37" spans="1:16" ht="15.75" customHeight="1">
      <c r="A37" s="1"/>
      <c r="B37" s="1"/>
      <c r="C37" s="1"/>
      <c r="D37" s="1"/>
      <c r="E37" s="1"/>
      <c r="F37" s="1"/>
      <c r="G37" s="1"/>
      <c r="H37" s="1"/>
      <c r="I37" s="1"/>
      <c r="J37" s="1"/>
      <c r="K37" s="1"/>
      <c r="L37" s="1"/>
      <c r="M37" s="1"/>
      <c r="N37" s="1"/>
      <c r="O37" s="1"/>
      <c r="P37" s="1"/>
    </row>
    <row r="38" spans="1:16" ht="15.75" customHeight="1">
      <c r="A38" s="4" t="s">
        <v>122</v>
      </c>
      <c r="B38" s="1"/>
      <c r="C38" s="1"/>
      <c r="D38" s="1"/>
      <c r="E38" s="1"/>
      <c r="F38" s="1"/>
      <c r="G38" s="1"/>
      <c r="H38" s="1"/>
      <c r="I38" s="1"/>
      <c r="J38" s="1"/>
      <c r="K38" s="1"/>
      <c r="L38" s="1"/>
      <c r="M38" s="1"/>
      <c r="N38" s="1"/>
      <c r="O38" s="1"/>
      <c r="P38" s="1"/>
    </row>
    <row r="39" spans="1:16" ht="15.75" customHeight="1">
      <c r="A39" s="4"/>
      <c r="B39" s="1"/>
      <c r="C39" s="1"/>
      <c r="D39" s="1"/>
      <c r="E39" s="1"/>
      <c r="F39" s="1"/>
      <c r="G39" s="1"/>
      <c r="H39" s="1"/>
      <c r="I39" s="1"/>
      <c r="J39" s="1"/>
      <c r="K39" s="1"/>
      <c r="L39" s="1"/>
      <c r="M39" s="1"/>
      <c r="N39" s="1"/>
      <c r="O39" s="1"/>
      <c r="P39" s="1"/>
    </row>
    <row r="40" spans="1:16" ht="15.75" customHeight="1">
      <c r="A40" s="245" t="s">
        <v>123</v>
      </c>
      <c r="B40" s="239"/>
      <c r="C40" s="239"/>
      <c r="D40" s="239"/>
      <c r="E40" s="239"/>
      <c r="F40" s="246" t="s">
        <v>124</v>
      </c>
      <c r="G40" s="1"/>
      <c r="H40" s="1"/>
      <c r="I40" s="1"/>
      <c r="J40" s="1"/>
      <c r="K40" s="1"/>
      <c r="L40" s="1"/>
      <c r="M40" s="1"/>
      <c r="N40" s="1"/>
      <c r="O40" s="1"/>
      <c r="P40" s="1"/>
    </row>
    <row r="41" spans="1:16" ht="25.5" customHeight="1">
      <c r="A41" s="41" t="s">
        <v>113</v>
      </c>
      <c r="B41" s="60" t="s">
        <v>114</v>
      </c>
      <c r="C41" s="60" t="s">
        <v>115</v>
      </c>
      <c r="D41" s="60" t="s">
        <v>116</v>
      </c>
      <c r="E41" s="65" t="s">
        <v>103</v>
      </c>
      <c r="F41" s="247"/>
      <c r="G41" s="1"/>
      <c r="H41" s="1"/>
      <c r="I41" s="1"/>
      <c r="J41" s="1"/>
      <c r="K41" s="1"/>
      <c r="L41" s="1"/>
      <c r="M41" s="1"/>
      <c r="N41" s="1"/>
      <c r="O41" s="1"/>
      <c r="P41" s="1"/>
    </row>
    <row r="42" spans="1:16" ht="15.75" customHeight="1">
      <c r="A42" s="48" t="s">
        <v>104</v>
      </c>
      <c r="B42" s="66">
        <f t="shared" ref="B42:D42" si="8">+B33*B26</f>
        <v>6240</v>
      </c>
      <c r="C42" s="66">
        <f t="shared" si="8"/>
        <v>7304</v>
      </c>
      <c r="D42" s="66">
        <f t="shared" si="8"/>
        <v>9002.4000000000015</v>
      </c>
      <c r="E42" s="67">
        <f t="shared" ref="E42:E43" si="9">+B42+C42+D42</f>
        <v>22546.400000000001</v>
      </c>
      <c r="F42" s="247"/>
      <c r="G42" s="1"/>
      <c r="H42" s="1"/>
      <c r="I42" s="1"/>
      <c r="J42" s="1"/>
      <c r="K42" s="1"/>
      <c r="L42" s="1"/>
      <c r="M42" s="1"/>
      <c r="N42" s="1"/>
      <c r="O42" s="1"/>
      <c r="P42" s="1"/>
    </row>
    <row r="43" spans="1:16" ht="25.5" customHeight="1">
      <c r="A43" s="48" t="s">
        <v>118</v>
      </c>
      <c r="B43" s="66">
        <f t="shared" ref="B43:D43" si="10">+B34*B27</f>
        <v>8460</v>
      </c>
      <c r="C43" s="66">
        <f t="shared" si="10"/>
        <v>10296</v>
      </c>
      <c r="D43" s="66">
        <f t="shared" si="10"/>
        <v>12777.600000000002</v>
      </c>
      <c r="E43" s="67">
        <f t="shared" si="9"/>
        <v>31533.600000000002</v>
      </c>
      <c r="F43" s="247"/>
      <c r="G43" s="1"/>
      <c r="H43" s="1"/>
      <c r="I43" s="1"/>
      <c r="J43" s="1"/>
      <c r="K43" s="1"/>
      <c r="L43" s="1"/>
      <c r="M43" s="1"/>
      <c r="N43" s="1"/>
      <c r="O43" s="1"/>
      <c r="P43" s="1"/>
    </row>
    <row r="44" spans="1:16" ht="25.5" customHeight="1">
      <c r="A44" s="53" t="s">
        <v>106</v>
      </c>
      <c r="B44" s="64">
        <f t="shared" ref="B44:E44" si="11">SUM(B42:B43)</f>
        <v>14700</v>
      </c>
      <c r="C44" s="64">
        <f t="shared" si="11"/>
        <v>17600</v>
      </c>
      <c r="D44" s="64">
        <f t="shared" si="11"/>
        <v>21780.000000000004</v>
      </c>
      <c r="E44" s="64">
        <f t="shared" si="11"/>
        <v>54080</v>
      </c>
      <c r="F44" s="247"/>
      <c r="G44" s="1"/>
      <c r="H44" s="1"/>
      <c r="I44" s="1"/>
      <c r="J44" s="1"/>
      <c r="K44" s="1"/>
      <c r="L44" s="1"/>
      <c r="M44" s="1"/>
      <c r="N44" s="1"/>
      <c r="O44" s="1"/>
      <c r="P44" s="1"/>
    </row>
    <row r="45" spans="1:16" ht="15.75" customHeight="1">
      <c r="A45" s="1"/>
      <c r="B45" s="1"/>
      <c r="C45" s="1"/>
      <c r="D45" s="1"/>
      <c r="E45" s="1"/>
      <c r="F45" s="1"/>
      <c r="G45" s="1"/>
      <c r="H45" s="1"/>
      <c r="I45" s="1"/>
      <c r="J45" s="1"/>
      <c r="K45" s="1"/>
      <c r="L45" s="1"/>
      <c r="M45" s="1"/>
      <c r="N45" s="1"/>
      <c r="O45" s="1"/>
      <c r="P45" s="1"/>
    </row>
    <row r="46" spans="1:16" ht="15.75" customHeight="1">
      <c r="A46" s="245" t="s">
        <v>125</v>
      </c>
      <c r="B46" s="239"/>
      <c r="C46" s="239"/>
      <c r="D46" s="239"/>
      <c r="E46" s="239"/>
      <c r="F46" s="1"/>
      <c r="G46" s="1"/>
      <c r="H46" s="1"/>
      <c r="I46" s="1"/>
      <c r="J46" s="1"/>
      <c r="K46" s="1"/>
      <c r="L46" s="1"/>
      <c r="M46" s="1"/>
      <c r="N46" s="1"/>
      <c r="O46" s="1"/>
      <c r="P46" s="1"/>
    </row>
    <row r="47" spans="1:16" ht="25.5" customHeight="1">
      <c r="A47" s="41" t="s">
        <v>113</v>
      </c>
      <c r="B47" s="60" t="s">
        <v>114</v>
      </c>
      <c r="C47" s="60" t="s">
        <v>115</v>
      </c>
      <c r="D47" s="60" t="s">
        <v>116</v>
      </c>
      <c r="E47" s="65" t="s">
        <v>103</v>
      </c>
      <c r="F47" s="1"/>
      <c r="G47" s="1"/>
      <c r="H47" s="1"/>
      <c r="I47" s="1"/>
      <c r="J47" s="1"/>
      <c r="K47" s="1"/>
      <c r="L47" s="1"/>
      <c r="M47" s="1"/>
      <c r="N47" s="1"/>
      <c r="O47" s="1"/>
      <c r="P47" s="1"/>
    </row>
    <row r="48" spans="1:16" ht="15.75" customHeight="1">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c r="A51" s="1"/>
      <c r="B51" s="1"/>
      <c r="C51" s="1"/>
      <c r="D51" s="1"/>
      <c r="E51" s="1"/>
      <c r="F51" s="1"/>
      <c r="G51" s="1"/>
      <c r="H51" s="1"/>
      <c r="I51" s="1"/>
      <c r="J51" s="1"/>
      <c r="K51" s="1"/>
      <c r="L51" s="1"/>
      <c r="M51" s="1"/>
      <c r="N51" s="1"/>
      <c r="O51" s="1"/>
      <c r="P51" s="1"/>
    </row>
    <row r="52" spans="1:16" ht="15.75" customHeight="1">
      <c r="A52" s="1"/>
      <c r="B52" s="1"/>
      <c r="C52" s="1"/>
      <c r="D52" s="1"/>
      <c r="E52" s="1"/>
      <c r="F52" s="1"/>
      <c r="G52" s="1"/>
      <c r="H52" s="1"/>
      <c r="I52" s="1"/>
      <c r="J52" s="1"/>
      <c r="K52" s="1"/>
      <c r="L52" s="1"/>
      <c r="M52" s="1"/>
      <c r="N52" s="1"/>
      <c r="O52" s="1"/>
      <c r="P52" s="1"/>
    </row>
    <row r="53" spans="1:16" ht="15.75" customHeight="1">
      <c r="A53" s="245" t="s">
        <v>126</v>
      </c>
      <c r="B53" s="239"/>
      <c r="C53" s="239"/>
      <c r="D53" s="239"/>
      <c r="E53" s="239"/>
      <c r="F53" s="1"/>
      <c r="G53" s="1"/>
      <c r="H53" s="1"/>
      <c r="I53" s="1"/>
      <c r="J53" s="1"/>
      <c r="K53" s="1"/>
      <c r="L53" s="1"/>
      <c r="M53" s="1"/>
      <c r="N53" s="1"/>
      <c r="O53" s="1"/>
      <c r="P53" s="1"/>
    </row>
    <row r="54" spans="1:16" ht="25.5" customHeight="1">
      <c r="A54" s="41" t="s">
        <v>113</v>
      </c>
      <c r="B54" s="60" t="s">
        <v>114</v>
      </c>
      <c r="C54" s="60" t="s">
        <v>115</v>
      </c>
      <c r="D54" s="60" t="s">
        <v>116</v>
      </c>
      <c r="E54" s="65" t="s">
        <v>103</v>
      </c>
      <c r="F54" s="1"/>
      <c r="G54" s="1"/>
      <c r="H54" s="1"/>
      <c r="I54" s="1"/>
      <c r="J54" s="1"/>
      <c r="K54" s="1"/>
      <c r="L54" s="1"/>
      <c r="M54" s="1"/>
      <c r="N54" s="1"/>
      <c r="O54" s="1"/>
      <c r="P54" s="1"/>
    </row>
    <row r="55" spans="1:16" ht="15.75" customHeight="1">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8" customHeight="1">
      <c r="A61" s="58" t="s">
        <v>127</v>
      </c>
      <c r="B61" s="59"/>
      <c r="C61" s="59"/>
      <c r="D61" s="59"/>
      <c r="E61" s="59"/>
      <c r="F61" s="59"/>
      <c r="G61" s="59"/>
      <c r="H61" s="59"/>
      <c r="I61" s="59"/>
      <c r="J61" s="59"/>
      <c r="K61" s="59"/>
      <c r="L61" s="59"/>
      <c r="M61" s="59"/>
      <c r="N61" s="59"/>
      <c r="O61" s="1"/>
      <c r="P61" s="1"/>
    </row>
    <row r="62" spans="1:16" ht="15.75" customHeight="1">
      <c r="A62" s="1"/>
      <c r="B62" s="1"/>
      <c r="C62" s="1"/>
      <c r="D62" s="1"/>
      <c r="E62" s="1"/>
      <c r="F62" s="1"/>
      <c r="G62" s="1"/>
      <c r="H62" s="1"/>
      <c r="I62" s="1"/>
      <c r="J62" s="1"/>
      <c r="K62" s="1"/>
      <c r="L62" s="1"/>
      <c r="M62" s="1"/>
      <c r="N62" s="1"/>
      <c r="O62" s="1"/>
      <c r="P62" s="1"/>
    </row>
    <row r="63" spans="1:16" ht="15.75" customHeight="1">
      <c r="A63" s="68" t="s">
        <v>108</v>
      </c>
      <c r="B63" s="1"/>
      <c r="C63" s="1"/>
      <c r="D63" s="1"/>
      <c r="E63" s="1"/>
      <c r="F63" s="1"/>
      <c r="G63" s="1"/>
      <c r="H63" s="1"/>
      <c r="I63" s="1"/>
      <c r="J63" s="1"/>
      <c r="K63" s="1"/>
      <c r="L63" s="1"/>
      <c r="M63" s="1"/>
      <c r="N63" s="1"/>
      <c r="O63" s="1"/>
      <c r="P63" s="1"/>
    </row>
    <row r="64" spans="1:16" ht="15.75" customHeight="1">
      <c r="A64" s="1" t="s">
        <v>128</v>
      </c>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25.5" customHeight="1">
      <c r="A66" s="41" t="s">
        <v>129</v>
      </c>
      <c r="B66" s="60" t="s">
        <v>114</v>
      </c>
      <c r="C66" s="60" t="s">
        <v>115</v>
      </c>
      <c r="D66" s="60" t="s">
        <v>116</v>
      </c>
      <c r="E66" s="242" t="s">
        <v>117</v>
      </c>
      <c r="F66" s="1"/>
      <c r="G66" s="1"/>
      <c r="H66" s="1"/>
      <c r="I66" s="1"/>
      <c r="J66" s="1"/>
      <c r="K66" s="1"/>
      <c r="L66" s="1"/>
      <c r="M66" s="1"/>
      <c r="N66" s="1"/>
      <c r="O66" s="1"/>
      <c r="P66" s="1"/>
    </row>
    <row r="67" spans="1:16" ht="15.75" customHeight="1">
      <c r="A67" s="48" t="s">
        <v>104</v>
      </c>
      <c r="B67" s="69">
        <f t="shared" ref="B67:D67" si="20">+B26*1.5</f>
        <v>30</v>
      </c>
      <c r="C67" s="69">
        <f t="shared" si="20"/>
        <v>33</v>
      </c>
      <c r="D67" s="69">
        <f t="shared" si="20"/>
        <v>36.300000000000004</v>
      </c>
      <c r="E67" s="243"/>
      <c r="F67" s="1"/>
      <c r="G67" s="1"/>
      <c r="H67" s="1"/>
      <c r="I67" s="1"/>
      <c r="J67" s="1"/>
      <c r="K67" s="1"/>
      <c r="L67" s="1"/>
      <c r="M67" s="1"/>
      <c r="N67" s="1"/>
      <c r="O67" s="1"/>
      <c r="P67" s="1"/>
    </row>
    <row r="68" spans="1:16" ht="25.5" customHeight="1">
      <c r="A68" s="48" t="s">
        <v>118</v>
      </c>
      <c r="B68" s="69">
        <f t="shared" ref="B68:D68" si="21">+B27*1.5</f>
        <v>45</v>
      </c>
      <c r="C68" s="69">
        <f t="shared" si="21"/>
        <v>49.5</v>
      </c>
      <c r="D68" s="69">
        <f t="shared" si="21"/>
        <v>54.45</v>
      </c>
      <c r="E68" s="243"/>
      <c r="F68" s="1"/>
      <c r="G68" s="1"/>
      <c r="H68" s="1"/>
      <c r="I68" s="1"/>
      <c r="J68" s="1"/>
      <c r="K68" s="1"/>
      <c r="L68" s="1"/>
      <c r="M68" s="1"/>
      <c r="N68" s="1"/>
      <c r="O68" s="1"/>
      <c r="P68" s="1"/>
    </row>
    <row r="69" spans="1:16" ht="15.75" customHeight="1">
      <c r="A69" s="244"/>
      <c r="B69" s="239"/>
      <c r="C69" s="239"/>
      <c r="D69" s="248"/>
      <c r="E69" s="232"/>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c r="A72" s="4" t="s">
        <v>130</v>
      </c>
      <c r="B72" s="1"/>
      <c r="C72" s="1"/>
      <c r="D72" s="1"/>
      <c r="E72" s="1"/>
      <c r="F72" s="1"/>
      <c r="G72" s="1"/>
      <c r="H72" s="1"/>
      <c r="I72" s="1"/>
      <c r="J72" s="1"/>
      <c r="K72" s="1"/>
      <c r="L72" s="1"/>
      <c r="M72" s="1"/>
      <c r="N72" s="1"/>
      <c r="O72" s="1"/>
      <c r="P72" s="1"/>
    </row>
    <row r="73" spans="1:16" ht="15.75" customHeight="1">
      <c r="A73" s="3"/>
      <c r="B73" s="1"/>
      <c r="C73" s="1"/>
      <c r="D73" s="1"/>
      <c r="E73" s="1"/>
      <c r="F73" s="1"/>
      <c r="G73" s="1"/>
      <c r="H73" s="1"/>
      <c r="I73" s="1"/>
      <c r="J73" s="1"/>
      <c r="K73" s="1"/>
      <c r="L73" s="1"/>
      <c r="M73" s="1"/>
      <c r="N73" s="1"/>
      <c r="O73" s="1"/>
      <c r="P73" s="1"/>
    </row>
    <row r="74" spans="1:16" ht="15.75" customHeight="1">
      <c r="A74" s="1"/>
      <c r="B74" s="240" t="s">
        <v>131</v>
      </c>
      <c r="C74" s="239"/>
      <c r="D74" s="239"/>
      <c r="E74" s="239"/>
      <c r="F74" s="1"/>
      <c r="G74" s="1"/>
      <c r="H74" s="1"/>
      <c r="I74" s="1"/>
      <c r="J74" s="1"/>
      <c r="K74" s="1"/>
      <c r="L74" s="1"/>
      <c r="M74" s="1"/>
      <c r="N74" s="1"/>
      <c r="O74" s="1"/>
      <c r="P74" s="1"/>
    </row>
    <row r="75" spans="1:16" ht="15.75" customHeight="1">
      <c r="A75" s="41" t="s">
        <v>99</v>
      </c>
      <c r="B75" s="60" t="s">
        <v>114</v>
      </c>
      <c r="C75" s="60" t="s">
        <v>115</v>
      </c>
      <c r="D75" s="60" t="s">
        <v>116</v>
      </c>
      <c r="E75" s="70" t="s">
        <v>103</v>
      </c>
      <c r="F75" s="1"/>
      <c r="G75" s="1"/>
      <c r="H75" s="1"/>
      <c r="I75" s="1"/>
      <c r="J75" s="1"/>
      <c r="K75" s="1"/>
      <c r="L75" s="1"/>
      <c r="M75" s="1"/>
      <c r="N75" s="1"/>
      <c r="O75" s="1"/>
      <c r="P75" s="1"/>
    </row>
    <row r="76" spans="1:16" ht="15.75" customHeight="1">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c r="A79" s="1"/>
      <c r="B79" s="1"/>
      <c r="C79" s="1"/>
      <c r="D79" s="1"/>
      <c r="E79" s="1"/>
      <c r="F79" s="1"/>
      <c r="G79" s="1"/>
      <c r="H79" s="1"/>
      <c r="I79" s="1"/>
      <c r="J79" s="1"/>
      <c r="K79" s="1"/>
      <c r="L79" s="1"/>
      <c r="M79" s="1"/>
      <c r="N79" s="1"/>
      <c r="O79" s="1"/>
      <c r="P79" s="1"/>
    </row>
    <row r="80" spans="1:16" ht="15.75" customHeight="1">
      <c r="A80" s="1"/>
      <c r="B80" s="1"/>
      <c r="C80" s="1"/>
      <c r="D80" s="1"/>
      <c r="E80" s="1"/>
      <c r="F80" s="1"/>
      <c r="G80" s="1"/>
      <c r="H80" s="1"/>
      <c r="I80" s="1"/>
      <c r="J80" s="1"/>
      <c r="K80" s="1"/>
      <c r="L80" s="1"/>
      <c r="M80" s="1"/>
      <c r="N80" s="1"/>
      <c r="O80" s="1"/>
      <c r="P80" s="1"/>
    </row>
    <row r="81" spans="1:16" ht="15.75" customHeight="1">
      <c r="A81" s="1"/>
      <c r="B81" s="238" t="s">
        <v>132</v>
      </c>
      <c r="C81" s="239"/>
      <c r="D81" s="239"/>
      <c r="E81" s="239"/>
      <c r="F81" s="1"/>
      <c r="G81" s="1"/>
      <c r="H81" s="1"/>
      <c r="I81" s="1"/>
      <c r="J81" s="1"/>
      <c r="K81" s="1"/>
      <c r="L81" s="1"/>
      <c r="M81" s="1"/>
      <c r="N81" s="1"/>
      <c r="O81" s="1"/>
      <c r="P81" s="1"/>
    </row>
    <row r="82" spans="1:16" ht="15.75" customHeight="1">
      <c r="A82" s="41" t="s">
        <v>133</v>
      </c>
      <c r="B82" s="60" t="s">
        <v>114</v>
      </c>
      <c r="C82" s="60" t="s">
        <v>115</v>
      </c>
      <c r="D82" s="60" t="s">
        <v>116</v>
      </c>
      <c r="E82" s="65" t="s">
        <v>103</v>
      </c>
      <c r="F82" s="1"/>
      <c r="G82" s="1"/>
      <c r="H82" s="1"/>
      <c r="I82" s="1"/>
      <c r="J82" s="1"/>
      <c r="K82" s="1"/>
      <c r="L82" s="1"/>
      <c r="M82" s="1"/>
      <c r="N82" s="1"/>
      <c r="O82" s="1"/>
      <c r="P82" s="1"/>
    </row>
    <row r="83" spans="1:16" ht="15.75" customHeight="1">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c r="A86" s="1"/>
      <c r="B86" s="1"/>
      <c r="C86" s="1"/>
      <c r="D86" s="1"/>
      <c r="E86" s="1"/>
      <c r="F86" s="1"/>
      <c r="G86" s="1"/>
      <c r="H86" s="1"/>
      <c r="I86" s="1"/>
      <c r="J86" s="1"/>
      <c r="K86" s="1"/>
      <c r="L86" s="1"/>
      <c r="M86" s="1"/>
      <c r="N86" s="1"/>
      <c r="O86" s="1"/>
      <c r="P86" s="1"/>
    </row>
    <row r="87" spans="1:16" ht="15.75" customHeight="1">
      <c r="A87" s="1"/>
      <c r="B87" s="1"/>
      <c r="C87" s="1"/>
      <c r="D87" s="1"/>
      <c r="E87" s="1"/>
      <c r="F87" s="1"/>
      <c r="G87" s="1"/>
      <c r="H87" s="1"/>
      <c r="I87" s="1"/>
      <c r="J87" s="1"/>
      <c r="K87" s="1"/>
      <c r="L87" s="1"/>
      <c r="M87" s="1"/>
      <c r="N87" s="1"/>
      <c r="O87" s="1"/>
      <c r="P87" s="1"/>
    </row>
    <row r="88" spans="1:16" ht="15.75" customHeight="1">
      <c r="A88" s="1"/>
      <c r="B88" s="1"/>
      <c r="C88" s="1"/>
      <c r="D88" s="1"/>
      <c r="E88" s="1"/>
      <c r="F88" s="1"/>
      <c r="G88" s="1"/>
      <c r="H88" s="1"/>
      <c r="I88" s="1"/>
      <c r="J88" s="1"/>
      <c r="K88" s="1"/>
      <c r="L88" s="1"/>
      <c r="M88" s="1"/>
      <c r="N88" s="1"/>
      <c r="O88" s="1"/>
      <c r="P88" s="1"/>
    </row>
    <row r="89" spans="1:16" ht="15.75" customHeight="1">
      <c r="A89" s="1"/>
      <c r="B89" s="1"/>
      <c r="C89" s="1"/>
      <c r="D89" s="1"/>
      <c r="E89" s="1"/>
      <c r="F89" s="1"/>
      <c r="G89" s="1"/>
      <c r="H89" s="1"/>
      <c r="I89" s="1"/>
      <c r="J89" s="1"/>
      <c r="K89" s="1"/>
      <c r="L89" s="1"/>
      <c r="M89" s="1"/>
      <c r="N89" s="1"/>
      <c r="O89" s="1"/>
      <c r="P89" s="1"/>
    </row>
    <row r="90" spans="1:16" ht="15.75" customHeight="1">
      <c r="A90" s="1"/>
      <c r="B90" s="1"/>
      <c r="C90" s="1"/>
      <c r="D90" s="1"/>
      <c r="E90" s="1"/>
      <c r="F90" s="1"/>
      <c r="G90" s="1"/>
      <c r="H90" s="1"/>
      <c r="I90" s="1"/>
      <c r="J90" s="1"/>
      <c r="K90" s="1"/>
      <c r="L90" s="1"/>
      <c r="M90" s="1"/>
      <c r="N90" s="1"/>
      <c r="O90" s="1"/>
      <c r="P90" s="1"/>
    </row>
    <row r="91" spans="1:16" ht="15.75" customHeight="1">
      <c r="A91" s="1"/>
      <c r="B91" s="1"/>
      <c r="C91" s="1"/>
      <c r="D91" s="1"/>
      <c r="E91" s="1"/>
      <c r="F91" s="1"/>
      <c r="G91" s="1"/>
      <c r="H91" s="1"/>
      <c r="I91" s="1"/>
      <c r="J91" s="1"/>
      <c r="K91" s="1"/>
      <c r="L91" s="1"/>
      <c r="M91" s="1"/>
      <c r="N91" s="1"/>
      <c r="O91" s="1"/>
      <c r="P91" s="1"/>
    </row>
    <row r="92" spans="1:16" ht="15.75" customHeight="1">
      <c r="A92" s="1"/>
      <c r="B92" s="1"/>
      <c r="C92" s="1"/>
      <c r="D92" s="1"/>
      <c r="E92" s="1"/>
      <c r="F92" s="1"/>
      <c r="G92" s="1"/>
      <c r="H92" s="1"/>
      <c r="I92" s="1"/>
      <c r="J92" s="1"/>
      <c r="K92" s="1"/>
      <c r="L92" s="1"/>
      <c r="M92" s="1"/>
      <c r="N92" s="1"/>
      <c r="O92" s="1"/>
      <c r="P92" s="1"/>
    </row>
    <row r="93" spans="1:16" ht="15.75" customHeight="1">
      <c r="A93" s="1"/>
      <c r="B93" s="1"/>
      <c r="C93" s="1"/>
      <c r="D93" s="1"/>
      <c r="E93" s="1"/>
      <c r="F93" s="1"/>
      <c r="G93" s="1"/>
      <c r="H93" s="1"/>
      <c r="I93" s="1"/>
      <c r="J93" s="1"/>
      <c r="K93" s="1"/>
      <c r="L93" s="1"/>
      <c r="M93" s="1"/>
      <c r="N93" s="1"/>
      <c r="O93" s="1"/>
      <c r="P93" s="1"/>
    </row>
    <row r="94" spans="1:16" ht="15.75" customHeight="1">
      <c r="A94" s="1"/>
      <c r="B94" s="1"/>
      <c r="C94" s="1"/>
      <c r="D94" s="1"/>
      <c r="E94" s="1"/>
      <c r="F94" s="1"/>
      <c r="G94" s="1"/>
      <c r="H94" s="1"/>
      <c r="I94" s="1"/>
      <c r="J94" s="1"/>
      <c r="K94" s="1"/>
      <c r="L94" s="1"/>
      <c r="M94" s="1"/>
      <c r="N94" s="1"/>
      <c r="O94" s="1"/>
      <c r="P94" s="1"/>
    </row>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14" ht="19.5" customHeight="1">
      <c r="A1" s="236" t="s">
        <v>0</v>
      </c>
      <c r="B1" s="221"/>
      <c r="C1" s="221"/>
      <c r="D1" s="221"/>
      <c r="E1" s="221"/>
      <c r="F1" s="221"/>
      <c r="G1" s="221"/>
      <c r="H1" s="221"/>
      <c r="I1" s="221"/>
      <c r="J1" s="221"/>
      <c r="K1" s="221"/>
      <c r="L1" s="221"/>
      <c r="M1" s="221"/>
      <c r="N1" s="221"/>
    </row>
    <row r="2" spans="1:14">
      <c r="A2" s="1"/>
      <c r="B2" s="1"/>
      <c r="C2" s="1"/>
      <c r="D2" s="1"/>
      <c r="E2" s="1"/>
      <c r="F2" s="1"/>
      <c r="G2" s="1"/>
      <c r="H2" s="1"/>
      <c r="I2" s="1"/>
      <c r="J2" s="1"/>
      <c r="K2" s="1"/>
      <c r="L2" s="1"/>
      <c r="M2" s="1"/>
      <c r="N2" s="1"/>
    </row>
    <row r="3" spans="1:14">
      <c r="A3" s="1" t="s">
        <v>134</v>
      </c>
      <c r="B3" s="1"/>
      <c r="C3" s="1"/>
      <c r="D3" s="1"/>
      <c r="E3" s="1"/>
      <c r="F3" s="1"/>
      <c r="G3" s="1"/>
      <c r="H3" s="1"/>
      <c r="I3" s="1"/>
      <c r="J3" s="1"/>
      <c r="K3" s="1"/>
      <c r="L3" s="1"/>
      <c r="M3" s="1"/>
      <c r="N3" s="1"/>
    </row>
    <row r="4" spans="1:14">
      <c r="A4" s="1" t="s">
        <v>135</v>
      </c>
      <c r="B4" s="1"/>
      <c r="C4" s="1"/>
      <c r="D4" s="1"/>
      <c r="E4" s="1"/>
      <c r="F4" s="1"/>
      <c r="G4" s="1"/>
      <c r="H4" s="1"/>
      <c r="I4" s="1"/>
      <c r="J4" s="1"/>
      <c r="K4" s="1"/>
      <c r="L4" s="1"/>
      <c r="M4" s="1"/>
      <c r="N4" s="1"/>
    </row>
    <row r="5" spans="1:14">
      <c r="A5" s="1"/>
      <c r="B5" s="1"/>
      <c r="C5" s="1"/>
      <c r="D5" s="1"/>
      <c r="E5" s="1"/>
      <c r="F5" s="1"/>
      <c r="G5" s="1"/>
      <c r="H5" s="1"/>
      <c r="I5" s="1"/>
      <c r="J5" s="1"/>
      <c r="K5" s="1"/>
      <c r="L5" s="1"/>
      <c r="M5" s="1"/>
      <c r="N5" s="1"/>
    </row>
    <row r="6" spans="1:14">
      <c r="A6" s="1"/>
      <c r="B6" s="1"/>
      <c r="C6" s="1"/>
      <c r="D6" s="1"/>
      <c r="E6" s="1"/>
      <c r="F6" s="1"/>
      <c r="G6" s="1"/>
      <c r="H6" s="1"/>
      <c r="I6" s="1"/>
      <c r="J6" s="1"/>
      <c r="K6" s="1"/>
      <c r="L6" s="1"/>
      <c r="M6" s="1"/>
      <c r="N6" s="1"/>
    </row>
    <row r="7" spans="1:14" ht="18" customHeight="1">
      <c r="A7" s="58" t="s">
        <v>136</v>
      </c>
      <c r="B7" s="59"/>
      <c r="C7" s="59"/>
      <c r="D7" s="59"/>
      <c r="E7" s="59"/>
      <c r="F7" s="59"/>
      <c r="G7" s="59"/>
      <c r="H7" s="59"/>
      <c r="I7" s="59"/>
      <c r="J7" s="59"/>
      <c r="K7" s="59"/>
      <c r="L7" s="59"/>
      <c r="M7" s="59"/>
      <c r="N7" s="59"/>
    </row>
    <row r="8" spans="1:14">
      <c r="A8" s="1" t="s">
        <v>137</v>
      </c>
      <c r="B8" s="1"/>
      <c r="C8" s="1"/>
      <c r="D8" s="1"/>
      <c r="E8" s="1"/>
      <c r="F8" s="1"/>
      <c r="G8" s="1"/>
      <c r="H8" s="1"/>
      <c r="I8" s="1"/>
      <c r="J8" s="1"/>
      <c r="K8" s="1"/>
      <c r="L8" s="1"/>
      <c r="M8" s="1"/>
      <c r="N8" s="1"/>
    </row>
    <row r="9" spans="1:14">
      <c r="A9" s="1" t="s">
        <v>138</v>
      </c>
      <c r="B9" s="1"/>
      <c r="C9" s="1"/>
      <c r="D9" s="1"/>
      <c r="E9" s="1"/>
      <c r="F9" s="1"/>
      <c r="G9" s="1"/>
      <c r="H9" s="1"/>
      <c r="I9" s="1"/>
      <c r="J9" s="1"/>
      <c r="K9" s="1"/>
      <c r="L9" s="1"/>
      <c r="M9" s="1"/>
      <c r="N9" s="1"/>
    </row>
    <row r="10" spans="1:14">
      <c r="A10" s="1" t="s">
        <v>139</v>
      </c>
      <c r="B10" s="1"/>
      <c r="C10" s="1"/>
      <c r="D10" s="1"/>
      <c r="E10" s="1"/>
      <c r="F10" s="1"/>
      <c r="G10" s="1"/>
      <c r="H10" s="1"/>
      <c r="I10" s="1"/>
      <c r="J10" s="1"/>
      <c r="K10" s="1"/>
      <c r="L10" s="1"/>
      <c r="M10" s="1"/>
      <c r="N10" s="1"/>
    </row>
    <row r="11" spans="1:14">
      <c r="A11" s="1" t="s">
        <v>140</v>
      </c>
      <c r="B11" s="1"/>
      <c r="C11" s="1"/>
      <c r="D11" s="1"/>
      <c r="E11" s="1"/>
      <c r="F11" s="1"/>
      <c r="G11" s="1"/>
      <c r="H11" s="1"/>
      <c r="I11" s="1"/>
      <c r="J11" s="1"/>
      <c r="K11" s="1"/>
      <c r="L11" s="1"/>
      <c r="M11" s="1"/>
      <c r="N11" s="1"/>
    </row>
    <row r="12" spans="1:14">
      <c r="A12" s="1"/>
      <c r="B12" s="1"/>
      <c r="C12" s="1"/>
      <c r="D12" s="1"/>
      <c r="E12" s="1"/>
      <c r="F12" s="1"/>
      <c r="G12" s="1"/>
      <c r="H12" s="1"/>
      <c r="I12" s="1"/>
      <c r="J12" s="1"/>
      <c r="K12" s="1"/>
      <c r="L12" s="1"/>
      <c r="M12" s="1"/>
      <c r="N12" s="1"/>
    </row>
    <row r="13" spans="1:14">
      <c r="A13" s="1"/>
      <c r="B13" s="1"/>
      <c r="C13" s="1"/>
      <c r="D13" s="1"/>
      <c r="E13" s="1"/>
      <c r="F13" s="1"/>
      <c r="G13" s="1"/>
      <c r="H13" s="1"/>
      <c r="I13" s="1"/>
      <c r="J13" s="1"/>
      <c r="K13" s="1"/>
      <c r="L13" s="1"/>
      <c r="M13" s="1"/>
      <c r="N13" s="1"/>
    </row>
    <row r="14" spans="1:14" ht="25.5">
      <c r="A14" s="41" t="s">
        <v>141</v>
      </c>
      <c r="B14" s="60" t="s">
        <v>114</v>
      </c>
      <c r="C14" s="60" t="s">
        <v>115</v>
      </c>
      <c r="D14" s="60" t="s">
        <v>116</v>
      </c>
      <c r="E14" s="65" t="s">
        <v>103</v>
      </c>
      <c r="F14" s="1"/>
      <c r="G14" s="1"/>
      <c r="H14" s="1"/>
      <c r="I14" s="1"/>
      <c r="J14" s="1"/>
      <c r="K14" s="1"/>
      <c r="L14" s="1"/>
      <c r="M14" s="1"/>
      <c r="N14" s="1"/>
    </row>
    <row r="15" spans="1:14">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c r="A16" s="48" t="s">
        <v>142</v>
      </c>
      <c r="B16" s="66">
        <v>250</v>
      </c>
      <c r="C16" s="66">
        <f>+B16*1.05</f>
        <v>262.5</v>
      </c>
      <c r="D16" s="66">
        <f>+C16*1.1</f>
        <v>288.75</v>
      </c>
      <c r="E16" s="67">
        <f t="shared" si="1"/>
        <v>801.25</v>
      </c>
      <c r="F16" s="1"/>
      <c r="G16" s="1"/>
      <c r="H16" s="71"/>
      <c r="I16" s="1"/>
      <c r="J16" s="1"/>
      <c r="K16" s="1"/>
      <c r="L16" s="1"/>
      <c r="M16" s="1"/>
      <c r="N16" s="1"/>
    </row>
    <row r="17" spans="1:26">
      <c r="A17" s="48" t="s">
        <v>143</v>
      </c>
      <c r="B17" s="66">
        <v>700</v>
      </c>
      <c r="C17" s="66">
        <v>700</v>
      </c>
      <c r="D17" s="66">
        <v>700</v>
      </c>
      <c r="E17" s="67">
        <f t="shared" si="1"/>
        <v>2100</v>
      </c>
      <c r="F17" s="1"/>
      <c r="G17" s="1"/>
      <c r="H17" s="1"/>
      <c r="I17" s="1"/>
      <c r="J17" s="1"/>
      <c r="K17" s="1"/>
      <c r="L17" s="1"/>
      <c r="M17" s="1"/>
      <c r="N17" s="1"/>
    </row>
    <row r="18" spans="1:26" ht="25.5" customHeight="1">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c r="A20" s="1"/>
      <c r="B20" s="1"/>
      <c r="C20" s="1"/>
      <c r="D20" s="1"/>
      <c r="E20" s="1"/>
      <c r="F20" s="1"/>
      <c r="G20" s="1"/>
      <c r="H20" s="1"/>
      <c r="I20" s="1"/>
      <c r="J20" s="1"/>
      <c r="K20" s="1"/>
      <c r="L20" s="1"/>
      <c r="M20" s="1"/>
      <c r="N20" s="1"/>
    </row>
    <row r="21" spans="1:26" ht="18" customHeight="1">
      <c r="A21" s="58" t="s">
        <v>145</v>
      </c>
      <c r="B21" s="59"/>
      <c r="C21" s="59"/>
      <c r="D21" s="59"/>
      <c r="E21" s="59"/>
      <c r="F21" s="59"/>
      <c r="G21" s="59"/>
      <c r="H21" s="59"/>
      <c r="I21" s="59"/>
      <c r="J21" s="59"/>
      <c r="K21" s="59"/>
      <c r="L21" s="59"/>
      <c r="M21" s="59"/>
      <c r="N21" s="59"/>
    </row>
    <row r="22" spans="1:26" ht="30" customHeight="1">
      <c r="A22" s="249" t="s">
        <v>146</v>
      </c>
      <c r="B22" s="219"/>
      <c r="C22" s="219"/>
      <c r="D22" s="219"/>
      <c r="E22" s="219"/>
      <c r="F22" s="219"/>
      <c r="G22" s="219"/>
      <c r="H22" s="219"/>
      <c r="I22" s="219"/>
      <c r="J22" s="219"/>
      <c r="K22" s="219"/>
      <c r="L22" s="219"/>
      <c r="M22" s="219"/>
      <c r="N22" s="219"/>
    </row>
    <row r="23" spans="1:26" ht="15.75" customHeight="1">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c r="A26" s="28"/>
      <c r="B26" s="1"/>
      <c r="C26" s="1"/>
      <c r="D26" s="1"/>
      <c r="E26" s="1"/>
      <c r="F26" s="1"/>
      <c r="G26" s="1"/>
      <c r="H26" s="1"/>
      <c r="I26" s="1"/>
      <c r="J26" s="1"/>
      <c r="K26" s="1"/>
      <c r="L26" s="1"/>
      <c r="M26" s="1"/>
      <c r="N26" s="1"/>
    </row>
    <row r="27" spans="1:26" ht="15.75" customHeight="1">
      <c r="A27" s="250" t="s">
        <v>149</v>
      </c>
      <c r="B27" s="239"/>
      <c r="C27" s="239"/>
      <c r="D27" s="239"/>
      <c r="E27" s="239"/>
      <c r="F27" s="1"/>
      <c r="G27" s="1"/>
      <c r="H27" s="1"/>
      <c r="I27" s="1"/>
      <c r="J27" s="1"/>
      <c r="K27" s="1"/>
      <c r="L27" s="1"/>
      <c r="M27" s="1"/>
      <c r="N27" s="1"/>
    </row>
    <row r="28" spans="1:26" ht="15.75" customHeight="1">
      <c r="A28" s="41" t="s">
        <v>150</v>
      </c>
      <c r="B28" s="60" t="s">
        <v>114</v>
      </c>
      <c r="C28" s="60" t="s">
        <v>115</v>
      </c>
      <c r="D28" s="60" t="s">
        <v>116</v>
      </c>
      <c r="E28" s="65" t="s">
        <v>103</v>
      </c>
      <c r="F28" s="1"/>
      <c r="G28" s="1"/>
      <c r="H28" s="1"/>
      <c r="I28" s="1"/>
      <c r="J28" s="1"/>
      <c r="K28" s="1"/>
      <c r="L28" s="1"/>
      <c r="M28" s="1"/>
      <c r="N28" s="1"/>
    </row>
    <row r="29" spans="1:26" ht="15.75" customHeight="1">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c r="A33" s="1"/>
      <c r="B33" s="1"/>
      <c r="C33" s="1"/>
      <c r="D33" s="1"/>
      <c r="E33" s="74"/>
      <c r="F33" s="1"/>
      <c r="G33" s="1"/>
      <c r="H33" s="1"/>
      <c r="I33" s="1"/>
      <c r="J33" s="1"/>
      <c r="K33" s="1"/>
      <c r="L33" s="1"/>
      <c r="M33" s="1"/>
      <c r="N33" s="1"/>
    </row>
    <row r="34" spans="1:14" ht="15.75" customHeight="1">
      <c r="A34" s="1"/>
      <c r="B34" s="1"/>
      <c r="C34" s="1"/>
      <c r="D34" s="74"/>
      <c r="E34" s="22"/>
      <c r="F34" s="1"/>
      <c r="G34" s="1"/>
      <c r="H34" s="1"/>
      <c r="I34" s="8"/>
      <c r="J34" s="1"/>
      <c r="K34" s="1"/>
      <c r="L34" s="1"/>
      <c r="M34" s="1"/>
      <c r="N34" s="1"/>
    </row>
    <row r="35" spans="1:14" ht="15.75" customHeight="1">
      <c r="A35" s="250" t="s">
        <v>151</v>
      </c>
      <c r="B35" s="239"/>
      <c r="C35" s="239"/>
      <c r="D35" s="239"/>
      <c r="E35" s="239"/>
      <c r="F35" s="1"/>
      <c r="G35" s="1"/>
      <c r="H35" s="1"/>
      <c r="I35" s="1"/>
      <c r="J35" s="1"/>
      <c r="K35" s="1"/>
      <c r="L35" s="1"/>
      <c r="M35" s="1"/>
      <c r="N35" s="1"/>
    </row>
    <row r="36" spans="1:14" ht="15.75" customHeight="1">
      <c r="A36" s="41" t="s">
        <v>150</v>
      </c>
      <c r="B36" s="60" t="s">
        <v>114</v>
      </c>
      <c r="C36" s="60" t="s">
        <v>115</v>
      </c>
      <c r="D36" s="60" t="s">
        <v>116</v>
      </c>
      <c r="E36" s="65" t="s">
        <v>103</v>
      </c>
      <c r="F36" s="1"/>
      <c r="G36" s="1"/>
      <c r="H36" s="1"/>
      <c r="I36" s="1"/>
      <c r="J36" s="1"/>
      <c r="K36" s="1"/>
      <c r="L36" s="1"/>
      <c r="M36" s="1"/>
      <c r="N36" s="1"/>
    </row>
    <row r="37" spans="1:14" ht="15.75" customHeight="1">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250" t="s">
        <v>152</v>
      </c>
      <c r="B43" s="239"/>
      <c r="C43" s="239"/>
      <c r="D43" s="239"/>
      <c r="E43" s="239"/>
      <c r="F43" s="1"/>
      <c r="G43" s="1"/>
      <c r="H43" s="1"/>
      <c r="I43" s="1"/>
      <c r="J43" s="1"/>
      <c r="K43" s="1"/>
      <c r="L43" s="1"/>
      <c r="M43" s="1"/>
      <c r="N43" s="1"/>
    </row>
    <row r="44" spans="1:14" ht="15.75" customHeight="1">
      <c r="A44" s="41" t="s">
        <v>150</v>
      </c>
      <c r="B44" s="60" t="s">
        <v>114</v>
      </c>
      <c r="C44" s="60" t="s">
        <v>115</v>
      </c>
      <c r="D44" s="60" t="s">
        <v>116</v>
      </c>
      <c r="E44" s="65" t="s">
        <v>103</v>
      </c>
      <c r="F44" s="1"/>
      <c r="G44" s="1"/>
      <c r="H44" s="1"/>
      <c r="I44" s="1"/>
      <c r="J44" s="1"/>
      <c r="K44" s="1"/>
      <c r="L44" s="1"/>
      <c r="M44" s="1"/>
      <c r="N44" s="1"/>
    </row>
    <row r="45" spans="1:14" ht="15.75" customHeight="1">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8"/>
      <c r="D50" s="1"/>
      <c r="E50" s="1"/>
      <c r="F50" s="1"/>
      <c r="G50" s="1"/>
      <c r="H50" s="1"/>
      <c r="I50" s="1"/>
      <c r="J50" s="1"/>
      <c r="K50" s="1"/>
      <c r="L50" s="1"/>
      <c r="M50" s="1"/>
      <c r="N50" s="1"/>
    </row>
    <row r="51" spans="1:14" ht="15.75" customHeight="1">
      <c r="B51" s="30"/>
    </row>
    <row r="52" spans="1:14" ht="15.75" customHeight="1">
      <c r="B52" s="76"/>
    </row>
    <row r="53" spans="1:14" ht="15.75" customHeight="1">
      <c r="B53" s="76"/>
      <c r="C53" s="76"/>
    </row>
    <row r="54" spans="1:14" ht="15.75" customHeight="1">
      <c r="C54" s="76"/>
    </row>
    <row r="55" spans="1:14" ht="15.75" customHeight="1"/>
    <row r="56" spans="1:14" ht="15.75" customHeight="1"/>
    <row r="57" spans="1:14" ht="15.75" customHeight="1"/>
    <row r="58" spans="1:14" ht="15.75" customHeight="1">
      <c r="C58" s="76"/>
    </row>
    <row r="59" spans="1:14" ht="15.75" customHeight="1">
      <c r="C59" s="76"/>
    </row>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5" customWidth="1"/>
    <col min="2" max="5" width="17.5703125" customWidth="1"/>
    <col min="6" max="26" width="10" customWidth="1"/>
  </cols>
  <sheetData>
    <row r="1" spans="1:26" ht="19.5" customHeight="1">
      <c r="A1" s="236" t="s">
        <v>153</v>
      </c>
      <c r="B1" s="221"/>
      <c r="C1" s="221"/>
      <c r="D1" s="221"/>
      <c r="E1" s="221"/>
      <c r="F1" s="221"/>
      <c r="G1" s="221"/>
      <c r="H1" s="221"/>
      <c r="I1" s="221"/>
      <c r="J1" s="221"/>
      <c r="K1" s="221"/>
      <c r="L1" s="221"/>
      <c r="M1" s="221"/>
      <c r="N1" s="221"/>
    </row>
    <row r="2" spans="1:26">
      <c r="A2" s="1"/>
      <c r="B2" s="1"/>
      <c r="C2" s="1"/>
      <c r="D2" s="1"/>
      <c r="E2" s="1"/>
      <c r="F2" s="1"/>
      <c r="G2" s="1"/>
      <c r="H2" s="1"/>
      <c r="I2" s="1"/>
      <c r="J2" s="1"/>
      <c r="K2" s="1"/>
      <c r="L2" s="1"/>
      <c r="M2" s="1"/>
      <c r="N2" s="1"/>
    </row>
    <row r="3" spans="1:26" ht="30.75" customHeight="1">
      <c r="A3" s="241" t="s">
        <v>154</v>
      </c>
      <c r="B3" s="219"/>
      <c r="C3" s="219"/>
      <c r="D3" s="219"/>
      <c r="E3" s="219"/>
      <c r="F3" s="219"/>
      <c r="G3" s="219"/>
      <c r="H3" s="219"/>
      <c r="I3" s="219"/>
      <c r="J3" s="219"/>
      <c r="K3" s="219"/>
      <c r="L3" s="219"/>
      <c r="M3" s="219"/>
      <c r="N3" s="219"/>
    </row>
    <row r="4" spans="1:26">
      <c r="A4" s="1"/>
      <c r="B4" s="1"/>
      <c r="C4" s="1"/>
      <c r="D4" s="1"/>
      <c r="E4" s="1"/>
      <c r="F4" s="1"/>
      <c r="G4" s="1"/>
      <c r="H4" s="1"/>
      <c r="I4" s="1"/>
      <c r="J4" s="1"/>
      <c r="K4" s="1"/>
      <c r="L4" s="1"/>
      <c r="M4" s="1"/>
      <c r="N4" s="1"/>
    </row>
    <row r="5" spans="1:26">
      <c r="A5" s="1"/>
      <c r="B5" s="1"/>
      <c r="C5" s="1"/>
      <c r="D5" s="1"/>
      <c r="E5" s="1"/>
      <c r="F5" s="1"/>
      <c r="G5" s="1"/>
      <c r="H5" s="1"/>
      <c r="I5" s="1"/>
      <c r="J5" s="1"/>
      <c r="K5" s="1"/>
      <c r="L5" s="1"/>
      <c r="M5" s="1"/>
      <c r="N5" s="1"/>
    </row>
    <row r="6" spans="1:26" ht="22.5" customHeight="1">
      <c r="A6" s="41" t="s">
        <v>99</v>
      </c>
      <c r="B6" s="41" t="s">
        <v>114</v>
      </c>
      <c r="C6" s="41" t="s">
        <v>115</v>
      </c>
      <c r="D6" s="41" t="s">
        <v>116</v>
      </c>
      <c r="E6" s="41" t="s">
        <v>103</v>
      </c>
      <c r="F6" s="77"/>
      <c r="G6" s="77"/>
      <c r="H6" s="77"/>
      <c r="I6" s="77"/>
      <c r="J6" s="77"/>
      <c r="K6" s="77"/>
      <c r="L6" s="77"/>
      <c r="M6" s="77"/>
      <c r="N6" s="77"/>
      <c r="O6" s="78"/>
      <c r="P6" s="78"/>
      <c r="Q6" s="78"/>
      <c r="R6" s="78"/>
      <c r="S6" s="78"/>
      <c r="T6" s="78"/>
      <c r="U6" s="78"/>
      <c r="V6" s="78"/>
      <c r="W6" s="78"/>
      <c r="X6" s="78"/>
      <c r="Y6" s="78"/>
      <c r="Z6" s="78"/>
    </row>
    <row r="7" spans="1:26" ht="25.5" customHeight="1">
      <c r="A7" s="79" t="s">
        <v>155</v>
      </c>
      <c r="B7" s="251"/>
      <c r="C7" s="234"/>
      <c r="D7" s="235"/>
      <c r="E7" s="80"/>
      <c r="F7" s="1"/>
      <c r="G7" s="1"/>
      <c r="H7" s="1"/>
      <c r="I7" s="1"/>
      <c r="J7" s="1"/>
      <c r="K7" s="1"/>
      <c r="L7" s="1"/>
      <c r="M7" s="1"/>
      <c r="N7" s="1"/>
    </row>
    <row r="8" spans="1:26" ht="25.5" customHeight="1">
      <c r="A8" s="81"/>
      <c r="B8" s="82"/>
      <c r="C8" s="82"/>
      <c r="D8" s="82"/>
      <c r="E8" s="83"/>
      <c r="F8" s="1"/>
      <c r="G8" s="1"/>
      <c r="H8" s="1"/>
      <c r="I8" s="1"/>
      <c r="J8" s="1"/>
      <c r="K8" s="1"/>
      <c r="L8" s="1"/>
      <c r="M8" s="1"/>
      <c r="N8" s="1"/>
    </row>
    <row r="9" spans="1:26" ht="25.5" customHeight="1">
      <c r="A9" s="81"/>
      <c r="B9" s="82"/>
      <c r="C9" s="82"/>
      <c r="D9" s="82"/>
      <c r="E9" s="83"/>
      <c r="F9" s="1"/>
      <c r="G9" s="1"/>
      <c r="H9" s="1"/>
      <c r="I9" s="1"/>
      <c r="J9" s="1"/>
      <c r="K9" s="1"/>
      <c r="L9" s="1"/>
      <c r="M9" s="1"/>
      <c r="N9" s="1"/>
    </row>
    <row r="10" spans="1:26" ht="25.5" customHeight="1">
      <c r="A10" s="84" t="s">
        <v>156</v>
      </c>
      <c r="B10" s="85"/>
      <c r="C10" s="85"/>
      <c r="D10" s="85"/>
      <c r="E10" s="85"/>
      <c r="F10" s="1"/>
      <c r="G10" s="1"/>
      <c r="H10" s="1"/>
      <c r="I10" s="1"/>
      <c r="J10" s="1"/>
      <c r="K10" s="1"/>
      <c r="L10" s="1"/>
      <c r="M10" s="1"/>
      <c r="N10" s="1"/>
    </row>
    <row r="11" spans="1:26" ht="25.5" customHeight="1">
      <c r="A11" s="86" t="s">
        <v>157</v>
      </c>
      <c r="B11" s="82"/>
      <c r="C11" s="82"/>
      <c r="D11" s="82"/>
      <c r="E11" s="82"/>
      <c r="F11" s="1"/>
      <c r="G11" s="1"/>
      <c r="H11" s="1"/>
      <c r="I11" s="1"/>
      <c r="J11" s="1"/>
      <c r="K11" s="1"/>
      <c r="L11" s="1"/>
      <c r="M11" s="1"/>
      <c r="N11" s="1"/>
    </row>
    <row r="12" spans="1:26" ht="25.5" customHeight="1">
      <c r="A12" s="84" t="s">
        <v>158</v>
      </c>
      <c r="B12" s="85"/>
      <c r="C12" s="85"/>
      <c r="D12" s="85"/>
      <c r="E12" s="85"/>
      <c r="F12" s="1"/>
      <c r="G12" s="1"/>
      <c r="H12" s="1"/>
      <c r="I12" s="1"/>
      <c r="J12" s="1"/>
      <c r="K12" s="1"/>
      <c r="L12" s="1"/>
      <c r="M12" s="1"/>
      <c r="N12" s="1"/>
    </row>
    <row r="13" spans="1:26" ht="25.5" customHeight="1">
      <c r="A13" s="79" t="s">
        <v>159</v>
      </c>
      <c r="B13" s="252"/>
      <c r="C13" s="234"/>
      <c r="D13" s="235"/>
      <c r="E13" s="87"/>
      <c r="F13" s="1"/>
      <c r="G13" s="1"/>
      <c r="H13" s="1"/>
      <c r="I13" s="1"/>
      <c r="J13" s="1"/>
      <c r="K13" s="1"/>
      <c r="L13" s="1"/>
      <c r="M13" s="1"/>
      <c r="N13" s="1"/>
    </row>
    <row r="14" spans="1:26" ht="25.5" customHeight="1">
      <c r="A14" s="81"/>
      <c r="B14" s="82"/>
      <c r="C14" s="82"/>
      <c r="D14" s="82"/>
      <c r="E14" s="83"/>
      <c r="F14" s="1"/>
      <c r="G14" s="1"/>
      <c r="H14" s="1"/>
      <c r="I14" s="1"/>
      <c r="J14" s="1"/>
      <c r="K14" s="1"/>
      <c r="L14" s="1"/>
      <c r="M14" s="1"/>
      <c r="N14" s="1"/>
    </row>
    <row r="15" spans="1:26" ht="25.5" customHeight="1">
      <c r="A15" s="81"/>
      <c r="B15" s="82"/>
      <c r="C15" s="82"/>
      <c r="D15" s="82"/>
      <c r="E15" s="83"/>
      <c r="F15" s="1"/>
      <c r="G15" s="1"/>
      <c r="H15" s="1"/>
      <c r="I15" s="1"/>
      <c r="J15" s="1"/>
      <c r="K15" s="1"/>
      <c r="L15" s="1"/>
      <c r="M15" s="1"/>
      <c r="N15" s="1"/>
    </row>
    <row r="16" spans="1:26" ht="25.5" customHeight="1">
      <c r="A16" s="84" t="s">
        <v>160</v>
      </c>
      <c r="B16" s="85"/>
      <c r="C16" s="85"/>
      <c r="D16" s="85"/>
      <c r="E16" s="85"/>
      <c r="F16" s="1"/>
      <c r="G16" s="1"/>
      <c r="H16" s="1"/>
      <c r="I16" s="1"/>
      <c r="J16" s="1"/>
      <c r="K16" s="1"/>
      <c r="L16" s="1"/>
      <c r="M16" s="1"/>
      <c r="N16" s="1"/>
    </row>
    <row r="17" spans="1:14" ht="25.5" customHeight="1">
      <c r="A17" s="88" t="s">
        <v>161</v>
      </c>
      <c r="B17" s="85"/>
      <c r="C17" s="85"/>
      <c r="D17" s="85"/>
      <c r="E17" s="85"/>
      <c r="F17" s="1"/>
      <c r="G17" s="1"/>
      <c r="H17" s="1"/>
      <c r="I17" s="1"/>
      <c r="J17" s="1"/>
      <c r="K17" s="1"/>
      <c r="L17" s="1"/>
      <c r="M17" s="1"/>
      <c r="N17" s="1"/>
    </row>
    <row r="18" spans="1:14" ht="25.5" customHeight="1">
      <c r="A18" s="81"/>
      <c r="B18" s="82"/>
      <c r="C18" s="82"/>
      <c r="D18" s="82"/>
      <c r="E18" s="83"/>
      <c r="F18" s="1"/>
      <c r="G18" s="1"/>
      <c r="H18" s="1"/>
      <c r="I18" s="1"/>
      <c r="J18" s="1"/>
      <c r="K18" s="1"/>
      <c r="L18" s="1"/>
      <c r="M18" s="1"/>
      <c r="N18" s="1"/>
    </row>
    <row r="19" spans="1:14" ht="25.5" customHeight="1">
      <c r="A19" s="81"/>
      <c r="B19" s="82"/>
      <c r="C19" s="82"/>
      <c r="D19" s="82"/>
      <c r="E19" s="83"/>
      <c r="F19" s="1"/>
      <c r="G19" s="1"/>
      <c r="H19" s="1"/>
      <c r="I19" s="1"/>
      <c r="J19" s="1"/>
      <c r="K19" s="1"/>
      <c r="L19" s="1"/>
      <c r="M19" s="1"/>
      <c r="N19" s="1"/>
    </row>
    <row r="20" spans="1:14" ht="25.5" customHeight="1">
      <c r="A20" s="81"/>
      <c r="B20" s="82"/>
      <c r="C20" s="82"/>
      <c r="D20" s="82"/>
      <c r="E20" s="83"/>
      <c r="F20" s="1"/>
      <c r="G20" s="1"/>
      <c r="H20" s="1"/>
      <c r="I20" s="1"/>
      <c r="J20" s="1"/>
      <c r="K20" s="1"/>
      <c r="L20" s="1"/>
      <c r="M20" s="1"/>
      <c r="N20" s="1"/>
    </row>
    <row r="21" spans="1:14" ht="25.5" customHeight="1">
      <c r="A21" s="81"/>
      <c r="B21" s="82"/>
      <c r="C21" s="82"/>
      <c r="D21" s="82"/>
      <c r="E21" s="83"/>
      <c r="F21" s="1"/>
      <c r="G21" s="1"/>
      <c r="H21" s="1"/>
      <c r="I21" s="1"/>
      <c r="J21" s="1"/>
      <c r="K21" s="1"/>
      <c r="L21" s="1"/>
      <c r="M21" s="1"/>
      <c r="N21" s="1"/>
    </row>
    <row r="22" spans="1:14" ht="25.5" customHeight="1">
      <c r="A22" s="81"/>
      <c r="B22" s="82"/>
      <c r="C22" s="82"/>
      <c r="D22" s="82"/>
      <c r="E22" s="83"/>
      <c r="F22" s="1"/>
      <c r="G22" s="1"/>
      <c r="H22" s="1"/>
      <c r="I22" s="1"/>
      <c r="J22" s="1"/>
      <c r="K22" s="1"/>
      <c r="L22" s="1"/>
      <c r="M22" s="1"/>
      <c r="N22" s="1"/>
    </row>
    <row r="23" spans="1:14" ht="25.5" customHeight="1">
      <c r="A23" s="81"/>
      <c r="B23" s="82"/>
      <c r="C23" s="82"/>
      <c r="D23" s="82"/>
      <c r="E23" s="83"/>
      <c r="F23" s="1"/>
      <c r="G23" s="1"/>
      <c r="H23" s="1"/>
      <c r="I23" s="1"/>
      <c r="J23" s="1"/>
      <c r="K23" s="1"/>
      <c r="L23" s="1"/>
      <c r="M23" s="1"/>
      <c r="N23" s="1"/>
    </row>
    <row r="24" spans="1:14" ht="25.5" customHeight="1">
      <c r="A24" s="84" t="s">
        <v>162</v>
      </c>
      <c r="B24" s="85"/>
      <c r="C24" s="85"/>
      <c r="D24" s="85"/>
      <c r="E24" s="85"/>
      <c r="F24" s="1"/>
      <c r="G24" s="1"/>
      <c r="H24" s="1"/>
      <c r="I24" s="1"/>
      <c r="J24" s="1"/>
      <c r="K24" s="1"/>
      <c r="L24" s="1"/>
      <c r="M24" s="1"/>
      <c r="N24" s="1"/>
    </row>
    <row r="25" spans="1:14" ht="25.5" customHeight="1">
      <c r="A25" s="88" t="s">
        <v>163</v>
      </c>
      <c r="B25" s="85"/>
      <c r="C25" s="85"/>
      <c r="D25" s="85"/>
      <c r="E25" s="85"/>
      <c r="F25" s="1"/>
      <c r="G25" s="1"/>
      <c r="H25" s="1"/>
      <c r="I25" s="1"/>
      <c r="J25" s="1"/>
      <c r="K25" s="1"/>
      <c r="L25" s="1"/>
      <c r="M25" s="1"/>
      <c r="N25" s="1"/>
    </row>
    <row r="26" spans="1:14" ht="25.5" customHeight="1">
      <c r="A26" s="253" t="s">
        <v>164</v>
      </c>
      <c r="B26" s="89"/>
      <c r="C26" s="89"/>
      <c r="D26" s="89"/>
      <c r="E26" s="89"/>
      <c r="F26" s="1"/>
      <c r="G26" s="1"/>
      <c r="H26" s="1"/>
      <c r="I26" s="1"/>
      <c r="J26" s="1"/>
      <c r="K26" s="1"/>
      <c r="L26" s="1"/>
      <c r="M26" s="1"/>
      <c r="N26" s="1"/>
    </row>
    <row r="27" spans="1:14" ht="25.5" customHeight="1">
      <c r="A27" s="232"/>
      <c r="B27" s="89"/>
      <c r="C27" s="89"/>
      <c r="D27" s="89"/>
      <c r="E27" s="89"/>
      <c r="F27" s="1"/>
      <c r="G27" s="1"/>
      <c r="H27" s="1"/>
      <c r="I27" s="1"/>
      <c r="J27" s="1"/>
      <c r="K27" s="1"/>
      <c r="L27" s="1"/>
      <c r="M27" s="1"/>
      <c r="N27" s="1"/>
    </row>
    <row r="28" spans="1:14" ht="25.5" customHeight="1">
      <c r="A28" s="90" t="s">
        <v>165</v>
      </c>
      <c r="B28" s="91"/>
      <c r="C28" s="91"/>
      <c r="D28" s="91"/>
      <c r="E28" s="91"/>
      <c r="F28" s="1"/>
      <c r="G28" s="1"/>
      <c r="H28" s="1"/>
      <c r="I28" s="1"/>
      <c r="J28" s="1"/>
      <c r="K28" s="1"/>
      <c r="L28" s="1"/>
      <c r="M28" s="1"/>
      <c r="N28" s="1"/>
    </row>
    <row r="29" spans="1:14" ht="25.5" customHeight="1">
      <c r="A29" s="86" t="s">
        <v>166</v>
      </c>
      <c r="B29" s="92"/>
      <c r="C29" s="92"/>
      <c r="D29" s="92"/>
      <c r="E29" s="93"/>
      <c r="F29" s="1"/>
      <c r="G29" s="1"/>
      <c r="H29" s="1"/>
      <c r="I29" s="1"/>
      <c r="J29" s="1"/>
      <c r="K29" s="1"/>
      <c r="L29" s="1"/>
      <c r="M29" s="1"/>
      <c r="N29" s="1"/>
    </row>
    <row r="30" spans="1:14" ht="25.5" customHeight="1">
      <c r="A30" s="94" t="s">
        <v>167</v>
      </c>
      <c r="B30" s="95"/>
      <c r="C30" s="95"/>
      <c r="D30" s="95"/>
      <c r="E30" s="95"/>
      <c r="F30" s="1"/>
      <c r="G30" s="1"/>
      <c r="H30" s="1"/>
      <c r="I30" s="1"/>
      <c r="J30" s="1"/>
      <c r="K30" s="1"/>
      <c r="L30" s="1"/>
      <c r="M30" s="1"/>
      <c r="N30" s="1"/>
    </row>
    <row r="31" spans="1:14" ht="15.75" customHeight="1">
      <c r="A31" s="1"/>
      <c r="B31" s="1"/>
      <c r="C31" s="1"/>
      <c r="D31" s="1"/>
      <c r="E31" s="1"/>
      <c r="F31" s="1"/>
      <c r="G31" s="1"/>
      <c r="H31" s="1"/>
      <c r="I31" s="1"/>
      <c r="J31" s="1"/>
      <c r="K31" s="1"/>
      <c r="L31" s="1"/>
      <c r="M31" s="1"/>
      <c r="N31" s="1"/>
    </row>
    <row r="32" spans="1:14" ht="15.75" customHeight="1">
      <c r="A32" s="1"/>
      <c r="B32" s="1"/>
      <c r="C32" s="1"/>
      <c r="D32" s="1"/>
      <c r="E32" s="1"/>
      <c r="F32" s="1"/>
      <c r="G32" s="1"/>
      <c r="H32" s="1"/>
      <c r="I32" s="1"/>
      <c r="J32" s="1"/>
      <c r="K32" s="1"/>
      <c r="L32" s="1"/>
      <c r="M32" s="1"/>
      <c r="N32" s="1"/>
    </row>
    <row r="33" spans="1:14" ht="15.75" customHeight="1">
      <c r="A33" s="1"/>
      <c r="B33" s="1"/>
      <c r="C33" s="1"/>
      <c r="D33" s="1"/>
      <c r="E33" s="1"/>
      <c r="F33" s="1"/>
      <c r="G33" s="1"/>
      <c r="H33" s="1"/>
      <c r="I33" s="1"/>
      <c r="J33" s="1"/>
      <c r="K33" s="1"/>
      <c r="L33" s="1"/>
      <c r="M33" s="1"/>
      <c r="N33" s="1"/>
    </row>
    <row r="34" spans="1:14" ht="15.75" customHeight="1">
      <c r="A34" s="1"/>
      <c r="B34" s="1"/>
      <c r="C34" s="1"/>
      <c r="D34" s="1"/>
      <c r="E34" s="1"/>
      <c r="F34" s="1"/>
      <c r="G34" s="1"/>
      <c r="H34" s="1"/>
      <c r="I34" s="1"/>
      <c r="J34" s="1"/>
      <c r="K34" s="1"/>
      <c r="L34" s="1"/>
      <c r="M34" s="1"/>
      <c r="N34" s="1"/>
    </row>
    <row r="35" spans="1:14" ht="15.75" customHeight="1">
      <c r="A35" s="1"/>
      <c r="B35" s="1"/>
      <c r="C35" s="1"/>
      <c r="D35" s="1"/>
      <c r="E35" s="1"/>
      <c r="F35" s="1"/>
      <c r="G35" s="1"/>
      <c r="H35" s="1"/>
      <c r="I35" s="1"/>
      <c r="J35" s="1"/>
      <c r="K35" s="1"/>
      <c r="L35" s="1"/>
      <c r="M35" s="1"/>
      <c r="N35" s="1"/>
    </row>
    <row r="36" spans="1:14" ht="15.75" customHeight="1">
      <c r="A36" s="1"/>
      <c r="B36" s="1"/>
      <c r="C36" s="1"/>
      <c r="D36" s="1"/>
      <c r="E36" s="1"/>
      <c r="F36" s="1"/>
      <c r="G36" s="1"/>
      <c r="H36" s="1"/>
      <c r="I36" s="1"/>
      <c r="J36" s="1"/>
      <c r="K36" s="1"/>
      <c r="L36" s="1"/>
      <c r="M36" s="1"/>
      <c r="N36" s="1"/>
    </row>
    <row r="37" spans="1:14" ht="15.75" customHeight="1">
      <c r="A37" s="1"/>
      <c r="B37" s="1"/>
      <c r="C37" s="1"/>
      <c r="D37" s="1"/>
      <c r="E37" s="1"/>
      <c r="F37" s="1"/>
      <c r="G37" s="1"/>
      <c r="H37" s="1"/>
      <c r="I37" s="1"/>
      <c r="J37" s="1"/>
      <c r="K37" s="1"/>
      <c r="L37" s="1"/>
      <c r="M37" s="1"/>
      <c r="N37" s="1"/>
    </row>
    <row r="38" spans="1:14" ht="15.75" customHeight="1">
      <c r="A38" s="1"/>
      <c r="B38" s="1"/>
      <c r="C38" s="1"/>
      <c r="D38" s="1"/>
      <c r="E38" s="1"/>
      <c r="F38" s="1"/>
      <c r="G38" s="1"/>
      <c r="H38" s="1"/>
      <c r="I38" s="1"/>
      <c r="J38" s="1"/>
      <c r="K38" s="1"/>
      <c r="L38" s="1"/>
      <c r="M38" s="1"/>
      <c r="N38" s="1"/>
    </row>
    <row r="39" spans="1:14" ht="15.75" customHeight="1">
      <c r="A39" s="1"/>
      <c r="B39" s="1"/>
      <c r="C39" s="1"/>
      <c r="D39" s="1"/>
      <c r="E39" s="1"/>
      <c r="F39" s="1"/>
      <c r="G39" s="1"/>
      <c r="H39" s="1"/>
      <c r="I39" s="1"/>
      <c r="J39" s="1"/>
      <c r="K39" s="1"/>
      <c r="L39" s="1"/>
      <c r="M39" s="1"/>
      <c r="N39" s="1"/>
    </row>
    <row r="40" spans="1:14" ht="15.75" customHeight="1">
      <c r="A40" s="1"/>
      <c r="B40" s="1"/>
      <c r="C40" s="1"/>
      <c r="D40" s="1"/>
      <c r="E40" s="1"/>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3:N3"/>
    <mergeCell ref="B7:D7"/>
    <mergeCell ref="B13:D13"/>
    <mergeCell ref="A26:A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6.85546875" customWidth="1"/>
    <col min="2" max="5" width="19.140625" customWidth="1"/>
    <col min="6" max="26" width="10" customWidth="1"/>
  </cols>
  <sheetData>
    <row r="1" spans="1:14" ht="21" customHeight="1">
      <c r="A1" s="236" t="s">
        <v>168</v>
      </c>
      <c r="B1" s="221"/>
      <c r="C1" s="221"/>
      <c r="D1" s="221"/>
      <c r="E1" s="221"/>
      <c r="F1" s="221"/>
      <c r="G1" s="221"/>
      <c r="H1" s="221"/>
      <c r="I1" s="221"/>
      <c r="J1" s="221"/>
      <c r="K1" s="221"/>
      <c r="L1" s="221"/>
      <c r="M1" s="221"/>
      <c r="N1" s="221"/>
    </row>
    <row r="2" spans="1:14">
      <c r="A2" s="1"/>
      <c r="B2" s="1"/>
      <c r="C2" s="1"/>
      <c r="D2" s="1"/>
      <c r="E2" s="1"/>
      <c r="F2" s="1"/>
      <c r="G2" s="1"/>
      <c r="H2" s="1"/>
      <c r="I2" s="1"/>
    </row>
    <row r="3" spans="1:14" ht="41.25" customHeight="1">
      <c r="A3" s="241" t="s">
        <v>169</v>
      </c>
      <c r="B3" s="219"/>
      <c r="C3" s="219"/>
      <c r="D3" s="219"/>
      <c r="E3" s="219"/>
      <c r="F3" s="219"/>
      <c r="G3" s="219"/>
      <c r="H3" s="219"/>
      <c r="I3" s="219"/>
      <c r="J3" s="219"/>
      <c r="K3" s="219"/>
      <c r="L3" s="219"/>
      <c r="M3" s="219"/>
      <c r="N3" s="219"/>
    </row>
    <row r="4" spans="1:14">
      <c r="A4" s="1"/>
      <c r="B4" s="1"/>
      <c r="C4" s="1"/>
      <c r="D4" s="1"/>
      <c r="E4" s="1"/>
      <c r="F4" s="1"/>
      <c r="G4" s="1"/>
      <c r="H4" s="1"/>
      <c r="I4" s="1"/>
    </row>
    <row r="5" spans="1:14">
      <c r="A5" s="1"/>
      <c r="B5" s="1"/>
      <c r="C5" s="1"/>
      <c r="D5" s="1"/>
      <c r="E5" s="1"/>
      <c r="F5" s="1"/>
      <c r="G5" s="1"/>
      <c r="H5" s="1"/>
      <c r="I5" s="1"/>
    </row>
    <row r="6" spans="1:14">
      <c r="A6" s="1" t="s">
        <v>170</v>
      </c>
      <c r="B6" s="1"/>
      <c r="C6" s="1"/>
      <c r="D6" s="1"/>
      <c r="E6" s="1"/>
      <c r="F6" s="1"/>
      <c r="G6" s="1"/>
      <c r="H6" s="1"/>
      <c r="I6" s="1"/>
    </row>
    <row r="7" spans="1:14">
      <c r="A7" s="1" t="s">
        <v>171</v>
      </c>
      <c r="B7" s="1"/>
      <c r="C7" s="1"/>
      <c r="D7" s="1"/>
      <c r="E7" s="1"/>
      <c r="F7" s="1"/>
      <c r="G7" s="1"/>
      <c r="H7" s="1"/>
      <c r="I7" s="1"/>
    </row>
    <row r="8" spans="1:14">
      <c r="A8" s="1" t="s">
        <v>172</v>
      </c>
      <c r="B8" s="1"/>
      <c r="C8" s="1"/>
      <c r="D8" s="1"/>
      <c r="E8" s="1"/>
      <c r="F8" s="1"/>
      <c r="G8" s="1"/>
      <c r="H8" s="1"/>
      <c r="I8" s="1"/>
    </row>
    <row r="9" spans="1:14">
      <c r="A9" s="1" t="s">
        <v>173</v>
      </c>
      <c r="B9" s="1"/>
      <c r="C9" s="1"/>
      <c r="D9" s="1"/>
      <c r="E9" s="1"/>
      <c r="F9" s="1"/>
      <c r="G9" s="1"/>
      <c r="H9" s="1"/>
      <c r="I9" s="1"/>
    </row>
    <row r="10" spans="1:14">
      <c r="A10" s="1" t="s">
        <v>174</v>
      </c>
      <c r="B10" s="1"/>
      <c r="C10" s="1"/>
      <c r="D10" s="1"/>
      <c r="E10" s="1"/>
      <c r="F10" s="1"/>
      <c r="G10" s="1"/>
      <c r="H10" s="1"/>
      <c r="I10" s="1"/>
    </row>
    <row r="11" spans="1:14">
      <c r="A11" s="1" t="s">
        <v>175</v>
      </c>
      <c r="B11" s="1"/>
      <c r="C11" s="1"/>
      <c r="D11" s="1"/>
      <c r="E11" s="1"/>
      <c r="F11" s="1"/>
      <c r="G11" s="1"/>
      <c r="H11" s="1"/>
      <c r="I11" s="1"/>
    </row>
    <row r="12" spans="1:14">
      <c r="A12" s="1" t="s">
        <v>176</v>
      </c>
      <c r="B12" s="1"/>
      <c r="C12" s="1"/>
      <c r="D12" s="1"/>
      <c r="E12" s="1"/>
      <c r="F12" s="1"/>
      <c r="G12" s="1"/>
      <c r="H12" s="1"/>
      <c r="I12" s="1"/>
    </row>
    <row r="13" spans="1:14">
      <c r="A13" s="1" t="s">
        <v>177</v>
      </c>
      <c r="B13" s="1"/>
      <c r="C13" s="1"/>
      <c r="D13" s="1"/>
      <c r="E13" s="1"/>
      <c r="F13" s="1"/>
      <c r="G13" s="1"/>
      <c r="H13" s="1"/>
      <c r="I13" s="1"/>
    </row>
    <row r="14" spans="1:14">
      <c r="A14" s="1"/>
      <c r="B14" s="1"/>
      <c r="C14" s="1"/>
      <c r="D14" s="1"/>
      <c r="E14" s="1"/>
      <c r="F14" s="1"/>
      <c r="G14" s="1"/>
      <c r="H14" s="1"/>
      <c r="I14" s="1"/>
    </row>
    <row r="15" spans="1:14">
      <c r="A15" s="1" t="s">
        <v>178</v>
      </c>
      <c r="B15" s="1"/>
      <c r="C15" s="1"/>
      <c r="D15" s="1"/>
      <c r="E15" s="1"/>
      <c r="F15" s="1"/>
      <c r="G15" s="1"/>
      <c r="H15" s="1"/>
      <c r="I15" s="1"/>
    </row>
    <row r="16" spans="1:14">
      <c r="A16" s="1"/>
      <c r="B16" s="1"/>
      <c r="C16" s="1"/>
      <c r="D16" s="1"/>
      <c r="E16" s="1"/>
      <c r="F16" s="1"/>
      <c r="G16" s="1"/>
      <c r="H16" s="1"/>
      <c r="I16" s="1"/>
    </row>
    <row r="17" spans="1:26">
      <c r="A17" s="1"/>
      <c r="B17" s="1"/>
      <c r="C17" s="1"/>
      <c r="D17" s="1"/>
      <c r="E17" s="1"/>
      <c r="F17" s="1"/>
      <c r="G17" s="1"/>
      <c r="H17" s="1"/>
      <c r="I17" s="1"/>
    </row>
    <row r="18" spans="1:26" ht="22.5" customHeight="1">
      <c r="A18" s="96" t="s">
        <v>99</v>
      </c>
      <c r="B18" s="97" t="s">
        <v>100</v>
      </c>
      <c r="C18" s="97" t="s">
        <v>101</v>
      </c>
      <c r="D18" s="97" t="s">
        <v>102</v>
      </c>
      <c r="E18" s="97" t="s">
        <v>179</v>
      </c>
      <c r="F18" s="98"/>
      <c r="G18" s="98"/>
      <c r="H18" s="98"/>
      <c r="I18" s="98"/>
      <c r="J18" s="99"/>
      <c r="K18" s="99"/>
      <c r="L18" s="99"/>
      <c r="M18" s="99"/>
      <c r="N18" s="99"/>
      <c r="O18" s="99"/>
      <c r="P18" s="99"/>
      <c r="Q18" s="99"/>
      <c r="R18" s="99"/>
      <c r="S18" s="99"/>
      <c r="T18" s="99"/>
      <c r="U18" s="99"/>
      <c r="V18" s="99"/>
      <c r="W18" s="99"/>
      <c r="X18" s="99"/>
      <c r="Y18" s="99"/>
      <c r="Z18" s="99"/>
    </row>
    <row r="19" spans="1:26" ht="22.5" customHeight="1">
      <c r="A19" s="255" t="s">
        <v>180</v>
      </c>
      <c r="B19" s="234"/>
      <c r="C19" s="234"/>
      <c r="D19" s="234"/>
      <c r="E19" s="235"/>
      <c r="F19" s="98"/>
      <c r="G19" s="98"/>
      <c r="H19" s="98"/>
      <c r="I19" s="98"/>
      <c r="J19" s="99"/>
      <c r="K19" s="99"/>
      <c r="L19" s="99"/>
      <c r="M19" s="99"/>
      <c r="N19" s="99"/>
      <c r="O19" s="99"/>
      <c r="P19" s="99"/>
      <c r="Q19" s="99"/>
      <c r="R19" s="99"/>
      <c r="S19" s="99"/>
      <c r="T19" s="99"/>
      <c r="U19" s="99"/>
      <c r="V19" s="99"/>
      <c r="W19" s="99"/>
      <c r="X19" s="99"/>
      <c r="Y19" s="99"/>
      <c r="Z19" s="99"/>
    </row>
    <row r="20" spans="1:26" ht="22.5" customHeight="1">
      <c r="A20" s="100"/>
      <c r="B20" s="100"/>
      <c r="C20" s="101"/>
      <c r="D20" s="101"/>
      <c r="E20" s="101"/>
      <c r="F20" s="98"/>
      <c r="G20" s="98"/>
      <c r="H20" s="98"/>
      <c r="I20" s="98"/>
      <c r="J20" s="99"/>
      <c r="K20" s="99"/>
      <c r="L20" s="99"/>
      <c r="M20" s="99"/>
      <c r="N20" s="99"/>
      <c r="O20" s="99"/>
      <c r="P20" s="99"/>
      <c r="Q20" s="99"/>
      <c r="R20" s="99"/>
      <c r="S20" s="99"/>
      <c r="T20" s="99"/>
      <c r="U20" s="99"/>
      <c r="V20" s="99"/>
      <c r="W20" s="99"/>
      <c r="X20" s="99"/>
      <c r="Y20" s="99"/>
      <c r="Z20" s="99"/>
    </row>
    <row r="21" spans="1:26" ht="22.5" customHeight="1">
      <c r="A21" s="102"/>
      <c r="B21" s="103"/>
      <c r="C21" s="104"/>
      <c r="D21" s="103"/>
      <c r="E21" s="104"/>
      <c r="F21" s="98"/>
      <c r="G21" s="98"/>
      <c r="H21" s="98"/>
      <c r="I21" s="98"/>
      <c r="J21" s="99"/>
      <c r="K21" s="99"/>
      <c r="L21" s="99"/>
      <c r="M21" s="99"/>
      <c r="N21" s="99"/>
      <c r="O21" s="99"/>
      <c r="P21" s="99"/>
      <c r="Q21" s="99"/>
      <c r="R21" s="99"/>
      <c r="S21" s="99"/>
      <c r="T21" s="99"/>
      <c r="U21" s="99"/>
      <c r="V21" s="99"/>
      <c r="W21" s="99"/>
      <c r="X21" s="99"/>
      <c r="Y21" s="99"/>
      <c r="Z21" s="99"/>
    </row>
    <row r="22" spans="1:26" ht="22.5" customHeight="1">
      <c r="A22" s="102"/>
      <c r="B22" s="103"/>
      <c r="C22" s="104"/>
      <c r="D22" s="103"/>
      <c r="E22" s="104"/>
      <c r="F22" s="98"/>
      <c r="G22" s="98"/>
      <c r="H22" s="98"/>
      <c r="I22" s="98"/>
      <c r="J22" s="99"/>
      <c r="K22" s="99"/>
      <c r="L22" s="99"/>
      <c r="M22" s="99"/>
      <c r="N22" s="99"/>
      <c r="O22" s="99"/>
      <c r="P22" s="99"/>
      <c r="Q22" s="99"/>
      <c r="R22" s="99"/>
      <c r="S22" s="99"/>
      <c r="T22" s="99"/>
      <c r="U22" s="99"/>
      <c r="V22" s="99"/>
      <c r="W22" s="99"/>
      <c r="X22" s="99"/>
      <c r="Y22" s="99"/>
      <c r="Z22" s="99"/>
    </row>
    <row r="23" spans="1:26" ht="22.5" customHeight="1">
      <c r="A23" s="105" t="s">
        <v>181</v>
      </c>
      <c r="B23" s="106"/>
      <c r="C23" s="106"/>
      <c r="D23" s="106"/>
      <c r="E23" s="106"/>
      <c r="F23" s="98"/>
      <c r="G23" s="98"/>
      <c r="H23" s="98"/>
      <c r="I23" s="98"/>
      <c r="J23" s="99"/>
      <c r="K23" s="99"/>
      <c r="L23" s="99"/>
      <c r="M23" s="99"/>
      <c r="N23" s="99"/>
      <c r="O23" s="99"/>
      <c r="P23" s="99"/>
      <c r="Q23" s="99"/>
      <c r="R23" s="99"/>
      <c r="S23" s="99"/>
      <c r="T23" s="99"/>
      <c r="U23" s="99"/>
      <c r="V23" s="99"/>
      <c r="W23" s="99"/>
      <c r="X23" s="99"/>
      <c r="Y23" s="99"/>
      <c r="Z23" s="99"/>
    </row>
    <row r="24" spans="1:26" ht="22.5" customHeight="1">
      <c r="A24" s="256" t="s">
        <v>182</v>
      </c>
      <c r="B24" s="239"/>
      <c r="C24" s="239"/>
      <c r="D24" s="239"/>
      <c r="E24" s="248"/>
      <c r="F24" s="98"/>
      <c r="G24" s="98"/>
      <c r="H24" s="98"/>
      <c r="I24" s="98"/>
      <c r="J24" s="99"/>
      <c r="K24" s="99"/>
      <c r="L24" s="99"/>
      <c r="M24" s="99"/>
      <c r="N24" s="99"/>
      <c r="O24" s="99"/>
      <c r="P24" s="99"/>
      <c r="Q24" s="99"/>
      <c r="R24" s="99"/>
      <c r="S24" s="99"/>
      <c r="T24" s="99"/>
      <c r="U24" s="99"/>
      <c r="V24" s="99"/>
      <c r="W24" s="99"/>
      <c r="X24" s="99"/>
      <c r="Y24" s="99"/>
      <c r="Z24" s="99"/>
    </row>
    <row r="25" spans="1:26" ht="22.5" customHeight="1">
      <c r="A25" s="100"/>
      <c r="B25" s="107"/>
      <c r="C25" s="107"/>
      <c r="D25" s="107"/>
      <c r="E25" s="107"/>
      <c r="F25" s="98"/>
      <c r="G25" s="98"/>
      <c r="H25" s="98"/>
      <c r="I25" s="98"/>
      <c r="J25" s="99"/>
      <c r="K25" s="99"/>
      <c r="L25" s="99"/>
      <c r="M25" s="99"/>
      <c r="N25" s="99"/>
      <c r="O25" s="99"/>
      <c r="P25" s="99"/>
      <c r="Q25" s="99"/>
      <c r="R25" s="99"/>
      <c r="S25" s="99"/>
      <c r="T25" s="99"/>
      <c r="U25" s="99"/>
      <c r="V25" s="99"/>
      <c r="W25" s="99"/>
      <c r="X25" s="99"/>
      <c r="Y25" s="99"/>
      <c r="Z25" s="99"/>
    </row>
    <row r="26" spans="1:26" ht="22.5" customHeight="1">
      <c r="A26" s="100"/>
      <c r="B26" s="107"/>
      <c r="C26" s="107"/>
      <c r="D26" s="107"/>
      <c r="E26" s="107"/>
      <c r="F26" s="98"/>
      <c r="G26" s="98"/>
      <c r="H26" s="98"/>
      <c r="I26" s="98"/>
      <c r="J26" s="99"/>
      <c r="K26" s="99"/>
      <c r="L26" s="99"/>
      <c r="M26" s="99"/>
      <c r="N26" s="99"/>
      <c r="O26" s="99"/>
      <c r="P26" s="99"/>
      <c r="Q26" s="99"/>
      <c r="R26" s="99"/>
      <c r="S26" s="99"/>
      <c r="T26" s="99"/>
      <c r="U26" s="99"/>
      <c r="V26" s="99"/>
      <c r="W26" s="99"/>
      <c r="X26" s="99"/>
      <c r="Y26" s="99"/>
      <c r="Z26" s="99"/>
    </row>
    <row r="27" spans="1:26" ht="30" customHeight="1">
      <c r="A27" s="100"/>
      <c r="B27" s="108"/>
      <c r="C27" s="107"/>
      <c r="D27" s="107"/>
      <c r="E27" s="107"/>
      <c r="F27" s="98"/>
      <c r="G27" s="109"/>
      <c r="H27" s="98"/>
      <c r="I27" s="98"/>
      <c r="J27" s="99"/>
      <c r="K27" s="99"/>
      <c r="L27" s="99"/>
      <c r="M27" s="99"/>
      <c r="N27" s="99"/>
      <c r="O27" s="99"/>
      <c r="P27" s="99"/>
      <c r="Q27" s="99"/>
      <c r="R27" s="99"/>
      <c r="S27" s="99"/>
      <c r="T27" s="99"/>
      <c r="U27" s="99"/>
      <c r="V27" s="99"/>
      <c r="W27" s="99"/>
      <c r="X27" s="99"/>
      <c r="Y27" s="99"/>
      <c r="Z27" s="99"/>
    </row>
    <row r="28" spans="1:26" ht="22.5" customHeight="1">
      <c r="A28" s="100"/>
      <c r="B28" s="107"/>
      <c r="C28" s="107"/>
      <c r="D28" s="107"/>
      <c r="E28" s="107"/>
      <c r="F28" s="98"/>
      <c r="G28" s="98"/>
      <c r="H28" s="98"/>
      <c r="I28" s="98"/>
      <c r="J28" s="99"/>
      <c r="K28" s="99"/>
      <c r="L28" s="99"/>
      <c r="M28" s="99"/>
      <c r="N28" s="99"/>
      <c r="O28" s="99"/>
      <c r="P28" s="99"/>
      <c r="Q28" s="99"/>
      <c r="R28" s="99"/>
      <c r="S28" s="99"/>
      <c r="T28" s="99"/>
      <c r="U28" s="99"/>
      <c r="V28" s="99"/>
      <c r="W28" s="99"/>
      <c r="X28" s="99"/>
      <c r="Y28" s="99"/>
      <c r="Z28" s="99"/>
    </row>
    <row r="29" spans="1:26" ht="22.5" customHeight="1">
      <c r="A29" s="100"/>
      <c r="B29" s="107"/>
      <c r="C29" s="107"/>
      <c r="D29" s="107"/>
      <c r="E29" s="107"/>
      <c r="F29" s="98"/>
      <c r="G29" s="98"/>
      <c r="H29" s="98"/>
      <c r="I29" s="98"/>
      <c r="J29" s="99"/>
      <c r="K29" s="99"/>
      <c r="L29" s="99"/>
      <c r="M29" s="99"/>
      <c r="N29" s="99"/>
      <c r="O29" s="99"/>
      <c r="P29" s="99"/>
      <c r="Q29" s="99"/>
      <c r="R29" s="99"/>
      <c r="S29" s="99"/>
      <c r="T29" s="99"/>
      <c r="U29" s="99"/>
      <c r="V29" s="99"/>
      <c r="W29" s="99"/>
      <c r="X29" s="99"/>
      <c r="Y29" s="99"/>
      <c r="Z29" s="99"/>
    </row>
    <row r="30" spans="1:26" ht="22.5" customHeight="1">
      <c r="A30" s="100"/>
      <c r="B30" s="107"/>
      <c r="C30" s="107"/>
      <c r="D30" s="107"/>
      <c r="E30" s="107"/>
      <c r="F30" s="98"/>
      <c r="G30" s="98"/>
      <c r="H30" s="98"/>
      <c r="I30" s="98"/>
      <c r="J30" s="99"/>
      <c r="K30" s="99"/>
      <c r="L30" s="99"/>
      <c r="M30" s="99"/>
      <c r="N30" s="99"/>
      <c r="O30" s="99"/>
      <c r="P30" s="99"/>
      <c r="Q30" s="99"/>
      <c r="R30" s="99"/>
      <c r="S30" s="99"/>
      <c r="T30" s="99"/>
      <c r="U30" s="99"/>
      <c r="V30" s="99"/>
      <c r="W30" s="99"/>
      <c r="X30" s="99"/>
      <c r="Y30" s="99"/>
      <c r="Z30" s="99"/>
    </row>
    <row r="31" spans="1:26" ht="22.5" customHeight="1">
      <c r="A31" s="100"/>
      <c r="B31" s="107"/>
      <c r="C31" s="107"/>
      <c r="D31" s="107"/>
      <c r="E31" s="107"/>
      <c r="F31" s="98"/>
      <c r="G31" s="98"/>
      <c r="H31" s="98"/>
      <c r="I31" s="98"/>
      <c r="J31" s="99"/>
      <c r="K31" s="99"/>
      <c r="L31" s="99"/>
      <c r="M31" s="99"/>
      <c r="N31" s="99"/>
      <c r="O31" s="99"/>
      <c r="P31" s="99"/>
      <c r="Q31" s="99"/>
      <c r="R31" s="99"/>
      <c r="S31" s="99"/>
      <c r="T31" s="99"/>
      <c r="U31" s="99"/>
      <c r="V31" s="99"/>
      <c r="W31" s="99"/>
      <c r="X31" s="99"/>
      <c r="Y31" s="99"/>
      <c r="Z31" s="99"/>
    </row>
    <row r="32" spans="1:26" ht="22.5" customHeight="1">
      <c r="A32" s="100"/>
      <c r="B32" s="110"/>
      <c r="C32" s="107"/>
      <c r="D32" s="107"/>
      <c r="E32" s="107"/>
      <c r="F32" s="98"/>
      <c r="G32" s="98"/>
      <c r="H32" s="98"/>
      <c r="I32" s="98"/>
      <c r="J32" s="99"/>
      <c r="K32" s="99"/>
      <c r="L32" s="99"/>
      <c r="M32" s="99"/>
      <c r="N32" s="99"/>
      <c r="O32" s="99"/>
      <c r="P32" s="99"/>
      <c r="Q32" s="99"/>
      <c r="R32" s="99"/>
      <c r="S32" s="99"/>
      <c r="T32" s="99"/>
      <c r="U32" s="99"/>
      <c r="V32" s="99"/>
      <c r="W32" s="99"/>
      <c r="X32" s="99"/>
      <c r="Y32" s="99"/>
      <c r="Z32" s="99"/>
    </row>
    <row r="33" spans="1:26" ht="22.5" customHeight="1">
      <c r="A33" s="111" t="s">
        <v>183</v>
      </c>
      <c r="B33" s="112"/>
      <c r="C33" s="112"/>
      <c r="D33" s="112"/>
      <c r="E33" s="257"/>
      <c r="F33" s="98"/>
      <c r="G33" s="98"/>
      <c r="H33" s="113"/>
      <c r="I33" s="98"/>
      <c r="J33" s="99"/>
      <c r="K33" s="99"/>
      <c r="L33" s="99"/>
      <c r="M33" s="99"/>
      <c r="N33" s="99"/>
      <c r="O33" s="99"/>
      <c r="P33" s="99"/>
      <c r="Q33" s="99"/>
      <c r="R33" s="99"/>
      <c r="S33" s="99"/>
      <c r="T33" s="99"/>
      <c r="U33" s="99"/>
      <c r="V33" s="99"/>
      <c r="W33" s="99"/>
      <c r="X33" s="99"/>
      <c r="Y33" s="99"/>
      <c r="Z33" s="99"/>
    </row>
    <row r="34" spans="1:26" ht="32.25" customHeight="1">
      <c r="A34" s="114" t="s">
        <v>184</v>
      </c>
      <c r="B34" s="115"/>
      <c r="C34" s="116"/>
      <c r="D34" s="117"/>
      <c r="E34" s="243"/>
      <c r="F34" s="98"/>
      <c r="G34" s="98"/>
      <c r="H34" s="113"/>
      <c r="I34" s="98"/>
      <c r="J34" s="99"/>
      <c r="K34" s="99"/>
      <c r="L34" s="99"/>
      <c r="M34" s="99"/>
      <c r="N34" s="99"/>
      <c r="O34" s="99"/>
      <c r="P34" s="99"/>
      <c r="Q34" s="99"/>
      <c r="R34" s="99"/>
      <c r="S34" s="99"/>
      <c r="T34" s="99"/>
      <c r="U34" s="99"/>
      <c r="V34" s="99"/>
      <c r="W34" s="99"/>
      <c r="X34" s="99"/>
      <c r="Y34" s="99"/>
      <c r="Z34" s="99"/>
    </row>
    <row r="35" spans="1:26" ht="22.5" customHeight="1">
      <c r="A35" s="118" t="s">
        <v>185</v>
      </c>
      <c r="B35" s="119"/>
      <c r="C35" s="119"/>
      <c r="D35" s="119"/>
      <c r="E35" s="232"/>
      <c r="F35" s="98"/>
      <c r="G35" s="98"/>
      <c r="H35" s="98"/>
      <c r="I35" s="98"/>
      <c r="J35" s="99"/>
      <c r="K35" s="99"/>
      <c r="L35" s="99"/>
      <c r="M35" s="99"/>
      <c r="N35" s="99"/>
      <c r="O35" s="99"/>
      <c r="P35" s="99"/>
      <c r="Q35" s="99"/>
      <c r="R35" s="99"/>
      <c r="S35" s="99"/>
      <c r="T35" s="99"/>
      <c r="U35" s="99"/>
      <c r="V35" s="99"/>
      <c r="W35" s="99"/>
      <c r="X35" s="99"/>
      <c r="Y35" s="99"/>
      <c r="Z35" s="99"/>
    </row>
    <row r="36" spans="1:26" ht="12.75" customHeight="1">
      <c r="A36" s="98"/>
      <c r="B36" s="98"/>
      <c r="C36" s="98"/>
      <c r="D36" s="98"/>
      <c r="E36" s="98"/>
      <c r="F36" s="98"/>
      <c r="G36" s="98"/>
      <c r="H36" s="98"/>
      <c r="I36" s="98"/>
      <c r="J36" s="99"/>
      <c r="K36" s="99"/>
      <c r="L36" s="99"/>
      <c r="M36" s="99"/>
      <c r="N36" s="99"/>
      <c r="O36" s="99"/>
      <c r="P36" s="99"/>
      <c r="Q36" s="99"/>
      <c r="R36" s="99"/>
      <c r="S36" s="99"/>
      <c r="T36" s="99"/>
      <c r="U36" s="99"/>
      <c r="V36" s="99"/>
      <c r="W36" s="99"/>
      <c r="X36" s="99"/>
      <c r="Y36" s="99"/>
      <c r="Z36" s="99"/>
    </row>
    <row r="37" spans="1:26" ht="12.75" customHeight="1">
      <c r="A37" s="98"/>
      <c r="B37" s="98"/>
      <c r="C37" s="98"/>
      <c r="D37" s="98"/>
      <c r="E37" s="98"/>
      <c r="F37" s="98"/>
      <c r="G37" s="98"/>
      <c r="H37" s="98"/>
      <c r="I37" s="98"/>
      <c r="J37" s="99"/>
      <c r="K37" s="99"/>
      <c r="L37" s="99"/>
      <c r="M37" s="99"/>
      <c r="N37" s="99"/>
      <c r="O37" s="99"/>
      <c r="P37" s="99"/>
      <c r="Q37" s="99"/>
      <c r="R37" s="99"/>
      <c r="S37" s="99"/>
      <c r="T37" s="99"/>
      <c r="U37" s="99"/>
      <c r="V37" s="99"/>
      <c r="W37" s="99"/>
      <c r="X37" s="99"/>
      <c r="Y37" s="99"/>
      <c r="Z37" s="99"/>
    </row>
    <row r="38" spans="1:26" ht="12.75" customHeight="1">
      <c r="A38" s="98"/>
      <c r="B38" s="98"/>
      <c r="C38" s="98"/>
      <c r="D38" s="98"/>
      <c r="E38" s="98"/>
      <c r="F38" s="98"/>
      <c r="G38" s="98"/>
      <c r="H38" s="98"/>
      <c r="I38" s="98"/>
      <c r="J38" s="99"/>
      <c r="K38" s="99"/>
      <c r="L38" s="99"/>
      <c r="M38" s="99"/>
      <c r="N38" s="99"/>
      <c r="O38" s="99"/>
      <c r="P38" s="99"/>
      <c r="Q38" s="99"/>
      <c r="R38" s="99"/>
      <c r="S38" s="99"/>
      <c r="T38" s="99"/>
      <c r="U38" s="99"/>
      <c r="V38" s="99"/>
      <c r="W38" s="99"/>
      <c r="X38" s="99"/>
      <c r="Y38" s="99"/>
      <c r="Z38" s="99"/>
    </row>
    <row r="39" spans="1:26" ht="12.75" customHeight="1">
      <c r="A39" s="258" t="s">
        <v>186</v>
      </c>
      <c r="B39" s="239"/>
      <c r="C39" s="239"/>
      <c r="D39" s="239"/>
      <c r="E39" s="260" t="s">
        <v>187</v>
      </c>
      <c r="F39" s="98"/>
      <c r="G39" s="98"/>
      <c r="H39" s="98"/>
      <c r="I39" s="98"/>
      <c r="J39" s="99"/>
      <c r="K39" s="99"/>
      <c r="L39" s="99"/>
      <c r="M39" s="99"/>
      <c r="N39" s="99"/>
      <c r="O39" s="99"/>
      <c r="P39" s="99"/>
      <c r="Q39" s="99"/>
      <c r="R39" s="99"/>
      <c r="S39" s="99"/>
      <c r="T39" s="99"/>
      <c r="U39" s="99"/>
      <c r="V39" s="99"/>
      <c r="W39" s="99"/>
      <c r="X39" s="99"/>
      <c r="Y39" s="99"/>
      <c r="Z39" s="99"/>
    </row>
    <row r="40" spans="1:26" ht="12.75" customHeight="1">
      <c r="A40" s="96" t="s">
        <v>141</v>
      </c>
      <c r="B40" s="97" t="s">
        <v>114</v>
      </c>
      <c r="C40" s="97" t="s">
        <v>115</v>
      </c>
      <c r="D40" s="120" t="s">
        <v>116</v>
      </c>
      <c r="E40" s="243"/>
      <c r="F40" s="98"/>
      <c r="G40" s="98"/>
      <c r="H40" s="98"/>
      <c r="I40" s="98"/>
      <c r="J40" s="99"/>
      <c r="K40" s="99"/>
      <c r="L40" s="99"/>
      <c r="M40" s="99"/>
      <c r="N40" s="99"/>
      <c r="O40" s="99"/>
      <c r="P40" s="99"/>
      <c r="Q40" s="99"/>
      <c r="R40" s="99"/>
      <c r="S40" s="99"/>
      <c r="T40" s="99"/>
      <c r="U40" s="99"/>
      <c r="V40" s="99"/>
      <c r="W40" s="99"/>
      <c r="X40" s="99"/>
      <c r="Y40" s="99"/>
      <c r="Z40" s="99"/>
    </row>
    <row r="41" spans="1:26" ht="12.75" customHeight="1">
      <c r="A41" s="121" t="s">
        <v>188</v>
      </c>
      <c r="B41" s="122"/>
      <c r="C41" s="122"/>
      <c r="D41" s="122"/>
      <c r="E41" s="243"/>
      <c r="F41" s="98"/>
      <c r="G41" s="98"/>
      <c r="H41" s="98"/>
      <c r="I41" s="98"/>
      <c r="J41" s="99"/>
      <c r="K41" s="99"/>
      <c r="L41" s="99"/>
      <c r="M41" s="99"/>
      <c r="N41" s="99"/>
      <c r="O41" s="99"/>
      <c r="P41" s="99"/>
      <c r="Q41" s="99"/>
      <c r="R41" s="99"/>
      <c r="S41" s="99"/>
      <c r="T41" s="99"/>
      <c r="U41" s="99"/>
      <c r="V41" s="99"/>
      <c r="W41" s="99"/>
      <c r="X41" s="99"/>
      <c r="Y41" s="99"/>
      <c r="Z41" s="99"/>
    </row>
    <row r="42" spans="1:26" ht="12.75" customHeight="1">
      <c r="A42" s="121" t="s">
        <v>180</v>
      </c>
      <c r="B42" s="122"/>
      <c r="C42" s="122"/>
      <c r="D42" s="122"/>
      <c r="E42" s="243"/>
      <c r="F42" s="98"/>
      <c r="G42" s="98"/>
      <c r="H42" s="98"/>
      <c r="I42" s="98"/>
      <c r="J42" s="99"/>
      <c r="K42" s="99"/>
      <c r="L42" s="99"/>
      <c r="M42" s="99"/>
      <c r="N42" s="99"/>
      <c r="O42" s="99"/>
      <c r="P42" s="99"/>
      <c r="Q42" s="99"/>
      <c r="R42" s="99"/>
      <c r="S42" s="99"/>
      <c r="T42" s="99"/>
      <c r="U42" s="99"/>
      <c r="V42" s="99"/>
      <c r="W42" s="99"/>
      <c r="X42" s="99"/>
      <c r="Y42" s="99"/>
      <c r="Z42" s="99"/>
    </row>
    <row r="43" spans="1:26" ht="12.75" customHeight="1">
      <c r="A43" s="123" t="s">
        <v>182</v>
      </c>
      <c r="B43" s="124"/>
      <c r="C43" s="124"/>
      <c r="D43" s="124"/>
      <c r="E43" s="243"/>
      <c r="F43" s="98"/>
      <c r="G43" s="98"/>
      <c r="H43" s="98"/>
      <c r="I43" s="98"/>
      <c r="J43" s="99"/>
      <c r="K43" s="99"/>
      <c r="L43" s="99"/>
      <c r="M43" s="99"/>
      <c r="N43" s="99"/>
      <c r="O43" s="99"/>
      <c r="P43" s="99"/>
      <c r="Q43" s="99"/>
      <c r="R43" s="99"/>
      <c r="S43" s="99"/>
      <c r="T43" s="99"/>
      <c r="U43" s="99"/>
      <c r="V43" s="99"/>
      <c r="W43" s="99"/>
      <c r="X43" s="99"/>
      <c r="Y43" s="99"/>
      <c r="Z43" s="99"/>
    </row>
    <row r="44" spans="1:26" ht="12.75" customHeight="1">
      <c r="A44" s="125" t="s">
        <v>189</v>
      </c>
      <c r="B44" s="126"/>
      <c r="C44" s="126"/>
      <c r="D44" s="126"/>
      <c r="E44" s="232"/>
      <c r="F44" s="98"/>
      <c r="G44" s="98"/>
      <c r="H44" s="98"/>
      <c r="I44" s="98"/>
      <c r="J44" s="99"/>
      <c r="K44" s="99"/>
      <c r="L44" s="99"/>
      <c r="M44" s="99"/>
      <c r="N44" s="99"/>
      <c r="O44" s="99"/>
      <c r="P44" s="99"/>
      <c r="Q44" s="99"/>
      <c r="R44" s="99"/>
      <c r="S44" s="99"/>
      <c r="T44" s="99"/>
      <c r="U44" s="99"/>
      <c r="V44" s="99"/>
      <c r="W44" s="99"/>
      <c r="X44" s="99"/>
      <c r="Y44" s="99"/>
      <c r="Z44" s="99"/>
    </row>
    <row r="45" spans="1:26" ht="12.75" customHeight="1">
      <c r="A45" s="98"/>
      <c r="B45" s="98"/>
      <c r="C45" s="98"/>
      <c r="D45" s="98"/>
      <c r="E45" s="98"/>
      <c r="F45" s="98"/>
      <c r="G45" s="98"/>
      <c r="H45" s="98"/>
      <c r="I45" s="98"/>
      <c r="J45" s="99"/>
      <c r="K45" s="99"/>
      <c r="L45" s="99"/>
      <c r="M45" s="99"/>
      <c r="N45" s="99"/>
      <c r="O45" s="99"/>
      <c r="P45" s="99"/>
      <c r="Q45" s="99"/>
      <c r="R45" s="99"/>
      <c r="S45" s="99"/>
      <c r="T45" s="99"/>
      <c r="U45" s="99"/>
      <c r="V45" s="99"/>
      <c r="W45" s="99"/>
      <c r="X45" s="99"/>
      <c r="Y45" s="99"/>
      <c r="Z45" s="99"/>
    </row>
    <row r="46" spans="1:26" ht="12.75" customHeight="1">
      <c r="A46" s="98"/>
      <c r="B46" s="98"/>
      <c r="C46" s="98"/>
      <c r="D46" s="98"/>
      <c r="E46" s="98"/>
      <c r="F46" s="98"/>
      <c r="G46" s="98"/>
      <c r="H46" s="98"/>
      <c r="I46" s="98"/>
      <c r="J46" s="99"/>
      <c r="K46" s="99"/>
      <c r="L46" s="99"/>
      <c r="M46" s="99"/>
      <c r="N46" s="99"/>
      <c r="O46" s="99"/>
      <c r="P46" s="99"/>
      <c r="Q46" s="99"/>
      <c r="R46" s="99"/>
      <c r="S46" s="99"/>
      <c r="T46" s="99"/>
      <c r="U46" s="99"/>
      <c r="V46" s="99"/>
      <c r="W46" s="99"/>
      <c r="X46" s="99"/>
      <c r="Y46" s="99"/>
      <c r="Z46" s="99"/>
    </row>
    <row r="47" spans="1:26" ht="12.75" customHeight="1">
      <c r="A47" s="98"/>
      <c r="B47" s="98"/>
      <c r="C47" s="98"/>
      <c r="D47" s="98"/>
      <c r="E47" s="98"/>
      <c r="F47" s="98"/>
      <c r="G47" s="98"/>
      <c r="H47" s="98"/>
      <c r="I47" s="98"/>
      <c r="J47" s="99"/>
      <c r="K47" s="99"/>
      <c r="L47" s="99"/>
      <c r="M47" s="99"/>
      <c r="N47" s="99"/>
      <c r="O47" s="99"/>
      <c r="P47" s="99"/>
      <c r="Q47" s="99"/>
      <c r="R47" s="99"/>
      <c r="S47" s="99"/>
      <c r="T47" s="99"/>
      <c r="U47" s="99"/>
      <c r="V47" s="99"/>
      <c r="W47" s="99"/>
      <c r="X47" s="99"/>
      <c r="Y47" s="99"/>
      <c r="Z47" s="99"/>
    </row>
    <row r="48" spans="1:26" ht="18" customHeight="1">
      <c r="A48" s="259" t="s">
        <v>190</v>
      </c>
      <c r="B48" s="234"/>
      <c r="C48" s="234"/>
      <c r="D48" s="234"/>
      <c r="E48" s="234"/>
      <c r="F48" s="234"/>
      <c r="G48" s="235"/>
      <c r="H48" s="98"/>
      <c r="I48" s="98"/>
      <c r="J48" s="99"/>
      <c r="K48" s="99"/>
      <c r="L48" s="99"/>
      <c r="M48" s="99"/>
      <c r="N48" s="99"/>
      <c r="O48" s="99"/>
      <c r="P48" s="99"/>
      <c r="Q48" s="99"/>
      <c r="R48" s="99"/>
      <c r="S48" s="99"/>
      <c r="T48" s="99"/>
      <c r="U48" s="99"/>
      <c r="V48" s="99"/>
      <c r="W48" s="99"/>
      <c r="X48" s="99"/>
      <c r="Y48" s="99"/>
      <c r="Z48" s="99"/>
    </row>
    <row r="49" spans="1:26" ht="12.75" customHeight="1">
      <c r="A49" s="98"/>
      <c r="B49" s="98"/>
      <c r="C49" s="98"/>
      <c r="D49" s="98"/>
      <c r="E49" s="98"/>
      <c r="F49" s="98"/>
      <c r="G49" s="98"/>
      <c r="H49" s="98"/>
      <c r="I49" s="98"/>
      <c r="J49" s="99"/>
      <c r="K49" s="99"/>
      <c r="L49" s="99"/>
      <c r="M49" s="99"/>
      <c r="N49" s="99"/>
      <c r="O49" s="99"/>
      <c r="P49" s="99"/>
      <c r="Q49" s="99"/>
      <c r="R49" s="99"/>
      <c r="S49" s="99"/>
      <c r="T49" s="99"/>
      <c r="U49" s="99"/>
      <c r="V49" s="99"/>
      <c r="W49" s="99"/>
      <c r="X49" s="99"/>
      <c r="Y49" s="99"/>
      <c r="Z49" s="99"/>
    </row>
    <row r="50" spans="1:26" ht="12.75" customHeight="1">
      <c r="A50" s="97" t="s">
        <v>99</v>
      </c>
      <c r="B50" s="97" t="s">
        <v>114</v>
      </c>
      <c r="C50" s="97" t="s">
        <v>115</v>
      </c>
      <c r="D50" s="97" t="s">
        <v>116</v>
      </c>
      <c r="E50" s="97" t="s">
        <v>103</v>
      </c>
      <c r="F50" s="261" t="s">
        <v>36</v>
      </c>
      <c r="G50" s="262" t="s">
        <v>191</v>
      </c>
      <c r="H50" s="98"/>
      <c r="I50" s="98"/>
      <c r="J50" s="99"/>
      <c r="K50" s="99"/>
      <c r="L50" s="99"/>
      <c r="M50" s="99"/>
      <c r="N50" s="99"/>
      <c r="O50" s="99"/>
      <c r="P50" s="99"/>
      <c r="Q50" s="99"/>
      <c r="R50" s="99"/>
      <c r="S50" s="99"/>
      <c r="T50" s="99"/>
      <c r="U50" s="99"/>
      <c r="V50" s="99"/>
      <c r="W50" s="99"/>
      <c r="X50" s="99"/>
      <c r="Y50" s="99"/>
      <c r="Z50" s="99"/>
    </row>
    <row r="51" spans="1:26" ht="12.75" customHeight="1">
      <c r="A51" s="127" t="s">
        <v>155</v>
      </c>
      <c r="B51" s="252"/>
      <c r="C51" s="234"/>
      <c r="D51" s="235"/>
      <c r="E51" s="87"/>
      <c r="F51" s="247"/>
      <c r="G51" s="263"/>
      <c r="H51" s="98"/>
      <c r="I51" s="98"/>
      <c r="J51" s="99"/>
      <c r="K51" s="99"/>
      <c r="L51" s="99"/>
      <c r="M51" s="99"/>
      <c r="N51" s="99"/>
      <c r="O51" s="99"/>
      <c r="P51" s="99"/>
      <c r="Q51" s="99"/>
      <c r="R51" s="99"/>
      <c r="S51" s="99"/>
      <c r="T51" s="99"/>
      <c r="U51" s="99"/>
      <c r="V51" s="99"/>
      <c r="W51" s="99"/>
      <c r="X51" s="99"/>
      <c r="Y51" s="99"/>
      <c r="Z51" s="99"/>
    </row>
    <row r="52" spans="1:26" ht="12.75" customHeight="1">
      <c r="A52" s="48" t="s">
        <v>104</v>
      </c>
      <c r="B52" s="128"/>
      <c r="C52" s="128"/>
      <c r="D52" s="128"/>
      <c r="E52" s="129"/>
      <c r="F52" s="247"/>
      <c r="G52" s="263"/>
      <c r="H52" s="98"/>
      <c r="I52" s="98"/>
      <c r="J52" s="99"/>
      <c r="K52" s="99"/>
      <c r="L52" s="99"/>
      <c r="M52" s="99"/>
      <c r="N52" s="99"/>
      <c r="O52" s="99"/>
      <c r="P52" s="99"/>
      <c r="Q52" s="99"/>
      <c r="R52" s="99"/>
      <c r="S52" s="99"/>
      <c r="T52" s="99"/>
      <c r="U52" s="99"/>
      <c r="V52" s="99"/>
      <c r="W52" s="99"/>
      <c r="X52" s="99"/>
      <c r="Y52" s="99"/>
      <c r="Z52" s="99"/>
    </row>
    <row r="53" spans="1:26" ht="12.75" customHeight="1">
      <c r="A53" s="48" t="s">
        <v>118</v>
      </c>
      <c r="B53" s="128"/>
      <c r="C53" s="128"/>
      <c r="D53" s="128"/>
      <c r="E53" s="129"/>
      <c r="F53" s="247"/>
      <c r="G53" s="263"/>
      <c r="H53" s="98"/>
      <c r="I53" s="98"/>
      <c r="J53" s="99"/>
      <c r="K53" s="99"/>
      <c r="L53" s="99"/>
      <c r="M53" s="99"/>
      <c r="N53" s="99"/>
      <c r="O53" s="99"/>
      <c r="P53" s="99"/>
      <c r="Q53" s="99"/>
      <c r="R53" s="99"/>
      <c r="S53" s="99"/>
      <c r="T53" s="99"/>
      <c r="U53" s="99"/>
      <c r="V53" s="99"/>
      <c r="W53" s="99"/>
      <c r="X53" s="99"/>
      <c r="Y53" s="99"/>
      <c r="Z53" s="99"/>
    </row>
    <row r="54" spans="1:26" ht="12.75" customHeight="1">
      <c r="A54" s="130" t="s">
        <v>156</v>
      </c>
      <c r="B54" s="129"/>
      <c r="C54" s="129"/>
      <c r="D54" s="129"/>
      <c r="E54" s="129"/>
      <c r="F54" s="247"/>
      <c r="G54" s="263"/>
      <c r="H54" s="98"/>
      <c r="I54" s="98"/>
      <c r="J54" s="99"/>
      <c r="K54" s="99"/>
      <c r="L54" s="99"/>
      <c r="M54" s="99"/>
      <c r="N54" s="99"/>
      <c r="O54" s="99"/>
      <c r="P54" s="99"/>
      <c r="Q54" s="99"/>
      <c r="R54" s="99"/>
      <c r="S54" s="99"/>
      <c r="T54" s="99"/>
      <c r="U54" s="99"/>
      <c r="V54" s="99"/>
      <c r="W54" s="99"/>
      <c r="X54" s="99"/>
      <c r="Y54" s="99"/>
      <c r="Z54" s="99"/>
    </row>
    <row r="55" spans="1:26" ht="20.25" customHeight="1">
      <c r="A55" s="131" t="s">
        <v>192</v>
      </c>
      <c r="B55" s="132"/>
      <c r="C55" s="132"/>
      <c r="D55" s="132"/>
      <c r="E55" s="132"/>
      <c r="F55" s="247"/>
      <c r="G55" s="263"/>
      <c r="H55" s="98"/>
      <c r="I55" s="98"/>
      <c r="J55" s="99"/>
      <c r="K55" s="99"/>
      <c r="L55" s="99"/>
      <c r="M55" s="99"/>
      <c r="N55" s="99"/>
      <c r="O55" s="99"/>
      <c r="P55" s="99"/>
      <c r="Q55" s="99"/>
      <c r="R55" s="99"/>
      <c r="S55" s="99"/>
      <c r="T55" s="99"/>
      <c r="U55" s="99"/>
      <c r="V55" s="99"/>
      <c r="W55" s="99"/>
      <c r="X55" s="99"/>
      <c r="Y55" s="99"/>
      <c r="Z55" s="99"/>
    </row>
    <row r="56" spans="1:26" ht="6" customHeight="1">
      <c r="A56" s="133"/>
      <c r="B56" s="133"/>
      <c r="C56" s="133"/>
      <c r="D56" s="133"/>
      <c r="E56" s="133"/>
      <c r="F56" s="133"/>
      <c r="G56" s="263"/>
      <c r="H56" s="98"/>
      <c r="I56" s="98"/>
      <c r="J56" s="99"/>
      <c r="K56" s="99"/>
      <c r="L56" s="99"/>
      <c r="M56" s="99"/>
      <c r="N56" s="99"/>
      <c r="O56" s="99"/>
      <c r="P56" s="99"/>
      <c r="Q56" s="99"/>
      <c r="R56" s="99"/>
      <c r="S56" s="99"/>
      <c r="T56" s="99"/>
      <c r="U56" s="99"/>
      <c r="V56" s="99"/>
      <c r="W56" s="99"/>
      <c r="X56" s="99"/>
      <c r="Y56" s="99"/>
      <c r="Z56" s="99"/>
    </row>
    <row r="57" spans="1:26" ht="20.25" customHeight="1">
      <c r="A57" s="254" t="s">
        <v>123</v>
      </c>
      <c r="B57" s="239"/>
      <c r="C57" s="239"/>
      <c r="D57" s="239"/>
      <c r="E57" s="239"/>
      <c r="F57" s="261" t="s">
        <v>193</v>
      </c>
      <c r="G57" s="263"/>
      <c r="H57" s="98"/>
      <c r="I57" s="98"/>
      <c r="J57" s="99"/>
      <c r="K57" s="99"/>
      <c r="L57" s="99"/>
      <c r="M57" s="99"/>
      <c r="N57" s="99"/>
      <c r="O57" s="99"/>
      <c r="P57" s="99"/>
      <c r="Q57" s="99"/>
      <c r="R57" s="99"/>
      <c r="S57" s="99"/>
      <c r="T57" s="99"/>
      <c r="U57" s="99"/>
      <c r="V57" s="99"/>
      <c r="W57" s="99"/>
      <c r="X57" s="99"/>
      <c r="Y57" s="99"/>
      <c r="Z57" s="99"/>
    </row>
    <row r="58" spans="1:26" ht="20.25" customHeight="1">
      <c r="A58" s="41" t="s">
        <v>113</v>
      </c>
      <c r="B58" s="134" t="s">
        <v>114</v>
      </c>
      <c r="C58" s="134" t="s">
        <v>115</v>
      </c>
      <c r="D58" s="134" t="s">
        <v>116</v>
      </c>
      <c r="E58" s="134" t="s">
        <v>103</v>
      </c>
      <c r="F58" s="247"/>
      <c r="G58" s="263"/>
      <c r="H58" s="98"/>
      <c r="I58" s="98"/>
      <c r="J58" s="99"/>
      <c r="K58" s="99"/>
      <c r="L58" s="99"/>
      <c r="M58" s="99"/>
      <c r="N58" s="99"/>
      <c r="O58" s="99"/>
      <c r="P58" s="99"/>
      <c r="Q58" s="99"/>
      <c r="R58" s="99"/>
      <c r="S58" s="99"/>
      <c r="T58" s="99"/>
      <c r="U58" s="99"/>
      <c r="V58" s="99"/>
      <c r="W58" s="99"/>
      <c r="X58" s="99"/>
      <c r="Y58" s="99"/>
      <c r="Z58" s="99"/>
    </row>
    <row r="59" spans="1:26" ht="12.75" customHeight="1">
      <c r="A59" s="48" t="s">
        <v>104</v>
      </c>
      <c r="B59" s="135"/>
      <c r="C59" s="135"/>
      <c r="D59" s="135"/>
      <c r="E59" s="136"/>
      <c r="F59" s="247"/>
      <c r="G59" s="263"/>
      <c r="H59" s="98"/>
      <c r="I59" s="98"/>
      <c r="J59" s="99"/>
      <c r="K59" s="99"/>
      <c r="L59" s="99"/>
      <c r="M59" s="99"/>
      <c r="N59" s="99"/>
      <c r="O59" s="99"/>
      <c r="P59" s="99"/>
      <c r="Q59" s="99"/>
      <c r="R59" s="99"/>
      <c r="S59" s="99"/>
      <c r="T59" s="99"/>
      <c r="U59" s="99"/>
      <c r="V59" s="99"/>
      <c r="W59" s="99"/>
      <c r="X59" s="99"/>
      <c r="Y59" s="99"/>
      <c r="Z59" s="99"/>
    </row>
    <row r="60" spans="1:26" ht="12.75" customHeight="1">
      <c r="A60" s="48" t="s">
        <v>118</v>
      </c>
      <c r="B60" s="135"/>
      <c r="C60" s="135"/>
      <c r="D60" s="135"/>
      <c r="E60" s="136"/>
      <c r="F60" s="247"/>
      <c r="G60" s="263"/>
      <c r="H60" s="98"/>
      <c r="I60" s="98"/>
      <c r="J60" s="99"/>
      <c r="K60" s="99"/>
      <c r="L60" s="99"/>
      <c r="M60" s="99"/>
      <c r="N60" s="99"/>
      <c r="O60" s="99"/>
      <c r="P60" s="99"/>
      <c r="Q60" s="99"/>
      <c r="R60" s="99"/>
      <c r="S60" s="99"/>
      <c r="T60" s="99"/>
      <c r="U60" s="99"/>
      <c r="V60" s="99"/>
      <c r="W60" s="99"/>
      <c r="X60" s="99"/>
      <c r="Y60" s="99"/>
      <c r="Z60" s="99"/>
    </row>
    <row r="61" spans="1:26" ht="12.75" customHeight="1">
      <c r="A61" s="53" t="s">
        <v>106</v>
      </c>
      <c r="B61" s="137"/>
      <c r="C61" s="137"/>
      <c r="D61" s="137"/>
      <c r="E61" s="137"/>
      <c r="F61" s="247"/>
      <c r="G61" s="263"/>
      <c r="H61" s="98"/>
      <c r="I61" s="98"/>
      <c r="J61" s="99"/>
      <c r="K61" s="99"/>
      <c r="L61" s="99"/>
      <c r="M61" s="99"/>
      <c r="N61" s="99"/>
      <c r="O61" s="99"/>
      <c r="P61" s="99"/>
      <c r="Q61" s="99"/>
      <c r="R61" s="99"/>
      <c r="S61" s="99"/>
      <c r="T61" s="99"/>
      <c r="U61" s="99"/>
      <c r="V61" s="99"/>
      <c r="W61" s="99"/>
      <c r="X61" s="99"/>
      <c r="Y61" s="99"/>
      <c r="Z61" s="99"/>
    </row>
    <row r="62" spans="1:26" ht="12.75" customHeight="1">
      <c r="A62" s="131" t="s">
        <v>194</v>
      </c>
      <c r="B62" s="132"/>
      <c r="C62" s="132"/>
      <c r="D62" s="132"/>
      <c r="E62" s="132"/>
      <c r="F62" s="247"/>
      <c r="G62" s="263"/>
      <c r="H62" s="98"/>
      <c r="I62" s="98"/>
      <c r="J62" s="99"/>
      <c r="K62" s="99"/>
      <c r="L62" s="99"/>
      <c r="M62" s="99"/>
      <c r="N62" s="99"/>
      <c r="O62" s="99"/>
      <c r="P62" s="99"/>
      <c r="Q62" s="99"/>
      <c r="R62" s="99"/>
      <c r="S62" s="99"/>
      <c r="T62" s="99"/>
      <c r="U62" s="99"/>
      <c r="V62" s="99"/>
      <c r="W62" s="99"/>
      <c r="X62" s="99"/>
      <c r="Y62" s="99"/>
      <c r="Z62" s="99"/>
    </row>
    <row r="63" spans="1:26" ht="12.75" customHeight="1">
      <c r="A63" s="138" t="s">
        <v>195</v>
      </c>
      <c r="B63" s="139"/>
      <c r="C63" s="139"/>
      <c r="D63" s="139"/>
      <c r="E63" s="140"/>
      <c r="F63" s="141"/>
      <c r="G63" s="263"/>
      <c r="H63" s="98"/>
      <c r="I63" s="98"/>
      <c r="J63" s="99"/>
      <c r="K63" s="99"/>
      <c r="L63" s="99"/>
      <c r="M63" s="99"/>
      <c r="N63" s="99"/>
      <c r="O63" s="99"/>
      <c r="P63" s="99"/>
      <c r="Q63" s="99"/>
      <c r="R63" s="99"/>
      <c r="S63" s="99"/>
      <c r="T63" s="99"/>
      <c r="U63" s="99"/>
      <c r="V63" s="99"/>
      <c r="W63" s="99"/>
      <c r="X63" s="99"/>
      <c r="Y63" s="99"/>
      <c r="Z63" s="99"/>
    </row>
    <row r="64" spans="1:26" ht="15.75" customHeight="1">
      <c r="A64" s="1"/>
      <c r="B64" s="1"/>
      <c r="C64" s="1"/>
      <c r="D64" s="1"/>
      <c r="E64" s="1"/>
      <c r="F64" s="1"/>
      <c r="G64" s="1"/>
      <c r="H64" s="1"/>
      <c r="I64" s="1"/>
    </row>
    <row r="65" spans="1:9" ht="15.75" customHeight="1">
      <c r="A65" s="254" t="s">
        <v>196</v>
      </c>
      <c r="B65" s="239"/>
      <c r="C65" s="239"/>
      <c r="D65" s="239"/>
      <c r="E65" s="239"/>
      <c r="F65" s="1"/>
      <c r="G65" s="1"/>
      <c r="H65" s="1"/>
      <c r="I65" s="1"/>
    </row>
    <row r="66" spans="1:9" ht="15.75" customHeight="1">
      <c r="A66" s="41" t="s">
        <v>113</v>
      </c>
      <c r="B66" s="134" t="s">
        <v>114</v>
      </c>
      <c r="C66" s="134" t="s">
        <v>115</v>
      </c>
      <c r="D66" s="134" t="s">
        <v>116</v>
      </c>
      <c r="E66" s="134" t="s">
        <v>103</v>
      </c>
      <c r="F66" s="1"/>
      <c r="G66" s="1"/>
      <c r="H66" s="1"/>
      <c r="I66" s="1"/>
    </row>
    <row r="67" spans="1:9" ht="15.75" customHeight="1">
      <c r="A67" s="48" t="s">
        <v>197</v>
      </c>
      <c r="B67" s="135"/>
      <c r="C67" s="135"/>
      <c r="D67" s="135"/>
      <c r="E67" s="136"/>
      <c r="F67" s="1"/>
      <c r="G67" s="1"/>
      <c r="H67" s="1"/>
      <c r="I67" s="1"/>
    </row>
    <row r="68" spans="1:9" ht="15.75" customHeight="1">
      <c r="A68" s="48" t="s">
        <v>198</v>
      </c>
      <c r="B68" s="135"/>
      <c r="C68" s="135"/>
      <c r="D68" s="135"/>
      <c r="E68" s="136"/>
      <c r="F68" s="1"/>
      <c r="G68" s="1"/>
      <c r="H68" s="1"/>
      <c r="I68" s="1"/>
    </row>
    <row r="69" spans="1:9" ht="15.75" customHeight="1">
      <c r="A69" s="48" t="s">
        <v>199</v>
      </c>
      <c r="B69" s="135"/>
      <c r="C69" s="135"/>
      <c r="D69" s="135"/>
      <c r="E69" s="136"/>
      <c r="F69" s="1"/>
      <c r="G69" s="1"/>
      <c r="H69" s="1"/>
      <c r="I69" s="1"/>
    </row>
    <row r="70" spans="1:9" ht="15.75" customHeight="1">
      <c r="A70" s="53" t="s">
        <v>200</v>
      </c>
      <c r="B70" s="137"/>
      <c r="C70" s="137"/>
      <c r="D70" s="137"/>
      <c r="E70" s="137"/>
      <c r="F70" s="1"/>
      <c r="G70" s="1"/>
      <c r="H70" s="1"/>
      <c r="I70" s="1"/>
    </row>
    <row r="71" spans="1:9" ht="22.5" customHeight="1">
      <c r="A71" s="142" t="s">
        <v>201</v>
      </c>
      <c r="B71" s="143"/>
      <c r="C71" s="143"/>
      <c r="D71" s="143"/>
      <c r="E71" s="143"/>
      <c r="F71" s="1"/>
      <c r="G71" s="1"/>
      <c r="H71" s="1"/>
      <c r="I71" s="1"/>
    </row>
    <row r="72" spans="1:9" ht="15.75" customHeight="1">
      <c r="A72" s="138" t="s">
        <v>202</v>
      </c>
      <c r="B72" s="144"/>
      <c r="C72" s="144"/>
      <c r="D72" s="144"/>
      <c r="E72" s="144"/>
      <c r="F72" s="1"/>
      <c r="G72" s="1"/>
      <c r="H72" s="1"/>
      <c r="I72" s="1"/>
    </row>
    <row r="73" spans="1:9" ht="15.75" customHeight="1">
      <c r="A73" s="1"/>
      <c r="B73" s="1"/>
      <c r="C73" s="1"/>
      <c r="D73" s="1"/>
      <c r="E73" s="1"/>
      <c r="F73" s="1"/>
      <c r="G73" s="1"/>
      <c r="H73" s="1"/>
      <c r="I73" s="1"/>
    </row>
    <row r="74" spans="1:9" ht="15.75" customHeight="1">
      <c r="A74" s="1"/>
      <c r="B74" s="1"/>
      <c r="C74" s="1"/>
      <c r="D74" s="1"/>
      <c r="E74" s="8"/>
      <c r="F74" s="1"/>
      <c r="G74" s="1"/>
      <c r="H74" s="1"/>
      <c r="I74" s="1"/>
    </row>
    <row r="75" spans="1:9" ht="15.75" customHeight="1">
      <c r="A75" s="1"/>
      <c r="B75" s="1"/>
      <c r="C75" s="1"/>
      <c r="D75" s="1"/>
      <c r="E75" s="1"/>
      <c r="F75" s="1"/>
      <c r="G75" s="1"/>
      <c r="H75" s="1"/>
      <c r="I75" s="1"/>
    </row>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65:E65"/>
    <mergeCell ref="A1:N1"/>
    <mergeCell ref="A3:N3"/>
    <mergeCell ref="A19:E19"/>
    <mergeCell ref="A24:E24"/>
    <mergeCell ref="E33:E35"/>
    <mergeCell ref="A39:D39"/>
    <mergeCell ref="A48:G48"/>
    <mergeCell ref="E39:E44"/>
    <mergeCell ref="F50:F55"/>
    <mergeCell ref="G50:G63"/>
    <mergeCell ref="F57:F62"/>
    <mergeCell ref="B51:D51"/>
    <mergeCell ref="A57:E5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showGridLines="0" tabSelected="1" workbookViewId="0">
      <selection activeCell="G18" sqref="G18"/>
    </sheetView>
  </sheetViews>
  <sheetFormatPr baseColWidth="10" defaultColWidth="14.42578125" defaultRowHeight="15" customHeight="1"/>
  <cols>
    <col min="1" max="1" width="22.42578125" customWidth="1"/>
    <col min="2" max="3" width="13.85546875" customWidth="1"/>
    <col min="4" max="4" width="21.140625" customWidth="1"/>
    <col min="5" max="6" width="13.85546875" customWidth="1"/>
    <col min="7" max="14" width="22.42578125" customWidth="1"/>
    <col min="15" max="26" width="10" customWidth="1"/>
  </cols>
  <sheetData>
    <row r="1" spans="1:26" ht="19.5" customHeight="1">
      <c r="A1" s="236" t="s">
        <v>203</v>
      </c>
      <c r="B1" s="221"/>
      <c r="C1" s="221"/>
      <c r="D1" s="221"/>
      <c r="E1" s="221"/>
      <c r="F1" s="221"/>
      <c r="G1" s="221"/>
      <c r="H1" s="221"/>
      <c r="I1" s="145"/>
      <c r="J1" s="145"/>
      <c r="K1" s="145"/>
      <c r="L1" s="145"/>
      <c r="M1" s="145"/>
      <c r="N1" s="145"/>
      <c r="O1" s="145"/>
      <c r="P1" s="145"/>
      <c r="Q1" s="145"/>
      <c r="R1" s="145"/>
      <c r="S1" s="145"/>
      <c r="T1" s="145"/>
      <c r="U1" s="145"/>
      <c r="V1" s="145"/>
      <c r="W1" s="145"/>
      <c r="X1" s="145"/>
      <c r="Y1" s="145"/>
      <c r="Z1" s="145"/>
    </row>
    <row r="2" spans="1:26" ht="12" customHeight="1">
      <c r="A2" s="146"/>
      <c r="B2" s="146"/>
      <c r="C2" s="146"/>
      <c r="D2" s="146"/>
      <c r="E2" s="146"/>
      <c r="F2" s="146"/>
      <c r="G2" s="146"/>
      <c r="H2" s="146"/>
      <c r="I2" s="145"/>
      <c r="J2" s="145"/>
      <c r="K2" s="145"/>
      <c r="L2" s="145"/>
      <c r="M2" s="145"/>
      <c r="N2" s="145"/>
      <c r="O2" s="145"/>
      <c r="P2" s="145"/>
      <c r="Q2" s="145"/>
      <c r="R2" s="145"/>
      <c r="S2" s="145"/>
      <c r="T2" s="145"/>
      <c r="U2" s="145"/>
      <c r="V2" s="145"/>
      <c r="W2" s="145"/>
      <c r="X2" s="145"/>
      <c r="Y2" s="145"/>
      <c r="Z2" s="145"/>
    </row>
    <row r="3" spans="1:26" ht="12" customHeight="1">
      <c r="A3" s="146"/>
      <c r="B3" s="146"/>
      <c r="C3" s="146"/>
      <c r="D3" s="146"/>
      <c r="E3" s="146"/>
      <c r="F3" s="146"/>
      <c r="G3" s="146"/>
      <c r="H3" s="146"/>
      <c r="I3" s="145"/>
      <c r="J3" s="145"/>
      <c r="K3" s="145"/>
      <c r="L3" s="145"/>
      <c r="M3" s="145"/>
      <c r="N3" s="145"/>
      <c r="O3" s="145"/>
      <c r="P3" s="145"/>
      <c r="Q3" s="145"/>
      <c r="R3" s="145"/>
      <c r="S3" s="145"/>
      <c r="T3" s="145"/>
      <c r="U3" s="145"/>
      <c r="V3" s="145"/>
      <c r="W3" s="145"/>
      <c r="X3" s="145"/>
      <c r="Y3" s="145"/>
      <c r="Z3" s="145"/>
    </row>
    <row r="4" spans="1:26" ht="12.75" customHeight="1">
      <c r="A4" s="147"/>
      <c r="B4" s="147"/>
      <c r="C4" s="147"/>
      <c r="D4" s="147"/>
      <c r="E4" s="147"/>
      <c r="F4" s="147"/>
      <c r="G4" s="147"/>
      <c r="H4" s="147"/>
      <c r="I4" s="148"/>
      <c r="J4" s="148"/>
      <c r="K4" s="148"/>
      <c r="L4" s="148"/>
      <c r="M4" s="148"/>
      <c r="N4" s="148"/>
      <c r="O4" s="148"/>
      <c r="P4" s="148"/>
      <c r="Q4" s="148"/>
      <c r="R4" s="148"/>
      <c r="S4" s="148"/>
      <c r="T4" s="148"/>
      <c r="U4" s="148"/>
      <c r="V4" s="148"/>
      <c r="W4" s="148"/>
      <c r="X4" s="148"/>
      <c r="Y4" s="148"/>
      <c r="Z4" s="148"/>
    </row>
    <row r="5" spans="1:26" ht="25.5" customHeight="1">
      <c r="A5" s="149" t="s">
        <v>204</v>
      </c>
      <c r="B5" s="150"/>
      <c r="C5" s="150"/>
      <c r="D5" s="266" t="s">
        <v>205</v>
      </c>
      <c r="E5" s="234"/>
      <c r="F5" s="151" t="s">
        <v>206</v>
      </c>
      <c r="G5" s="147"/>
      <c r="H5" s="147"/>
      <c r="I5" s="148"/>
      <c r="J5" s="148"/>
      <c r="K5" s="148"/>
      <c r="L5" s="148"/>
      <c r="M5" s="148"/>
      <c r="N5" s="148"/>
      <c r="O5" s="148"/>
      <c r="P5" s="148"/>
      <c r="Q5" s="148"/>
      <c r="R5" s="148"/>
      <c r="S5" s="148"/>
      <c r="T5" s="148"/>
      <c r="U5" s="148"/>
      <c r="V5" s="148"/>
      <c r="W5" s="148"/>
      <c r="X5" s="148"/>
      <c r="Y5" s="148"/>
      <c r="Z5" s="148"/>
    </row>
    <row r="6" spans="1:26" ht="12.75" customHeight="1">
      <c r="A6" s="152" t="s">
        <v>12</v>
      </c>
      <c r="B6" s="301">
        <v>17780</v>
      </c>
      <c r="C6" s="153"/>
      <c r="D6" s="152" t="s">
        <v>23</v>
      </c>
      <c r="E6" s="154"/>
      <c r="F6" s="303">
        <v>56952</v>
      </c>
      <c r="G6" s="147"/>
      <c r="H6" s="147"/>
      <c r="I6" s="148"/>
      <c r="J6" s="148"/>
      <c r="K6" s="148"/>
      <c r="L6" s="148"/>
      <c r="M6" s="148"/>
      <c r="N6" s="148"/>
      <c r="O6" s="148"/>
      <c r="P6" s="148"/>
      <c r="Q6" s="148"/>
      <c r="R6" s="148"/>
      <c r="S6" s="148"/>
      <c r="T6" s="148"/>
      <c r="U6" s="148"/>
      <c r="V6" s="148"/>
      <c r="W6" s="148"/>
      <c r="X6" s="148"/>
      <c r="Y6" s="148"/>
      <c r="Z6" s="148"/>
    </row>
    <row r="7" spans="1:26" ht="12.75" customHeight="1">
      <c r="A7" s="152" t="s">
        <v>14</v>
      </c>
      <c r="B7" s="302">
        <v>6500</v>
      </c>
      <c r="C7" s="153"/>
      <c r="D7" s="152" t="s">
        <v>25</v>
      </c>
      <c r="E7" s="154"/>
      <c r="F7" s="303">
        <v>3690</v>
      </c>
      <c r="G7" s="147"/>
      <c r="H7" s="147"/>
      <c r="I7" s="148"/>
      <c r="J7" s="148"/>
      <c r="K7" s="148"/>
      <c r="L7" s="148"/>
      <c r="M7" s="148"/>
      <c r="N7" s="148"/>
      <c r="O7" s="148"/>
      <c r="P7" s="148"/>
      <c r="Q7" s="148"/>
      <c r="R7" s="148"/>
      <c r="S7" s="148"/>
      <c r="T7" s="148"/>
      <c r="U7" s="148"/>
      <c r="V7" s="148"/>
      <c r="W7" s="148"/>
      <c r="X7" s="148"/>
      <c r="Y7" s="148"/>
      <c r="Z7" s="148"/>
    </row>
    <row r="8" spans="1:26" ht="12.75" customHeight="1">
      <c r="A8" s="299" t="s">
        <v>36</v>
      </c>
      <c r="B8" s="302">
        <v>80550</v>
      </c>
      <c r="C8" s="153"/>
      <c r="D8" s="152" t="s">
        <v>52</v>
      </c>
      <c r="E8" s="154"/>
      <c r="F8" s="304">
        <v>40500</v>
      </c>
      <c r="G8" s="156"/>
      <c r="H8" s="147"/>
      <c r="I8" s="148"/>
      <c r="J8" s="148"/>
      <c r="K8" s="148"/>
      <c r="L8" s="148"/>
      <c r="M8" s="148"/>
      <c r="N8" s="148"/>
      <c r="O8" s="148"/>
      <c r="P8" s="148"/>
      <c r="Q8" s="148"/>
      <c r="R8" s="148"/>
      <c r="S8" s="148"/>
      <c r="T8" s="148"/>
      <c r="U8" s="148"/>
      <c r="V8" s="148"/>
      <c r="W8" s="148"/>
      <c r="X8" s="148"/>
      <c r="Y8" s="148"/>
      <c r="Z8" s="148"/>
    </row>
    <row r="9" spans="1:26" ht="12.75" customHeight="1">
      <c r="A9" s="72"/>
      <c r="B9" s="153"/>
      <c r="C9" s="153"/>
      <c r="D9" s="300" t="s">
        <v>273</v>
      </c>
      <c r="E9" s="299"/>
      <c r="F9" s="305">
        <v>827</v>
      </c>
      <c r="G9" s="147"/>
      <c r="H9" s="147"/>
      <c r="I9" s="148"/>
      <c r="J9" s="148"/>
      <c r="K9" s="148"/>
      <c r="L9" s="148"/>
      <c r="M9" s="148"/>
      <c r="N9" s="148"/>
      <c r="O9" s="148"/>
      <c r="P9" s="148"/>
      <c r="Q9" s="148"/>
      <c r="R9" s="148"/>
      <c r="S9" s="148"/>
      <c r="T9" s="148"/>
      <c r="U9" s="148"/>
      <c r="V9" s="148"/>
      <c r="W9" s="148"/>
      <c r="X9" s="148"/>
      <c r="Y9" s="148"/>
      <c r="Z9" s="148"/>
    </row>
    <row r="10" spans="1:26" ht="12.75" customHeight="1">
      <c r="A10" s="158"/>
      <c r="B10" s="159"/>
      <c r="C10" s="159"/>
      <c r="D10" s="300" t="s">
        <v>234</v>
      </c>
      <c r="E10" s="299"/>
      <c r="F10" s="304">
        <v>2100</v>
      </c>
      <c r="G10" s="147"/>
      <c r="H10" s="147"/>
      <c r="I10" s="148"/>
      <c r="J10" s="148"/>
      <c r="K10" s="148"/>
      <c r="L10" s="148"/>
      <c r="M10" s="148"/>
      <c r="N10" s="148"/>
      <c r="O10" s="148"/>
      <c r="P10" s="148"/>
      <c r="Q10" s="148"/>
      <c r="R10" s="148"/>
      <c r="S10" s="148"/>
      <c r="T10" s="148"/>
      <c r="U10" s="148"/>
      <c r="V10" s="148"/>
      <c r="W10" s="148"/>
      <c r="X10" s="148"/>
      <c r="Y10" s="148"/>
      <c r="Z10" s="148"/>
    </row>
    <row r="11" spans="1:26" ht="12.75" customHeight="1">
      <c r="A11" s="72"/>
      <c r="B11" s="153"/>
      <c r="C11" s="153"/>
      <c r="D11" s="299" t="s">
        <v>274</v>
      </c>
      <c r="E11" s="299"/>
      <c r="F11" s="305">
        <v>12398.4</v>
      </c>
      <c r="G11" s="147"/>
      <c r="H11" s="147"/>
      <c r="I11" s="148"/>
      <c r="J11" s="148"/>
      <c r="K11" s="148"/>
      <c r="L11" s="148"/>
      <c r="M11" s="148"/>
      <c r="N11" s="148"/>
      <c r="O11" s="148"/>
      <c r="P11" s="148"/>
      <c r="Q11" s="148"/>
      <c r="R11" s="148"/>
      <c r="S11" s="148"/>
      <c r="T11" s="148"/>
      <c r="U11" s="148"/>
      <c r="V11" s="148"/>
      <c r="W11" s="148"/>
      <c r="X11" s="148"/>
      <c r="Y11" s="148"/>
      <c r="Z11" s="148"/>
    </row>
    <row r="12" spans="1:26" ht="12.75" customHeight="1">
      <c r="A12" s="264" t="s">
        <v>207</v>
      </c>
      <c r="B12" s="235"/>
      <c r="C12" s="306">
        <f>SUM(B7:B11)</f>
        <v>87050</v>
      </c>
      <c r="D12" s="264" t="s">
        <v>208</v>
      </c>
      <c r="E12" s="235"/>
      <c r="F12" s="306">
        <f>SUM(F6:F11)</f>
        <v>116467.4</v>
      </c>
      <c r="G12" s="147"/>
      <c r="H12" s="147"/>
      <c r="I12" s="148"/>
      <c r="J12" s="148"/>
      <c r="K12" s="148"/>
      <c r="L12" s="148"/>
      <c r="M12" s="148"/>
      <c r="N12" s="148"/>
      <c r="O12" s="148"/>
      <c r="P12" s="148"/>
      <c r="Q12" s="148"/>
      <c r="R12" s="148"/>
      <c r="S12" s="148"/>
      <c r="T12" s="148"/>
      <c r="U12" s="148"/>
      <c r="V12" s="148"/>
      <c r="W12" s="148"/>
      <c r="X12" s="148"/>
      <c r="Y12" s="148"/>
      <c r="Z12" s="148"/>
    </row>
    <row r="13" spans="1:26" ht="12.75" customHeight="1">
      <c r="A13" s="267" t="s">
        <v>209</v>
      </c>
      <c r="B13" s="268"/>
      <c r="C13" s="157"/>
      <c r="D13" s="157"/>
      <c r="E13" s="72"/>
      <c r="F13" s="155"/>
      <c r="G13" s="147"/>
      <c r="H13" s="147"/>
      <c r="I13" s="148"/>
      <c r="J13" s="148"/>
      <c r="K13" s="148"/>
      <c r="L13" s="148"/>
      <c r="M13" s="148"/>
      <c r="N13" s="148"/>
      <c r="O13" s="148"/>
      <c r="P13" s="148"/>
      <c r="Q13" s="148"/>
      <c r="R13" s="148"/>
      <c r="S13" s="148"/>
      <c r="T13" s="148"/>
      <c r="U13" s="148"/>
      <c r="V13" s="148"/>
      <c r="W13" s="148"/>
      <c r="X13" s="148"/>
      <c r="Y13" s="148"/>
      <c r="Z13" s="148"/>
    </row>
    <row r="14" spans="1:26" ht="12.75" customHeight="1">
      <c r="A14" s="269"/>
      <c r="B14" s="270"/>
      <c r="C14" s="157"/>
      <c r="D14" s="264" t="s">
        <v>210</v>
      </c>
      <c r="E14" s="235"/>
      <c r="F14" s="161"/>
      <c r="G14" s="147"/>
      <c r="H14" s="147"/>
      <c r="I14" s="148"/>
      <c r="J14" s="148"/>
      <c r="K14" s="148"/>
      <c r="L14" s="148"/>
      <c r="M14" s="148"/>
      <c r="N14" s="148"/>
      <c r="O14" s="148"/>
      <c r="P14" s="148"/>
      <c r="Q14" s="148"/>
      <c r="R14" s="148"/>
      <c r="S14" s="148"/>
      <c r="T14" s="148"/>
      <c r="U14" s="148"/>
      <c r="V14" s="148"/>
      <c r="W14" s="148"/>
      <c r="X14" s="148"/>
      <c r="Y14" s="148"/>
      <c r="Z14" s="148"/>
    </row>
    <row r="15" spans="1:26" ht="15" customHeight="1">
      <c r="A15" s="299" t="s">
        <v>19</v>
      </c>
      <c r="B15" s="305">
        <v>4500</v>
      </c>
      <c r="C15" s="162"/>
      <c r="D15" s="265"/>
      <c r="E15" s="235"/>
      <c r="F15" s="307"/>
      <c r="G15" s="147"/>
      <c r="H15" s="147"/>
      <c r="I15" s="148"/>
      <c r="J15" s="148"/>
      <c r="K15" s="148"/>
      <c r="L15" s="148"/>
      <c r="M15" s="148"/>
      <c r="N15" s="148"/>
      <c r="O15" s="148"/>
      <c r="P15" s="148"/>
      <c r="Q15" s="148"/>
      <c r="R15" s="148"/>
      <c r="S15" s="148"/>
      <c r="T15" s="148"/>
      <c r="U15" s="148"/>
      <c r="V15" s="148"/>
      <c r="W15" s="148"/>
      <c r="X15" s="148"/>
      <c r="Y15" s="148"/>
      <c r="Z15" s="148"/>
    </row>
    <row r="16" spans="1:26" ht="12.75" customHeight="1">
      <c r="A16" s="152"/>
      <c r="B16" s="154"/>
      <c r="C16" s="162"/>
      <c r="D16" s="265" t="s">
        <v>211</v>
      </c>
      <c r="E16" s="235"/>
      <c r="F16" s="308">
        <v>116467.4</v>
      </c>
      <c r="G16" s="147"/>
      <c r="H16" s="147"/>
      <c r="I16" s="148"/>
      <c r="J16" s="148"/>
      <c r="K16" s="148"/>
      <c r="L16" s="148"/>
      <c r="M16" s="148"/>
      <c r="N16" s="148"/>
      <c r="O16" s="148"/>
      <c r="P16" s="148"/>
      <c r="Q16" s="148"/>
      <c r="R16" s="148"/>
      <c r="S16" s="148"/>
      <c r="T16" s="148"/>
      <c r="U16" s="148"/>
      <c r="V16" s="148"/>
      <c r="W16" s="148"/>
      <c r="X16" s="148"/>
      <c r="Y16" s="148"/>
      <c r="Z16" s="148"/>
    </row>
    <row r="17" spans="1:26" ht="12.75" customHeight="1">
      <c r="A17" s="72"/>
      <c r="B17" s="162"/>
      <c r="C17" s="164"/>
      <c r="D17" s="165" t="s">
        <v>212</v>
      </c>
      <c r="E17" s="165"/>
      <c r="F17" s="157"/>
      <c r="G17" s="147"/>
      <c r="H17" s="147"/>
      <c r="I17" s="148"/>
      <c r="J17" s="148"/>
      <c r="K17" s="148"/>
      <c r="L17" s="148"/>
      <c r="M17" s="148"/>
      <c r="N17" s="148"/>
      <c r="O17" s="148"/>
      <c r="P17" s="148"/>
      <c r="Q17" s="148"/>
      <c r="R17" s="148"/>
      <c r="S17" s="148"/>
      <c r="T17" s="148"/>
      <c r="U17" s="148"/>
      <c r="V17" s="148"/>
      <c r="W17" s="148"/>
      <c r="X17" s="148"/>
      <c r="Y17" s="148"/>
      <c r="Z17" s="148"/>
    </row>
    <row r="18" spans="1:26" ht="12.75" customHeight="1">
      <c r="A18" s="158"/>
      <c r="B18" s="166"/>
      <c r="C18" s="167"/>
      <c r="D18" s="168" t="s">
        <v>31</v>
      </c>
      <c r="E18" s="303">
        <v>8000</v>
      </c>
      <c r="F18" s="155"/>
      <c r="G18" s="147"/>
      <c r="H18" s="147"/>
      <c r="I18" s="148"/>
      <c r="J18" s="148"/>
      <c r="K18" s="148"/>
      <c r="L18" s="148"/>
      <c r="M18" s="148"/>
      <c r="N18" s="148"/>
      <c r="O18" s="148"/>
      <c r="P18" s="148"/>
      <c r="Q18" s="148"/>
      <c r="R18" s="148"/>
      <c r="S18" s="148"/>
      <c r="T18" s="148"/>
      <c r="U18" s="148"/>
      <c r="V18" s="148"/>
      <c r="W18" s="148"/>
      <c r="X18" s="148"/>
      <c r="Y18" s="148"/>
      <c r="Z18" s="148"/>
    </row>
    <row r="19" spans="1:26" ht="12.75" customHeight="1">
      <c r="A19" s="158"/>
      <c r="B19" s="166"/>
      <c r="C19" s="167"/>
      <c r="D19" s="168" t="s">
        <v>32</v>
      </c>
      <c r="E19" s="303">
        <v>4300</v>
      </c>
      <c r="F19" s="155"/>
      <c r="G19" s="147"/>
      <c r="H19" s="147"/>
      <c r="I19" s="148"/>
      <c r="J19" s="148"/>
      <c r="K19" s="148"/>
      <c r="L19" s="148"/>
      <c r="M19" s="148"/>
      <c r="N19" s="148"/>
      <c r="O19" s="148"/>
      <c r="P19" s="148"/>
      <c r="Q19" s="148"/>
      <c r="R19" s="148"/>
      <c r="S19" s="148"/>
      <c r="T19" s="148"/>
      <c r="U19" s="148"/>
      <c r="V19" s="148"/>
      <c r="W19" s="148"/>
      <c r="X19" s="148"/>
      <c r="Y19" s="148"/>
      <c r="Z19" s="148"/>
    </row>
    <row r="20" spans="1:26" ht="12.75" customHeight="1">
      <c r="A20" s="158"/>
      <c r="B20" s="166"/>
      <c r="C20" s="167"/>
      <c r="D20" s="168" t="s">
        <v>33</v>
      </c>
      <c r="E20" s="303">
        <v>2790</v>
      </c>
      <c r="F20" s="157"/>
      <c r="G20" s="147"/>
      <c r="H20" s="147"/>
      <c r="I20" s="148"/>
      <c r="J20" s="148"/>
      <c r="K20" s="148"/>
      <c r="L20" s="148"/>
      <c r="M20" s="148"/>
      <c r="N20" s="148"/>
      <c r="O20" s="148"/>
      <c r="P20" s="148"/>
      <c r="Q20" s="148"/>
      <c r="R20" s="148"/>
      <c r="S20" s="148"/>
      <c r="T20" s="148"/>
      <c r="U20" s="148"/>
      <c r="V20" s="148"/>
      <c r="W20" s="148"/>
      <c r="X20" s="148"/>
      <c r="Y20" s="148"/>
      <c r="Z20" s="148"/>
    </row>
    <row r="21" spans="1:26" ht="12.75" customHeight="1">
      <c r="A21" s="264" t="s">
        <v>213</v>
      </c>
      <c r="B21" s="235"/>
      <c r="C21" s="306">
        <v>4500</v>
      </c>
      <c r="D21" s="264" t="s">
        <v>214</v>
      </c>
      <c r="E21" s="235"/>
      <c r="F21" s="160">
        <f>SUM(E18:E20)</f>
        <v>15090</v>
      </c>
      <c r="G21" s="147"/>
      <c r="H21" s="147"/>
      <c r="I21" s="148"/>
      <c r="J21" s="148"/>
      <c r="K21" s="148"/>
      <c r="L21" s="148"/>
      <c r="M21" s="148"/>
      <c r="N21" s="148"/>
      <c r="O21" s="148"/>
      <c r="P21" s="148"/>
      <c r="Q21" s="148"/>
      <c r="R21" s="148"/>
      <c r="S21" s="148"/>
      <c r="T21" s="148"/>
      <c r="U21" s="148"/>
      <c r="V21" s="148"/>
      <c r="W21" s="148"/>
      <c r="X21" s="148"/>
      <c r="Y21" s="148"/>
      <c r="Z21" s="148"/>
    </row>
    <row r="22" spans="1:26" ht="15" customHeight="1">
      <c r="A22" s="265" t="s">
        <v>215</v>
      </c>
      <c r="B22" s="234"/>
      <c r="C22" s="163">
        <f>SUM(C12+C21)</f>
        <v>91550</v>
      </c>
      <c r="D22" s="309" t="s">
        <v>216</v>
      </c>
      <c r="E22" s="310"/>
      <c r="F22" s="311"/>
      <c r="G22" s="147"/>
      <c r="H22" s="147"/>
      <c r="I22" s="148"/>
      <c r="J22" s="148"/>
      <c r="K22" s="148"/>
      <c r="L22" s="148"/>
      <c r="M22" s="148"/>
      <c r="N22" s="148"/>
      <c r="O22" s="148"/>
      <c r="P22" s="148"/>
      <c r="Q22" s="148"/>
      <c r="R22" s="148"/>
      <c r="S22" s="148"/>
      <c r="T22" s="148"/>
      <c r="U22" s="148"/>
      <c r="V22" s="148"/>
      <c r="W22" s="148"/>
      <c r="X22" s="148"/>
      <c r="Y22" s="148"/>
      <c r="Z22" s="148"/>
    </row>
    <row r="23" spans="1:26" ht="12.75" customHeight="1">
      <c r="A23" s="147"/>
      <c r="B23" s="147"/>
      <c r="C23" s="147"/>
      <c r="D23" s="147"/>
      <c r="E23" s="147"/>
      <c r="F23" s="147"/>
      <c r="G23" s="147"/>
      <c r="H23" s="147"/>
      <c r="I23" s="148"/>
      <c r="J23" s="148"/>
      <c r="K23" s="148"/>
      <c r="L23" s="148"/>
      <c r="M23" s="148"/>
      <c r="N23" s="148"/>
      <c r="O23" s="148"/>
      <c r="P23" s="148"/>
      <c r="Q23" s="148"/>
      <c r="R23" s="148"/>
      <c r="S23" s="148"/>
      <c r="T23" s="148"/>
      <c r="U23" s="148"/>
      <c r="V23" s="148"/>
      <c r="W23" s="148"/>
      <c r="X23" s="148"/>
      <c r="Y23" s="148"/>
      <c r="Z23" s="148"/>
    </row>
    <row r="24" spans="1:26" ht="12.75" customHeight="1">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row>
    <row r="25" spans="1:26" ht="12.75" customHeight="1">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2.75" customHeigh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2.75" customHeight="1">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2.75" customHeigh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2.75" customHeight="1">
      <c r="A29" s="148"/>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2.75" customHeight="1">
      <c r="A30" s="148"/>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2.75" customHeight="1">
      <c r="A31" s="148"/>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2.75" customHeigh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2.75" customHeigh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2.75" customHeigh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2.75" customHeigh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2.75" customHeight="1">
      <c r="A36" s="148"/>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2.75" customHeight="1">
      <c r="A37" s="148"/>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2.75" customHeight="1">
      <c r="A38" s="148"/>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2.75" customHeight="1">
      <c r="A39" s="148"/>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2.75" customHeight="1">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2.75" customHeight="1">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2.75" customHeight="1">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2.75" customHeight="1">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2.75" customHeigh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2.75" customHeigh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2.75" customHeigh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2.75" customHeigh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2.75" customHeigh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2.75" customHeight="1">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2.75" customHeight="1">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2.75" customHeight="1">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2.75" customHeight="1">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2.75" customHeight="1">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2.75" customHeight="1">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2.75" customHeight="1">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2.75" customHeight="1">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2.75" customHeight="1">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2.75" customHeight="1">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2.75" customHeight="1">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2.75" customHeight="1">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2.75" customHeight="1">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row>
    <row r="62" spans="1:26" ht="12.75" customHeight="1">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2.75" customHeight="1">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2.75" customHeight="1">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2.75" customHeight="1">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2.75" customHeight="1">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spans="1:26" ht="12.75" customHeight="1">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2.75" customHeight="1">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2.75" customHeight="1">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2.75" customHeight="1">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2.75" customHeight="1">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2.75" customHeight="1">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2.75" customHeight="1">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2.75" customHeight="1">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2.75" customHeight="1">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row>
    <row r="76" spans="1:26" ht="12.75" customHeight="1">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spans="1:26" ht="12.75" customHeight="1">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2.75" customHeight="1">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spans="1:26" ht="12.75" customHeight="1">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spans="1:26" ht="12.7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2.7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2.75" customHeight="1">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2.7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2.7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2.75" customHeight="1">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2.7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2.7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2.7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2.7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2.7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2.7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2.7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spans="1:26" ht="12.7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2.7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2.7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2.7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2.7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2.7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spans="1:26" ht="12.7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spans="1:26" ht="12.7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2.7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2.7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2.7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2.7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2.7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2.7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2.7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2.7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2.7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2.7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2.7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2.7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2.7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2.7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2.7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2.7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2.7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2" customHeight="1">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spans="1:26" ht="12" customHeight="1">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6" ht="12" customHeight="1">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spans="1:26" ht="12" customHeight="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spans="1:26" ht="12" customHeight="1">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spans="1:26" ht="12" customHeight="1">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spans="1:26" ht="12" customHeight="1">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spans="1:26" ht="12" customHeight="1">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spans="1:26" ht="12" customHeight="1">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spans="1:26" ht="12" customHeight="1">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spans="1:26" ht="12" customHeight="1">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spans="1:26" ht="12" customHeight="1">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spans="1:26" ht="12" customHeight="1">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spans="1:26" ht="12" customHeight="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spans="1:26" ht="12" customHeight="1">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spans="1:26" ht="12" customHeight="1">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spans="1:26" ht="12" customHeight="1">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spans="1:26" ht="12" customHeight="1">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spans="1:26" ht="12" customHeight="1">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spans="1:26" ht="12" customHeight="1">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spans="1:26" ht="12" customHeight="1">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spans="1:26" ht="12" customHeight="1">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spans="1:26" ht="12" customHeight="1">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spans="1:26" ht="12" customHeight="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spans="1:26" ht="12" customHeight="1">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spans="1:26" ht="12" customHeight="1">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spans="1:26" ht="12" customHeight="1">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spans="1:26" ht="12" customHeight="1">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spans="1:26" ht="12" customHeight="1">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spans="1:26" ht="12" customHeight="1">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spans="1:26" ht="12" customHeight="1">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spans="1:26" ht="12" customHeight="1">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spans="1:26" ht="12" customHeight="1">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spans="1:26" ht="12" customHeight="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spans="1:26" ht="12" customHeight="1">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spans="1:26" ht="12" customHeight="1">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spans="1:26" ht="12" customHeight="1">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spans="1:26" ht="12" customHeight="1">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spans="1:26" ht="12" customHeight="1">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spans="1:26" ht="12" customHeight="1">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spans="1:26" ht="12" customHeight="1">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spans="1:26" ht="12" customHeight="1">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spans="1:26" ht="12" customHeight="1">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spans="1:26" ht="12" customHeight="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spans="1:26" ht="12" customHeight="1">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spans="1:26" ht="12" customHeight="1">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spans="1:26" ht="12" customHeight="1">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spans="1:26" ht="12" customHeight="1">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spans="1:26" ht="12" customHeight="1">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spans="1:26" ht="12" customHeight="1">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spans="1:26" ht="12" customHeight="1">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spans="1:26" ht="12" customHeight="1">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spans="1:26" ht="12" customHeight="1">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spans="1:26" ht="12" customHeight="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spans="1:26" ht="12" customHeight="1">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spans="1:26" ht="12" customHeight="1">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spans="1:26" ht="12" customHeight="1">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spans="1:26" ht="12" customHeight="1">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spans="1:26" ht="12" customHeight="1">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spans="1:26" ht="12" customHeight="1">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spans="1:26" ht="12" customHeight="1">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spans="1:26" ht="12" customHeight="1">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spans="1:26" ht="12" customHeight="1">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spans="1:26" ht="12" customHeight="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spans="1:26" ht="12" customHeight="1">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spans="1:26" ht="12" customHeight="1">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spans="1:26" ht="12" customHeight="1">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spans="1:26" ht="12" customHeight="1">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spans="1:26" ht="12" customHeight="1">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spans="1:26" ht="12" customHeight="1">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spans="1:26" ht="12" customHeight="1">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spans="1:26" ht="12" customHeight="1">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spans="1:26" ht="12" customHeight="1">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spans="1:26" ht="12" customHeight="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spans="1:26" ht="12" customHeight="1">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spans="1:26" ht="12" customHeight="1">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spans="1:26" ht="12"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spans="1:26" ht="12" customHeight="1">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spans="1:26" ht="12" customHeight="1">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spans="1:26" ht="12" customHeight="1">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spans="1:26" ht="12" customHeight="1">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spans="1:26" ht="12" customHeight="1">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spans="1:26" ht="12" customHeight="1">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spans="1:26" ht="12" customHeight="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spans="1:26" ht="12" customHeight="1">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spans="1:26" ht="12" customHeight="1">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spans="1:26" ht="12" customHeight="1">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spans="1:26" ht="12" customHeight="1">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spans="1:26" ht="12" customHeight="1">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spans="1:26" ht="12" customHeight="1">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spans="1:26" ht="12" customHeight="1">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spans="1:26" ht="12" customHeight="1">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spans="1:26" ht="12" customHeight="1">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spans="1:26" ht="12" customHeight="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spans="1:26" ht="12" customHeight="1">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spans="1:26" ht="12" customHeight="1">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spans="1:26" ht="12" customHeight="1">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spans="1:26" ht="12" customHeight="1">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spans="1:26" ht="12" customHeight="1">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spans="1:26" ht="12" customHeight="1">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spans="1:26" ht="12" customHeight="1">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spans="1:26" ht="12" customHeight="1">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spans="1:26" ht="12" customHeight="1">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spans="1:26" ht="12"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spans="1:26" ht="12"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spans="1:26" ht="12"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spans="1:26" ht="12"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spans="1:26" ht="12"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spans="1:26" ht="12"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spans="1:26" ht="12"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spans="1:26" ht="12"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spans="1:26" ht="12"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spans="1:26" ht="12"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spans="1:26" ht="12"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spans="1:26" ht="12"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spans="1:26" ht="12"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spans="1:26" ht="12"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spans="1:26" ht="12"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spans="1:26" ht="12"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spans="1:26" ht="12"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spans="1:26" ht="12"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spans="1:26" ht="12"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spans="1:26" ht="12"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spans="1:26" ht="12"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spans="1:26" ht="12"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spans="1:26" ht="12"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spans="1:26" ht="12"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spans="1:26" ht="12" customHeight="1">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spans="1:26" ht="12" customHeight="1">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spans="1:26" ht="12" customHeight="1">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spans="1:26" ht="12" customHeight="1">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spans="1:26" ht="12" customHeight="1">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spans="1:26" ht="12" customHeight="1">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spans="1:26" ht="12" customHeight="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spans="1:26" ht="12" customHeight="1">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spans="1:26" ht="12" customHeight="1">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spans="1:26" ht="12" customHeight="1">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spans="1:26" ht="12" customHeight="1">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spans="1:26" ht="12" customHeight="1">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spans="1:26" ht="12" customHeight="1">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spans="1:26" ht="12" customHeight="1">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spans="1:26" ht="12" customHeight="1">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spans="1:26" ht="12" customHeight="1">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spans="1:26" ht="12" customHeight="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spans="1:26" ht="12" customHeight="1">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spans="1:26" ht="12" customHeight="1">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spans="1:26" ht="12" customHeight="1">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spans="1:26" ht="12" customHeight="1">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spans="1:26" ht="12" customHeight="1">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spans="1:26" ht="12" customHeight="1">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spans="1:26" ht="12" customHeight="1">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spans="1:26" ht="12" customHeight="1">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spans="1:26" ht="12" customHeight="1">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spans="1:26" ht="12" customHeight="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spans="1:26" ht="12" customHeight="1">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spans="1:26" ht="12" customHeight="1">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spans="1:26" ht="12" customHeight="1">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spans="1:26" ht="12"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2"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2"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2"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2"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2"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2"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2"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2"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2"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2"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2"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2"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2"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2"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2"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2"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2"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2"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2"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2"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2"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2"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2"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2"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2"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2"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2"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2"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2"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2"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2"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2"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2"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2"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2"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2"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2"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2"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2"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2"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2"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2"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2"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2"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2"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2"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2"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2"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2"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2"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2"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2"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2"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2"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2"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2"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2"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2"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2"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2"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2"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2"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2"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2"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2"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2"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2"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2"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2"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2"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2"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2"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2"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2"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2"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2"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2"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2"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2"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2"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2"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2"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2"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2"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2"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2"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2"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2"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2"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2"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2"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2"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2"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2"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2"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2"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2"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2"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2"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2"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2"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2"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2"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2"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2"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2"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2"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2"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2"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2"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2"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2"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2"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2"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2"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2"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2"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2"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2"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2"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2"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2"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2"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2"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2"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2"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2"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2"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2"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2"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2"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2"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2"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2"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2"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2"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2"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2"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2"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2"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2"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2"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2"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2"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2"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2"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2"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2"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2"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2"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2"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2"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2"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2"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2"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2"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2"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2"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2"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2"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2"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2"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2"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2"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2"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2"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2"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2"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2"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2"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2"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2"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2"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2"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2"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2"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2"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2"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2"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2"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2"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2"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2"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2"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2"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2"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2"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2"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2"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2"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2"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2"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2"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2"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2"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2"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2"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2"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2"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2"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2"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2"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2"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2"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2"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2"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2"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2"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2"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2"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2"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2"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2"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2"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2"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2"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2"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2"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2"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2"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2"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2"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2"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2"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2"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2"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2"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2"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2"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2"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2"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2"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2"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2"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2"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2"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2"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2"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2"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2"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2"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2"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2"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2"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2"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2"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2"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2"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2"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2"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2"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2"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2"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2"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2"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2"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2"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2"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2"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2"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2" customHeight="1">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2" customHeight="1">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2" customHeight="1">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2" customHeight="1">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2" customHeight="1">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2" customHeight="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2" customHeight="1">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2" customHeight="1">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2" customHeight="1">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2" customHeight="1">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2" customHeight="1">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2" customHeight="1">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2" customHeight="1">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2" customHeight="1">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2" customHeight="1">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2" customHeight="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2" customHeight="1">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2" customHeight="1">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2" customHeight="1">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2" customHeight="1">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2" customHeight="1">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2" customHeight="1">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2" customHeight="1">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2" customHeight="1">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2" customHeight="1">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2" customHeight="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2" customHeight="1">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2" customHeight="1">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2" customHeight="1">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2" customHeight="1">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2" customHeight="1">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2" customHeight="1">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2" customHeight="1">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2" customHeight="1">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2" customHeight="1">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2" customHeight="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2" customHeight="1">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2" customHeight="1">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2" customHeight="1">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2" customHeight="1">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2" customHeight="1">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2" customHeight="1">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2" customHeight="1">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2" customHeight="1">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2" customHeight="1">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2" customHeight="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2" customHeight="1">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2" customHeight="1">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2" customHeight="1">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2" customHeight="1">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2" customHeight="1">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2" customHeight="1">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2" customHeight="1">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2" customHeight="1">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2" customHeight="1">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2" customHeight="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2" customHeight="1">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2" customHeight="1">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2" customHeight="1">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2" customHeight="1">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2" customHeight="1">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2" customHeight="1">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2" customHeight="1">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2" customHeight="1">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2" customHeight="1">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2" customHeight="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2" customHeight="1">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2" customHeight="1">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2" customHeight="1">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2" customHeight="1">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2" customHeight="1">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2" customHeight="1">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2" customHeight="1">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2" customHeight="1">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2" customHeight="1">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2" customHeight="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2" customHeight="1">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2" customHeight="1">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2" customHeight="1">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2" customHeight="1">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2" customHeight="1">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2" customHeight="1">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2" customHeight="1">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2" customHeight="1">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2" customHeight="1">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2" customHeight="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2" customHeight="1">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2" customHeight="1">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2" customHeight="1">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2" customHeight="1">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2" customHeight="1">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2" customHeight="1">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2" customHeight="1">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2" customHeight="1">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2" customHeight="1">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2" customHeight="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2" customHeight="1">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2" customHeight="1">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2" customHeight="1">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2" customHeight="1">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2" customHeight="1">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2" customHeight="1">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2" customHeight="1">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2" customHeight="1">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2" customHeight="1">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2" customHeight="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2" customHeight="1">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2" customHeight="1">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2" customHeight="1">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2" customHeight="1">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2" customHeight="1">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2" customHeight="1">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2" customHeight="1">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2" customHeight="1">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2" customHeight="1">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2" customHeight="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2" customHeight="1">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2" customHeight="1">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2" customHeight="1">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2" customHeight="1">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2" customHeight="1">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2" customHeight="1">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2" customHeight="1">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2" customHeight="1">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2" customHeight="1">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2" customHeight="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2" customHeight="1">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2" customHeight="1">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2" customHeight="1">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2" customHeight="1">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2" customHeight="1">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2" customHeight="1">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2" customHeight="1">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2" customHeight="1">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2" customHeight="1">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2" customHeight="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2" customHeight="1">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2" customHeight="1">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2" customHeight="1">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2" customHeight="1">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2" customHeight="1">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2" customHeight="1">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2" customHeight="1">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2" customHeight="1">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2" customHeight="1">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2" customHeight="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2" customHeight="1">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2" customHeight="1">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2" customHeight="1">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2" customHeight="1">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2" customHeight="1">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2" customHeight="1">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2" customHeight="1">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2" customHeight="1">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2" customHeight="1">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2" customHeight="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2" customHeight="1">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2" customHeight="1">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2" customHeight="1">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2" customHeight="1">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2" customHeight="1">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2" customHeight="1">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2" customHeight="1">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2" customHeight="1">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2" customHeight="1">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2" customHeight="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2" customHeight="1">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2" customHeight="1">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2" customHeight="1">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2" customHeight="1">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2" customHeight="1">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2" customHeight="1">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2" customHeight="1">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2" customHeight="1">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2" customHeight="1">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2" customHeight="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2" customHeight="1">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2" customHeight="1">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2" customHeight="1">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2" customHeight="1">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2" customHeight="1">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2" customHeight="1">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2" customHeight="1">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2" customHeight="1">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2" customHeight="1">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2" customHeight="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2" customHeight="1">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2" customHeight="1">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2" customHeight="1">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2" customHeight="1">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2" customHeight="1">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2" customHeight="1">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2" customHeight="1">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2" customHeight="1">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2" customHeight="1">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2" customHeight="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2" customHeight="1">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2" customHeight="1">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2" customHeight="1">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2" customHeight="1">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2" customHeight="1">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2" customHeight="1">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2" customHeight="1">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2" customHeight="1">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2" customHeight="1">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2" customHeight="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2" customHeight="1">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2" customHeight="1">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2" customHeight="1">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2" customHeight="1">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2" customHeight="1">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2" customHeight="1">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2" customHeight="1">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2" customHeight="1">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2" customHeight="1">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2" customHeight="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2" customHeight="1">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2" customHeight="1">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2" customHeight="1">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2" customHeight="1">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2" customHeight="1">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2" customHeight="1">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2" customHeight="1">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2" customHeight="1">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2" customHeight="1">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2" customHeight="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2" customHeight="1">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2" customHeight="1">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2" customHeight="1">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2" customHeight="1">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2" customHeight="1">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2" customHeight="1">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2" customHeight="1">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2" customHeight="1">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2" customHeight="1">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2" customHeight="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2" customHeight="1">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2" customHeight="1">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2" customHeight="1">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2" customHeight="1">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2" customHeight="1">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2" customHeight="1">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2" customHeight="1">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2" customHeight="1">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2" customHeight="1">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2" customHeight="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2" customHeight="1">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2" customHeight="1">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2" customHeight="1">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2" customHeight="1">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2" customHeight="1">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2" customHeight="1">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2" customHeight="1">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2" customHeight="1">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2" customHeight="1">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2" customHeight="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2" customHeight="1">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2" customHeight="1">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2" customHeight="1">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2" customHeight="1">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2" customHeight="1">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2" customHeight="1">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2" customHeight="1">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2" customHeight="1">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2" customHeight="1">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2" customHeight="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2" customHeight="1">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2" customHeight="1">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2" customHeight="1">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2" customHeight="1">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2" customHeight="1">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2" customHeight="1">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2" customHeight="1">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2" customHeight="1">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2" customHeight="1">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2" customHeight="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2" customHeight="1">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2" customHeight="1">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2" customHeight="1">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2" customHeight="1">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2" customHeight="1">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2" customHeight="1">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2" customHeight="1">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2" customHeight="1">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2" customHeight="1">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2" customHeight="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2" customHeight="1">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2" customHeight="1">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2" customHeight="1">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2" customHeight="1">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2" customHeight="1">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2" customHeight="1">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2" customHeight="1">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2" customHeight="1">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2" customHeight="1">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2" customHeight="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2" customHeight="1">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2" customHeight="1">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2" customHeight="1">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2" customHeight="1">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2" customHeight="1">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2" customHeight="1">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2" customHeight="1">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2" customHeight="1">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2" customHeight="1">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2" customHeight="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2" customHeight="1">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2" customHeight="1">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2" customHeight="1">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2" customHeight="1">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2" customHeight="1">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2" customHeight="1">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2" customHeight="1">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2" customHeight="1">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2" customHeight="1">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2" customHeight="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2" customHeight="1">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2" customHeight="1">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2" customHeight="1">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2" customHeight="1">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2" customHeight="1">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2" customHeight="1">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2" customHeight="1">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2" customHeight="1">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2" customHeight="1">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2" customHeight="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2" customHeight="1">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2" customHeight="1">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2" customHeight="1">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2" customHeight="1">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2" customHeight="1">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2" customHeight="1">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2" customHeight="1">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2" customHeight="1">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2" customHeight="1">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2" customHeight="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2" customHeight="1">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2" customHeight="1">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2" customHeight="1">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2" customHeight="1">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2" customHeight="1">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2" customHeight="1">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2" customHeight="1">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2" customHeight="1">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2" customHeight="1">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2" customHeight="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2" customHeight="1">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2" customHeight="1">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2" customHeight="1">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2" customHeight="1">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2" customHeight="1">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2" customHeight="1">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2" customHeight="1">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2" customHeight="1">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2" customHeight="1">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2" customHeight="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2" customHeight="1">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2" customHeight="1">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2" customHeight="1">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2" customHeight="1">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2" customHeight="1">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2" customHeight="1">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2" customHeight="1">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2" customHeight="1">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2" customHeight="1">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2" customHeight="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2" customHeight="1">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2" customHeight="1">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2" customHeight="1">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2" customHeight="1">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2" customHeight="1">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2" customHeight="1">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2" customHeight="1">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2" customHeight="1">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2" customHeight="1">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2" customHeight="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2" customHeight="1">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2" customHeight="1">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2" customHeight="1">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2" customHeight="1">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2" customHeight="1">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2" customHeight="1">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2" customHeight="1">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2" customHeight="1">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2" customHeight="1">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2" customHeight="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2" customHeight="1">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2" customHeight="1">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2" customHeight="1">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2" customHeight="1">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2" customHeight="1">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2" customHeight="1">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2" customHeight="1">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2" customHeight="1">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2" customHeight="1">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2" customHeight="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2" customHeight="1">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2" customHeight="1">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2" customHeight="1">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2" customHeight="1">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2" customHeight="1">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2" customHeight="1">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2" customHeight="1">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2" customHeight="1">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2" customHeight="1">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2" customHeight="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2" customHeight="1">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2" customHeight="1">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2" customHeight="1">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2" customHeight="1">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2" customHeight="1">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2" customHeight="1">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2" customHeight="1">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2" customHeight="1">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2" customHeight="1">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2" customHeight="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2" customHeight="1">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2" customHeight="1">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2" customHeight="1">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2" customHeight="1">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2" customHeight="1">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2" customHeight="1">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2" customHeight="1">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2" customHeight="1">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2" customHeight="1">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2" customHeight="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2" customHeight="1">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2" customHeight="1">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2" customHeight="1">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2" customHeight="1">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2" customHeight="1">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2" customHeight="1">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2" customHeight="1">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2" customHeight="1">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2" customHeight="1">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2" customHeight="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2" customHeight="1">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2" customHeight="1">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2" customHeight="1">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2" customHeight="1">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2" customHeight="1">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2" customHeight="1">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2" customHeight="1">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2" customHeight="1">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2" customHeight="1">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2" customHeight="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2" customHeight="1">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2" customHeight="1">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2" customHeight="1">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2" customHeight="1">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2" customHeight="1">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2" customHeight="1">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2" customHeight="1">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2" customHeight="1">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2" customHeight="1">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2" customHeight="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2" customHeight="1">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2" customHeight="1">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2" customHeight="1">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2" customHeight="1">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2" customHeight="1">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2" customHeight="1">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2" customHeight="1">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2" customHeight="1">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sheetData>
  <mergeCells count="11">
    <mergeCell ref="A1:H1"/>
    <mergeCell ref="D5:E5"/>
    <mergeCell ref="A12:B12"/>
    <mergeCell ref="D12:E12"/>
    <mergeCell ref="A13:B14"/>
    <mergeCell ref="A21:B21"/>
    <mergeCell ref="D21:E21"/>
    <mergeCell ref="A22:B22"/>
    <mergeCell ref="D14:E14"/>
    <mergeCell ref="D15:E15"/>
    <mergeCell ref="D16:E16"/>
  </mergeCells>
  <pageMargins left="0.7" right="0.7" top="0.75" bottom="0.75" header="0" footer="0"/>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5" customWidth="1"/>
    <col min="2" max="4" width="17.5703125" customWidth="1"/>
    <col min="5" max="8" width="25.85546875" customWidth="1"/>
    <col min="9" max="15" width="11.42578125" customWidth="1"/>
    <col min="16" max="26" width="10" customWidth="1"/>
  </cols>
  <sheetData>
    <row r="1" spans="1:26" ht="22.5" customHeight="1">
      <c r="A1" s="278" t="s">
        <v>217</v>
      </c>
      <c r="B1" s="221"/>
      <c r="C1" s="221"/>
      <c r="D1" s="221"/>
      <c r="E1" s="221"/>
      <c r="F1" s="221"/>
      <c r="G1" s="221"/>
      <c r="H1" s="221"/>
      <c r="I1" s="221"/>
      <c r="J1" s="221"/>
      <c r="K1" s="221"/>
      <c r="L1" s="1"/>
      <c r="M1" s="1"/>
      <c r="N1" s="1"/>
      <c r="O1" s="1" t="s">
        <v>218</v>
      </c>
      <c r="P1" s="1"/>
      <c r="Q1" s="1"/>
      <c r="R1" s="1"/>
      <c r="S1" s="1"/>
      <c r="T1" s="1"/>
      <c r="U1" s="1"/>
      <c r="V1" s="1"/>
      <c r="W1" s="1"/>
      <c r="X1" s="1"/>
      <c r="Y1" s="1"/>
      <c r="Z1" s="1"/>
    </row>
    <row r="2" spans="1:26" ht="14.25" customHeight="1">
      <c r="A2" s="1"/>
      <c r="B2" s="1"/>
      <c r="C2" s="1"/>
      <c r="D2" s="1"/>
      <c r="E2" s="1"/>
      <c r="F2" s="1"/>
      <c r="G2" s="1"/>
      <c r="H2" s="1"/>
      <c r="I2" s="1"/>
      <c r="J2" s="1"/>
      <c r="K2" s="1"/>
      <c r="L2" s="1"/>
      <c r="M2" s="1"/>
      <c r="N2" s="1"/>
      <c r="O2" s="1" t="s">
        <v>219</v>
      </c>
      <c r="P2" s="1"/>
      <c r="Q2" s="1"/>
      <c r="R2" s="1"/>
      <c r="S2" s="1"/>
      <c r="T2" s="1"/>
      <c r="U2" s="1"/>
      <c r="V2" s="1"/>
      <c r="W2" s="1"/>
      <c r="X2" s="1"/>
      <c r="Y2" s="1"/>
      <c r="Z2" s="1"/>
    </row>
    <row r="3" spans="1:26" ht="36" customHeight="1">
      <c r="A3" s="241" t="s">
        <v>220</v>
      </c>
      <c r="B3" s="219"/>
      <c r="C3" s="219"/>
      <c r="D3" s="219"/>
      <c r="E3" s="219"/>
      <c r="F3" s="219"/>
      <c r="G3" s="219"/>
      <c r="H3" s="219"/>
      <c r="I3" s="219"/>
      <c r="J3" s="219"/>
      <c r="K3" s="219"/>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279" t="s">
        <v>221</v>
      </c>
      <c r="B5" s="221"/>
      <c r="C5" s="221"/>
      <c r="D5" s="221"/>
      <c r="E5" s="221"/>
      <c r="F5" s="221"/>
      <c r="G5" s="221"/>
      <c r="H5" s="221"/>
      <c r="I5" s="221"/>
      <c r="J5" s="1"/>
      <c r="K5" s="1"/>
      <c r="L5" s="1"/>
      <c r="M5" s="1"/>
      <c r="N5" s="1"/>
      <c r="O5" s="1"/>
      <c r="P5" s="1"/>
      <c r="Q5" s="1"/>
      <c r="R5" s="1"/>
      <c r="S5" s="1"/>
      <c r="T5" s="1"/>
      <c r="U5" s="1"/>
      <c r="V5" s="1"/>
      <c r="W5" s="1"/>
      <c r="X5" s="1"/>
      <c r="Y5" s="1"/>
      <c r="Z5" s="1"/>
    </row>
    <row r="6" spans="1:26" ht="14.25" customHeight="1">
      <c r="A6" s="28"/>
      <c r="B6" s="1"/>
      <c r="C6" s="1"/>
      <c r="D6" s="1"/>
      <c r="E6" s="1"/>
      <c r="F6" s="1"/>
      <c r="G6" s="1"/>
      <c r="H6" s="1"/>
      <c r="I6" s="1"/>
      <c r="J6" s="1"/>
      <c r="K6" s="1"/>
      <c r="L6" s="1"/>
      <c r="M6" s="1"/>
      <c r="N6" s="1"/>
      <c r="O6" s="1"/>
      <c r="P6" s="1"/>
      <c r="Q6" s="1"/>
      <c r="R6" s="1"/>
      <c r="S6" s="1"/>
      <c r="T6" s="1"/>
      <c r="U6" s="1"/>
      <c r="V6" s="1"/>
      <c r="W6" s="1"/>
      <c r="X6" s="1"/>
      <c r="Y6" s="1"/>
      <c r="Z6" s="1"/>
    </row>
    <row r="7" spans="1:26" ht="15" customHeight="1">
      <c r="A7" s="280" t="s">
        <v>99</v>
      </c>
      <c r="B7" s="169" t="s">
        <v>222</v>
      </c>
      <c r="C7" s="169" t="s">
        <v>223</v>
      </c>
      <c r="D7" s="282" t="s">
        <v>224</v>
      </c>
      <c r="E7" s="284" t="s">
        <v>225</v>
      </c>
      <c r="F7" s="285"/>
      <c r="G7" s="285"/>
      <c r="H7" s="268"/>
      <c r="I7" s="282" t="s">
        <v>226</v>
      </c>
      <c r="J7" s="1"/>
      <c r="K7" s="1"/>
      <c r="L7" s="1"/>
      <c r="M7" s="1"/>
      <c r="N7" s="1"/>
      <c r="O7" s="1"/>
      <c r="P7" s="1"/>
      <c r="Q7" s="1"/>
      <c r="R7" s="1"/>
      <c r="S7" s="1"/>
      <c r="T7" s="1"/>
      <c r="U7" s="1"/>
      <c r="V7" s="1"/>
      <c r="W7" s="1"/>
      <c r="X7" s="1"/>
      <c r="Y7" s="1"/>
      <c r="Z7" s="1"/>
    </row>
    <row r="8" spans="1:26" ht="22.5" customHeight="1">
      <c r="A8" s="281"/>
      <c r="B8" s="169" t="s">
        <v>114</v>
      </c>
      <c r="C8" s="169" t="s">
        <v>114</v>
      </c>
      <c r="D8" s="232"/>
      <c r="E8" s="269"/>
      <c r="F8" s="275"/>
      <c r="G8" s="275"/>
      <c r="H8" s="270"/>
      <c r="I8" s="232"/>
      <c r="J8" s="170"/>
      <c r="K8" s="170"/>
      <c r="L8" s="170"/>
      <c r="M8" s="170"/>
      <c r="N8" s="170"/>
      <c r="O8" s="170"/>
      <c r="P8" s="170"/>
      <c r="Q8" s="170"/>
      <c r="R8" s="170"/>
      <c r="S8" s="170"/>
      <c r="T8" s="170"/>
      <c r="U8" s="170"/>
      <c r="V8" s="170"/>
      <c r="W8" s="170"/>
      <c r="X8" s="170"/>
      <c r="Y8" s="170"/>
      <c r="Z8" s="170"/>
    </row>
    <row r="9" spans="1:26" ht="25.5" customHeight="1">
      <c r="A9" s="171" t="s">
        <v>155</v>
      </c>
      <c r="B9" s="283"/>
      <c r="C9" s="234"/>
      <c r="D9" s="235"/>
      <c r="E9" s="46"/>
      <c r="F9" s="46"/>
      <c r="G9" s="46"/>
      <c r="H9" s="46"/>
      <c r="I9" s="46"/>
      <c r="J9" s="1"/>
      <c r="K9" s="1"/>
      <c r="L9" s="1"/>
      <c r="M9" s="1"/>
      <c r="N9" s="1"/>
      <c r="O9" s="1"/>
      <c r="P9" s="1"/>
      <c r="Q9" s="1"/>
      <c r="R9" s="1"/>
      <c r="S9" s="1"/>
      <c r="T9" s="1"/>
      <c r="U9" s="1"/>
      <c r="V9" s="1"/>
      <c r="W9" s="1"/>
      <c r="X9" s="1"/>
      <c r="Y9" s="1"/>
      <c r="Z9" s="1"/>
    </row>
    <row r="10" spans="1:26" ht="61.5" customHeight="1">
      <c r="A10" s="172" t="s">
        <v>104</v>
      </c>
      <c r="B10" s="173">
        <f>+'M2 PPTOS COMPRAS &amp; VENTAS'!B83</f>
        <v>9300</v>
      </c>
      <c r="C10" s="173">
        <f>'M2 PPTOS COMPRAS &amp; VENTAS'!B67*305</f>
        <v>9150</v>
      </c>
      <c r="D10" s="174">
        <f t="shared" ref="D10:D11" si="0">C10-B10</f>
        <v>-150</v>
      </c>
      <c r="E10" s="286" t="s">
        <v>227</v>
      </c>
      <c r="F10" s="234"/>
      <c r="G10" s="234"/>
      <c r="H10" s="235"/>
      <c r="I10" s="175" t="s">
        <v>218</v>
      </c>
      <c r="J10" s="1"/>
      <c r="K10" s="1"/>
      <c r="L10" s="1"/>
      <c r="M10" s="1"/>
      <c r="N10" s="1"/>
      <c r="O10" s="1"/>
      <c r="P10" s="1"/>
      <c r="Q10" s="1"/>
      <c r="R10" s="1"/>
      <c r="S10" s="1"/>
      <c r="T10" s="1"/>
      <c r="U10" s="1"/>
      <c r="V10" s="1"/>
      <c r="W10" s="1"/>
      <c r="X10" s="1"/>
      <c r="Y10" s="1"/>
      <c r="Z10" s="1"/>
    </row>
    <row r="11" spans="1:26" ht="25.5" customHeight="1">
      <c r="A11" s="172" t="s">
        <v>118</v>
      </c>
      <c r="B11" s="173">
        <f>+'M2 PPTOS COMPRAS &amp; VENTAS'!B84</f>
        <v>12600</v>
      </c>
      <c r="C11" s="173">
        <f>'M2 PPTOS COMPRAS &amp; VENTAS'!B68*290</f>
        <v>13050</v>
      </c>
      <c r="D11" s="174">
        <f t="shared" si="0"/>
        <v>450</v>
      </c>
      <c r="E11" s="176" t="s">
        <v>228</v>
      </c>
      <c r="F11" s="176"/>
      <c r="G11" s="176"/>
      <c r="H11" s="176"/>
      <c r="I11" s="175" t="s">
        <v>218</v>
      </c>
      <c r="J11" s="1"/>
      <c r="K11" s="1"/>
      <c r="L11" s="1"/>
      <c r="M11" s="1"/>
      <c r="N11" s="1"/>
      <c r="O11" s="1"/>
      <c r="P11" s="1"/>
      <c r="Q11" s="1"/>
      <c r="R11" s="1"/>
      <c r="S11" s="1"/>
      <c r="T11" s="1"/>
      <c r="U11" s="1"/>
      <c r="V11" s="1"/>
      <c r="W11" s="1"/>
      <c r="X11" s="1"/>
      <c r="Y11" s="1"/>
      <c r="Z11" s="1"/>
    </row>
    <row r="12" spans="1:26" ht="25.5" customHeight="1">
      <c r="A12" s="177" t="s">
        <v>156</v>
      </c>
      <c r="B12" s="178">
        <f t="shared" ref="B12:D12" si="1">SUM(B10:B11)</f>
        <v>21900</v>
      </c>
      <c r="C12" s="178">
        <f t="shared" si="1"/>
        <v>22200</v>
      </c>
      <c r="D12" s="179">
        <f t="shared" si="1"/>
        <v>300</v>
      </c>
      <c r="E12" s="287"/>
      <c r="F12" s="234"/>
      <c r="G12" s="234"/>
      <c r="H12" s="234"/>
      <c r="I12" s="235"/>
      <c r="J12" s="1"/>
      <c r="K12" s="1"/>
      <c r="L12" s="1"/>
      <c r="M12" s="1"/>
      <c r="N12" s="1"/>
      <c r="O12" s="1"/>
      <c r="P12" s="1"/>
      <c r="Q12" s="1"/>
      <c r="R12" s="1"/>
      <c r="S12" s="1"/>
      <c r="T12" s="1"/>
      <c r="U12" s="1"/>
      <c r="V12" s="1"/>
      <c r="W12" s="1"/>
      <c r="X12" s="1"/>
      <c r="Y12" s="1"/>
      <c r="Z12" s="1"/>
    </row>
    <row r="13" spans="1:26" ht="25.5" customHeight="1">
      <c r="A13" s="172" t="s">
        <v>157</v>
      </c>
      <c r="B13" s="173">
        <f t="shared" ref="B13:C13" si="2">-B12*3%</f>
        <v>-657</v>
      </c>
      <c r="C13" s="173">
        <f t="shared" si="2"/>
        <v>-666</v>
      </c>
      <c r="D13" s="174">
        <f t="shared" ref="D13:D14" si="3">B13-C13</f>
        <v>9</v>
      </c>
      <c r="E13" s="288" t="s">
        <v>229</v>
      </c>
      <c r="F13" s="234"/>
      <c r="G13" s="234"/>
      <c r="H13" s="235"/>
      <c r="I13" s="180"/>
      <c r="J13" s="1"/>
      <c r="K13" s="1"/>
      <c r="L13" s="1"/>
      <c r="M13" s="1"/>
      <c r="N13" s="1"/>
      <c r="O13" s="1"/>
      <c r="P13" s="1"/>
      <c r="Q13" s="1"/>
      <c r="R13" s="1"/>
      <c r="S13" s="1"/>
      <c r="T13" s="1"/>
      <c r="U13" s="1"/>
      <c r="V13" s="1"/>
      <c r="W13" s="1"/>
      <c r="X13" s="1"/>
      <c r="Y13" s="1"/>
      <c r="Z13" s="1"/>
    </row>
    <row r="14" spans="1:26" ht="25.5" customHeight="1">
      <c r="A14" s="177" t="s">
        <v>158</v>
      </c>
      <c r="B14" s="181">
        <f>+B12+B13</f>
        <v>21243</v>
      </c>
      <c r="C14" s="181">
        <f>+B14</f>
        <v>21243</v>
      </c>
      <c r="D14" s="182">
        <f t="shared" si="3"/>
        <v>0</v>
      </c>
      <c r="E14" s="289"/>
      <c r="F14" s="272"/>
      <c r="G14" s="272"/>
      <c r="H14" s="272"/>
      <c r="I14" s="290"/>
      <c r="J14" s="1"/>
      <c r="K14" s="1"/>
      <c r="L14" s="1"/>
      <c r="M14" s="1"/>
      <c r="N14" s="1"/>
      <c r="O14" s="1"/>
      <c r="P14" s="1"/>
      <c r="Q14" s="1"/>
      <c r="R14" s="1"/>
      <c r="S14" s="1"/>
      <c r="T14" s="1"/>
      <c r="U14" s="1"/>
      <c r="V14" s="1"/>
      <c r="W14" s="1"/>
      <c r="X14" s="1"/>
      <c r="Y14" s="1"/>
      <c r="Z14" s="1"/>
    </row>
    <row r="15" spans="1:26" ht="25.5" customHeight="1">
      <c r="A15" s="171" t="s">
        <v>159</v>
      </c>
      <c r="B15" s="291"/>
      <c r="C15" s="234"/>
      <c r="D15" s="234"/>
      <c r="E15" s="288"/>
      <c r="F15" s="234"/>
      <c r="G15" s="234"/>
      <c r="H15" s="234"/>
      <c r="I15" s="184"/>
      <c r="J15" s="1"/>
      <c r="K15" s="1"/>
      <c r="L15" s="1"/>
      <c r="M15" s="1"/>
      <c r="N15" s="1"/>
      <c r="O15" s="1"/>
      <c r="P15" s="1"/>
      <c r="Q15" s="1"/>
      <c r="R15" s="1"/>
      <c r="S15" s="1"/>
      <c r="T15" s="1"/>
      <c r="U15" s="1"/>
      <c r="V15" s="1"/>
      <c r="W15" s="1"/>
      <c r="X15" s="1"/>
      <c r="Y15" s="1"/>
      <c r="Z15" s="1"/>
    </row>
    <row r="16" spans="1:26" ht="25.5" customHeight="1">
      <c r="A16" s="172" t="s">
        <v>104</v>
      </c>
      <c r="B16" s="173">
        <f>-'M2 PPTOS COMPRAS &amp; VENTAS'!B55</f>
        <v>-6200</v>
      </c>
      <c r="C16" s="173">
        <f>-'M2 PPTOS COMPRAS &amp; VENTAS'!B26*305</f>
        <v>-6100</v>
      </c>
      <c r="D16" s="174">
        <f t="shared" ref="D16:D32" si="4">B16-C16</f>
        <v>-100</v>
      </c>
      <c r="E16" s="288" t="s">
        <v>230</v>
      </c>
      <c r="F16" s="234"/>
      <c r="G16" s="234"/>
      <c r="H16" s="234"/>
      <c r="I16" s="180"/>
      <c r="J16" s="1"/>
      <c r="K16" s="1"/>
      <c r="L16" s="1"/>
      <c r="M16" s="1"/>
      <c r="N16" s="1"/>
      <c r="O16" s="1"/>
      <c r="P16" s="1"/>
      <c r="Q16" s="1"/>
      <c r="R16" s="1"/>
      <c r="S16" s="1"/>
      <c r="T16" s="1"/>
      <c r="U16" s="1"/>
      <c r="V16" s="1"/>
      <c r="W16" s="1"/>
      <c r="X16" s="1"/>
      <c r="Y16" s="1"/>
      <c r="Z16" s="1"/>
    </row>
    <row r="17" spans="1:26" ht="25.5" customHeight="1">
      <c r="A17" s="172" t="s">
        <v>118</v>
      </c>
      <c r="B17" s="173">
        <f>-'M2 PPTOS COMPRAS &amp; VENTAS'!B56</f>
        <v>-8400</v>
      </c>
      <c r="C17" s="173">
        <f t="shared" ref="C17:C19" si="5">+B17</f>
        <v>-8400</v>
      </c>
      <c r="D17" s="174">
        <f t="shared" si="4"/>
        <v>0</v>
      </c>
      <c r="E17" s="288"/>
      <c r="F17" s="234"/>
      <c r="G17" s="234"/>
      <c r="H17" s="234"/>
      <c r="I17" s="184"/>
      <c r="J17" s="1"/>
      <c r="K17" s="1"/>
      <c r="L17" s="1"/>
      <c r="M17" s="1"/>
      <c r="N17" s="1"/>
      <c r="O17" s="1"/>
      <c r="P17" s="1"/>
      <c r="Q17" s="1"/>
      <c r="R17" s="1"/>
      <c r="S17" s="1"/>
      <c r="T17" s="1"/>
      <c r="U17" s="1"/>
      <c r="V17" s="1"/>
      <c r="W17" s="1"/>
      <c r="X17" s="1"/>
      <c r="Y17" s="1"/>
      <c r="Z17" s="1"/>
    </row>
    <row r="18" spans="1:26" ht="25.5" customHeight="1">
      <c r="A18" s="177" t="s">
        <v>160</v>
      </c>
      <c r="B18" s="181">
        <f>+B16+B17</f>
        <v>-14600</v>
      </c>
      <c r="C18" s="181">
        <f t="shared" si="5"/>
        <v>-14600</v>
      </c>
      <c r="D18" s="182">
        <f t="shared" si="4"/>
        <v>0</v>
      </c>
      <c r="E18" s="287"/>
      <c r="F18" s="234"/>
      <c r="G18" s="234"/>
      <c r="H18" s="234"/>
      <c r="I18" s="235"/>
      <c r="J18" s="1"/>
      <c r="K18" s="1"/>
      <c r="L18" s="1"/>
      <c r="M18" s="1"/>
      <c r="N18" s="1"/>
      <c r="O18" s="1"/>
      <c r="P18" s="1"/>
      <c r="Q18" s="1"/>
      <c r="R18" s="1"/>
      <c r="S18" s="1"/>
      <c r="T18" s="1"/>
      <c r="U18" s="1"/>
      <c r="V18" s="1"/>
      <c r="W18" s="1"/>
      <c r="X18" s="1"/>
      <c r="Y18" s="1"/>
      <c r="Z18" s="1"/>
    </row>
    <row r="19" spans="1:26" ht="25.5" customHeight="1">
      <c r="A19" s="185" t="s">
        <v>161</v>
      </c>
      <c r="B19" s="178">
        <f>+B14+B18</f>
        <v>6643</v>
      </c>
      <c r="C19" s="178">
        <f t="shared" si="5"/>
        <v>6643</v>
      </c>
      <c r="D19" s="179">
        <f t="shared" si="4"/>
        <v>0</v>
      </c>
      <c r="E19" s="289"/>
      <c r="F19" s="272"/>
      <c r="G19" s="272"/>
      <c r="H19" s="272"/>
      <c r="I19" s="290"/>
      <c r="J19" s="1"/>
      <c r="K19" s="1"/>
      <c r="L19" s="1"/>
      <c r="M19" s="1"/>
      <c r="N19" s="1"/>
      <c r="O19" s="1"/>
      <c r="P19" s="1"/>
      <c r="Q19" s="1"/>
      <c r="R19" s="1"/>
      <c r="S19" s="1"/>
      <c r="T19" s="1"/>
      <c r="U19" s="1"/>
      <c r="V19" s="1"/>
      <c r="W19" s="1"/>
      <c r="X19" s="1"/>
      <c r="Y19" s="1"/>
      <c r="Z19" s="1"/>
    </row>
    <row r="20" spans="1:26" ht="25.5" customHeight="1">
      <c r="A20" s="172" t="s">
        <v>231</v>
      </c>
      <c r="B20" s="173">
        <f>-'M2 OTROS PPTOS OPERATIVOS'!B15</f>
        <v>-1500</v>
      </c>
      <c r="C20" s="173">
        <f>-'M2 OTROS PPTOS OPERATIVOS'!C15</f>
        <v>-1500</v>
      </c>
      <c r="D20" s="174">
        <f t="shared" si="4"/>
        <v>0</v>
      </c>
      <c r="E20" s="292"/>
      <c r="F20" s="234"/>
      <c r="G20" s="234"/>
      <c r="H20" s="234"/>
      <c r="I20" s="176"/>
      <c r="J20" s="1"/>
      <c r="K20" s="1"/>
      <c r="L20" s="1"/>
      <c r="M20" s="1"/>
      <c r="N20" s="1"/>
      <c r="O20" s="1"/>
      <c r="P20" s="1"/>
      <c r="Q20" s="1"/>
      <c r="R20" s="1"/>
      <c r="S20" s="1"/>
      <c r="T20" s="1"/>
      <c r="U20" s="1"/>
      <c r="V20" s="1"/>
      <c r="W20" s="1"/>
      <c r="X20" s="1"/>
      <c r="Y20" s="1"/>
      <c r="Z20" s="1"/>
    </row>
    <row r="21" spans="1:26" ht="25.5" customHeight="1">
      <c r="A21" s="172" t="s">
        <v>232</v>
      </c>
      <c r="B21" s="173">
        <f>-'M2 OTROS PPTOS OPERATIVOS'!B16</f>
        <v>-250</v>
      </c>
      <c r="C21" s="173">
        <v>-300</v>
      </c>
      <c r="D21" s="174">
        <f t="shared" si="4"/>
        <v>50</v>
      </c>
      <c r="E21" s="288" t="s">
        <v>233</v>
      </c>
      <c r="F21" s="234"/>
      <c r="G21" s="234"/>
      <c r="H21" s="234"/>
      <c r="I21" s="186" t="s">
        <v>219</v>
      </c>
      <c r="J21" s="1"/>
      <c r="K21" s="1"/>
      <c r="L21" s="1"/>
      <c r="M21" s="1"/>
      <c r="N21" s="1"/>
      <c r="O21" s="1"/>
      <c r="P21" s="1"/>
      <c r="Q21" s="1"/>
      <c r="R21" s="1"/>
      <c r="S21" s="1"/>
      <c r="T21" s="1"/>
      <c r="U21" s="1"/>
      <c r="V21" s="1"/>
      <c r="W21" s="1"/>
      <c r="X21" s="1"/>
      <c r="Y21" s="1"/>
      <c r="Z21" s="1"/>
    </row>
    <row r="22" spans="1:26" ht="25.5" customHeight="1">
      <c r="A22" s="172" t="s">
        <v>234</v>
      </c>
      <c r="B22" s="173">
        <f>-'M2 OTROS PPTOS OPERATIVOS'!B17</f>
        <v>-700</v>
      </c>
      <c r="C22" s="173">
        <f>-'M2 OTROS PPTOS OPERATIVOS'!C17</f>
        <v>-700</v>
      </c>
      <c r="D22" s="174">
        <f t="shared" si="4"/>
        <v>0</v>
      </c>
      <c r="E22" s="292"/>
      <c r="F22" s="234"/>
      <c r="G22" s="234"/>
      <c r="H22" s="234"/>
      <c r="I22" s="176"/>
      <c r="J22" s="1"/>
      <c r="K22" s="1"/>
      <c r="L22" s="1"/>
      <c r="M22" s="1"/>
      <c r="N22" s="1"/>
      <c r="O22" s="1"/>
      <c r="P22" s="1"/>
      <c r="Q22" s="1"/>
      <c r="R22" s="1"/>
      <c r="S22" s="1"/>
      <c r="T22" s="1"/>
      <c r="U22" s="1"/>
      <c r="V22" s="1"/>
      <c r="W22" s="1"/>
      <c r="X22" s="1"/>
      <c r="Y22" s="1"/>
      <c r="Z22" s="1"/>
    </row>
    <row r="23" spans="1:26" ht="25.5" customHeight="1">
      <c r="A23" s="172" t="s">
        <v>235</v>
      </c>
      <c r="B23" s="173">
        <f>-'M2 OTROS PPTOS OPERATIVOS'!B18</f>
        <v>-166.66666666666666</v>
      </c>
      <c r="C23" s="173">
        <f>-'M2 OTROS PPTOS OPERATIVOS'!C18</f>
        <v>-166.66666666666666</v>
      </c>
      <c r="D23" s="174">
        <f t="shared" si="4"/>
        <v>0</v>
      </c>
      <c r="E23" s="292"/>
      <c r="F23" s="234"/>
      <c r="G23" s="234"/>
      <c r="H23" s="234"/>
      <c r="I23" s="176"/>
      <c r="J23" s="1"/>
      <c r="K23" s="1"/>
      <c r="L23" s="1"/>
      <c r="M23" s="1"/>
      <c r="N23" s="1"/>
      <c r="O23" s="1"/>
      <c r="P23" s="1"/>
      <c r="Q23" s="1"/>
      <c r="R23" s="1"/>
      <c r="S23" s="1"/>
      <c r="T23" s="1"/>
      <c r="U23" s="1"/>
      <c r="V23" s="1"/>
      <c r="W23" s="1"/>
      <c r="X23" s="1"/>
      <c r="Y23" s="1"/>
      <c r="Z23" s="1"/>
    </row>
    <row r="24" spans="1:26" ht="25.5" customHeight="1">
      <c r="A24" s="172" t="s">
        <v>236</v>
      </c>
      <c r="B24" s="173">
        <f>-'M2 OTROS PPTOS OPERATIVOS'!B48</f>
        <v>-4132.8000000000011</v>
      </c>
      <c r="C24" s="173">
        <f>-'M2 OTROS PPTOS OPERATIVOS'!C48</f>
        <v>-4132.8000000000011</v>
      </c>
      <c r="D24" s="174">
        <f t="shared" si="4"/>
        <v>0</v>
      </c>
      <c r="E24" s="292"/>
      <c r="F24" s="234"/>
      <c r="G24" s="234"/>
      <c r="H24" s="234"/>
      <c r="I24" s="176"/>
      <c r="J24" s="1"/>
      <c r="K24" s="1"/>
      <c r="L24" s="1"/>
      <c r="M24" s="1"/>
      <c r="N24" s="1"/>
      <c r="O24" s="1"/>
      <c r="P24" s="1"/>
      <c r="Q24" s="1"/>
      <c r="R24" s="1"/>
      <c r="S24" s="1"/>
      <c r="T24" s="1"/>
      <c r="U24" s="1"/>
      <c r="V24" s="1"/>
      <c r="W24" s="1"/>
      <c r="X24" s="1"/>
      <c r="Y24" s="1"/>
      <c r="Z24" s="1"/>
    </row>
    <row r="25" spans="1:26" ht="25.5" customHeight="1">
      <c r="A25" s="172" t="s">
        <v>237</v>
      </c>
      <c r="B25" s="173">
        <f>-'M2 PPTOS COMPRAS &amp; VENTAS'!B50</f>
        <v>-100</v>
      </c>
      <c r="C25" s="173">
        <f>-'M2 PPTOS COMPRAS &amp; VENTAS'!B26*7-'M2 PPTOS COMPRAS &amp; VENTAS'!B27*2</f>
        <v>-200</v>
      </c>
      <c r="D25" s="174">
        <f t="shared" si="4"/>
        <v>100</v>
      </c>
      <c r="E25" s="288" t="s">
        <v>238</v>
      </c>
      <c r="F25" s="234"/>
      <c r="G25" s="234"/>
      <c r="H25" s="234"/>
      <c r="I25" s="180"/>
      <c r="J25" s="1"/>
      <c r="K25" s="1"/>
      <c r="L25" s="1"/>
      <c r="M25" s="1"/>
      <c r="N25" s="1"/>
      <c r="O25" s="1"/>
      <c r="P25" s="1"/>
      <c r="Q25" s="1"/>
      <c r="R25" s="1"/>
      <c r="S25" s="1"/>
      <c r="T25" s="1"/>
      <c r="U25" s="1"/>
      <c r="V25" s="1"/>
      <c r="W25" s="1"/>
      <c r="X25" s="1"/>
      <c r="Y25" s="1"/>
      <c r="Z25" s="1"/>
    </row>
    <row r="26" spans="1:26" ht="25.5" customHeight="1">
      <c r="A26" s="177" t="s">
        <v>162</v>
      </c>
      <c r="B26" s="181">
        <f t="shared" ref="B26:C26" si="6">SUM(B20:B25)</f>
        <v>-6849.4666666666672</v>
      </c>
      <c r="C26" s="181">
        <f t="shared" si="6"/>
        <v>-6999.4666666666672</v>
      </c>
      <c r="D26" s="182">
        <f t="shared" si="4"/>
        <v>150</v>
      </c>
      <c r="E26" s="293"/>
      <c r="F26" s="239"/>
      <c r="G26" s="239"/>
      <c r="H26" s="239"/>
      <c r="I26" s="248"/>
      <c r="J26" s="1"/>
      <c r="K26" s="1"/>
      <c r="L26" s="1"/>
      <c r="M26" s="1"/>
      <c r="N26" s="1"/>
      <c r="O26" s="1"/>
      <c r="P26" s="1"/>
      <c r="Q26" s="1"/>
      <c r="R26" s="1"/>
      <c r="S26" s="1"/>
      <c r="T26" s="1"/>
      <c r="U26" s="1"/>
      <c r="V26" s="1"/>
      <c r="W26" s="1"/>
      <c r="X26" s="1"/>
      <c r="Y26" s="1"/>
      <c r="Z26" s="1"/>
    </row>
    <row r="27" spans="1:26" ht="25.5" customHeight="1">
      <c r="A27" s="185" t="s">
        <v>163</v>
      </c>
      <c r="B27" s="178">
        <f t="shared" ref="B27:C27" si="7">+B14+B18+B26</f>
        <v>-206.46666666666715</v>
      </c>
      <c r="C27" s="178">
        <f t="shared" si="7"/>
        <v>-356.46666666666715</v>
      </c>
      <c r="D27" s="179">
        <f t="shared" si="4"/>
        <v>150</v>
      </c>
      <c r="E27" s="287"/>
      <c r="F27" s="234"/>
      <c r="G27" s="234"/>
      <c r="H27" s="234"/>
      <c r="I27" s="235"/>
      <c r="J27" s="1"/>
      <c r="K27" s="1"/>
      <c r="L27" s="1"/>
      <c r="M27" s="1"/>
      <c r="N27" s="1"/>
      <c r="O27" s="1"/>
      <c r="P27" s="1"/>
      <c r="Q27" s="1"/>
      <c r="R27" s="1"/>
      <c r="S27" s="1"/>
      <c r="T27" s="1"/>
      <c r="U27" s="1"/>
      <c r="V27" s="1"/>
      <c r="W27" s="1"/>
      <c r="X27" s="1"/>
      <c r="Y27" s="1"/>
      <c r="Z27" s="1"/>
    </row>
    <row r="28" spans="1:26" ht="25.5" customHeight="1">
      <c r="A28" s="172"/>
      <c r="B28" s="187"/>
      <c r="C28" s="187"/>
      <c r="D28" s="183">
        <f t="shared" si="4"/>
        <v>0</v>
      </c>
      <c r="E28" s="288"/>
      <c r="F28" s="234"/>
      <c r="G28" s="234"/>
      <c r="H28" s="234"/>
      <c r="I28" s="176"/>
      <c r="J28" s="1"/>
      <c r="K28" s="1"/>
      <c r="L28" s="1"/>
      <c r="M28" s="1"/>
      <c r="N28" s="1"/>
      <c r="O28" s="1"/>
      <c r="P28" s="1"/>
      <c r="Q28" s="1"/>
      <c r="R28" s="1"/>
      <c r="S28" s="1"/>
      <c r="T28" s="1"/>
      <c r="U28" s="1"/>
      <c r="V28" s="1"/>
      <c r="W28" s="1"/>
      <c r="X28" s="1"/>
      <c r="Y28" s="1"/>
      <c r="Z28" s="1"/>
    </row>
    <row r="29" spans="1:26" ht="25.5" customHeight="1">
      <c r="A29" s="172"/>
      <c r="B29" s="187"/>
      <c r="C29" s="187"/>
      <c r="D29" s="183">
        <f t="shared" si="4"/>
        <v>0</v>
      </c>
      <c r="E29" s="288"/>
      <c r="F29" s="234"/>
      <c r="G29" s="234"/>
      <c r="H29" s="234"/>
      <c r="I29" s="176"/>
      <c r="J29" s="1"/>
      <c r="K29" s="1"/>
      <c r="L29" s="1"/>
      <c r="M29" s="1"/>
      <c r="N29" s="1"/>
      <c r="O29" s="1"/>
      <c r="P29" s="1"/>
      <c r="Q29" s="1"/>
      <c r="R29" s="1"/>
      <c r="S29" s="1"/>
      <c r="T29" s="1"/>
      <c r="U29" s="1"/>
      <c r="V29" s="1"/>
      <c r="W29" s="1"/>
      <c r="X29" s="1"/>
      <c r="Y29" s="1"/>
      <c r="Z29" s="1"/>
    </row>
    <row r="30" spans="1:26" ht="25.5" customHeight="1">
      <c r="A30" s="188" t="s">
        <v>165</v>
      </c>
      <c r="B30" s="189">
        <f t="shared" ref="B30:C30" si="8">+B27-B29+B28</f>
        <v>-206.46666666666715</v>
      </c>
      <c r="C30" s="189">
        <f t="shared" si="8"/>
        <v>-356.46666666666715</v>
      </c>
      <c r="D30" s="190">
        <f t="shared" si="4"/>
        <v>150</v>
      </c>
      <c r="E30" s="294"/>
      <c r="F30" s="234"/>
      <c r="G30" s="234"/>
      <c r="H30" s="234"/>
      <c r="I30" s="234"/>
      <c r="J30" s="1"/>
      <c r="K30" s="1"/>
      <c r="L30" s="1"/>
      <c r="M30" s="1"/>
      <c r="N30" s="1"/>
      <c r="O30" s="1"/>
      <c r="P30" s="1"/>
      <c r="Q30" s="1"/>
      <c r="R30" s="1"/>
      <c r="S30" s="1"/>
      <c r="T30" s="1"/>
      <c r="U30" s="1"/>
      <c r="V30" s="1"/>
      <c r="W30" s="1"/>
      <c r="X30" s="1"/>
      <c r="Y30" s="1"/>
      <c r="Z30" s="1"/>
    </row>
    <row r="31" spans="1:26" ht="25.5" customHeight="1">
      <c r="A31" s="172" t="s">
        <v>166</v>
      </c>
      <c r="B31" s="187"/>
      <c r="C31" s="187"/>
      <c r="D31" s="183">
        <f t="shared" si="4"/>
        <v>0</v>
      </c>
      <c r="E31" s="288"/>
      <c r="F31" s="234"/>
      <c r="G31" s="234"/>
      <c r="H31" s="234"/>
      <c r="I31" s="191"/>
      <c r="J31" s="1"/>
      <c r="K31" s="1"/>
      <c r="L31" s="1"/>
      <c r="M31" s="1"/>
      <c r="N31" s="1"/>
      <c r="O31" s="1"/>
      <c r="P31" s="1"/>
      <c r="Q31" s="1"/>
      <c r="R31" s="1"/>
      <c r="S31" s="1"/>
      <c r="T31" s="1"/>
      <c r="U31" s="1"/>
      <c r="V31" s="1"/>
      <c r="W31" s="1"/>
      <c r="X31" s="1"/>
      <c r="Y31" s="1"/>
      <c r="Z31" s="1"/>
    </row>
    <row r="32" spans="1:26" ht="25.5" customHeight="1">
      <c r="A32" s="192" t="s">
        <v>167</v>
      </c>
      <c r="B32" s="193">
        <f t="shared" ref="B32:C32" si="9">+B30-B31</f>
        <v>-206.46666666666715</v>
      </c>
      <c r="C32" s="193">
        <f t="shared" si="9"/>
        <v>-356.46666666666715</v>
      </c>
      <c r="D32" s="194">
        <f t="shared" si="4"/>
        <v>150</v>
      </c>
      <c r="E32" s="295"/>
      <c r="F32" s="234"/>
      <c r="G32" s="234"/>
      <c r="H32" s="234"/>
      <c r="I32" s="195"/>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t="s">
        <v>239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c r="A36" s="241" t="s">
        <v>240</v>
      </c>
      <c r="B36" s="219"/>
      <c r="C36" s="219"/>
      <c r="D36" s="219"/>
      <c r="E36" s="274" t="s">
        <v>241</v>
      </c>
      <c r="F36" s="219"/>
      <c r="G36" s="219"/>
      <c r="H36" s="219"/>
      <c r="I36" s="219"/>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241" t="s">
        <v>242</v>
      </c>
      <c r="B38" s="219"/>
      <c r="C38" s="219"/>
      <c r="D38" s="219"/>
      <c r="E38" s="274" t="s">
        <v>243</v>
      </c>
      <c r="F38" s="219"/>
      <c r="G38" s="219"/>
      <c r="H38" s="219"/>
      <c r="I38" s="219"/>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c r="A40" s="241" t="s">
        <v>244</v>
      </c>
      <c r="B40" s="219"/>
      <c r="C40" s="219"/>
      <c r="D40" s="219"/>
      <c r="E40" s="274" t="s">
        <v>245</v>
      </c>
      <c r="F40" s="219"/>
      <c r="G40" s="219"/>
      <c r="H40" s="219"/>
      <c r="I40" s="219"/>
      <c r="J40" s="1"/>
      <c r="K40" s="1"/>
      <c r="L40" s="1"/>
      <c r="M40" s="1"/>
      <c r="N40" s="1"/>
      <c r="O40" s="1"/>
      <c r="P40" s="1"/>
      <c r="Q40" s="1"/>
      <c r="R40" s="1"/>
      <c r="S40" s="1"/>
      <c r="T40" s="1"/>
      <c r="U40" s="1"/>
      <c r="V40" s="1"/>
      <c r="W40" s="1"/>
      <c r="X40" s="1"/>
      <c r="Y40" s="1"/>
      <c r="Z40" s="1"/>
    </row>
    <row r="41" spans="1:26" ht="26.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c r="A42" s="297" t="s">
        <v>246</v>
      </c>
      <c r="B42" s="221"/>
      <c r="C42" s="221"/>
      <c r="D42" s="221"/>
      <c r="E42" s="221"/>
      <c r="F42" s="221"/>
      <c r="G42" s="221"/>
      <c r="H42" s="221"/>
      <c r="I42" s="221"/>
      <c r="J42" s="1"/>
      <c r="K42" s="1"/>
      <c r="L42" s="1"/>
      <c r="M42" s="1"/>
      <c r="N42" s="1"/>
      <c r="O42" s="1"/>
      <c r="P42" s="1"/>
      <c r="Q42" s="1"/>
      <c r="R42" s="1"/>
      <c r="S42" s="1"/>
      <c r="T42" s="1"/>
      <c r="U42" s="1"/>
      <c r="V42" s="1"/>
      <c r="W42" s="1"/>
      <c r="X42" s="1"/>
      <c r="Y42" s="1"/>
      <c r="Z42" s="1"/>
    </row>
    <row r="43" spans="1:26" ht="26.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c r="A44" s="280" t="s">
        <v>99</v>
      </c>
      <c r="B44" s="169" t="s">
        <v>222</v>
      </c>
      <c r="C44" s="169" t="s">
        <v>223</v>
      </c>
      <c r="D44" s="282" t="s">
        <v>224</v>
      </c>
      <c r="E44" s="284" t="s">
        <v>225</v>
      </c>
      <c r="F44" s="285"/>
      <c r="G44" s="285"/>
      <c r="H44" s="268"/>
      <c r="I44" s="282" t="s">
        <v>226</v>
      </c>
      <c r="J44" s="1"/>
      <c r="K44" s="1"/>
      <c r="L44" s="1"/>
      <c r="M44" s="1"/>
      <c r="N44" s="1"/>
      <c r="O44" s="1"/>
      <c r="P44" s="1"/>
      <c r="Q44" s="1"/>
      <c r="R44" s="1"/>
      <c r="S44" s="1"/>
      <c r="T44" s="1"/>
      <c r="U44" s="1"/>
      <c r="V44" s="1"/>
      <c r="W44" s="1"/>
      <c r="X44" s="1"/>
      <c r="Y44" s="1"/>
      <c r="Z44" s="1"/>
    </row>
    <row r="45" spans="1:26" ht="14.25" customHeight="1">
      <c r="A45" s="281"/>
      <c r="B45" s="169" t="s">
        <v>114</v>
      </c>
      <c r="C45" s="169" t="s">
        <v>114</v>
      </c>
      <c r="D45" s="232"/>
      <c r="E45" s="269"/>
      <c r="F45" s="275"/>
      <c r="G45" s="275"/>
      <c r="H45" s="270"/>
      <c r="I45" s="232"/>
      <c r="J45" s="1"/>
      <c r="K45" s="1"/>
      <c r="L45" s="1"/>
      <c r="M45" s="1"/>
      <c r="N45" s="1"/>
      <c r="O45" s="1"/>
      <c r="P45" s="1"/>
      <c r="Q45" s="1"/>
      <c r="R45" s="1"/>
      <c r="S45" s="1"/>
      <c r="T45" s="1"/>
      <c r="U45" s="1"/>
      <c r="V45" s="1"/>
      <c r="W45" s="1"/>
      <c r="X45" s="1"/>
      <c r="Y45" s="1"/>
      <c r="Z45" s="1"/>
    </row>
    <row r="46" spans="1:26" ht="18" customHeight="1">
      <c r="A46" s="298" t="s">
        <v>180</v>
      </c>
      <c r="B46" s="272"/>
      <c r="C46" s="272"/>
      <c r="D46" s="272"/>
      <c r="E46" s="272"/>
      <c r="F46" s="272"/>
      <c r="G46" s="272"/>
      <c r="H46" s="272"/>
      <c r="I46" s="272"/>
      <c r="J46" s="1"/>
      <c r="K46" s="1"/>
      <c r="L46" s="1"/>
      <c r="M46" s="1"/>
      <c r="N46" s="1"/>
      <c r="O46" s="1"/>
      <c r="P46" s="1"/>
      <c r="Q46" s="1"/>
      <c r="R46" s="1"/>
      <c r="S46" s="1"/>
      <c r="T46" s="1"/>
      <c r="U46" s="1"/>
      <c r="V46" s="1"/>
      <c r="W46" s="1"/>
      <c r="X46" s="1"/>
      <c r="Y46" s="1"/>
      <c r="Z46" s="1"/>
    </row>
    <row r="47" spans="1:26" ht="18" customHeight="1">
      <c r="A47" s="197" t="s">
        <v>247</v>
      </c>
      <c r="B47" s="197">
        <v>6500</v>
      </c>
      <c r="C47" s="198">
        <v>1500</v>
      </c>
      <c r="D47" s="198">
        <f>C47-B47</f>
        <v>-5000</v>
      </c>
      <c r="E47" s="273" t="s">
        <v>248</v>
      </c>
      <c r="F47" s="234"/>
      <c r="G47" s="234"/>
      <c r="H47" s="234"/>
      <c r="I47" s="199" t="s">
        <v>219</v>
      </c>
      <c r="J47" s="1"/>
      <c r="K47" s="1"/>
      <c r="L47" s="1"/>
      <c r="M47" s="1"/>
      <c r="N47" s="1"/>
      <c r="O47" s="1"/>
      <c r="P47" s="1"/>
      <c r="Q47" s="1"/>
      <c r="R47" s="1"/>
      <c r="S47" s="1"/>
      <c r="T47" s="1"/>
      <c r="U47" s="1"/>
      <c r="V47" s="1"/>
      <c r="W47" s="1"/>
      <c r="X47" s="1"/>
      <c r="Y47" s="1"/>
      <c r="Z47" s="1"/>
    </row>
    <row r="48" spans="1:26" ht="18" customHeight="1">
      <c r="A48" s="200" t="s">
        <v>181</v>
      </c>
      <c r="B48" s="201">
        <f t="shared" ref="B48:D48" si="10">SUM(B47)</f>
        <v>6500</v>
      </c>
      <c r="C48" s="201">
        <f t="shared" si="10"/>
        <v>1500</v>
      </c>
      <c r="D48" s="201">
        <f t="shared" si="10"/>
        <v>-5000</v>
      </c>
      <c r="E48" s="296"/>
      <c r="F48" s="234"/>
      <c r="G48" s="234"/>
      <c r="H48" s="234"/>
      <c r="I48" s="235"/>
      <c r="J48" s="1"/>
      <c r="K48" s="1"/>
      <c r="L48" s="1"/>
      <c r="M48" s="1"/>
      <c r="N48" s="1"/>
      <c r="O48" s="1"/>
      <c r="P48" s="1"/>
      <c r="Q48" s="1"/>
      <c r="R48" s="1"/>
      <c r="S48" s="1"/>
      <c r="T48" s="1"/>
      <c r="U48" s="1"/>
      <c r="V48" s="1"/>
      <c r="W48" s="1"/>
      <c r="X48" s="1"/>
      <c r="Y48" s="1"/>
      <c r="Z48" s="1"/>
    </row>
    <row r="49" spans="1:26" ht="18" customHeight="1">
      <c r="A49" s="271" t="s">
        <v>182</v>
      </c>
      <c r="B49" s="272"/>
      <c r="C49" s="272"/>
      <c r="D49" s="272"/>
      <c r="E49" s="272"/>
      <c r="F49" s="272"/>
      <c r="G49" s="272"/>
      <c r="H49" s="272"/>
      <c r="I49" s="272"/>
      <c r="J49" s="1"/>
      <c r="K49" s="1"/>
      <c r="L49" s="1"/>
      <c r="M49" s="1"/>
      <c r="N49" s="1"/>
      <c r="O49" s="1"/>
      <c r="P49" s="1"/>
      <c r="Q49" s="1"/>
      <c r="R49" s="1"/>
      <c r="S49" s="1"/>
      <c r="T49" s="1"/>
      <c r="U49" s="1"/>
      <c r="V49" s="1"/>
      <c r="W49" s="1"/>
      <c r="X49" s="1"/>
      <c r="Y49" s="1"/>
      <c r="Z49" s="1"/>
    </row>
    <row r="50" spans="1:26" ht="18" customHeight="1">
      <c r="A50" s="197" t="s">
        <v>94</v>
      </c>
      <c r="B50" s="202">
        <v>0</v>
      </c>
      <c r="C50" s="202">
        <v>0</v>
      </c>
      <c r="D50" s="202">
        <f t="shared" ref="D50:D57" si="11">C50-B50</f>
        <v>0</v>
      </c>
      <c r="E50" s="273"/>
      <c r="F50" s="234"/>
      <c r="G50" s="234"/>
      <c r="H50" s="234"/>
      <c r="I50" s="180"/>
      <c r="J50" s="1"/>
      <c r="K50" s="1"/>
      <c r="L50" s="1"/>
      <c r="M50" s="1"/>
      <c r="N50" s="1"/>
      <c r="O50" s="1"/>
      <c r="P50" s="1"/>
      <c r="Q50" s="1"/>
      <c r="R50" s="1"/>
      <c r="S50" s="1"/>
      <c r="T50" s="1"/>
      <c r="U50" s="1"/>
      <c r="V50" s="1"/>
      <c r="W50" s="1"/>
      <c r="X50" s="1"/>
      <c r="Y50" s="1"/>
      <c r="Z50" s="1"/>
    </row>
    <row r="51" spans="1:26" ht="18" customHeight="1">
      <c r="A51" s="197" t="s">
        <v>249</v>
      </c>
      <c r="B51" s="202">
        <v>-2490</v>
      </c>
      <c r="C51" s="202">
        <f t="shared" ref="C51:C53" si="12">B51</f>
        <v>-2490</v>
      </c>
      <c r="D51" s="202">
        <f t="shared" si="11"/>
        <v>0</v>
      </c>
      <c r="E51" s="273"/>
      <c r="F51" s="234"/>
      <c r="G51" s="234"/>
      <c r="H51" s="234"/>
      <c r="I51" s="180"/>
      <c r="J51" s="1"/>
      <c r="K51" s="1"/>
      <c r="L51" s="1"/>
      <c r="M51" s="1"/>
      <c r="N51" s="1"/>
      <c r="O51" s="1"/>
      <c r="P51" s="1"/>
      <c r="Q51" s="1"/>
      <c r="R51" s="1"/>
      <c r="S51" s="1"/>
      <c r="T51" s="1"/>
      <c r="U51" s="1"/>
      <c r="V51" s="1"/>
      <c r="W51" s="1"/>
      <c r="X51" s="1"/>
      <c r="Y51" s="1"/>
      <c r="Z51" s="1"/>
    </row>
    <row r="52" spans="1:26" ht="28.5" customHeight="1">
      <c r="A52" s="197" t="s">
        <v>250</v>
      </c>
      <c r="B52" s="203">
        <v>-1200</v>
      </c>
      <c r="C52" s="202">
        <f t="shared" si="12"/>
        <v>-1200</v>
      </c>
      <c r="D52" s="202">
        <f t="shared" si="11"/>
        <v>0</v>
      </c>
      <c r="E52" s="273"/>
      <c r="F52" s="234"/>
      <c r="G52" s="234"/>
      <c r="H52" s="234"/>
      <c r="I52" s="180"/>
      <c r="J52" s="1"/>
      <c r="K52" s="1"/>
      <c r="L52" s="1"/>
      <c r="M52" s="1"/>
      <c r="N52" s="1"/>
      <c r="O52" s="1"/>
      <c r="P52" s="1"/>
      <c r="Q52" s="1"/>
      <c r="R52" s="1"/>
      <c r="S52" s="1"/>
      <c r="T52" s="1"/>
      <c r="U52" s="1"/>
      <c r="V52" s="1"/>
      <c r="W52" s="1"/>
      <c r="X52" s="1"/>
      <c r="Y52" s="1"/>
      <c r="Z52" s="1"/>
    </row>
    <row r="53" spans="1:26" ht="18" customHeight="1">
      <c r="A53" s="197" t="s">
        <v>52</v>
      </c>
      <c r="B53" s="202">
        <v>-1815</v>
      </c>
      <c r="C53" s="202">
        <f t="shared" si="12"/>
        <v>-1815</v>
      </c>
      <c r="D53" s="202">
        <f t="shared" si="11"/>
        <v>0</v>
      </c>
      <c r="E53" s="273"/>
      <c r="F53" s="234"/>
      <c r="G53" s="234"/>
      <c r="H53" s="234"/>
      <c r="I53" s="180"/>
      <c r="J53" s="1"/>
      <c r="K53" s="1"/>
      <c r="L53" s="1"/>
      <c r="M53" s="1"/>
      <c r="N53" s="1"/>
      <c r="O53" s="1"/>
      <c r="P53" s="1"/>
      <c r="Q53" s="1"/>
      <c r="R53" s="1"/>
      <c r="S53" s="1"/>
      <c r="T53" s="1"/>
      <c r="U53" s="1"/>
      <c r="V53" s="1"/>
      <c r="W53" s="1"/>
      <c r="X53" s="1"/>
      <c r="Y53" s="1"/>
      <c r="Z53" s="1"/>
    </row>
    <row r="54" spans="1:26" ht="18" customHeight="1">
      <c r="A54" s="197" t="s">
        <v>251</v>
      </c>
      <c r="B54" s="202">
        <v>-317.5</v>
      </c>
      <c r="C54" s="202">
        <f>-300*1.27</f>
        <v>-381</v>
      </c>
      <c r="D54" s="202">
        <f t="shared" si="11"/>
        <v>-63.5</v>
      </c>
      <c r="E54" s="273" t="s">
        <v>252</v>
      </c>
      <c r="F54" s="234"/>
      <c r="G54" s="234"/>
      <c r="H54" s="234"/>
      <c r="I54" s="199" t="s">
        <v>219</v>
      </c>
      <c r="J54" s="1"/>
      <c r="K54" s="1"/>
      <c r="L54" s="1"/>
      <c r="M54" s="1"/>
      <c r="N54" s="1"/>
      <c r="O54" s="1"/>
      <c r="P54" s="1"/>
      <c r="Q54" s="1"/>
      <c r="R54" s="1"/>
      <c r="S54" s="1"/>
      <c r="T54" s="1"/>
      <c r="U54" s="1"/>
      <c r="V54" s="1"/>
      <c r="W54" s="1"/>
      <c r="X54" s="1"/>
      <c r="Y54" s="1"/>
      <c r="Z54" s="1"/>
    </row>
    <row r="55" spans="1:26" ht="18" customHeight="1">
      <c r="A55" s="197" t="s">
        <v>143</v>
      </c>
      <c r="B55" s="202">
        <v>-847</v>
      </c>
      <c r="C55" s="202">
        <f>B55</f>
        <v>-847</v>
      </c>
      <c r="D55" s="202">
        <f t="shared" si="11"/>
        <v>0</v>
      </c>
      <c r="E55" s="273"/>
      <c r="F55" s="234"/>
      <c r="G55" s="234"/>
      <c r="H55" s="234"/>
      <c r="I55" s="180"/>
      <c r="J55" s="1"/>
      <c r="K55" s="1"/>
      <c r="L55" s="1"/>
      <c r="M55" s="1"/>
      <c r="N55" s="1"/>
      <c r="O55" s="1"/>
      <c r="P55" s="1"/>
      <c r="Q55" s="1"/>
      <c r="R55" s="1"/>
      <c r="S55" s="1"/>
      <c r="T55" s="1"/>
      <c r="U55" s="1"/>
      <c r="V55" s="1"/>
      <c r="W55" s="1"/>
      <c r="X55" s="1"/>
      <c r="Y55" s="1"/>
      <c r="Z55" s="1"/>
    </row>
    <row r="56" spans="1:26" ht="51" customHeight="1">
      <c r="A56" s="197" t="s">
        <v>253</v>
      </c>
      <c r="B56" s="202">
        <v>0</v>
      </c>
      <c r="C56" s="202">
        <v>-1500</v>
      </c>
      <c r="D56" s="202">
        <f t="shared" si="11"/>
        <v>-1500</v>
      </c>
      <c r="E56" s="276" t="s">
        <v>254</v>
      </c>
      <c r="F56" s="234"/>
      <c r="G56" s="234"/>
      <c r="H56" s="234"/>
      <c r="I56" s="199" t="s">
        <v>218</v>
      </c>
      <c r="J56" s="1"/>
      <c r="K56" s="1"/>
      <c r="L56" s="1"/>
      <c r="M56" s="1"/>
      <c r="N56" s="1"/>
      <c r="O56" s="1"/>
      <c r="P56" s="1"/>
      <c r="Q56" s="1"/>
      <c r="R56" s="1"/>
      <c r="S56" s="1"/>
      <c r="T56" s="1"/>
      <c r="U56" s="1"/>
      <c r="V56" s="1"/>
      <c r="W56" s="1"/>
      <c r="X56" s="1"/>
      <c r="Y56" s="1"/>
      <c r="Z56" s="1"/>
    </row>
    <row r="57" spans="1:26" ht="18" customHeight="1">
      <c r="A57" s="197" t="s">
        <v>255</v>
      </c>
      <c r="B57" s="202"/>
      <c r="C57" s="202"/>
      <c r="D57" s="202">
        <f t="shared" si="11"/>
        <v>0</v>
      </c>
      <c r="E57" s="273"/>
      <c r="F57" s="234"/>
      <c r="G57" s="234"/>
      <c r="H57" s="234"/>
      <c r="I57" s="204"/>
      <c r="J57" s="1"/>
      <c r="K57" s="1"/>
      <c r="L57" s="1"/>
      <c r="M57" s="1"/>
      <c r="N57" s="1"/>
      <c r="O57" s="1"/>
      <c r="P57" s="1"/>
      <c r="Q57" s="1"/>
      <c r="R57" s="1"/>
      <c r="S57" s="1"/>
      <c r="T57" s="1"/>
      <c r="U57" s="1"/>
      <c r="V57" s="1"/>
      <c r="W57" s="1"/>
      <c r="X57" s="1"/>
      <c r="Y57" s="1"/>
      <c r="Z57" s="1"/>
    </row>
    <row r="58" spans="1:26" ht="18" customHeight="1">
      <c r="A58" s="205" t="s">
        <v>183</v>
      </c>
      <c r="B58" s="206">
        <f t="shared" ref="B58:D58" si="13">SUM(B50:B57)</f>
        <v>-6669.5</v>
      </c>
      <c r="C58" s="206">
        <f t="shared" si="13"/>
        <v>-8233</v>
      </c>
      <c r="D58" s="206">
        <f t="shared" si="13"/>
        <v>-1563.5</v>
      </c>
      <c r="E58" s="277"/>
      <c r="F58" s="234"/>
      <c r="G58" s="234"/>
      <c r="H58" s="235"/>
      <c r="I58" s="206"/>
      <c r="J58" s="1"/>
      <c r="K58" s="1"/>
      <c r="L58" s="1"/>
      <c r="M58" s="1"/>
      <c r="N58" s="1"/>
      <c r="O58" s="1"/>
      <c r="P58" s="1"/>
      <c r="Q58" s="1"/>
      <c r="R58" s="1"/>
      <c r="S58" s="1"/>
      <c r="T58" s="1"/>
      <c r="U58" s="1"/>
      <c r="V58" s="1"/>
      <c r="W58" s="1"/>
      <c r="X58" s="1"/>
      <c r="Y58" s="1"/>
      <c r="Z58" s="1"/>
    </row>
    <row r="59" spans="1:26" ht="28.5" customHeight="1">
      <c r="A59" s="197" t="s">
        <v>184</v>
      </c>
      <c r="B59" s="207">
        <v>17780</v>
      </c>
      <c r="C59" s="208">
        <v>17780</v>
      </c>
      <c r="D59" s="209">
        <f t="shared" ref="D59:D60" si="14">C59-B59</f>
        <v>0</v>
      </c>
      <c r="E59" s="273"/>
      <c r="F59" s="234"/>
      <c r="G59" s="234"/>
      <c r="H59" s="234"/>
      <c r="I59" s="210"/>
      <c r="J59" s="1"/>
      <c r="K59" s="1"/>
      <c r="L59" s="1"/>
      <c r="M59" s="1"/>
      <c r="N59" s="1"/>
      <c r="O59" s="1"/>
      <c r="P59" s="1"/>
      <c r="Q59" s="1"/>
      <c r="R59" s="1"/>
      <c r="S59" s="1"/>
      <c r="T59" s="1"/>
      <c r="U59" s="1"/>
      <c r="V59" s="1"/>
      <c r="W59" s="1"/>
      <c r="X59" s="1"/>
      <c r="Y59" s="1"/>
      <c r="Z59" s="1"/>
    </row>
    <row r="60" spans="1:26" ht="18" customHeight="1">
      <c r="A60" s="211" t="s">
        <v>185</v>
      </c>
      <c r="B60" s="212">
        <f t="shared" ref="B60:C60" si="15">+B48+B58+B59</f>
        <v>17610.5</v>
      </c>
      <c r="C60" s="212">
        <f t="shared" si="15"/>
        <v>11047</v>
      </c>
      <c r="D60" s="213">
        <f t="shared" si="14"/>
        <v>-6563.5</v>
      </c>
      <c r="E60" s="277"/>
      <c r="F60" s="234"/>
      <c r="G60" s="234"/>
      <c r="H60" s="235"/>
      <c r="I60" s="206"/>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t="s">
        <v>256</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218" t="s">
        <v>257</v>
      </c>
      <c r="B65" s="219"/>
      <c r="C65" s="219"/>
      <c r="D65" s="219"/>
      <c r="E65" s="27" t="s">
        <v>258</v>
      </c>
      <c r="F65" s="218" t="s">
        <v>259</v>
      </c>
      <c r="G65" s="219"/>
      <c r="H65" s="219"/>
      <c r="I65" s="219"/>
      <c r="J65" s="1"/>
      <c r="K65" s="1"/>
      <c r="L65" s="1"/>
      <c r="M65" s="1"/>
      <c r="N65" s="1"/>
      <c r="O65" s="1"/>
      <c r="P65" s="1"/>
      <c r="Q65" s="1"/>
      <c r="R65" s="1"/>
      <c r="S65" s="1"/>
      <c r="T65" s="1"/>
      <c r="U65" s="1"/>
      <c r="V65" s="1"/>
      <c r="W65" s="1"/>
      <c r="X65" s="1"/>
      <c r="Y65" s="1"/>
      <c r="Z65" s="1"/>
    </row>
    <row r="66" spans="1:26" ht="66.75" customHeight="1">
      <c r="A66" s="241" t="s">
        <v>260</v>
      </c>
      <c r="B66" s="219"/>
      <c r="C66" s="219"/>
      <c r="D66" s="219"/>
      <c r="E66" s="196" t="s">
        <v>261</v>
      </c>
      <c r="F66" s="274" t="s">
        <v>262</v>
      </c>
      <c r="G66" s="219"/>
      <c r="H66" s="219"/>
      <c r="I66" s="219"/>
      <c r="J66" s="1"/>
      <c r="K66" s="1"/>
      <c r="L66" s="1"/>
      <c r="M66" s="1"/>
      <c r="N66" s="1"/>
      <c r="O66" s="1"/>
      <c r="P66" s="1"/>
      <c r="Q66" s="1"/>
      <c r="R66" s="1"/>
      <c r="S66" s="1"/>
      <c r="T66" s="1"/>
      <c r="U66" s="1"/>
      <c r="V66" s="1"/>
      <c r="W66" s="1"/>
      <c r="X66" s="1"/>
      <c r="Y66" s="1"/>
      <c r="Z66" s="1"/>
    </row>
    <row r="67" spans="1:26" ht="66.75" customHeight="1">
      <c r="A67" s="275"/>
      <c r="B67" s="275"/>
      <c r="C67" s="275"/>
      <c r="D67" s="275"/>
      <c r="E67" s="214" t="s">
        <v>263</v>
      </c>
      <c r="F67" s="275"/>
      <c r="G67" s="275"/>
      <c r="H67" s="275"/>
      <c r="I67" s="275"/>
      <c r="J67" s="1"/>
      <c r="K67" s="1"/>
      <c r="L67" s="1"/>
      <c r="M67" s="1"/>
      <c r="N67" s="1"/>
      <c r="O67" s="1"/>
      <c r="P67" s="1"/>
      <c r="Q67" s="1"/>
      <c r="R67" s="1"/>
      <c r="S67" s="1"/>
      <c r="T67" s="1"/>
      <c r="U67" s="1"/>
      <c r="V67" s="1"/>
      <c r="W67" s="1"/>
      <c r="X67" s="1"/>
      <c r="Y67" s="1"/>
      <c r="Z67" s="1"/>
    </row>
    <row r="68" spans="1:26" ht="24" customHeight="1">
      <c r="A68" s="2"/>
      <c r="B68" s="2"/>
      <c r="C68" s="2"/>
      <c r="D68" s="2"/>
      <c r="E68" s="2"/>
      <c r="F68" s="196"/>
      <c r="G68" s="196"/>
      <c r="H68" s="196"/>
      <c r="I68" s="196"/>
      <c r="J68" s="1"/>
      <c r="K68" s="1"/>
      <c r="L68" s="1"/>
      <c r="M68" s="1"/>
      <c r="N68" s="1"/>
      <c r="O68" s="1"/>
      <c r="P68" s="1"/>
      <c r="Q68" s="1"/>
      <c r="R68" s="1"/>
      <c r="S68" s="1"/>
      <c r="T68" s="1"/>
      <c r="U68" s="1"/>
      <c r="V68" s="1"/>
      <c r="W68" s="1"/>
      <c r="X68" s="1"/>
      <c r="Y68" s="1"/>
      <c r="Z68" s="1"/>
    </row>
    <row r="69" spans="1:26" ht="44.25" customHeight="1">
      <c r="A69" s="241" t="s">
        <v>264</v>
      </c>
      <c r="B69" s="219"/>
      <c r="C69" s="219"/>
      <c r="D69" s="219"/>
      <c r="E69" s="215" t="s">
        <v>265</v>
      </c>
      <c r="F69" s="274" t="s">
        <v>266</v>
      </c>
      <c r="G69" s="219"/>
      <c r="H69" s="219"/>
      <c r="I69" s="219"/>
      <c r="J69" s="1"/>
      <c r="K69" s="1"/>
      <c r="L69" s="1"/>
      <c r="M69" s="1"/>
      <c r="N69" s="1"/>
      <c r="O69" s="1"/>
      <c r="P69" s="1"/>
      <c r="Q69" s="1"/>
      <c r="R69" s="1"/>
      <c r="S69" s="1"/>
      <c r="T69" s="1"/>
      <c r="U69" s="1"/>
      <c r="V69" s="1"/>
      <c r="W69" s="1"/>
      <c r="X69" s="1"/>
      <c r="Y69" s="1"/>
      <c r="Z69" s="1"/>
    </row>
    <row r="70" spans="1:26" ht="44.25" customHeight="1">
      <c r="A70" s="219"/>
      <c r="B70" s="219"/>
      <c r="C70" s="219"/>
      <c r="D70" s="219"/>
      <c r="E70" s="216" t="s">
        <v>267</v>
      </c>
      <c r="F70" s="219"/>
      <c r="G70" s="219"/>
      <c r="H70" s="219"/>
      <c r="I70" s="219"/>
      <c r="J70" s="1"/>
      <c r="K70" s="1"/>
      <c r="L70" s="1"/>
      <c r="M70" s="1"/>
      <c r="N70" s="1"/>
      <c r="O70" s="1"/>
      <c r="P70" s="1"/>
      <c r="Q70" s="1"/>
      <c r="R70" s="1"/>
      <c r="S70" s="1"/>
      <c r="T70" s="1"/>
      <c r="U70" s="1"/>
      <c r="V70" s="1"/>
      <c r="W70" s="1"/>
      <c r="X70" s="1"/>
      <c r="Y70" s="1"/>
      <c r="Z70" s="1"/>
    </row>
    <row r="71" spans="1:26" ht="44.25" customHeight="1">
      <c r="A71" s="275"/>
      <c r="B71" s="275"/>
      <c r="C71" s="275"/>
      <c r="D71" s="275"/>
      <c r="E71" s="217" t="s">
        <v>268</v>
      </c>
      <c r="F71" s="275"/>
      <c r="G71" s="275"/>
      <c r="H71" s="275"/>
      <c r="I71" s="275"/>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c r="A73" s="241" t="s">
        <v>269</v>
      </c>
      <c r="B73" s="219"/>
      <c r="C73" s="219"/>
      <c r="D73" s="219"/>
      <c r="E73" s="196" t="s">
        <v>270</v>
      </c>
      <c r="F73" s="274" t="s">
        <v>271</v>
      </c>
      <c r="G73" s="219"/>
      <c r="H73" s="219"/>
      <c r="I73" s="219"/>
      <c r="J73" s="1"/>
      <c r="K73" s="1"/>
      <c r="L73" s="1"/>
      <c r="M73" s="1"/>
      <c r="N73" s="1"/>
      <c r="O73" s="1"/>
      <c r="P73" s="1"/>
      <c r="Q73" s="1"/>
      <c r="R73" s="1"/>
      <c r="S73" s="1"/>
      <c r="T73" s="1"/>
      <c r="U73" s="1"/>
      <c r="V73" s="1"/>
      <c r="W73" s="1"/>
      <c r="X73" s="1"/>
      <c r="Y73" s="1"/>
      <c r="Z73" s="1"/>
    </row>
    <row r="74" spans="1:26" ht="28.5" customHeight="1">
      <c r="A74" s="275"/>
      <c r="B74" s="275"/>
      <c r="C74" s="275"/>
      <c r="D74" s="275"/>
      <c r="E74" s="217" t="s">
        <v>272</v>
      </c>
      <c r="F74" s="275"/>
      <c r="G74" s="275"/>
      <c r="H74" s="275"/>
      <c r="I74" s="275"/>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E47:H47"/>
    <mergeCell ref="E48:I48"/>
    <mergeCell ref="A40:D40"/>
    <mergeCell ref="E40:I40"/>
    <mergeCell ref="A42:I42"/>
    <mergeCell ref="A44:A45"/>
    <mergeCell ref="D44:D45"/>
    <mergeCell ref="I44:I45"/>
    <mergeCell ref="A46:I46"/>
    <mergeCell ref="A36:D36"/>
    <mergeCell ref="E36:I36"/>
    <mergeCell ref="A38:D38"/>
    <mergeCell ref="E38:I38"/>
    <mergeCell ref="E44:H45"/>
    <mergeCell ref="E28:H28"/>
    <mergeCell ref="E29:H29"/>
    <mergeCell ref="E30:I30"/>
    <mergeCell ref="E31:H31"/>
    <mergeCell ref="E32:H32"/>
    <mergeCell ref="E23:H23"/>
    <mergeCell ref="E24:H24"/>
    <mergeCell ref="E25:H25"/>
    <mergeCell ref="E26:I26"/>
    <mergeCell ref="E27:I27"/>
    <mergeCell ref="E18:I18"/>
    <mergeCell ref="E19:I19"/>
    <mergeCell ref="E20:H20"/>
    <mergeCell ref="E21:H21"/>
    <mergeCell ref="E22:H22"/>
    <mergeCell ref="E14:I14"/>
    <mergeCell ref="B15:D15"/>
    <mergeCell ref="E15:H15"/>
    <mergeCell ref="E16:H16"/>
    <mergeCell ref="E17:H17"/>
    <mergeCell ref="B9:D9"/>
    <mergeCell ref="E7:H8"/>
    <mergeCell ref="E10:H10"/>
    <mergeCell ref="E12:I12"/>
    <mergeCell ref="E13:H13"/>
    <mergeCell ref="A1:K1"/>
    <mergeCell ref="A3:K3"/>
    <mergeCell ref="A5:I5"/>
    <mergeCell ref="A7:A8"/>
    <mergeCell ref="D7:D8"/>
    <mergeCell ref="I7:I8"/>
    <mergeCell ref="A73:D74"/>
    <mergeCell ref="F73:I74"/>
    <mergeCell ref="E56:H56"/>
    <mergeCell ref="E57:H57"/>
    <mergeCell ref="E58:H58"/>
    <mergeCell ref="E59:H59"/>
    <mergeCell ref="E60:H60"/>
    <mergeCell ref="A65:D65"/>
    <mergeCell ref="A66:D67"/>
    <mergeCell ref="E54:H54"/>
    <mergeCell ref="E55:H55"/>
    <mergeCell ref="F65:I65"/>
    <mergeCell ref="F66:I67"/>
    <mergeCell ref="A69:D71"/>
    <mergeCell ref="F69:I71"/>
    <mergeCell ref="A49:I49"/>
    <mergeCell ref="E50:H50"/>
    <mergeCell ref="E51:H51"/>
    <mergeCell ref="E52:H52"/>
    <mergeCell ref="E53:H53"/>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M3 - ECONOMICO</vt:lpstr>
      <vt:lpstr>M3 FINANCIERO</vt:lpstr>
      <vt:lpstr>Estado de situación patrimonial</vt:lpstr>
      <vt:lpstr>M4 PPTO vs REAL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CMN (Ba A - J Ba A) CT Pablo Augusto BELVEDERE</cp:lastModifiedBy>
  <dcterms:created xsi:type="dcterms:W3CDTF">2022-03-30T11:40:37Z</dcterms:created>
  <dcterms:modified xsi:type="dcterms:W3CDTF">2022-09-13T19:48:31Z</dcterms:modified>
</cp:coreProperties>
</file>