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orreouisedu-my.sharepoint.com/personal/maria2162392_correo_uis_edu_co/Documents/APÉNDICES/"/>
    </mc:Choice>
  </mc:AlternateContent>
  <xr:revisionPtr revIDLastSave="938" documentId="8_{B52FD39A-4354-4D9B-91B3-97002ACFDC0C}" xr6:coauthVersionLast="47" xr6:coauthVersionMax="47" xr10:uidLastSave="{1B93088E-9609-414D-8002-65B0B1E8E775}"/>
  <bookViews>
    <workbookView xWindow="-120" yWindow="-120" windowWidth="20730" windowHeight="11160" tabRatio="876" activeTab="2" xr2:uid="{00000000-000D-0000-FFFF-FFFF00000000}"/>
  </bookViews>
  <sheets>
    <sheet name="Alfa Cronbach Empresas-Google" sheetId="17" r:id="rId1"/>
    <sheet name="Alfa Cronbach Grupos-Google" sheetId="9" r:id="rId2"/>
    <sheet name="Alfa Cronbach Empresas-Forms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" i="16" l="1"/>
  <c r="AT6" i="16"/>
  <c r="C9" i="9"/>
  <c r="C13" i="9"/>
  <c r="AS8" i="9"/>
  <c r="AS7" i="9"/>
  <c r="AS6" i="9"/>
  <c r="AS5" i="9"/>
  <c r="AR4" i="9"/>
  <c r="AR3" i="9"/>
  <c r="E6" i="17"/>
  <c r="E7" i="17"/>
  <c r="K7" i="17"/>
  <c r="K6" i="17"/>
  <c r="AU7" i="17"/>
  <c r="C11" i="17"/>
  <c r="C15" i="17" s="1"/>
  <c r="AV4" i="17"/>
  <c r="AV5" i="17"/>
  <c r="AV3" i="17"/>
  <c r="C12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J7" i="17"/>
  <c r="I7" i="17"/>
  <c r="H7" i="17"/>
  <c r="G7" i="17"/>
  <c r="F7" i="17"/>
  <c r="D7" i="17"/>
  <c r="C7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J6" i="17"/>
  <c r="I6" i="17"/>
  <c r="H6" i="17"/>
  <c r="G6" i="17"/>
  <c r="F6" i="17"/>
  <c r="D6" i="17"/>
  <c r="C6" i="17"/>
  <c r="AT9" i="16"/>
  <c r="AT8" i="16"/>
  <c r="C11" i="16"/>
  <c r="C15" i="16" s="1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C7" i="16"/>
  <c r="C6" i="16"/>
  <c r="AS4" i="16"/>
  <c r="AS5" i="16"/>
  <c r="AS3" i="16"/>
  <c r="C12" i="16"/>
  <c r="AW8" i="17" l="1"/>
  <c r="AW6" i="17"/>
  <c r="AW7" i="17" s="1"/>
  <c r="AW9" i="17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C6" i="9"/>
  <c r="C5" i="9"/>
  <c r="C10" i="9"/>
  <c r="C16" i="17" l="1"/>
  <c r="C18" i="17" s="1"/>
  <c r="C16" i="16" l="1"/>
  <c r="C18" i="16" s="1"/>
  <c r="C14" i="9"/>
  <c r="C16" i="9" s="1"/>
</calcChain>
</file>

<file path=xl/sharedStrings.xml><?xml version="1.0" encoding="utf-8"?>
<sst xmlns="http://schemas.openxmlformats.org/spreadsheetml/2006/main" count="167" uniqueCount="77">
  <si>
    <t>2.1</t>
  </si>
  <si>
    <t>2.2</t>
  </si>
  <si>
    <t>2.3</t>
  </si>
  <si>
    <t>2.4</t>
  </si>
  <si>
    <t>2.5</t>
  </si>
  <si>
    <t>2.6</t>
  </si>
  <si>
    <t>2.7</t>
  </si>
  <si>
    <t>2.8</t>
  </si>
  <si>
    <r>
      <t xml:space="preserve">Sujeto </t>
    </r>
    <r>
      <rPr>
        <b/>
        <sz val="12"/>
        <color rgb="FF000000"/>
        <rFont val="Arial"/>
        <family val="2"/>
      </rPr>
      <t>\</t>
    </r>
    <r>
      <rPr>
        <b/>
        <sz val="10"/>
        <color rgb="FF000000"/>
        <rFont val="Arial"/>
        <family val="2"/>
      </rPr>
      <t xml:space="preserve"> Item</t>
    </r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</si>
  <si>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</si>
  <si>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</si>
  <si>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</si>
  <si>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</si>
  <si>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</si>
  <si>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</si>
  <si>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</si>
  <si>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</si>
  <si>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</si>
  <si>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</si>
  <si>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</si>
  <si>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</si>
  <si>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</si>
  <si>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</si>
  <si>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</si>
  <si>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</si>
  <si>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Promedio</t>
  </si>
  <si>
    <t>Varianza</t>
  </si>
  <si>
    <t>Items</t>
  </si>
  <si>
    <t>n</t>
  </si>
  <si>
    <t>1er parte</t>
  </si>
  <si>
    <t>2da parte</t>
  </si>
  <si>
    <t>Total</t>
  </si>
  <si>
    <t>Sum Items</t>
  </si>
  <si>
    <t>Prom Items</t>
  </si>
  <si>
    <t>Var sum Items</t>
  </si>
  <si>
    <t>Sum Var N</t>
  </si>
  <si>
    <t>Alfa de Cronbach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</si>
  <si>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</si>
  <si>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</si>
  <si>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</si>
  <si>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</si>
  <si>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</si>
  <si>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</si>
  <si>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</si>
  <si>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</si>
  <si>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</si>
  <si>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</si>
  <si>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</si>
  <si>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</si>
  <si>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</si>
  <si>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</si>
  <si>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</si>
  <si>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5.18</t>
  </si>
  <si>
    <t>5.19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</si>
  <si>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</si>
  <si>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</si>
  <si>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</si>
  <si>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</si>
  <si>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</si>
  <si>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</si>
  <si>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</si>
  <si>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</si>
  <si>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</si>
  <si>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</si>
  <si>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</si>
  <si>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</si>
  <si>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2.9</t>
  </si>
  <si>
    <t>2.10</t>
  </si>
  <si>
    <t>2.11</t>
  </si>
  <si>
    <t>2.12</t>
  </si>
  <si>
    <t>2.13</t>
  </si>
  <si>
    <t>2.14</t>
  </si>
  <si>
    <t>2.15</t>
  </si>
  <si>
    <t>2.16</t>
  </si>
  <si>
    <t>5.16</t>
  </si>
  <si>
    <t>6.17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</si>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</sst>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BEFAB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wrapText="1"/>
    </xf>
    <xf numFmtId="0" fontId="0" fillId="3" borderId="7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0" fillId="3" borderId="9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0" fontId="0" fillId="5" borderId="19" xfId="0" applyFont="1" applyFill="1" applyBorder="1" applyAlignment="1">
      <alignment horizontal="center" wrapText="1"/>
    </xf>
    <xf numFmtId="0" fontId="0" fillId="5" borderId="3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0" fillId="3" borderId="30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164" fontId="0" fillId="6" borderId="19" xfId="0" applyNumberFormat="1" applyFont="1" applyFill="1" applyBorder="1" applyAlignment="1">
      <alignment horizontal="center" wrapText="1"/>
    </xf>
    <xf numFmtId="164" fontId="0" fillId="6" borderId="3" xfId="0" applyNumberFormat="1" applyFont="1" applyFill="1" applyBorder="1" applyAlignment="1">
      <alignment horizontal="center" wrapText="1"/>
    </xf>
    <xf numFmtId="164" fontId="0" fillId="3" borderId="0" xfId="0" applyNumberFormat="1" applyFont="1" applyFill="1" applyAlignment="1">
      <alignment horizontal="center" wrapText="1"/>
    </xf>
    <xf numFmtId="164" fontId="0" fillId="7" borderId="8" xfId="0" applyNumberFormat="1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 wrapText="1"/>
    </xf>
    <xf numFmtId="0" fontId="0" fillId="3" borderId="1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3" borderId="3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D5955EE-F802-4B74-896F-D9CA2A4C8834}"/>
  </cellStyles>
  <dxfs count="0"/>
  <tableStyles count="0" defaultTableStyle="TableStyleMedium2" defaultPivotStyle="PivotStyleLight16"/>
  <colors>
    <mruColors>
      <color rgb="FFCBE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E447-B4DB-4DCE-B6D9-FDF4E5B617BC}">
  <sheetPr>
    <tabColor theme="9" tint="0.39997558519241921"/>
  </sheetPr>
  <dimension ref="A1:AW18"/>
  <sheetViews>
    <sheetView workbookViewId="0">
      <selection activeCell="E17" sqref="E17:F18"/>
    </sheetView>
  </sheetViews>
  <sheetFormatPr baseColWidth="10" defaultRowHeight="12.75" x14ac:dyDescent="0.2"/>
  <cols>
    <col min="1" max="1" width="1.5703125" style="6" customWidth="1"/>
    <col min="2" max="2" width="10.28515625" style="8" customWidth="1"/>
    <col min="3" max="3" width="7.5703125" style="32" customWidth="1"/>
    <col min="4" max="30" width="11.42578125" style="32"/>
    <col min="31" max="16384" width="11.42578125" style="6"/>
  </cols>
  <sheetData>
    <row r="1" spans="1:49" ht="13.5" thickBot="1" x14ac:dyDescent="0.25">
      <c r="A1" s="3"/>
      <c r="B1" s="4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7"/>
    </row>
    <row r="2" spans="1:49" s="8" customFormat="1" ht="29.25" thickBot="1" x14ac:dyDescent="0.25">
      <c r="A2" s="7"/>
      <c r="B2" s="1" t="s">
        <v>8</v>
      </c>
      <c r="C2" s="1" t="s">
        <v>54</v>
      </c>
      <c r="D2" s="64" t="s">
        <v>55</v>
      </c>
      <c r="E2" s="1" t="s">
        <v>56</v>
      </c>
      <c r="F2" s="67" t="s">
        <v>57</v>
      </c>
      <c r="G2" s="1" t="s">
        <v>58</v>
      </c>
      <c r="H2" s="1" t="s">
        <v>59</v>
      </c>
      <c r="I2" s="64" t="s">
        <v>60</v>
      </c>
      <c r="J2" s="1" t="s">
        <v>61</v>
      </c>
      <c r="K2" s="67" t="s">
        <v>62</v>
      </c>
      <c r="L2" s="1" t="s">
        <v>63</v>
      </c>
      <c r="M2" s="1" t="s">
        <v>64</v>
      </c>
      <c r="N2" s="64" t="s">
        <v>65</v>
      </c>
      <c r="O2" s="1" t="s">
        <v>0</v>
      </c>
      <c r="P2" s="67" t="s">
        <v>1</v>
      </c>
      <c r="Q2" s="1" t="s">
        <v>2</v>
      </c>
      <c r="R2" s="1" t="s">
        <v>3</v>
      </c>
      <c r="S2" s="64" t="s">
        <v>4</v>
      </c>
      <c r="T2" s="1" t="s">
        <v>5</v>
      </c>
      <c r="U2" s="67" t="s">
        <v>6</v>
      </c>
      <c r="V2" s="1" t="s">
        <v>7</v>
      </c>
      <c r="W2" s="1" t="s">
        <v>66</v>
      </c>
      <c r="X2" s="64" t="s">
        <v>67</v>
      </c>
      <c r="Y2" s="1" t="s">
        <v>68</v>
      </c>
      <c r="Z2" s="67" t="s">
        <v>69</v>
      </c>
      <c r="AA2" s="1" t="s">
        <v>70</v>
      </c>
      <c r="AB2" s="1" t="s">
        <v>71</v>
      </c>
      <c r="AC2" s="64" t="s">
        <v>72</v>
      </c>
      <c r="AD2" s="1" t="s">
        <v>73</v>
      </c>
      <c r="AE2" s="64" t="s">
        <v>9</v>
      </c>
      <c r="AF2" s="1" t="s">
        <v>10</v>
      </c>
      <c r="AG2" s="67" t="s">
        <v>11</v>
      </c>
      <c r="AH2" s="1" t="s">
        <v>12</v>
      </c>
      <c r="AI2" s="1" t="s">
        <v>13</v>
      </c>
      <c r="AJ2" s="64" t="s">
        <v>14</v>
      </c>
      <c r="AK2" s="1" t="s">
        <v>15</v>
      </c>
      <c r="AL2" s="67" t="s">
        <v>16</v>
      </c>
      <c r="AM2" s="1" t="s">
        <v>17</v>
      </c>
      <c r="AN2" s="1" t="s">
        <v>18</v>
      </c>
      <c r="AO2" s="64" t="s">
        <v>19</v>
      </c>
      <c r="AP2" s="1" t="s">
        <v>20</v>
      </c>
      <c r="AQ2" s="67" t="s">
        <v>21</v>
      </c>
      <c r="AR2" s="1" t="s">
        <v>22</v>
      </c>
      <c r="AS2" s="1" t="s">
        <v>23</v>
      </c>
      <c r="AT2" s="64" t="s">
        <v>24</v>
      </c>
      <c r="AU2" s="1" t="s">
        <v>75</v>
      </c>
      <c r="AV2" s="66" t="s">
        <v>76</v>
      </c>
    </row>
    <row r="3" spans="1:49" x14ac:dyDescent="0.2">
      <c r="A3" s="9"/>
      <c r="B3" s="11">
        <v>1</v>
      </c>
      <c r="C3" s="60">
        <v>4</v>
      </c>
      <c r="D3" s="65">
        <v>4</v>
      </c>
      <c r="E3" s="61">
        <v>4</v>
      </c>
      <c r="F3" s="65">
        <v>4</v>
      </c>
      <c r="G3" s="61">
        <v>2</v>
      </c>
      <c r="H3" s="60">
        <v>1</v>
      </c>
      <c r="I3" s="65">
        <v>4</v>
      </c>
      <c r="J3" s="61">
        <v>4</v>
      </c>
      <c r="K3" s="65">
        <v>4</v>
      </c>
      <c r="L3" s="61">
        <v>4</v>
      </c>
      <c r="M3" s="60">
        <v>4</v>
      </c>
      <c r="N3" s="65">
        <v>4</v>
      </c>
      <c r="O3" s="61">
        <v>4</v>
      </c>
      <c r="P3" s="65">
        <v>4</v>
      </c>
      <c r="Q3" s="61">
        <v>4</v>
      </c>
      <c r="R3" s="60">
        <v>4</v>
      </c>
      <c r="S3" s="65">
        <v>4</v>
      </c>
      <c r="T3" s="61">
        <v>4</v>
      </c>
      <c r="U3" s="65">
        <v>4</v>
      </c>
      <c r="V3" s="61">
        <v>4</v>
      </c>
      <c r="W3" s="60">
        <v>4</v>
      </c>
      <c r="X3" s="65">
        <v>4</v>
      </c>
      <c r="Y3" s="61">
        <v>4</v>
      </c>
      <c r="Z3" s="65">
        <v>4</v>
      </c>
      <c r="AA3" s="61">
        <v>3</v>
      </c>
      <c r="AB3" s="60">
        <v>3</v>
      </c>
      <c r="AC3" s="65">
        <v>2</v>
      </c>
      <c r="AD3" s="61">
        <v>3</v>
      </c>
      <c r="AE3" s="65">
        <v>4</v>
      </c>
      <c r="AF3" s="61">
        <v>4</v>
      </c>
      <c r="AG3" s="65">
        <v>2</v>
      </c>
      <c r="AH3" s="61">
        <v>2</v>
      </c>
      <c r="AI3" s="60">
        <v>1</v>
      </c>
      <c r="AJ3" s="65">
        <v>2</v>
      </c>
      <c r="AK3" s="61">
        <v>4</v>
      </c>
      <c r="AL3" s="65">
        <v>4</v>
      </c>
      <c r="AM3" s="61">
        <v>4</v>
      </c>
      <c r="AN3" s="60">
        <v>4</v>
      </c>
      <c r="AO3" s="65">
        <v>3</v>
      </c>
      <c r="AP3" s="61">
        <v>4</v>
      </c>
      <c r="AQ3" s="65">
        <v>2</v>
      </c>
      <c r="AR3" s="61">
        <v>1</v>
      </c>
      <c r="AS3" s="60">
        <v>4</v>
      </c>
      <c r="AT3" s="65">
        <v>3</v>
      </c>
      <c r="AU3" s="61">
        <v>1</v>
      </c>
      <c r="AV3" s="58">
        <f>+SUM(C3:AU3)</f>
        <v>151</v>
      </c>
    </row>
    <row r="4" spans="1:49" x14ac:dyDescent="0.2">
      <c r="A4" s="9"/>
      <c r="B4" s="11">
        <v>2</v>
      </c>
      <c r="C4" s="61">
        <v>4</v>
      </c>
      <c r="D4" s="65">
        <v>4</v>
      </c>
      <c r="E4" s="61">
        <v>4</v>
      </c>
      <c r="F4" s="65">
        <v>4</v>
      </c>
      <c r="G4" s="61">
        <v>3</v>
      </c>
      <c r="H4" s="61">
        <v>4</v>
      </c>
      <c r="I4" s="65">
        <v>3</v>
      </c>
      <c r="J4" s="61">
        <v>1</v>
      </c>
      <c r="K4" s="65">
        <v>3</v>
      </c>
      <c r="L4" s="61">
        <v>3</v>
      </c>
      <c r="M4" s="61">
        <v>4</v>
      </c>
      <c r="N4" s="65">
        <v>4</v>
      </c>
      <c r="O4" s="61">
        <v>2</v>
      </c>
      <c r="P4" s="65">
        <v>3</v>
      </c>
      <c r="Q4" s="61">
        <v>2</v>
      </c>
      <c r="R4" s="61">
        <v>2</v>
      </c>
      <c r="S4" s="65">
        <v>1</v>
      </c>
      <c r="T4" s="61">
        <v>3</v>
      </c>
      <c r="U4" s="65">
        <v>3</v>
      </c>
      <c r="V4" s="61">
        <v>4</v>
      </c>
      <c r="W4" s="61">
        <v>1</v>
      </c>
      <c r="X4" s="65">
        <v>1</v>
      </c>
      <c r="Y4" s="61">
        <v>2</v>
      </c>
      <c r="Z4" s="65">
        <v>3</v>
      </c>
      <c r="AA4" s="61">
        <v>1</v>
      </c>
      <c r="AB4" s="61">
        <v>1</v>
      </c>
      <c r="AC4" s="65">
        <v>1</v>
      </c>
      <c r="AD4" s="61">
        <v>3</v>
      </c>
      <c r="AE4" s="65">
        <v>4</v>
      </c>
      <c r="AF4" s="61">
        <v>3</v>
      </c>
      <c r="AG4" s="65">
        <v>3</v>
      </c>
      <c r="AH4" s="61">
        <v>4</v>
      </c>
      <c r="AI4" s="61">
        <v>4</v>
      </c>
      <c r="AJ4" s="65">
        <v>4</v>
      </c>
      <c r="AK4" s="61">
        <v>1</v>
      </c>
      <c r="AL4" s="65">
        <v>4</v>
      </c>
      <c r="AM4" s="61">
        <v>4</v>
      </c>
      <c r="AN4" s="61">
        <v>4</v>
      </c>
      <c r="AO4" s="65">
        <v>4</v>
      </c>
      <c r="AP4" s="61">
        <v>4</v>
      </c>
      <c r="AQ4" s="65">
        <v>3</v>
      </c>
      <c r="AR4" s="61">
        <v>4</v>
      </c>
      <c r="AS4" s="61">
        <v>4</v>
      </c>
      <c r="AT4" s="65">
        <v>4</v>
      </c>
      <c r="AU4" s="61">
        <v>4</v>
      </c>
      <c r="AV4" s="58">
        <f t="shared" ref="AV4:AV5" si="0">+SUM(C4:AU4)</f>
        <v>136</v>
      </c>
    </row>
    <row r="5" spans="1:49" ht="13.5" thickBot="1" x14ac:dyDescent="0.25">
      <c r="A5" s="9"/>
      <c r="B5" s="11">
        <v>3</v>
      </c>
      <c r="C5" s="61">
        <v>3</v>
      </c>
      <c r="D5" s="65">
        <v>3</v>
      </c>
      <c r="E5" s="61">
        <v>3</v>
      </c>
      <c r="F5" s="65">
        <v>3</v>
      </c>
      <c r="G5" s="61">
        <v>3</v>
      </c>
      <c r="H5" s="61">
        <v>3</v>
      </c>
      <c r="I5" s="65">
        <v>1</v>
      </c>
      <c r="J5" s="61">
        <v>3</v>
      </c>
      <c r="K5" s="65">
        <v>2</v>
      </c>
      <c r="L5" s="61">
        <v>2</v>
      </c>
      <c r="M5" s="61">
        <v>3</v>
      </c>
      <c r="N5" s="65">
        <v>3</v>
      </c>
      <c r="O5" s="61">
        <v>2</v>
      </c>
      <c r="P5" s="65">
        <v>2</v>
      </c>
      <c r="Q5" s="61">
        <v>2</v>
      </c>
      <c r="R5" s="61">
        <v>3</v>
      </c>
      <c r="S5" s="65">
        <v>1</v>
      </c>
      <c r="T5" s="61">
        <v>1</v>
      </c>
      <c r="U5" s="65">
        <v>2</v>
      </c>
      <c r="V5" s="61">
        <v>3</v>
      </c>
      <c r="W5" s="61">
        <v>1</v>
      </c>
      <c r="X5" s="65">
        <v>1</v>
      </c>
      <c r="Y5" s="61">
        <v>1</v>
      </c>
      <c r="Z5" s="65">
        <v>1</v>
      </c>
      <c r="AA5" s="61">
        <v>1</v>
      </c>
      <c r="AB5" s="61">
        <v>1</v>
      </c>
      <c r="AC5" s="65">
        <v>1</v>
      </c>
      <c r="AD5" s="61">
        <v>1</v>
      </c>
      <c r="AE5" s="65">
        <v>4</v>
      </c>
      <c r="AF5" s="61">
        <v>4</v>
      </c>
      <c r="AG5" s="65">
        <v>4</v>
      </c>
      <c r="AH5" s="61">
        <v>4</v>
      </c>
      <c r="AI5" s="61">
        <v>4</v>
      </c>
      <c r="AJ5" s="65">
        <v>4</v>
      </c>
      <c r="AK5" s="61">
        <v>3</v>
      </c>
      <c r="AL5" s="65">
        <v>4</v>
      </c>
      <c r="AM5" s="61">
        <v>4</v>
      </c>
      <c r="AN5" s="61">
        <v>4</v>
      </c>
      <c r="AO5" s="65">
        <v>4</v>
      </c>
      <c r="AP5" s="61">
        <v>3</v>
      </c>
      <c r="AQ5" s="65">
        <v>3</v>
      </c>
      <c r="AR5" s="61">
        <v>2</v>
      </c>
      <c r="AS5" s="61">
        <v>4</v>
      </c>
      <c r="AT5" s="65">
        <v>3</v>
      </c>
      <c r="AU5" s="61">
        <v>2</v>
      </c>
      <c r="AV5" s="58">
        <f t="shared" si="0"/>
        <v>116</v>
      </c>
    </row>
    <row r="6" spans="1:49" x14ac:dyDescent="0.2">
      <c r="A6" s="9"/>
      <c r="B6" s="11" t="s">
        <v>25</v>
      </c>
      <c r="C6" s="62">
        <f>+AVERAGE(C3:C5)</f>
        <v>3.6666666666666665</v>
      </c>
      <c r="D6" s="62">
        <f t="shared" ref="D6:AU6" si="1">+AVERAGE(D3:D5)</f>
        <v>3.6666666666666665</v>
      </c>
      <c r="E6" s="62">
        <f t="shared" si="1"/>
        <v>3.6666666666666665</v>
      </c>
      <c r="F6" s="62">
        <f t="shared" si="1"/>
        <v>3.6666666666666665</v>
      </c>
      <c r="G6" s="62">
        <f t="shared" si="1"/>
        <v>2.6666666666666665</v>
      </c>
      <c r="H6" s="62">
        <f t="shared" si="1"/>
        <v>2.6666666666666665</v>
      </c>
      <c r="I6" s="62">
        <f t="shared" si="1"/>
        <v>2.6666666666666665</v>
      </c>
      <c r="J6" s="62">
        <f t="shared" si="1"/>
        <v>2.6666666666666665</v>
      </c>
      <c r="K6" s="62">
        <f>+AVERAGE(K3:K5)</f>
        <v>3</v>
      </c>
      <c r="L6" s="62">
        <f t="shared" si="1"/>
        <v>3</v>
      </c>
      <c r="M6" s="62">
        <f t="shared" si="1"/>
        <v>3.6666666666666665</v>
      </c>
      <c r="N6" s="62">
        <f t="shared" si="1"/>
        <v>3.6666666666666665</v>
      </c>
      <c r="O6" s="62">
        <f t="shared" si="1"/>
        <v>2.6666666666666665</v>
      </c>
      <c r="P6" s="62">
        <f t="shared" si="1"/>
        <v>3</v>
      </c>
      <c r="Q6" s="62">
        <f t="shared" si="1"/>
        <v>2.6666666666666665</v>
      </c>
      <c r="R6" s="62">
        <f t="shared" si="1"/>
        <v>3</v>
      </c>
      <c r="S6" s="62">
        <f t="shared" si="1"/>
        <v>2</v>
      </c>
      <c r="T6" s="62">
        <f t="shared" si="1"/>
        <v>2.6666666666666665</v>
      </c>
      <c r="U6" s="62">
        <f t="shared" si="1"/>
        <v>3</v>
      </c>
      <c r="V6" s="62">
        <f t="shared" si="1"/>
        <v>3.6666666666666665</v>
      </c>
      <c r="W6" s="62">
        <f t="shared" si="1"/>
        <v>2</v>
      </c>
      <c r="X6" s="62">
        <f t="shared" si="1"/>
        <v>2</v>
      </c>
      <c r="Y6" s="62">
        <f t="shared" si="1"/>
        <v>2.3333333333333335</v>
      </c>
      <c r="Z6" s="62">
        <f t="shared" si="1"/>
        <v>2.6666666666666665</v>
      </c>
      <c r="AA6" s="62">
        <f t="shared" si="1"/>
        <v>1.6666666666666667</v>
      </c>
      <c r="AB6" s="62">
        <f t="shared" si="1"/>
        <v>1.6666666666666667</v>
      </c>
      <c r="AC6" s="62">
        <f t="shared" si="1"/>
        <v>1.3333333333333333</v>
      </c>
      <c r="AD6" s="62">
        <f t="shared" si="1"/>
        <v>2.3333333333333335</v>
      </c>
      <c r="AE6" s="62">
        <f t="shared" si="1"/>
        <v>4</v>
      </c>
      <c r="AF6" s="62">
        <f t="shared" si="1"/>
        <v>3.6666666666666665</v>
      </c>
      <c r="AG6" s="62">
        <f t="shared" si="1"/>
        <v>3</v>
      </c>
      <c r="AH6" s="62">
        <f t="shared" si="1"/>
        <v>3.3333333333333335</v>
      </c>
      <c r="AI6" s="62">
        <f t="shared" si="1"/>
        <v>3</v>
      </c>
      <c r="AJ6" s="62">
        <f t="shared" si="1"/>
        <v>3.3333333333333335</v>
      </c>
      <c r="AK6" s="62">
        <f t="shared" si="1"/>
        <v>2.6666666666666665</v>
      </c>
      <c r="AL6" s="62">
        <f t="shared" si="1"/>
        <v>4</v>
      </c>
      <c r="AM6" s="62">
        <f t="shared" si="1"/>
        <v>4</v>
      </c>
      <c r="AN6" s="62">
        <f t="shared" si="1"/>
        <v>4</v>
      </c>
      <c r="AO6" s="62">
        <f t="shared" si="1"/>
        <v>3.6666666666666665</v>
      </c>
      <c r="AP6" s="62">
        <f t="shared" si="1"/>
        <v>3.6666666666666665</v>
      </c>
      <c r="AQ6" s="62">
        <f t="shared" si="1"/>
        <v>2.6666666666666665</v>
      </c>
      <c r="AR6" s="62">
        <f t="shared" si="1"/>
        <v>2.3333333333333335</v>
      </c>
      <c r="AS6" s="62">
        <f t="shared" si="1"/>
        <v>4</v>
      </c>
      <c r="AT6" s="62">
        <f t="shared" si="1"/>
        <v>3.3333333333333335</v>
      </c>
      <c r="AU6" s="62">
        <f t="shared" si="1"/>
        <v>2.3333333333333335</v>
      </c>
      <c r="AV6" s="59" t="s">
        <v>32</v>
      </c>
      <c r="AW6" s="14">
        <f>+SUM(AV3:AV5)</f>
        <v>403</v>
      </c>
    </row>
    <row r="7" spans="1:49" ht="13.5" thickBot="1" x14ac:dyDescent="0.25">
      <c r="A7" s="9"/>
      <c r="B7" s="12" t="s">
        <v>26</v>
      </c>
      <c r="C7" s="63">
        <f>+_xlfn.VAR.P(C3:C5)</f>
        <v>0.22222222222222221</v>
      </c>
      <c r="D7" s="63">
        <f t="shared" ref="D7:AU7" si="2">+_xlfn.VAR.P(D3:D5)</f>
        <v>0.22222222222222221</v>
      </c>
      <c r="E7" s="63">
        <f t="shared" si="2"/>
        <v>0.22222222222222221</v>
      </c>
      <c r="F7" s="63">
        <f t="shared" si="2"/>
        <v>0.22222222222222221</v>
      </c>
      <c r="G7" s="63">
        <f t="shared" si="2"/>
        <v>0.22222222222222221</v>
      </c>
      <c r="H7" s="63">
        <f t="shared" si="2"/>
        <v>1.5555555555555556</v>
      </c>
      <c r="I7" s="63">
        <f t="shared" si="2"/>
        <v>1.5555555555555556</v>
      </c>
      <c r="J7" s="63">
        <f t="shared" si="2"/>
        <v>1.5555555555555556</v>
      </c>
      <c r="K7" s="63">
        <f>+_xlfn.VAR.P(K3:K5)</f>
        <v>0.66666666666666663</v>
      </c>
      <c r="L7" s="63">
        <f t="shared" si="2"/>
        <v>0.66666666666666663</v>
      </c>
      <c r="M7" s="63">
        <f t="shared" si="2"/>
        <v>0.22222222222222221</v>
      </c>
      <c r="N7" s="63">
        <f t="shared" si="2"/>
        <v>0.22222222222222221</v>
      </c>
      <c r="O7" s="63">
        <f t="shared" si="2"/>
        <v>0.88888888888888884</v>
      </c>
      <c r="P7" s="63">
        <f t="shared" si="2"/>
        <v>0.66666666666666663</v>
      </c>
      <c r="Q7" s="63">
        <f t="shared" si="2"/>
        <v>0.88888888888888884</v>
      </c>
      <c r="R7" s="63">
        <f t="shared" si="2"/>
        <v>0.66666666666666663</v>
      </c>
      <c r="S7" s="63">
        <f t="shared" si="2"/>
        <v>2</v>
      </c>
      <c r="T7" s="63">
        <f t="shared" si="2"/>
        <v>1.5555555555555556</v>
      </c>
      <c r="U7" s="63">
        <f t="shared" si="2"/>
        <v>0.66666666666666663</v>
      </c>
      <c r="V7" s="63">
        <f t="shared" si="2"/>
        <v>0.22222222222222221</v>
      </c>
      <c r="W7" s="63">
        <f t="shared" si="2"/>
        <v>2</v>
      </c>
      <c r="X7" s="63">
        <f t="shared" si="2"/>
        <v>2</v>
      </c>
      <c r="Y7" s="63">
        <f t="shared" si="2"/>
        <v>1.5555555555555556</v>
      </c>
      <c r="Z7" s="63">
        <f t="shared" si="2"/>
        <v>1.5555555555555556</v>
      </c>
      <c r="AA7" s="63">
        <f t="shared" si="2"/>
        <v>0.88888888888888884</v>
      </c>
      <c r="AB7" s="63">
        <f t="shared" si="2"/>
        <v>0.88888888888888884</v>
      </c>
      <c r="AC7" s="63">
        <f t="shared" si="2"/>
        <v>0.22222222222222221</v>
      </c>
      <c r="AD7" s="63">
        <f t="shared" si="2"/>
        <v>0.88888888888888884</v>
      </c>
      <c r="AE7" s="63">
        <f t="shared" si="2"/>
        <v>0</v>
      </c>
      <c r="AF7" s="63">
        <f t="shared" si="2"/>
        <v>0.22222222222222221</v>
      </c>
      <c r="AG7" s="63">
        <f t="shared" si="2"/>
        <v>0.66666666666666663</v>
      </c>
      <c r="AH7" s="63">
        <f t="shared" si="2"/>
        <v>0.88888888888888884</v>
      </c>
      <c r="AI7" s="63">
        <f t="shared" si="2"/>
        <v>2</v>
      </c>
      <c r="AJ7" s="63">
        <f t="shared" si="2"/>
        <v>0.88888888888888884</v>
      </c>
      <c r="AK7" s="63">
        <f t="shared" si="2"/>
        <v>1.5555555555555556</v>
      </c>
      <c r="AL7" s="63">
        <f t="shared" si="2"/>
        <v>0</v>
      </c>
      <c r="AM7" s="63">
        <f t="shared" si="2"/>
        <v>0</v>
      </c>
      <c r="AN7" s="63">
        <f t="shared" si="2"/>
        <v>0</v>
      </c>
      <c r="AO7" s="63">
        <f t="shared" si="2"/>
        <v>0.22222222222222221</v>
      </c>
      <c r="AP7" s="63">
        <f t="shared" si="2"/>
        <v>0.22222222222222221</v>
      </c>
      <c r="AQ7" s="63">
        <f t="shared" si="2"/>
        <v>0.22222222222222221</v>
      </c>
      <c r="AR7" s="63">
        <f t="shared" si="2"/>
        <v>1.5555555555555556</v>
      </c>
      <c r="AS7" s="63">
        <f t="shared" si="2"/>
        <v>0</v>
      </c>
      <c r="AT7" s="63">
        <f t="shared" si="2"/>
        <v>0.22222222222222221</v>
      </c>
      <c r="AU7" s="63">
        <f t="shared" si="2"/>
        <v>1.5555555555555556</v>
      </c>
      <c r="AV7" s="68" t="s">
        <v>33</v>
      </c>
      <c r="AW7" s="16">
        <f>+AW6/C12</f>
        <v>134.33333333333334</v>
      </c>
    </row>
    <row r="8" spans="1:49" ht="25.5" x14ac:dyDescent="0.2">
      <c r="AV8" s="15" t="s">
        <v>34</v>
      </c>
      <c r="AW8" s="16">
        <f>+_xlfn.VAR.P(AV3:AV5)</f>
        <v>205.55555555555554</v>
      </c>
    </row>
    <row r="9" spans="1:49" ht="13.5" thickBot="1" x14ac:dyDescent="0.25">
      <c r="AV9" s="17" t="s">
        <v>35</v>
      </c>
      <c r="AW9" s="18">
        <f>+SUM(C7:AU7)</f>
        <v>35.333333333333336</v>
      </c>
    </row>
    <row r="10" spans="1:49" ht="13.5" thickBot="1" x14ac:dyDescent="0.25">
      <c r="D10" s="33"/>
    </row>
    <row r="11" spans="1:49" x14ac:dyDescent="0.2">
      <c r="B11" s="19" t="s">
        <v>27</v>
      </c>
      <c r="C11" s="34">
        <f>+COUNTA(C2:AU2)</f>
        <v>45</v>
      </c>
      <c r="D11" s="33"/>
    </row>
    <row r="12" spans="1:49" ht="13.5" thickBot="1" x14ac:dyDescent="0.25">
      <c r="B12" s="20" t="s">
        <v>28</v>
      </c>
      <c r="C12" s="35">
        <f>+B5</f>
        <v>3</v>
      </c>
    </row>
    <row r="14" spans="1:49" ht="13.5" thickBot="1" x14ac:dyDescent="0.25"/>
    <row r="15" spans="1:49" x14ac:dyDescent="0.2">
      <c r="B15" s="21" t="s">
        <v>29</v>
      </c>
      <c r="C15" s="54">
        <f>+C11/(C11-1)</f>
        <v>1.0227272727272727</v>
      </c>
    </row>
    <row r="16" spans="1:49" ht="13.5" thickBot="1" x14ac:dyDescent="0.25">
      <c r="B16" s="22" t="s">
        <v>30</v>
      </c>
      <c r="C16" s="55">
        <f>1-(AW9/AW8)</f>
        <v>0.82810810810810809</v>
      </c>
    </row>
    <row r="17" spans="2:3" ht="13.5" thickBot="1" x14ac:dyDescent="0.25">
      <c r="C17" s="56"/>
    </row>
    <row r="18" spans="2:3" ht="26.25" thickBot="1" x14ac:dyDescent="0.25">
      <c r="B18" s="23" t="s">
        <v>36</v>
      </c>
      <c r="C18" s="57">
        <f>+C15*C16</f>
        <v>0.84692874692874687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269C-70B8-4E48-ACA4-0F30523F6D4E}">
  <sheetPr>
    <tabColor theme="7" tint="0.39997558519241921"/>
  </sheetPr>
  <dimension ref="B1:AS16"/>
  <sheetViews>
    <sheetView workbookViewId="0">
      <selection activeCell="C20" sqref="C20"/>
    </sheetView>
  </sheetViews>
  <sheetFormatPr baseColWidth="10" defaultRowHeight="12.75" x14ac:dyDescent="0.2"/>
  <cols>
    <col min="1" max="1" width="3.42578125" style="38" customWidth="1"/>
    <col min="2" max="2" width="11.140625" style="38" customWidth="1"/>
    <col min="3" max="3" width="7" style="38" customWidth="1"/>
    <col min="4" max="43" width="11.42578125" style="38"/>
    <col min="44" max="44" width="17" style="38" customWidth="1"/>
    <col min="45" max="16384" width="11.42578125" style="38"/>
  </cols>
  <sheetData>
    <row r="1" spans="2:45" ht="13.5" thickBot="1" x14ac:dyDescent="0.25"/>
    <row r="2" spans="2:45" s="39" customFormat="1" ht="29.25" thickBot="1" x14ac:dyDescent="0.25">
      <c r="B2" s="42" t="s">
        <v>8</v>
      </c>
      <c r="C2" s="42" t="s">
        <v>54</v>
      </c>
      <c r="D2" s="51" t="s">
        <v>55</v>
      </c>
      <c r="E2" s="42" t="s">
        <v>56</v>
      </c>
      <c r="F2" s="51" t="s">
        <v>57</v>
      </c>
      <c r="G2" s="42" t="s">
        <v>58</v>
      </c>
      <c r="H2" s="51" t="s">
        <v>59</v>
      </c>
      <c r="I2" s="42" t="s">
        <v>60</v>
      </c>
      <c r="J2" s="51" t="s">
        <v>61</v>
      </c>
      <c r="K2" s="42" t="s">
        <v>62</v>
      </c>
      <c r="L2" s="51" t="s">
        <v>63</v>
      </c>
      <c r="M2" s="42" t="s">
        <v>64</v>
      </c>
      <c r="N2" s="51" t="s">
        <v>65</v>
      </c>
      <c r="O2" s="42" t="s">
        <v>0</v>
      </c>
      <c r="P2" s="42" t="s">
        <v>1</v>
      </c>
      <c r="Q2" s="51" t="s">
        <v>2</v>
      </c>
      <c r="R2" s="42" t="s">
        <v>3</v>
      </c>
      <c r="S2" s="51" t="s">
        <v>4</v>
      </c>
      <c r="T2" s="42" t="s">
        <v>5</v>
      </c>
      <c r="U2" s="51" t="s">
        <v>6</v>
      </c>
      <c r="V2" s="42" t="s">
        <v>7</v>
      </c>
      <c r="W2" s="51" t="s">
        <v>66</v>
      </c>
      <c r="X2" s="42" t="s">
        <v>67</v>
      </c>
      <c r="Y2" s="51" t="s">
        <v>68</v>
      </c>
      <c r="Z2" s="42" t="s">
        <v>69</v>
      </c>
      <c r="AA2" s="51" t="s">
        <v>70</v>
      </c>
      <c r="AB2" s="42" t="s">
        <v>71</v>
      </c>
      <c r="AC2" s="51" t="s">
        <v>72</v>
      </c>
      <c r="AD2" s="42" t="s">
        <v>73</v>
      </c>
      <c r="AE2" s="51" t="s">
        <v>37</v>
      </c>
      <c r="AF2" s="42" t="s">
        <v>38</v>
      </c>
      <c r="AG2" s="51" t="s">
        <v>39</v>
      </c>
      <c r="AH2" s="42" t="s">
        <v>40</v>
      </c>
      <c r="AI2" s="51" t="s">
        <v>41</v>
      </c>
      <c r="AJ2" s="42" t="s">
        <v>42</v>
      </c>
      <c r="AK2" s="51" t="s">
        <v>43</v>
      </c>
      <c r="AL2" s="42" t="s">
        <v>44</v>
      </c>
      <c r="AM2" s="51" t="s">
        <v>45</v>
      </c>
      <c r="AN2" s="42" t="s">
        <v>46</v>
      </c>
      <c r="AO2" s="51" t="s">
        <v>47</v>
      </c>
      <c r="AP2" s="42" t="s">
        <v>48</v>
      </c>
      <c r="AQ2" s="51" t="s">
        <v>49</v>
      </c>
      <c r="AR2" s="41" t="s">
        <v>31</v>
      </c>
    </row>
    <row r="3" spans="2:45" x14ac:dyDescent="0.2">
      <c r="B3" s="43">
        <v>1</v>
      </c>
      <c r="C3" s="48">
        <v>3</v>
      </c>
      <c r="D3" s="52">
        <v>3</v>
      </c>
      <c r="E3" s="48">
        <v>3</v>
      </c>
      <c r="F3" s="52">
        <v>3</v>
      </c>
      <c r="G3" s="48">
        <v>3</v>
      </c>
      <c r="H3" s="52">
        <v>3</v>
      </c>
      <c r="I3" s="48">
        <v>3</v>
      </c>
      <c r="J3" s="52">
        <v>3</v>
      </c>
      <c r="K3" s="48">
        <v>2</v>
      </c>
      <c r="L3" s="52">
        <v>3</v>
      </c>
      <c r="M3" s="48">
        <v>2</v>
      </c>
      <c r="N3" s="52">
        <v>2</v>
      </c>
      <c r="O3" s="48">
        <v>4</v>
      </c>
      <c r="P3" s="48">
        <v>3</v>
      </c>
      <c r="Q3" s="52">
        <v>1</v>
      </c>
      <c r="R3" s="48">
        <v>1</v>
      </c>
      <c r="S3" s="52">
        <v>3</v>
      </c>
      <c r="T3" s="48">
        <v>4</v>
      </c>
      <c r="U3" s="52">
        <v>3</v>
      </c>
      <c r="V3" s="48">
        <v>2</v>
      </c>
      <c r="W3" s="52">
        <v>1</v>
      </c>
      <c r="X3" s="48">
        <v>1</v>
      </c>
      <c r="Y3" s="52">
        <v>1</v>
      </c>
      <c r="Z3" s="48">
        <v>3</v>
      </c>
      <c r="AA3" s="52">
        <v>1</v>
      </c>
      <c r="AB3" s="48">
        <v>1</v>
      </c>
      <c r="AC3" s="52">
        <v>2</v>
      </c>
      <c r="AD3" s="48">
        <v>2</v>
      </c>
      <c r="AE3" s="52">
        <v>4</v>
      </c>
      <c r="AF3" s="48">
        <v>4</v>
      </c>
      <c r="AG3" s="52">
        <v>4</v>
      </c>
      <c r="AH3" s="48">
        <v>4</v>
      </c>
      <c r="AI3" s="52">
        <v>4</v>
      </c>
      <c r="AJ3" s="48">
        <v>4</v>
      </c>
      <c r="AK3" s="52">
        <v>4</v>
      </c>
      <c r="AL3" s="48">
        <v>3</v>
      </c>
      <c r="AM3" s="52">
        <v>4</v>
      </c>
      <c r="AN3" s="48">
        <v>3</v>
      </c>
      <c r="AO3" s="52">
        <v>3</v>
      </c>
      <c r="AP3" s="48">
        <v>3</v>
      </c>
      <c r="AQ3" s="52">
        <v>3</v>
      </c>
      <c r="AR3" s="40">
        <f>+SUM(C3:AQ3)</f>
        <v>113</v>
      </c>
    </row>
    <row r="4" spans="2:45" ht="13.5" thickBot="1" x14ac:dyDescent="0.25">
      <c r="B4" s="36">
        <v>2</v>
      </c>
      <c r="C4" s="50">
        <v>3</v>
      </c>
      <c r="D4" s="53">
        <v>3</v>
      </c>
      <c r="E4" s="50">
        <v>3</v>
      </c>
      <c r="F4" s="53">
        <v>4</v>
      </c>
      <c r="G4" s="50">
        <v>2</v>
      </c>
      <c r="H4" s="53">
        <v>4</v>
      </c>
      <c r="I4" s="50">
        <v>3</v>
      </c>
      <c r="J4" s="53">
        <v>4</v>
      </c>
      <c r="K4" s="50">
        <v>3</v>
      </c>
      <c r="L4" s="53">
        <v>2</v>
      </c>
      <c r="M4" s="50">
        <v>2</v>
      </c>
      <c r="N4" s="53">
        <v>4</v>
      </c>
      <c r="O4" s="50">
        <v>4</v>
      </c>
      <c r="P4" s="50">
        <v>3</v>
      </c>
      <c r="Q4" s="53">
        <v>1</v>
      </c>
      <c r="R4" s="50">
        <v>2</v>
      </c>
      <c r="S4" s="53">
        <v>1</v>
      </c>
      <c r="T4" s="50">
        <v>2</v>
      </c>
      <c r="U4" s="53">
        <v>1</v>
      </c>
      <c r="V4" s="50">
        <v>2</v>
      </c>
      <c r="W4" s="53">
        <v>1</v>
      </c>
      <c r="X4" s="50">
        <v>1</v>
      </c>
      <c r="Y4" s="53">
        <v>1</v>
      </c>
      <c r="Z4" s="50">
        <v>4</v>
      </c>
      <c r="AA4" s="53">
        <v>1</v>
      </c>
      <c r="AB4" s="50">
        <v>1</v>
      </c>
      <c r="AC4" s="53">
        <v>1</v>
      </c>
      <c r="AD4" s="50">
        <v>3</v>
      </c>
      <c r="AE4" s="53">
        <v>4</v>
      </c>
      <c r="AF4" s="50">
        <v>3</v>
      </c>
      <c r="AG4" s="53">
        <v>3</v>
      </c>
      <c r="AH4" s="50">
        <v>4</v>
      </c>
      <c r="AI4" s="53">
        <v>4</v>
      </c>
      <c r="AJ4" s="50">
        <v>4</v>
      </c>
      <c r="AK4" s="53">
        <v>3</v>
      </c>
      <c r="AL4" s="50">
        <v>1</v>
      </c>
      <c r="AM4" s="53">
        <v>2</v>
      </c>
      <c r="AN4" s="50">
        <v>2</v>
      </c>
      <c r="AO4" s="53">
        <v>1</v>
      </c>
      <c r="AP4" s="50">
        <v>4</v>
      </c>
      <c r="AQ4" s="53">
        <v>3</v>
      </c>
      <c r="AR4" s="44">
        <f>+SUM(C4:AQ4)</f>
        <v>104</v>
      </c>
    </row>
    <row r="5" spans="2:45" x14ac:dyDescent="0.2">
      <c r="B5" s="36" t="s">
        <v>25</v>
      </c>
      <c r="C5" s="50">
        <f>+AVERAGE(C3:C4)</f>
        <v>3</v>
      </c>
      <c r="D5" s="50">
        <f t="shared" ref="D5:AQ5" si="0">+AVERAGE(D3:D4)</f>
        <v>3</v>
      </c>
      <c r="E5" s="50">
        <f t="shared" si="0"/>
        <v>3</v>
      </c>
      <c r="F5" s="50">
        <f t="shared" si="0"/>
        <v>3.5</v>
      </c>
      <c r="G5" s="50">
        <f t="shared" si="0"/>
        <v>2.5</v>
      </c>
      <c r="H5" s="50">
        <f t="shared" si="0"/>
        <v>3.5</v>
      </c>
      <c r="I5" s="50">
        <f t="shared" si="0"/>
        <v>3</v>
      </c>
      <c r="J5" s="50">
        <f t="shared" si="0"/>
        <v>3.5</v>
      </c>
      <c r="K5" s="50">
        <f t="shared" si="0"/>
        <v>2.5</v>
      </c>
      <c r="L5" s="50">
        <f t="shared" si="0"/>
        <v>2.5</v>
      </c>
      <c r="M5" s="50">
        <f t="shared" si="0"/>
        <v>2</v>
      </c>
      <c r="N5" s="50">
        <f t="shared" si="0"/>
        <v>3</v>
      </c>
      <c r="O5" s="50">
        <f t="shared" si="0"/>
        <v>4</v>
      </c>
      <c r="P5" s="50">
        <f t="shared" si="0"/>
        <v>3</v>
      </c>
      <c r="Q5" s="50">
        <f t="shared" si="0"/>
        <v>1</v>
      </c>
      <c r="R5" s="50">
        <f t="shared" si="0"/>
        <v>1.5</v>
      </c>
      <c r="S5" s="50">
        <f t="shared" si="0"/>
        <v>2</v>
      </c>
      <c r="T5" s="50">
        <f t="shared" si="0"/>
        <v>3</v>
      </c>
      <c r="U5" s="50">
        <f t="shared" si="0"/>
        <v>2</v>
      </c>
      <c r="V5" s="50">
        <f t="shared" si="0"/>
        <v>2</v>
      </c>
      <c r="W5" s="50">
        <f t="shared" si="0"/>
        <v>1</v>
      </c>
      <c r="X5" s="50">
        <f t="shared" si="0"/>
        <v>1</v>
      </c>
      <c r="Y5" s="50">
        <f t="shared" si="0"/>
        <v>1</v>
      </c>
      <c r="Z5" s="50">
        <f t="shared" si="0"/>
        <v>3.5</v>
      </c>
      <c r="AA5" s="50">
        <f t="shared" si="0"/>
        <v>1</v>
      </c>
      <c r="AB5" s="50">
        <f t="shared" si="0"/>
        <v>1</v>
      </c>
      <c r="AC5" s="50">
        <f t="shared" si="0"/>
        <v>1.5</v>
      </c>
      <c r="AD5" s="50">
        <f t="shared" si="0"/>
        <v>2.5</v>
      </c>
      <c r="AE5" s="50">
        <f t="shared" si="0"/>
        <v>4</v>
      </c>
      <c r="AF5" s="50">
        <f t="shared" si="0"/>
        <v>3.5</v>
      </c>
      <c r="AG5" s="50">
        <f t="shared" si="0"/>
        <v>3.5</v>
      </c>
      <c r="AH5" s="50">
        <f t="shared" si="0"/>
        <v>4</v>
      </c>
      <c r="AI5" s="50">
        <f t="shared" si="0"/>
        <v>4</v>
      </c>
      <c r="AJ5" s="50">
        <f t="shared" si="0"/>
        <v>4</v>
      </c>
      <c r="AK5" s="50">
        <f t="shared" si="0"/>
        <v>3.5</v>
      </c>
      <c r="AL5" s="50">
        <f t="shared" si="0"/>
        <v>2</v>
      </c>
      <c r="AM5" s="50">
        <f t="shared" si="0"/>
        <v>3</v>
      </c>
      <c r="AN5" s="50">
        <f t="shared" si="0"/>
        <v>2.5</v>
      </c>
      <c r="AO5" s="50">
        <f t="shared" si="0"/>
        <v>2</v>
      </c>
      <c r="AP5" s="50">
        <f t="shared" si="0"/>
        <v>3.5</v>
      </c>
      <c r="AQ5" s="50">
        <f t="shared" si="0"/>
        <v>3</v>
      </c>
      <c r="AR5" s="13" t="s">
        <v>32</v>
      </c>
      <c r="AS5" s="45">
        <f>+SUM(AR3:AR4)</f>
        <v>217</v>
      </c>
    </row>
    <row r="6" spans="2:45" ht="13.5" thickBot="1" x14ac:dyDescent="0.25">
      <c r="B6" s="37" t="s">
        <v>26</v>
      </c>
      <c r="C6" s="49">
        <f>+_xlfn.VAR.P(C3:C4)</f>
        <v>0</v>
      </c>
      <c r="D6" s="49">
        <f t="shared" ref="D6:AQ6" si="1">+_xlfn.VAR.P(D3:D4)</f>
        <v>0</v>
      </c>
      <c r="E6" s="49">
        <f t="shared" si="1"/>
        <v>0</v>
      </c>
      <c r="F6" s="49">
        <f t="shared" si="1"/>
        <v>0.25</v>
      </c>
      <c r="G6" s="49">
        <f t="shared" si="1"/>
        <v>0.25</v>
      </c>
      <c r="H6" s="49">
        <f t="shared" si="1"/>
        <v>0.25</v>
      </c>
      <c r="I6" s="49">
        <f t="shared" si="1"/>
        <v>0</v>
      </c>
      <c r="J6" s="49">
        <f t="shared" si="1"/>
        <v>0.25</v>
      </c>
      <c r="K6" s="49">
        <f t="shared" si="1"/>
        <v>0.25</v>
      </c>
      <c r="L6" s="49">
        <f t="shared" si="1"/>
        <v>0.25</v>
      </c>
      <c r="M6" s="49">
        <f t="shared" si="1"/>
        <v>0</v>
      </c>
      <c r="N6" s="49">
        <f t="shared" si="1"/>
        <v>1</v>
      </c>
      <c r="O6" s="49">
        <f t="shared" si="1"/>
        <v>0</v>
      </c>
      <c r="P6" s="49">
        <f t="shared" si="1"/>
        <v>0</v>
      </c>
      <c r="Q6" s="49">
        <f t="shared" si="1"/>
        <v>0</v>
      </c>
      <c r="R6" s="49">
        <f t="shared" si="1"/>
        <v>0.25</v>
      </c>
      <c r="S6" s="49">
        <f t="shared" si="1"/>
        <v>1</v>
      </c>
      <c r="T6" s="49">
        <f t="shared" si="1"/>
        <v>1</v>
      </c>
      <c r="U6" s="49">
        <f t="shared" si="1"/>
        <v>1</v>
      </c>
      <c r="V6" s="49">
        <f t="shared" si="1"/>
        <v>0</v>
      </c>
      <c r="W6" s="49">
        <f t="shared" si="1"/>
        <v>0</v>
      </c>
      <c r="X6" s="49">
        <f t="shared" si="1"/>
        <v>0</v>
      </c>
      <c r="Y6" s="49">
        <f t="shared" si="1"/>
        <v>0</v>
      </c>
      <c r="Z6" s="49">
        <f t="shared" si="1"/>
        <v>0.25</v>
      </c>
      <c r="AA6" s="49">
        <f t="shared" si="1"/>
        <v>0</v>
      </c>
      <c r="AB6" s="49">
        <f t="shared" si="1"/>
        <v>0</v>
      </c>
      <c r="AC6" s="49">
        <f t="shared" si="1"/>
        <v>0.25</v>
      </c>
      <c r="AD6" s="49">
        <f t="shared" si="1"/>
        <v>0.25</v>
      </c>
      <c r="AE6" s="49">
        <f t="shared" si="1"/>
        <v>0</v>
      </c>
      <c r="AF6" s="49">
        <f t="shared" si="1"/>
        <v>0.25</v>
      </c>
      <c r="AG6" s="49">
        <f t="shared" si="1"/>
        <v>0.25</v>
      </c>
      <c r="AH6" s="49">
        <f t="shared" si="1"/>
        <v>0</v>
      </c>
      <c r="AI6" s="49">
        <f t="shared" si="1"/>
        <v>0</v>
      </c>
      <c r="AJ6" s="49">
        <f t="shared" si="1"/>
        <v>0</v>
      </c>
      <c r="AK6" s="49">
        <f t="shared" si="1"/>
        <v>0.25</v>
      </c>
      <c r="AL6" s="49">
        <f t="shared" si="1"/>
        <v>1</v>
      </c>
      <c r="AM6" s="49">
        <f t="shared" si="1"/>
        <v>1</v>
      </c>
      <c r="AN6" s="49">
        <f t="shared" si="1"/>
        <v>0.25</v>
      </c>
      <c r="AO6" s="49">
        <f t="shared" si="1"/>
        <v>1</v>
      </c>
      <c r="AP6" s="49">
        <f t="shared" si="1"/>
        <v>0.25</v>
      </c>
      <c r="AQ6" s="49">
        <f t="shared" si="1"/>
        <v>0</v>
      </c>
      <c r="AR6" s="15" t="s">
        <v>33</v>
      </c>
      <c r="AS6" s="46">
        <f>+AS5/C10</f>
        <v>108.5</v>
      </c>
    </row>
    <row r="7" spans="2:45" x14ac:dyDescent="0.2">
      <c r="AR7" s="15" t="s">
        <v>34</v>
      </c>
      <c r="AS7" s="46">
        <f>+_xlfn.VAR.P(AR3:AR4)</f>
        <v>20.25</v>
      </c>
    </row>
    <row r="8" spans="2:45" ht="13.5" thickBot="1" x14ac:dyDescent="0.25">
      <c r="AR8" s="17" t="s">
        <v>35</v>
      </c>
      <c r="AS8" s="47">
        <f>+SUM(C6:AQ6)</f>
        <v>10.75</v>
      </c>
    </row>
    <row r="9" spans="2:45" x14ac:dyDescent="0.2">
      <c r="B9" s="19" t="s">
        <v>27</v>
      </c>
      <c r="C9" s="34">
        <f>+COUNTA(C2:AQ2)</f>
        <v>41</v>
      </c>
    </row>
    <row r="10" spans="2:45" ht="13.5" thickBot="1" x14ac:dyDescent="0.25">
      <c r="B10" s="20" t="s">
        <v>28</v>
      </c>
      <c r="C10" s="35">
        <f>+B4</f>
        <v>2</v>
      </c>
    </row>
    <row r="12" spans="2:45" ht="13.5" thickBot="1" x14ac:dyDescent="0.25"/>
    <row r="13" spans="2:45" x14ac:dyDescent="0.2">
      <c r="B13" s="21" t="s">
        <v>29</v>
      </c>
      <c r="C13" s="54">
        <f>+C9/(C9-1)</f>
        <v>1.0249999999999999</v>
      </c>
    </row>
    <row r="14" spans="2:45" ht="13.5" thickBot="1" x14ac:dyDescent="0.25">
      <c r="B14" s="22" t="s">
        <v>30</v>
      </c>
      <c r="C14" s="55">
        <f>1-(AS8/AS7)</f>
        <v>0.46913580246913578</v>
      </c>
    </row>
    <row r="15" spans="2:45" ht="13.5" thickBot="1" x14ac:dyDescent="0.25">
      <c r="B15" s="8"/>
      <c r="C15" s="56"/>
    </row>
    <row r="16" spans="2:45" ht="30.75" customHeight="1" thickBot="1" x14ac:dyDescent="0.25">
      <c r="B16" s="23" t="s">
        <v>36</v>
      </c>
      <c r="C16" s="57">
        <f>+C13*C14</f>
        <v>0.48086419753086412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ADA6-E06C-48A6-B6E0-4DDCA7859020}">
  <sheetPr>
    <tabColor theme="6" tint="0.39997558519241921"/>
  </sheetPr>
  <dimension ref="A1:AT18"/>
  <sheetViews>
    <sheetView tabSelected="1" workbookViewId="0">
      <selection activeCell="H15" sqref="H15"/>
    </sheetView>
  </sheetViews>
  <sheetFormatPr baseColWidth="10" defaultRowHeight="12.75" x14ac:dyDescent="0.2"/>
  <cols>
    <col min="1" max="1" width="1.5703125" style="6" customWidth="1"/>
    <col min="2" max="2" width="10.140625" style="8" customWidth="1"/>
    <col min="3" max="3" width="8.85546875" style="32" customWidth="1"/>
    <col min="4" max="44" width="11.42578125" style="32"/>
    <col min="45" max="45" width="14.7109375" style="6" customWidth="1"/>
    <col min="46" max="16384" width="11.42578125" style="6"/>
  </cols>
  <sheetData>
    <row r="1" spans="1:46" ht="13.5" thickBot="1" x14ac:dyDescent="0.25">
      <c r="A1" s="3"/>
      <c r="B1" s="4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5"/>
    </row>
    <row r="2" spans="1:46" s="8" customFormat="1" ht="29.25" thickBot="1" x14ac:dyDescent="0.25">
      <c r="A2" s="7"/>
      <c r="B2" s="1" t="s">
        <v>8</v>
      </c>
      <c r="C2" s="28" t="s">
        <v>54</v>
      </c>
      <c r="D2" s="29" t="s">
        <v>55</v>
      </c>
      <c r="E2" s="29" t="s">
        <v>56</v>
      </c>
      <c r="F2" s="29" t="s">
        <v>57</v>
      </c>
      <c r="G2" s="29" t="s">
        <v>58</v>
      </c>
      <c r="H2" s="29" t="s">
        <v>59</v>
      </c>
      <c r="I2" s="29" t="s">
        <v>60</v>
      </c>
      <c r="J2" s="29" t="s">
        <v>61</v>
      </c>
      <c r="K2" s="29" t="s">
        <v>0</v>
      </c>
      <c r="L2" s="29" t="s">
        <v>1</v>
      </c>
      <c r="M2" s="29" t="s">
        <v>2</v>
      </c>
      <c r="N2" s="29" t="s">
        <v>3</v>
      </c>
      <c r="O2" s="29" t="s">
        <v>4</v>
      </c>
      <c r="P2" s="29" t="s">
        <v>5</v>
      </c>
      <c r="Q2" s="29" t="s">
        <v>6</v>
      </c>
      <c r="R2" s="29" t="s">
        <v>7</v>
      </c>
      <c r="S2" s="29" t="s">
        <v>66</v>
      </c>
      <c r="T2" s="29" t="s">
        <v>67</v>
      </c>
      <c r="U2" s="29" t="s">
        <v>68</v>
      </c>
      <c r="V2" s="29" t="s">
        <v>69</v>
      </c>
      <c r="W2" s="29" t="s">
        <v>70</v>
      </c>
      <c r="X2" s="29" t="s">
        <v>71</v>
      </c>
      <c r="Y2" s="29" t="s">
        <v>72</v>
      </c>
      <c r="Z2" s="29" t="s">
        <v>73</v>
      </c>
      <c r="AA2" s="29" t="s">
        <v>37</v>
      </c>
      <c r="AB2" s="29" t="s">
        <v>38</v>
      </c>
      <c r="AC2" s="29" t="s">
        <v>39</v>
      </c>
      <c r="AD2" s="29" t="s">
        <v>40</v>
      </c>
      <c r="AE2" s="29" t="s">
        <v>41</v>
      </c>
      <c r="AF2" s="29" t="s">
        <v>42</v>
      </c>
      <c r="AG2" s="29" t="s">
        <v>43</v>
      </c>
      <c r="AH2" s="29" t="s">
        <v>44</v>
      </c>
      <c r="AI2" s="29" t="s">
        <v>45</v>
      </c>
      <c r="AJ2" s="29" t="s">
        <v>46</v>
      </c>
      <c r="AK2" s="29" t="s">
        <v>47</v>
      </c>
      <c r="AL2" s="29" t="s">
        <v>48</v>
      </c>
      <c r="AM2" s="29" t="s">
        <v>49</v>
      </c>
      <c r="AN2" s="29" t="s">
        <v>50</v>
      </c>
      <c r="AO2" s="29" t="s">
        <v>51</v>
      </c>
      <c r="AP2" s="29" t="s">
        <v>74</v>
      </c>
      <c r="AQ2" s="29" t="s">
        <v>52</v>
      </c>
      <c r="AR2" s="29" t="s">
        <v>53</v>
      </c>
      <c r="AS2" s="2" t="s">
        <v>31</v>
      </c>
    </row>
    <row r="3" spans="1:46" x14ac:dyDescent="0.2">
      <c r="A3" s="9"/>
      <c r="B3" s="11">
        <v>1</v>
      </c>
      <c r="C3" s="24">
        <v>4</v>
      </c>
      <c r="D3" s="25">
        <v>4</v>
      </c>
      <c r="E3" s="25">
        <v>4</v>
      </c>
      <c r="F3" s="25">
        <v>4</v>
      </c>
      <c r="G3" s="25">
        <v>2</v>
      </c>
      <c r="H3" s="25">
        <v>4</v>
      </c>
      <c r="I3" s="25">
        <v>3</v>
      </c>
      <c r="J3" s="25">
        <v>3</v>
      </c>
      <c r="K3" s="25">
        <v>4</v>
      </c>
      <c r="L3" s="25">
        <v>1</v>
      </c>
      <c r="M3" s="25">
        <v>1</v>
      </c>
      <c r="N3" s="25">
        <v>3</v>
      </c>
      <c r="O3" s="25">
        <v>3</v>
      </c>
      <c r="P3" s="25">
        <v>1</v>
      </c>
      <c r="Q3" s="25">
        <v>1</v>
      </c>
      <c r="R3" s="25">
        <v>2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</v>
      </c>
      <c r="Z3" s="25">
        <v>2</v>
      </c>
      <c r="AA3" s="25">
        <v>4</v>
      </c>
      <c r="AB3" s="25">
        <v>4</v>
      </c>
      <c r="AC3" s="25">
        <v>4</v>
      </c>
      <c r="AD3" s="25">
        <v>3</v>
      </c>
      <c r="AE3" s="25">
        <v>3</v>
      </c>
      <c r="AF3" s="25">
        <v>4</v>
      </c>
      <c r="AG3" s="25">
        <v>2</v>
      </c>
      <c r="AH3" s="25">
        <v>4</v>
      </c>
      <c r="AI3" s="25">
        <v>4</v>
      </c>
      <c r="AJ3" s="25">
        <v>4</v>
      </c>
      <c r="AK3" s="25">
        <v>4</v>
      </c>
      <c r="AL3" s="25">
        <v>4</v>
      </c>
      <c r="AM3" s="25">
        <v>3</v>
      </c>
      <c r="AN3" s="25">
        <v>4</v>
      </c>
      <c r="AO3" s="25">
        <v>4</v>
      </c>
      <c r="AP3" s="25">
        <v>4</v>
      </c>
      <c r="AQ3" s="25">
        <v>4</v>
      </c>
      <c r="AR3" s="25">
        <v>3</v>
      </c>
      <c r="AS3" s="10">
        <f>+SUM(C3:AR3)</f>
        <v>119</v>
      </c>
    </row>
    <row r="4" spans="1:46" x14ac:dyDescent="0.2">
      <c r="A4" s="9"/>
      <c r="B4" s="11">
        <v>2</v>
      </c>
      <c r="C4" s="24">
        <v>4</v>
      </c>
      <c r="D4" s="25">
        <v>3</v>
      </c>
      <c r="E4" s="25">
        <v>4</v>
      </c>
      <c r="F4" s="25">
        <v>4</v>
      </c>
      <c r="G4" s="25">
        <v>4</v>
      </c>
      <c r="H4" s="25">
        <v>3</v>
      </c>
      <c r="I4" s="25">
        <v>3</v>
      </c>
      <c r="J4" s="25">
        <v>4</v>
      </c>
      <c r="K4" s="25">
        <v>3</v>
      </c>
      <c r="L4" s="25">
        <v>3</v>
      </c>
      <c r="M4" s="25">
        <v>3</v>
      </c>
      <c r="N4" s="25">
        <v>3</v>
      </c>
      <c r="O4" s="25">
        <v>2</v>
      </c>
      <c r="P4" s="25">
        <v>3</v>
      </c>
      <c r="Q4" s="25">
        <v>3</v>
      </c>
      <c r="R4" s="25">
        <v>4</v>
      </c>
      <c r="S4" s="25">
        <v>2</v>
      </c>
      <c r="T4" s="25">
        <v>2</v>
      </c>
      <c r="U4" s="25">
        <v>2</v>
      </c>
      <c r="V4" s="25">
        <v>3</v>
      </c>
      <c r="W4" s="25">
        <v>2</v>
      </c>
      <c r="X4" s="25">
        <v>2</v>
      </c>
      <c r="Y4" s="25">
        <v>2</v>
      </c>
      <c r="Z4" s="25">
        <v>4</v>
      </c>
      <c r="AA4" s="25">
        <v>4</v>
      </c>
      <c r="AB4" s="25">
        <v>4</v>
      </c>
      <c r="AC4" s="25">
        <v>4</v>
      </c>
      <c r="AD4" s="25">
        <v>4</v>
      </c>
      <c r="AE4" s="25">
        <v>4</v>
      </c>
      <c r="AF4" s="25">
        <v>4</v>
      </c>
      <c r="AG4" s="25">
        <v>4</v>
      </c>
      <c r="AH4" s="25">
        <v>4</v>
      </c>
      <c r="AI4" s="25">
        <v>4</v>
      </c>
      <c r="AJ4" s="25">
        <v>4</v>
      </c>
      <c r="AK4" s="25">
        <v>4</v>
      </c>
      <c r="AL4" s="25">
        <v>4</v>
      </c>
      <c r="AM4" s="25">
        <v>3</v>
      </c>
      <c r="AN4" s="25">
        <v>4</v>
      </c>
      <c r="AO4" s="25">
        <v>4</v>
      </c>
      <c r="AP4" s="25">
        <v>4</v>
      </c>
      <c r="AQ4" s="25">
        <v>4</v>
      </c>
      <c r="AR4" s="25">
        <v>4</v>
      </c>
      <c r="AS4" s="10">
        <f t="shared" ref="AS4:AS5" si="0">+SUM(C4:AR4)</f>
        <v>143</v>
      </c>
    </row>
    <row r="5" spans="1:46" ht="13.5" thickBot="1" x14ac:dyDescent="0.25">
      <c r="A5" s="9"/>
      <c r="B5" s="11">
        <v>3</v>
      </c>
      <c r="C5" s="24">
        <v>4</v>
      </c>
      <c r="D5" s="25">
        <v>4</v>
      </c>
      <c r="E5" s="25">
        <v>4</v>
      </c>
      <c r="F5" s="25">
        <v>4</v>
      </c>
      <c r="G5" s="25">
        <v>4</v>
      </c>
      <c r="H5" s="25">
        <v>3</v>
      </c>
      <c r="I5" s="25">
        <v>4</v>
      </c>
      <c r="J5" s="25">
        <v>4</v>
      </c>
      <c r="K5" s="25">
        <v>4</v>
      </c>
      <c r="L5" s="25">
        <v>4</v>
      </c>
      <c r="M5" s="25">
        <v>4</v>
      </c>
      <c r="N5" s="25">
        <v>4</v>
      </c>
      <c r="O5" s="25">
        <v>4</v>
      </c>
      <c r="P5" s="25">
        <v>4</v>
      </c>
      <c r="Q5" s="25">
        <v>4</v>
      </c>
      <c r="R5" s="25">
        <v>4</v>
      </c>
      <c r="S5" s="25">
        <v>3</v>
      </c>
      <c r="T5" s="25">
        <v>3</v>
      </c>
      <c r="U5" s="25">
        <v>3</v>
      </c>
      <c r="V5" s="25">
        <v>4</v>
      </c>
      <c r="W5" s="25">
        <v>3</v>
      </c>
      <c r="X5" s="25">
        <v>3</v>
      </c>
      <c r="Y5" s="25">
        <v>4</v>
      </c>
      <c r="Z5" s="25">
        <v>4</v>
      </c>
      <c r="AA5" s="25">
        <v>4</v>
      </c>
      <c r="AB5" s="25">
        <v>4</v>
      </c>
      <c r="AC5" s="25">
        <v>4</v>
      </c>
      <c r="AD5" s="25">
        <v>3</v>
      </c>
      <c r="AE5" s="25">
        <v>3</v>
      </c>
      <c r="AF5" s="25">
        <v>4</v>
      </c>
      <c r="AG5" s="25">
        <v>3</v>
      </c>
      <c r="AH5" s="25">
        <v>4</v>
      </c>
      <c r="AI5" s="25">
        <v>4</v>
      </c>
      <c r="AJ5" s="25">
        <v>4</v>
      </c>
      <c r="AK5" s="25">
        <v>4</v>
      </c>
      <c r="AL5" s="25">
        <v>3</v>
      </c>
      <c r="AM5" s="25">
        <v>2</v>
      </c>
      <c r="AN5" s="25">
        <v>2</v>
      </c>
      <c r="AO5" s="25">
        <v>3</v>
      </c>
      <c r="AP5" s="25">
        <v>4</v>
      </c>
      <c r="AQ5" s="25">
        <v>2</v>
      </c>
      <c r="AR5" s="25">
        <v>2</v>
      </c>
      <c r="AS5" s="10">
        <f t="shared" si="0"/>
        <v>149</v>
      </c>
    </row>
    <row r="6" spans="1:46" x14ac:dyDescent="0.2">
      <c r="A6" s="9"/>
      <c r="B6" s="11" t="s">
        <v>25</v>
      </c>
      <c r="C6" s="30">
        <f>+AVERAGE(C3:C5)</f>
        <v>4</v>
      </c>
      <c r="D6" s="30">
        <f t="shared" ref="D6:AR6" si="1">+AVERAGE(D3:D5)</f>
        <v>3.6666666666666665</v>
      </c>
      <c r="E6" s="30">
        <f t="shared" si="1"/>
        <v>4</v>
      </c>
      <c r="F6" s="30">
        <f t="shared" si="1"/>
        <v>4</v>
      </c>
      <c r="G6" s="30">
        <f t="shared" si="1"/>
        <v>3.3333333333333335</v>
      </c>
      <c r="H6" s="30">
        <f t="shared" si="1"/>
        <v>3.3333333333333335</v>
      </c>
      <c r="I6" s="30">
        <f t="shared" si="1"/>
        <v>3.3333333333333335</v>
      </c>
      <c r="J6" s="30">
        <f t="shared" si="1"/>
        <v>3.6666666666666665</v>
      </c>
      <c r="K6" s="30">
        <f t="shared" si="1"/>
        <v>3.6666666666666665</v>
      </c>
      <c r="L6" s="30">
        <f t="shared" si="1"/>
        <v>2.6666666666666665</v>
      </c>
      <c r="M6" s="30">
        <f t="shared" si="1"/>
        <v>2.6666666666666665</v>
      </c>
      <c r="N6" s="30">
        <f t="shared" si="1"/>
        <v>3.3333333333333335</v>
      </c>
      <c r="O6" s="30">
        <f t="shared" si="1"/>
        <v>3</v>
      </c>
      <c r="P6" s="30">
        <f t="shared" si="1"/>
        <v>2.6666666666666665</v>
      </c>
      <c r="Q6" s="30">
        <f t="shared" si="1"/>
        <v>2.6666666666666665</v>
      </c>
      <c r="R6" s="30">
        <f t="shared" si="1"/>
        <v>3.3333333333333335</v>
      </c>
      <c r="S6" s="30">
        <f t="shared" si="1"/>
        <v>2</v>
      </c>
      <c r="T6" s="30">
        <f t="shared" si="1"/>
        <v>2</v>
      </c>
      <c r="U6" s="30">
        <f t="shared" si="1"/>
        <v>2</v>
      </c>
      <c r="V6" s="30">
        <f t="shared" si="1"/>
        <v>2.6666666666666665</v>
      </c>
      <c r="W6" s="30">
        <f t="shared" si="1"/>
        <v>2</v>
      </c>
      <c r="X6" s="30">
        <f t="shared" si="1"/>
        <v>2</v>
      </c>
      <c r="Y6" s="30">
        <f t="shared" si="1"/>
        <v>2.3333333333333335</v>
      </c>
      <c r="Z6" s="30">
        <f t="shared" si="1"/>
        <v>3.3333333333333335</v>
      </c>
      <c r="AA6" s="30">
        <f t="shared" si="1"/>
        <v>4</v>
      </c>
      <c r="AB6" s="30">
        <f t="shared" si="1"/>
        <v>4</v>
      </c>
      <c r="AC6" s="30">
        <f t="shared" si="1"/>
        <v>4</v>
      </c>
      <c r="AD6" s="30">
        <f t="shared" si="1"/>
        <v>3.3333333333333335</v>
      </c>
      <c r="AE6" s="30">
        <f t="shared" si="1"/>
        <v>3.3333333333333335</v>
      </c>
      <c r="AF6" s="30">
        <f t="shared" si="1"/>
        <v>4</v>
      </c>
      <c r="AG6" s="30">
        <f t="shared" si="1"/>
        <v>3</v>
      </c>
      <c r="AH6" s="30">
        <f t="shared" si="1"/>
        <v>4</v>
      </c>
      <c r="AI6" s="30">
        <f t="shared" si="1"/>
        <v>4</v>
      </c>
      <c r="AJ6" s="30">
        <f t="shared" si="1"/>
        <v>4</v>
      </c>
      <c r="AK6" s="30">
        <f t="shared" si="1"/>
        <v>4</v>
      </c>
      <c r="AL6" s="30">
        <f t="shared" si="1"/>
        <v>3.6666666666666665</v>
      </c>
      <c r="AM6" s="30">
        <f t="shared" si="1"/>
        <v>2.6666666666666665</v>
      </c>
      <c r="AN6" s="30">
        <f t="shared" si="1"/>
        <v>3.3333333333333335</v>
      </c>
      <c r="AO6" s="30">
        <f t="shared" si="1"/>
        <v>3.6666666666666665</v>
      </c>
      <c r="AP6" s="30">
        <f t="shared" si="1"/>
        <v>4</v>
      </c>
      <c r="AQ6" s="30">
        <f t="shared" si="1"/>
        <v>3.3333333333333335</v>
      </c>
      <c r="AR6" s="30">
        <f t="shared" si="1"/>
        <v>3</v>
      </c>
      <c r="AS6" s="13" t="s">
        <v>32</v>
      </c>
      <c r="AT6" s="14">
        <f>+SUM(AS3:AS5)</f>
        <v>411</v>
      </c>
    </row>
    <row r="7" spans="1:46" ht="13.5" thickBot="1" x14ac:dyDescent="0.25">
      <c r="A7" s="9"/>
      <c r="B7" s="12" t="s">
        <v>26</v>
      </c>
      <c r="C7" s="31">
        <f>+_xlfn.VAR.P(C3:C5)</f>
        <v>0</v>
      </c>
      <c r="D7" s="31">
        <f t="shared" ref="D7:AR7" si="2">+_xlfn.VAR.P(D3:D5)</f>
        <v>0.22222222222222221</v>
      </c>
      <c r="E7" s="31">
        <f t="shared" si="2"/>
        <v>0</v>
      </c>
      <c r="F7" s="31">
        <f t="shared" si="2"/>
        <v>0</v>
      </c>
      <c r="G7" s="31">
        <f t="shared" si="2"/>
        <v>0.88888888888888884</v>
      </c>
      <c r="H7" s="31">
        <f t="shared" si="2"/>
        <v>0.22222222222222221</v>
      </c>
      <c r="I7" s="31">
        <f t="shared" si="2"/>
        <v>0.22222222222222221</v>
      </c>
      <c r="J7" s="31">
        <f t="shared" si="2"/>
        <v>0.22222222222222221</v>
      </c>
      <c r="K7" s="31">
        <f t="shared" si="2"/>
        <v>0.22222222222222221</v>
      </c>
      <c r="L7" s="31">
        <f t="shared" si="2"/>
        <v>1.5555555555555556</v>
      </c>
      <c r="M7" s="31">
        <f t="shared" si="2"/>
        <v>1.5555555555555556</v>
      </c>
      <c r="N7" s="31">
        <f t="shared" si="2"/>
        <v>0.22222222222222221</v>
      </c>
      <c r="O7" s="31">
        <f t="shared" si="2"/>
        <v>0.66666666666666663</v>
      </c>
      <c r="P7" s="31">
        <f t="shared" si="2"/>
        <v>1.5555555555555556</v>
      </c>
      <c r="Q7" s="31">
        <f t="shared" si="2"/>
        <v>1.5555555555555556</v>
      </c>
      <c r="R7" s="31">
        <f t="shared" si="2"/>
        <v>0.88888888888888884</v>
      </c>
      <c r="S7" s="31">
        <f t="shared" si="2"/>
        <v>0.66666666666666663</v>
      </c>
      <c r="T7" s="31">
        <f t="shared" si="2"/>
        <v>0.66666666666666663</v>
      </c>
      <c r="U7" s="31">
        <f t="shared" si="2"/>
        <v>0.66666666666666663</v>
      </c>
      <c r="V7" s="31">
        <f t="shared" si="2"/>
        <v>1.5555555555555556</v>
      </c>
      <c r="W7" s="31">
        <f t="shared" si="2"/>
        <v>0.66666666666666663</v>
      </c>
      <c r="X7" s="31">
        <f t="shared" si="2"/>
        <v>0.66666666666666663</v>
      </c>
      <c r="Y7" s="31">
        <f t="shared" si="2"/>
        <v>1.5555555555555556</v>
      </c>
      <c r="Z7" s="31">
        <f t="shared" si="2"/>
        <v>0.88888888888888884</v>
      </c>
      <c r="AA7" s="31">
        <f t="shared" si="2"/>
        <v>0</v>
      </c>
      <c r="AB7" s="31">
        <f t="shared" si="2"/>
        <v>0</v>
      </c>
      <c r="AC7" s="31">
        <f t="shared" si="2"/>
        <v>0</v>
      </c>
      <c r="AD7" s="31">
        <f t="shared" si="2"/>
        <v>0.22222222222222221</v>
      </c>
      <c r="AE7" s="31">
        <f t="shared" si="2"/>
        <v>0.22222222222222221</v>
      </c>
      <c r="AF7" s="31">
        <f t="shared" si="2"/>
        <v>0</v>
      </c>
      <c r="AG7" s="31">
        <f t="shared" si="2"/>
        <v>0.66666666666666663</v>
      </c>
      <c r="AH7" s="31">
        <f t="shared" si="2"/>
        <v>0</v>
      </c>
      <c r="AI7" s="31">
        <f t="shared" si="2"/>
        <v>0</v>
      </c>
      <c r="AJ7" s="31">
        <f t="shared" si="2"/>
        <v>0</v>
      </c>
      <c r="AK7" s="31">
        <f t="shared" si="2"/>
        <v>0</v>
      </c>
      <c r="AL7" s="31">
        <f t="shared" si="2"/>
        <v>0.22222222222222221</v>
      </c>
      <c r="AM7" s="31">
        <f t="shared" si="2"/>
        <v>0.22222222222222221</v>
      </c>
      <c r="AN7" s="31">
        <f t="shared" si="2"/>
        <v>0.88888888888888884</v>
      </c>
      <c r="AO7" s="31">
        <f t="shared" si="2"/>
        <v>0.22222222222222221</v>
      </c>
      <c r="AP7" s="31">
        <f t="shared" si="2"/>
        <v>0</v>
      </c>
      <c r="AQ7" s="31">
        <f t="shared" si="2"/>
        <v>0.88888888888888884</v>
      </c>
      <c r="AR7" s="31">
        <f t="shared" si="2"/>
        <v>0.66666666666666663</v>
      </c>
      <c r="AS7" s="15" t="s">
        <v>33</v>
      </c>
      <c r="AT7" s="16">
        <f>+AT6/C12</f>
        <v>137</v>
      </c>
    </row>
    <row r="8" spans="1:46" x14ac:dyDescent="0.2">
      <c r="AS8" s="15" t="s">
        <v>34</v>
      </c>
      <c r="AT8" s="16">
        <f>+_xlfn.VAR.P(AS3:AS5)</f>
        <v>168</v>
      </c>
    </row>
    <row r="9" spans="1:46" ht="13.5" thickBot="1" x14ac:dyDescent="0.25">
      <c r="AS9" s="17" t="s">
        <v>35</v>
      </c>
      <c r="AT9" s="18">
        <f>+SUM(C7:AR7)</f>
        <v>21.555555555555554</v>
      </c>
    </row>
    <row r="10" spans="1:46" ht="13.5" thickBot="1" x14ac:dyDescent="0.25">
      <c r="D10" s="33"/>
    </row>
    <row r="11" spans="1:46" x14ac:dyDescent="0.2">
      <c r="B11" s="19" t="s">
        <v>27</v>
      </c>
      <c r="C11" s="34">
        <f>+COUNTA(C2:AR2)</f>
        <v>42</v>
      </c>
      <c r="D11" s="33"/>
    </row>
    <row r="12" spans="1:46" ht="13.5" thickBot="1" x14ac:dyDescent="0.25">
      <c r="B12" s="20" t="s">
        <v>28</v>
      </c>
      <c r="C12" s="35">
        <f>+B5</f>
        <v>3</v>
      </c>
    </row>
    <row r="14" spans="1:46" ht="13.5" thickBot="1" x14ac:dyDescent="0.25"/>
    <row r="15" spans="1:46" x14ac:dyDescent="0.2">
      <c r="B15" s="21" t="s">
        <v>29</v>
      </c>
      <c r="C15" s="54">
        <f>+C11/(C11-1)</f>
        <v>1.024390243902439</v>
      </c>
    </row>
    <row r="16" spans="1:46" ht="13.5" thickBot="1" x14ac:dyDescent="0.25">
      <c r="B16" s="22" t="s">
        <v>30</v>
      </c>
      <c r="C16" s="55">
        <f>1-(AT9/AT8)</f>
        <v>0.87169312169312174</v>
      </c>
    </row>
    <row r="17" spans="2:3" ht="13.5" thickBot="1" x14ac:dyDescent="0.25">
      <c r="C17" s="56"/>
    </row>
    <row r="18" spans="2:3" ht="26.25" thickBot="1" x14ac:dyDescent="0.25">
      <c r="B18" s="23" t="s">
        <v>36</v>
      </c>
      <c r="C18" s="57">
        <f>+C15*C16</f>
        <v>0.89295392953929542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Alfa Cronbach Empresas-Google</vt:lpstr>
      <vt:lpstr>Alfa Cronbach Grupos-Google</vt:lpstr>
      <vt:lpstr>Alfa Cronbach Empresas-Forms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FLOREZ</dc:creator>
  <cp:lastModifiedBy>MARIA FLOREZ</cp:lastModifiedBy>
  <dcterms:created xsi:type="dcterms:W3CDTF">2021-10-04T14:18:23Z</dcterms:created>
  <dcterms:modified xsi:type="dcterms:W3CDTF">2022-05-31T23:20:41Z</dcterms:modified>
</cp:coreProperties>
</file>