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e Rivera\OneDrive - James Cook University\Australia renamed\Sanamere\Diatoms spicules\"/>
    </mc:Choice>
  </mc:AlternateContent>
  <xr:revisionPtr revIDLastSave="296" documentId="8_{D6471B3D-B019-4C9B-A879-AFFE902F3C0B}" xr6:coauthVersionLast="44" xr6:coauthVersionMax="44" xr10:uidLastSave="{B2ECA3FE-2555-461B-9093-F3160AC34CE6}"/>
  <bookViews>
    <workbookView xWindow="-120" yWindow="-120" windowWidth="20730" windowHeight="11160" xr2:uid="{95DC4D1A-832E-4298-9970-C94295933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8" i="1" l="1"/>
  <c r="G38" i="1"/>
  <c r="K38" i="1"/>
  <c r="L38" i="1"/>
  <c r="O38" i="1"/>
  <c r="S38" i="1" s="1"/>
  <c r="Q29" i="1"/>
  <c r="R29" i="1" s="1"/>
  <c r="S29" i="1"/>
  <c r="T29" i="1"/>
  <c r="U29" i="1" s="1"/>
  <c r="Q30" i="1"/>
  <c r="R30" i="1"/>
  <c r="S30" i="1"/>
  <c r="T30" i="1" s="1"/>
  <c r="U30" i="1" s="1"/>
  <c r="Q31" i="1"/>
  <c r="R31" i="1"/>
  <c r="S31" i="1"/>
  <c r="T31" i="1" s="1"/>
  <c r="U31" i="1" s="1"/>
  <c r="Q32" i="1"/>
  <c r="R32" i="1" s="1"/>
  <c r="S32" i="1"/>
  <c r="T32" i="1"/>
  <c r="U32" i="1"/>
  <c r="Q33" i="1"/>
  <c r="R33" i="1" s="1"/>
  <c r="S33" i="1"/>
  <c r="T33" i="1"/>
  <c r="U33" i="1" s="1"/>
  <c r="Q34" i="1"/>
  <c r="R34" i="1"/>
  <c r="S34" i="1"/>
  <c r="T34" i="1" s="1"/>
  <c r="U34" i="1" s="1"/>
  <c r="Q35" i="1"/>
  <c r="R35" i="1"/>
  <c r="S35" i="1"/>
  <c r="T35" i="1" s="1"/>
  <c r="U35" i="1" s="1"/>
  <c r="Q36" i="1"/>
  <c r="R36" i="1" s="1"/>
  <c r="S36" i="1"/>
  <c r="T36" i="1" s="1"/>
  <c r="U36" i="1" s="1"/>
  <c r="Q37" i="1"/>
  <c r="R37" i="1"/>
  <c r="S37" i="1"/>
  <c r="T37" i="1"/>
  <c r="U37" i="1" s="1"/>
  <c r="Q38" i="1"/>
  <c r="R38" i="1" s="1"/>
  <c r="O30" i="1"/>
  <c r="O31" i="1"/>
  <c r="O32" i="1"/>
  <c r="O33" i="1"/>
  <c r="O34" i="1"/>
  <c r="O35" i="1"/>
  <c r="O36" i="1"/>
  <c r="O37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O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29" i="1"/>
  <c r="H29" i="1"/>
  <c r="T38" i="1" l="1"/>
  <c r="U38" i="1" s="1"/>
  <c r="R28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8" i="1"/>
  <c r="Q9" i="1"/>
  <c r="Q10" i="1"/>
  <c r="Q7" i="1"/>
  <c r="Q6" i="1"/>
  <c r="Q5" i="1"/>
  <c r="O28" i="1"/>
  <c r="S28" i="1" s="1"/>
  <c r="T28" i="1" s="1"/>
  <c r="U28" i="1" s="1"/>
  <c r="K28" i="1"/>
  <c r="L28" i="1"/>
  <c r="G28" i="1"/>
  <c r="H28" i="1"/>
  <c r="G21" i="1" l="1"/>
  <c r="H21" i="1"/>
  <c r="G22" i="1"/>
  <c r="H22" i="1"/>
  <c r="G23" i="1"/>
  <c r="H23" i="1"/>
  <c r="G24" i="1"/>
  <c r="H24" i="1"/>
  <c r="G25" i="1"/>
  <c r="H25" i="1"/>
  <c r="G26" i="1"/>
  <c r="H26" i="1"/>
  <c r="G27" i="1"/>
  <c r="H27" i="1" s="1"/>
  <c r="T5" i="1"/>
  <c r="U5" i="1" s="1"/>
  <c r="T6" i="1"/>
  <c r="U6" i="1"/>
  <c r="T13" i="1"/>
  <c r="U13" i="1" s="1"/>
  <c r="T17" i="1"/>
  <c r="U17" i="1" s="1"/>
  <c r="T19" i="1"/>
  <c r="U19" i="1" s="1"/>
  <c r="T23" i="1"/>
  <c r="U23" i="1" s="1"/>
  <c r="S5" i="1"/>
  <c r="S6" i="1"/>
  <c r="S7" i="1"/>
  <c r="T7" i="1" s="1"/>
  <c r="U7" i="1" s="1"/>
  <c r="S8" i="1"/>
  <c r="T8" i="1" s="1"/>
  <c r="U8" i="1" s="1"/>
  <c r="S9" i="1"/>
  <c r="T9" i="1" s="1"/>
  <c r="U9" i="1" s="1"/>
  <c r="S10" i="1"/>
  <c r="T10" i="1" s="1"/>
  <c r="U10" i="1" s="1"/>
  <c r="S11" i="1"/>
  <c r="T11" i="1" s="1"/>
  <c r="U11" i="1" s="1"/>
  <c r="S13" i="1"/>
  <c r="S16" i="1"/>
  <c r="T16" i="1" s="1"/>
  <c r="U16" i="1" s="1"/>
  <c r="S17" i="1"/>
  <c r="S18" i="1"/>
  <c r="T18" i="1" s="1"/>
  <c r="U18" i="1" s="1"/>
  <c r="S19" i="1"/>
  <c r="S20" i="1"/>
  <c r="T20" i="1" s="1"/>
  <c r="U20" i="1" s="1"/>
  <c r="S23" i="1"/>
  <c r="S24" i="1"/>
  <c r="T24" i="1" s="1"/>
  <c r="U24" i="1" s="1"/>
  <c r="S26" i="1"/>
  <c r="S27" i="1"/>
  <c r="T27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O5" i="1"/>
  <c r="O6" i="1"/>
  <c r="O7" i="1"/>
  <c r="O8" i="1"/>
  <c r="O9" i="1"/>
  <c r="O10" i="1"/>
  <c r="O11" i="1"/>
  <c r="O12" i="1"/>
  <c r="S12" i="1" s="1"/>
  <c r="O13" i="1"/>
  <c r="O14" i="1"/>
  <c r="S14" i="1" s="1"/>
  <c r="O15" i="1"/>
  <c r="S15" i="1" s="1"/>
  <c r="O16" i="1"/>
  <c r="O17" i="1"/>
  <c r="O18" i="1"/>
  <c r="O19" i="1"/>
  <c r="O20" i="1"/>
  <c r="O21" i="1"/>
  <c r="S21" i="1" s="1"/>
  <c r="O22" i="1"/>
  <c r="S22" i="1" s="1"/>
  <c r="O23" i="1"/>
  <c r="O24" i="1"/>
  <c r="O25" i="1"/>
  <c r="S25" i="1" s="1"/>
  <c r="O26" i="1"/>
  <c r="O27" i="1"/>
  <c r="L27" i="1"/>
  <c r="L5" i="1"/>
  <c r="L6" i="1"/>
  <c r="L7" i="1"/>
  <c r="L8" i="1"/>
  <c r="L9" i="1"/>
  <c r="L10" i="1"/>
  <c r="L11" i="1"/>
  <c r="L13" i="1"/>
  <c r="L16" i="1"/>
  <c r="L17" i="1"/>
  <c r="L18" i="1"/>
  <c r="L19" i="1"/>
  <c r="L20" i="1"/>
  <c r="L22" i="1"/>
  <c r="L23" i="1"/>
  <c r="L24" i="1"/>
  <c r="K5" i="1"/>
  <c r="K6" i="1"/>
  <c r="K7" i="1"/>
  <c r="K8" i="1"/>
  <c r="K9" i="1"/>
  <c r="K10" i="1"/>
  <c r="K11" i="1"/>
  <c r="K12" i="1"/>
  <c r="L12" i="1" s="1"/>
  <c r="K13" i="1"/>
  <c r="K14" i="1"/>
  <c r="L14" i="1" s="1"/>
  <c r="K15" i="1"/>
  <c r="L15" i="1" s="1"/>
  <c r="K16" i="1"/>
  <c r="K17" i="1"/>
  <c r="K18" i="1"/>
  <c r="K19" i="1"/>
  <c r="K20" i="1"/>
  <c r="K21" i="1"/>
  <c r="L21" i="1" s="1"/>
  <c r="K22" i="1"/>
  <c r="K23" i="1"/>
  <c r="K24" i="1"/>
  <c r="K25" i="1"/>
  <c r="L25" i="1" s="1"/>
  <c r="K26" i="1"/>
  <c r="L26" i="1" s="1"/>
  <c r="T26" i="1" s="1"/>
  <c r="K27" i="1"/>
  <c r="T15" i="1" l="1"/>
  <c r="U15" i="1" s="1"/>
  <c r="T14" i="1"/>
  <c r="U14" i="1" s="1"/>
  <c r="T12" i="1"/>
  <c r="U12" i="1" s="1"/>
  <c r="U27" i="1"/>
  <c r="U26" i="1"/>
  <c r="T22" i="1"/>
  <c r="U22" i="1" s="1"/>
  <c r="T25" i="1"/>
  <c r="U25" i="1" s="1"/>
  <c r="T21" i="1"/>
  <c r="U21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D11" i="1"/>
  <c r="D17" i="1"/>
  <c r="D18" i="1"/>
  <c r="D19" i="1"/>
  <c r="D20" i="1"/>
  <c r="D16" i="1"/>
  <c r="D5" i="1"/>
  <c r="D6" i="1"/>
  <c r="D7" i="1"/>
  <c r="D8" i="1"/>
  <c r="D9" i="1"/>
  <c r="M2" i="1" l="1"/>
  <c r="D4" i="1"/>
  <c r="G4" i="1"/>
  <c r="H4" i="1" s="1"/>
  <c r="K4" i="1"/>
  <c r="L4" i="1" s="1"/>
  <c r="O4" i="1"/>
  <c r="S4" i="1" s="1"/>
  <c r="Q4" i="1"/>
  <c r="R4" i="1" s="1"/>
  <c r="G3" i="1"/>
  <c r="H3" i="1" s="1"/>
  <c r="K3" i="1"/>
  <c r="L3" i="1" s="1"/>
  <c r="O3" i="1"/>
  <c r="S3" i="1" s="1"/>
  <c r="Q3" i="1"/>
  <c r="R3" i="1" s="1"/>
  <c r="D3" i="1"/>
  <c r="Q2" i="1"/>
  <c r="R2" i="1" s="1"/>
  <c r="O2" i="1"/>
  <c r="S2" i="1" s="1"/>
  <c r="K2" i="1"/>
  <c r="L2" i="1" s="1"/>
  <c r="G2" i="1"/>
  <c r="D2" i="1"/>
  <c r="T2" i="1" l="1"/>
  <c r="H2" i="1"/>
  <c r="U2" i="1" s="1"/>
  <c r="T4" i="1"/>
  <c r="U4" i="1" s="1"/>
  <c r="T3" i="1"/>
  <c r="U3" i="1" s="1"/>
</calcChain>
</file>

<file path=xl/sharedStrings.xml><?xml version="1.0" encoding="utf-8"?>
<sst xmlns="http://schemas.openxmlformats.org/spreadsheetml/2006/main" count="21" uniqueCount="21">
  <si>
    <t>Sediment_g</t>
  </si>
  <si>
    <t>Volume_mL</t>
  </si>
  <si>
    <t>Volume_taken_mL</t>
  </si>
  <si>
    <t>Fraction_ sampled</t>
  </si>
  <si>
    <t>Mass_sampled_g</t>
  </si>
  <si>
    <t>Total_area_coverslip_cm</t>
  </si>
  <si>
    <t>Total_area_coverslip_mm</t>
  </si>
  <si>
    <t>Number_of_transects</t>
  </si>
  <si>
    <t>Total_length_transects_mm</t>
  </si>
  <si>
    <t>diameter_field_view_mm</t>
  </si>
  <si>
    <t>radius_field_view_mm</t>
  </si>
  <si>
    <t>Total_area_viewed_mm</t>
  </si>
  <si>
    <t>Fraction_coverslip_viewed</t>
  </si>
  <si>
    <t>Total_sediment_analysed_g</t>
  </si>
  <si>
    <t>length_transect_mm</t>
  </si>
  <si>
    <t>Tube</t>
  </si>
  <si>
    <t>Tube_sample</t>
  </si>
  <si>
    <t>x</t>
  </si>
  <si>
    <t>y</t>
  </si>
  <si>
    <t>Identifier</t>
  </si>
  <si>
    <t>Area_field_view_mm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</si>
</sst>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A31C-26F9-41FD-9A45-498F43084946}">
  <dimension ref="A1:U38"/>
  <sheetViews>
    <sheetView tabSelected="1" topLeftCell="E1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4" max="4" width="14.42578125" customWidth="1"/>
    <col min="5" max="5" width="14.140625" customWidth="1"/>
    <col min="6" max="6" width="11.140625" customWidth="1"/>
  </cols>
  <sheetData>
    <row r="1" spans="1:21" x14ac:dyDescent="0.25">
      <c r="A1" t="s">
        <v>19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17</v>
      </c>
      <c r="J1" t="s">
        <v>18</v>
      </c>
      <c r="K1" t="s">
        <v>5</v>
      </c>
      <c r="L1" t="s">
        <v>6</v>
      </c>
      <c r="M1" t="s">
        <v>14</v>
      </c>
      <c r="N1" t="s">
        <v>7</v>
      </c>
      <c r="O1" t="s">
        <v>8</v>
      </c>
      <c r="P1" t="s">
        <v>9</v>
      </c>
      <c r="Q1" t="s">
        <v>10</v>
      </c>
      <c r="R1" t="s">
        <v>20</v>
      </c>
      <c r="S1" t="s">
        <v>11</v>
      </c>
      <c r="T1" t="s">
        <v>12</v>
      </c>
      <c r="U1" t="s">
        <v>13</v>
      </c>
    </row>
    <row r="2" spans="1:21" x14ac:dyDescent="0.25">
      <c r="A2">
        <v>132</v>
      </c>
      <c r="B2">
        <v>13.031599999999999</v>
      </c>
      <c r="C2">
        <v>14.0443</v>
      </c>
      <c r="D2">
        <f>C2-B2</f>
        <v>1.0127000000000006</v>
      </c>
      <c r="E2">
        <v>4</v>
      </c>
      <c r="F2">
        <v>0.1</v>
      </c>
      <c r="G2">
        <f>F2/E2</f>
        <v>2.5000000000000001E-2</v>
      </c>
      <c r="H2">
        <f>G2/D2</f>
        <v>2.4686481682630577E-2</v>
      </c>
      <c r="I2">
        <v>1.2</v>
      </c>
      <c r="J2">
        <v>1.2</v>
      </c>
      <c r="K2">
        <f>I2*J2</f>
        <v>1.44</v>
      </c>
      <c r="L2">
        <f>K2*100</f>
        <v>144</v>
      </c>
      <c r="M2">
        <f>20*7</f>
        <v>140</v>
      </c>
      <c r="N2">
        <v>9</v>
      </c>
      <c r="O2">
        <f>N2*M2</f>
        <v>1260</v>
      </c>
      <c r="P2">
        <v>0.2</v>
      </c>
      <c r="Q2">
        <f t="shared" ref="Q2:Q7" si="0">P2/2</f>
        <v>0.1</v>
      </c>
      <c r="R2">
        <f>(3.14*Q2*Q2)/2</f>
        <v>1.5700000000000002E-2</v>
      </c>
      <c r="S2">
        <f>O2*P2</f>
        <v>252</v>
      </c>
      <c r="T2">
        <f>S2/L2</f>
        <v>1.75</v>
      </c>
      <c r="U2">
        <f>T2*H2</f>
        <v>4.320134294460351E-2</v>
      </c>
    </row>
    <row r="3" spans="1:21" x14ac:dyDescent="0.25">
      <c r="A3">
        <v>61</v>
      </c>
      <c r="B3">
        <v>12.838900000000001</v>
      </c>
      <c r="C3">
        <v>13.0031</v>
      </c>
      <c r="D3">
        <f>C3-B3</f>
        <v>0.16419999999999924</v>
      </c>
      <c r="E3">
        <v>4</v>
      </c>
      <c r="F3">
        <v>0.1</v>
      </c>
      <c r="G3">
        <f>F3/E3</f>
        <v>2.5000000000000001E-2</v>
      </c>
      <c r="H3">
        <f>G3/D3</f>
        <v>0.15225334957369133</v>
      </c>
      <c r="I3">
        <v>1.6</v>
      </c>
      <c r="J3">
        <v>1.2</v>
      </c>
      <c r="K3">
        <f>I3*J3</f>
        <v>1.92</v>
      </c>
      <c r="L3">
        <f>K3*100</f>
        <v>192</v>
      </c>
      <c r="M3">
        <v>20</v>
      </c>
      <c r="N3">
        <v>4</v>
      </c>
      <c r="O3">
        <f>N3*M3</f>
        <v>80</v>
      </c>
      <c r="P3">
        <v>0.2</v>
      </c>
      <c r="Q3">
        <f t="shared" si="0"/>
        <v>0.1</v>
      </c>
      <c r="R3">
        <f>(3.14*Q3*Q3)/2</f>
        <v>1.5700000000000002E-2</v>
      </c>
      <c r="S3">
        <f>O3*P3</f>
        <v>16</v>
      </c>
      <c r="T3">
        <f>S3/L3</f>
        <v>8.3333333333333329E-2</v>
      </c>
      <c r="U3">
        <f>T3*H3</f>
        <v>1.2687779131140943E-2</v>
      </c>
    </row>
    <row r="4" spans="1:21" x14ac:dyDescent="0.25">
      <c r="A4">
        <v>51</v>
      </c>
      <c r="B4">
        <v>12.891</v>
      </c>
      <c r="C4">
        <v>13.0771</v>
      </c>
      <c r="D4">
        <f>C4-B4</f>
        <v>0.18609999999999971</v>
      </c>
      <c r="E4">
        <v>4</v>
      </c>
      <c r="F4">
        <v>0.1</v>
      </c>
      <c r="G4">
        <f>F4/E4</f>
        <v>2.5000000000000001E-2</v>
      </c>
      <c r="H4">
        <f>G4/D4</f>
        <v>0.13433637829124148</v>
      </c>
      <c r="I4">
        <v>1.4</v>
      </c>
      <c r="J4">
        <v>1.1000000000000001</v>
      </c>
      <c r="K4">
        <f>I4*J4</f>
        <v>1.54</v>
      </c>
      <c r="L4">
        <f>K4*100</f>
        <v>154</v>
      </c>
      <c r="M4">
        <v>20</v>
      </c>
      <c r="N4">
        <v>8</v>
      </c>
      <c r="O4">
        <f>N4*M4</f>
        <v>160</v>
      </c>
      <c r="P4">
        <v>0.2</v>
      </c>
      <c r="Q4">
        <f t="shared" si="0"/>
        <v>0.1</v>
      </c>
      <c r="R4">
        <f>(3.14*Q4*Q4)/2</f>
        <v>1.5700000000000002E-2</v>
      </c>
      <c r="S4">
        <f>O4*P4</f>
        <v>32</v>
      </c>
      <c r="T4">
        <f>S4/L4</f>
        <v>0.20779220779220781</v>
      </c>
      <c r="U4">
        <f>T4*H4</f>
        <v>2.7914052631946285E-2</v>
      </c>
    </row>
    <row r="5" spans="1:21" x14ac:dyDescent="0.25">
      <c r="A5">
        <v>68</v>
      </c>
      <c r="B5">
        <v>12.937099999999999</v>
      </c>
      <c r="C5">
        <v>13.1532</v>
      </c>
      <c r="D5">
        <f t="shared" ref="D5:D9" si="1">C5-B5</f>
        <v>0.21610000000000085</v>
      </c>
      <c r="E5">
        <v>4</v>
      </c>
      <c r="F5">
        <v>0.1</v>
      </c>
      <c r="G5">
        <f t="shared" ref="G5:G20" si="2">F5/E5</f>
        <v>2.5000000000000001E-2</v>
      </c>
      <c r="H5">
        <f t="shared" ref="H5:H20" si="3">G5/D5</f>
        <v>0.11568718186024944</v>
      </c>
      <c r="I5">
        <v>1.2</v>
      </c>
      <c r="J5">
        <v>1.2</v>
      </c>
      <c r="K5">
        <f t="shared" ref="K5:K28" si="4">I5*J5</f>
        <v>1.44</v>
      </c>
      <c r="L5">
        <f t="shared" ref="L5:L28" si="5">K5*100</f>
        <v>144</v>
      </c>
      <c r="M5">
        <v>20</v>
      </c>
      <c r="N5">
        <v>3.5</v>
      </c>
      <c r="O5">
        <f t="shared" ref="O5:O38" si="6">N5*M5</f>
        <v>70</v>
      </c>
      <c r="P5">
        <v>0.2</v>
      </c>
      <c r="Q5">
        <f t="shared" si="0"/>
        <v>0.1</v>
      </c>
      <c r="R5">
        <f t="shared" ref="R5:R28" si="7">(3.14*Q5*Q5)/2</f>
        <v>1.5700000000000002E-2</v>
      </c>
      <c r="S5">
        <f t="shared" ref="S5:S27" si="8">O5*P5</f>
        <v>14</v>
      </c>
      <c r="T5">
        <f t="shared" ref="T5:T27" si="9">S5/L5</f>
        <v>9.7222222222222224E-2</v>
      </c>
      <c r="U5">
        <f t="shared" ref="U5:U27" si="10">T5*H5</f>
        <v>1.1247364903079806E-2</v>
      </c>
    </row>
    <row r="6" spans="1:21" x14ac:dyDescent="0.25">
      <c r="A6">
        <v>58</v>
      </c>
      <c r="B6">
        <v>12.837</v>
      </c>
      <c r="C6">
        <v>13.014099999999999</v>
      </c>
      <c r="D6">
        <f t="shared" si="1"/>
        <v>0.17709999999999937</v>
      </c>
      <c r="E6">
        <v>4</v>
      </c>
      <c r="F6">
        <v>0.1</v>
      </c>
      <c r="G6">
        <f t="shared" si="2"/>
        <v>2.5000000000000001E-2</v>
      </c>
      <c r="H6">
        <f t="shared" si="3"/>
        <v>0.14116318464144603</v>
      </c>
      <c r="I6">
        <v>1.6</v>
      </c>
      <c r="J6">
        <v>1.7</v>
      </c>
      <c r="K6">
        <f t="shared" si="4"/>
        <v>2.72</v>
      </c>
      <c r="L6">
        <f t="shared" si="5"/>
        <v>272</v>
      </c>
      <c r="M6">
        <v>20</v>
      </c>
      <c r="N6">
        <v>4</v>
      </c>
      <c r="O6">
        <f t="shared" si="6"/>
        <v>80</v>
      </c>
      <c r="P6">
        <v>0.2</v>
      </c>
      <c r="Q6">
        <f t="shared" si="0"/>
        <v>0.1</v>
      </c>
      <c r="R6">
        <f t="shared" si="7"/>
        <v>1.5700000000000002E-2</v>
      </c>
      <c r="S6">
        <f t="shared" si="8"/>
        <v>16</v>
      </c>
      <c r="T6">
        <f t="shared" si="9"/>
        <v>5.8823529411764705E-2</v>
      </c>
      <c r="U6">
        <f t="shared" si="10"/>
        <v>8.303716743614473E-3</v>
      </c>
    </row>
    <row r="7" spans="1:21" x14ac:dyDescent="0.25">
      <c r="A7">
        <v>159</v>
      </c>
      <c r="B7">
        <v>12.9345</v>
      </c>
      <c r="C7">
        <v>14.1486</v>
      </c>
      <c r="D7">
        <f t="shared" si="1"/>
        <v>1.2141000000000002</v>
      </c>
      <c r="E7">
        <v>4</v>
      </c>
      <c r="F7">
        <v>0.1</v>
      </c>
      <c r="G7">
        <f t="shared" si="2"/>
        <v>2.5000000000000001E-2</v>
      </c>
      <c r="H7">
        <f t="shared" si="3"/>
        <v>2.0591384564698129E-2</v>
      </c>
      <c r="I7">
        <v>1.8</v>
      </c>
      <c r="J7">
        <v>1.1000000000000001</v>
      </c>
      <c r="K7">
        <f t="shared" si="4"/>
        <v>1.9800000000000002</v>
      </c>
      <c r="L7">
        <f t="shared" si="5"/>
        <v>198.00000000000003</v>
      </c>
      <c r="M7">
        <v>20</v>
      </c>
      <c r="N7">
        <v>10</v>
      </c>
      <c r="O7">
        <f t="shared" si="6"/>
        <v>200</v>
      </c>
      <c r="P7">
        <v>0.2</v>
      </c>
      <c r="Q7">
        <f t="shared" si="0"/>
        <v>0.1</v>
      </c>
      <c r="R7">
        <f t="shared" si="7"/>
        <v>1.5700000000000002E-2</v>
      </c>
      <c r="S7">
        <f t="shared" si="8"/>
        <v>40</v>
      </c>
      <c r="T7">
        <f t="shared" si="9"/>
        <v>0.20202020202020199</v>
      </c>
      <c r="U7">
        <f t="shared" si="10"/>
        <v>4.1598756696359851E-3</v>
      </c>
    </row>
    <row r="8" spans="1:21" x14ac:dyDescent="0.25">
      <c r="A8">
        <v>53</v>
      </c>
      <c r="B8">
        <v>12.8939</v>
      </c>
      <c r="C8">
        <v>13.072800000000001</v>
      </c>
      <c r="D8">
        <f t="shared" si="1"/>
        <v>0.1789000000000005</v>
      </c>
      <c r="E8">
        <v>4</v>
      </c>
      <c r="F8">
        <v>0.1</v>
      </c>
      <c r="G8">
        <f t="shared" si="2"/>
        <v>2.5000000000000001E-2</v>
      </c>
      <c r="H8">
        <f t="shared" si="3"/>
        <v>0.13974287311347083</v>
      </c>
      <c r="I8">
        <v>1.7</v>
      </c>
      <c r="J8">
        <v>1.7</v>
      </c>
      <c r="K8">
        <f t="shared" si="4"/>
        <v>2.8899999999999997</v>
      </c>
      <c r="L8">
        <f t="shared" si="5"/>
        <v>288.99999999999994</v>
      </c>
      <c r="M8">
        <v>20</v>
      </c>
      <c r="N8">
        <v>1</v>
      </c>
      <c r="O8">
        <f t="shared" si="6"/>
        <v>20</v>
      </c>
      <c r="P8">
        <v>0.2</v>
      </c>
      <c r="Q8">
        <f t="shared" ref="Q8:Q28" si="11">P8/2</f>
        <v>0.1</v>
      </c>
      <c r="R8">
        <f t="shared" si="7"/>
        <v>1.5700000000000002E-2</v>
      </c>
      <c r="S8">
        <f t="shared" si="8"/>
        <v>4</v>
      </c>
      <c r="T8">
        <f t="shared" si="9"/>
        <v>1.3840830449826992E-2</v>
      </c>
      <c r="U8">
        <f t="shared" si="10"/>
        <v>1.9341574133352368E-3</v>
      </c>
    </row>
    <row r="9" spans="1:21" x14ac:dyDescent="0.25">
      <c r="A9">
        <v>64</v>
      </c>
      <c r="B9">
        <v>12.9032</v>
      </c>
      <c r="C9">
        <v>13.0382</v>
      </c>
      <c r="D9">
        <f t="shared" si="1"/>
        <v>0.13499999999999979</v>
      </c>
      <c r="E9">
        <v>4</v>
      </c>
      <c r="F9">
        <v>0.1</v>
      </c>
      <c r="G9">
        <f t="shared" si="2"/>
        <v>2.5000000000000001E-2</v>
      </c>
      <c r="H9">
        <f t="shared" si="3"/>
        <v>0.18518518518518548</v>
      </c>
      <c r="I9">
        <v>1.6</v>
      </c>
      <c r="J9">
        <v>1.6</v>
      </c>
      <c r="K9">
        <f t="shared" si="4"/>
        <v>2.5600000000000005</v>
      </c>
      <c r="L9">
        <f t="shared" si="5"/>
        <v>256.00000000000006</v>
      </c>
      <c r="M9">
        <v>20</v>
      </c>
      <c r="N9">
        <v>1</v>
      </c>
      <c r="O9">
        <f t="shared" si="6"/>
        <v>20</v>
      </c>
      <c r="P9">
        <v>0.2</v>
      </c>
      <c r="Q9">
        <f t="shared" si="11"/>
        <v>0.1</v>
      </c>
      <c r="R9">
        <f t="shared" si="7"/>
        <v>1.5700000000000002E-2</v>
      </c>
      <c r="S9">
        <f t="shared" si="8"/>
        <v>4</v>
      </c>
      <c r="T9">
        <f t="shared" si="9"/>
        <v>1.5624999999999997E-2</v>
      </c>
      <c r="U9">
        <f t="shared" si="10"/>
        <v>2.8935185185185227E-3</v>
      </c>
    </row>
    <row r="10" spans="1:21" x14ac:dyDescent="0.25">
      <c r="A10">
        <v>75</v>
      </c>
      <c r="D10">
        <v>1.0472999999999999</v>
      </c>
      <c r="E10">
        <v>4</v>
      </c>
      <c r="F10">
        <v>0.1</v>
      </c>
      <c r="G10">
        <f t="shared" si="2"/>
        <v>2.5000000000000001E-2</v>
      </c>
      <c r="H10">
        <f t="shared" si="3"/>
        <v>2.3870906139597064E-2</v>
      </c>
      <c r="I10">
        <v>1.3</v>
      </c>
      <c r="J10">
        <v>1.3</v>
      </c>
      <c r="K10">
        <f t="shared" si="4"/>
        <v>1.6900000000000002</v>
      </c>
      <c r="L10">
        <f t="shared" si="5"/>
        <v>169.00000000000003</v>
      </c>
      <c r="M10">
        <v>20</v>
      </c>
      <c r="N10">
        <v>6</v>
      </c>
      <c r="O10">
        <f t="shared" si="6"/>
        <v>120</v>
      </c>
      <c r="P10">
        <v>0.2</v>
      </c>
      <c r="Q10">
        <f t="shared" si="11"/>
        <v>0.1</v>
      </c>
      <c r="R10">
        <f t="shared" si="7"/>
        <v>1.5700000000000002E-2</v>
      </c>
      <c r="S10">
        <f t="shared" si="8"/>
        <v>24</v>
      </c>
      <c r="T10">
        <f t="shared" si="9"/>
        <v>0.1420118343195266</v>
      </c>
      <c r="U10">
        <f t="shared" si="10"/>
        <v>3.3899511677534288E-3</v>
      </c>
    </row>
    <row r="11" spans="1:21" x14ac:dyDescent="0.25">
      <c r="A11">
        <v>34.5</v>
      </c>
      <c r="B11">
        <v>12.986700000000001</v>
      </c>
      <c r="C11">
        <v>13.1282</v>
      </c>
      <c r="D11">
        <f>C11-B11</f>
        <v>0.14149999999999885</v>
      </c>
      <c r="E11">
        <v>4</v>
      </c>
      <c r="F11">
        <v>0.1</v>
      </c>
      <c r="G11">
        <f t="shared" si="2"/>
        <v>2.5000000000000001E-2</v>
      </c>
      <c r="H11">
        <f t="shared" si="3"/>
        <v>0.17667844522968343</v>
      </c>
      <c r="I11">
        <v>1.3</v>
      </c>
      <c r="J11">
        <v>1.4</v>
      </c>
      <c r="K11">
        <f t="shared" si="4"/>
        <v>1.8199999999999998</v>
      </c>
      <c r="L11">
        <f t="shared" si="5"/>
        <v>181.99999999999997</v>
      </c>
      <c r="M11">
        <v>20</v>
      </c>
      <c r="N11">
        <v>2</v>
      </c>
      <c r="O11">
        <f t="shared" si="6"/>
        <v>40</v>
      </c>
      <c r="P11">
        <v>0.2</v>
      </c>
      <c r="Q11">
        <f t="shared" si="11"/>
        <v>0.1</v>
      </c>
      <c r="R11">
        <f t="shared" si="7"/>
        <v>1.5700000000000002E-2</v>
      </c>
      <c r="S11">
        <f t="shared" si="8"/>
        <v>8</v>
      </c>
      <c r="T11">
        <f t="shared" si="9"/>
        <v>4.3956043956043959E-2</v>
      </c>
      <c r="U11">
        <f t="shared" si="10"/>
        <v>7.7660855046014698E-3</v>
      </c>
    </row>
    <row r="12" spans="1:21" x14ac:dyDescent="0.25">
      <c r="A12">
        <v>147</v>
      </c>
      <c r="D12">
        <v>1.0078</v>
      </c>
      <c r="E12">
        <v>4</v>
      </c>
      <c r="F12">
        <v>0.1</v>
      </c>
      <c r="G12">
        <f t="shared" si="2"/>
        <v>2.5000000000000001E-2</v>
      </c>
      <c r="H12">
        <f t="shared" si="3"/>
        <v>2.4806509228021432E-2</v>
      </c>
      <c r="I12">
        <v>1.4</v>
      </c>
      <c r="J12">
        <v>1.5</v>
      </c>
      <c r="K12">
        <f t="shared" si="4"/>
        <v>2.0999999999999996</v>
      </c>
      <c r="L12">
        <f t="shared" si="5"/>
        <v>209.99999999999997</v>
      </c>
      <c r="M12">
        <v>20</v>
      </c>
      <c r="N12">
        <v>6</v>
      </c>
      <c r="O12">
        <f t="shared" si="6"/>
        <v>120</v>
      </c>
      <c r="P12">
        <v>0.2</v>
      </c>
      <c r="Q12">
        <f t="shared" si="11"/>
        <v>0.1</v>
      </c>
      <c r="R12">
        <f t="shared" si="7"/>
        <v>1.5700000000000002E-2</v>
      </c>
      <c r="S12">
        <f t="shared" si="8"/>
        <v>24</v>
      </c>
      <c r="T12">
        <f t="shared" si="9"/>
        <v>0.1142857142857143</v>
      </c>
      <c r="U12">
        <f t="shared" si="10"/>
        <v>2.8350296260595924E-3</v>
      </c>
    </row>
    <row r="13" spans="1:21" x14ac:dyDescent="0.25">
      <c r="A13">
        <v>100</v>
      </c>
      <c r="D13">
        <v>0.95309999999999995</v>
      </c>
      <c r="E13">
        <v>4</v>
      </c>
      <c r="F13">
        <v>0.1</v>
      </c>
      <c r="G13">
        <f t="shared" si="2"/>
        <v>2.5000000000000001E-2</v>
      </c>
      <c r="H13">
        <f t="shared" si="3"/>
        <v>2.6230196201867593E-2</v>
      </c>
      <c r="I13">
        <v>1.3</v>
      </c>
      <c r="J13">
        <v>1.4</v>
      </c>
      <c r="K13">
        <f t="shared" si="4"/>
        <v>1.8199999999999998</v>
      </c>
      <c r="L13">
        <f t="shared" si="5"/>
        <v>181.99999999999997</v>
      </c>
      <c r="M13">
        <v>20</v>
      </c>
      <c r="N13">
        <v>6</v>
      </c>
      <c r="O13">
        <f t="shared" si="6"/>
        <v>120</v>
      </c>
      <c r="P13">
        <v>0.2</v>
      </c>
      <c r="Q13">
        <f t="shared" si="11"/>
        <v>0.1</v>
      </c>
      <c r="R13">
        <f t="shared" si="7"/>
        <v>1.5700000000000002E-2</v>
      </c>
      <c r="S13">
        <f t="shared" si="8"/>
        <v>24</v>
      </c>
      <c r="T13">
        <f t="shared" si="9"/>
        <v>0.1318681318681319</v>
      </c>
      <c r="U13">
        <f t="shared" si="10"/>
        <v>3.4589269716748484E-3</v>
      </c>
    </row>
    <row r="14" spans="1:21" x14ac:dyDescent="0.25">
      <c r="A14">
        <v>97</v>
      </c>
      <c r="D14">
        <v>1.0128999999999999</v>
      </c>
      <c r="E14">
        <v>4</v>
      </c>
      <c r="F14">
        <v>0.1</v>
      </c>
      <c r="G14">
        <f t="shared" si="2"/>
        <v>2.5000000000000001E-2</v>
      </c>
      <c r="H14">
        <f t="shared" si="3"/>
        <v>2.4681607266265181E-2</v>
      </c>
      <c r="I14">
        <v>1.2</v>
      </c>
      <c r="J14">
        <v>1.5</v>
      </c>
      <c r="K14">
        <f t="shared" si="4"/>
        <v>1.7999999999999998</v>
      </c>
      <c r="L14">
        <f t="shared" si="5"/>
        <v>179.99999999999997</v>
      </c>
      <c r="M14">
        <v>20</v>
      </c>
      <c r="N14">
        <v>4</v>
      </c>
      <c r="O14">
        <f t="shared" si="6"/>
        <v>80</v>
      </c>
      <c r="P14">
        <v>0.2</v>
      </c>
      <c r="Q14">
        <f t="shared" si="11"/>
        <v>0.1</v>
      </c>
      <c r="R14">
        <f t="shared" si="7"/>
        <v>1.5700000000000002E-2</v>
      </c>
      <c r="S14">
        <f t="shared" si="8"/>
        <v>16</v>
      </c>
      <c r="T14">
        <f t="shared" si="9"/>
        <v>8.8888888888888906E-2</v>
      </c>
      <c r="U14">
        <f t="shared" si="10"/>
        <v>2.1939206458902387E-3</v>
      </c>
    </row>
    <row r="15" spans="1:21" x14ac:dyDescent="0.25">
      <c r="A15">
        <v>114</v>
      </c>
      <c r="D15">
        <v>0.98419999999999996</v>
      </c>
      <c r="E15">
        <v>4</v>
      </c>
      <c r="F15">
        <v>0.1</v>
      </c>
      <c r="G15">
        <f t="shared" si="2"/>
        <v>2.5000000000000001E-2</v>
      </c>
      <c r="H15">
        <f t="shared" si="3"/>
        <v>2.5401341190814879E-2</v>
      </c>
      <c r="I15">
        <v>1.3</v>
      </c>
      <c r="J15">
        <v>1.4</v>
      </c>
      <c r="K15">
        <f t="shared" si="4"/>
        <v>1.8199999999999998</v>
      </c>
      <c r="L15">
        <f t="shared" si="5"/>
        <v>181.99999999999997</v>
      </c>
      <c r="M15">
        <v>20</v>
      </c>
      <c r="N15">
        <v>5</v>
      </c>
      <c r="O15">
        <f t="shared" si="6"/>
        <v>100</v>
      </c>
      <c r="P15">
        <v>0.2</v>
      </c>
      <c r="Q15">
        <f t="shared" si="11"/>
        <v>0.1</v>
      </c>
      <c r="R15">
        <f t="shared" si="7"/>
        <v>1.5700000000000002E-2</v>
      </c>
      <c r="S15">
        <f t="shared" si="8"/>
        <v>20</v>
      </c>
      <c r="T15">
        <f t="shared" si="9"/>
        <v>0.1098901098901099</v>
      </c>
      <c r="U15">
        <f t="shared" si="10"/>
        <v>2.791356174814822E-3</v>
      </c>
    </row>
    <row r="16" spans="1:21" x14ac:dyDescent="0.25">
      <c r="A16">
        <v>37.5</v>
      </c>
      <c r="B16">
        <v>12.8855</v>
      </c>
      <c r="C16">
        <v>13.0151</v>
      </c>
      <c r="D16">
        <f>C16-B16</f>
        <v>0.12959999999999994</v>
      </c>
      <c r="E16">
        <v>4</v>
      </c>
      <c r="F16">
        <v>0.1</v>
      </c>
      <c r="G16">
        <f t="shared" si="2"/>
        <v>2.5000000000000001E-2</v>
      </c>
      <c r="H16">
        <f t="shared" si="3"/>
        <v>0.19290123456790134</v>
      </c>
      <c r="I16">
        <v>1.6</v>
      </c>
      <c r="J16">
        <v>1.2</v>
      </c>
      <c r="K16">
        <f t="shared" si="4"/>
        <v>1.92</v>
      </c>
      <c r="L16">
        <f t="shared" si="5"/>
        <v>192</v>
      </c>
      <c r="M16">
        <v>20</v>
      </c>
      <c r="N16">
        <v>2</v>
      </c>
      <c r="O16">
        <f t="shared" si="6"/>
        <v>40</v>
      </c>
      <c r="P16">
        <v>0.2</v>
      </c>
      <c r="Q16">
        <f t="shared" si="11"/>
        <v>0.1</v>
      </c>
      <c r="R16">
        <f t="shared" si="7"/>
        <v>1.5700000000000002E-2</v>
      </c>
      <c r="S16">
        <f t="shared" si="8"/>
        <v>8</v>
      </c>
      <c r="T16">
        <f t="shared" si="9"/>
        <v>4.1666666666666664E-2</v>
      </c>
      <c r="U16">
        <f t="shared" si="10"/>
        <v>8.0375514403292214E-3</v>
      </c>
    </row>
    <row r="17" spans="1:21" x14ac:dyDescent="0.25">
      <c r="A17">
        <v>83</v>
      </c>
      <c r="B17">
        <v>12.889200000000001</v>
      </c>
      <c r="C17">
        <v>14.3447</v>
      </c>
      <c r="D17">
        <f t="shared" ref="D17:D20" si="12">C17-B17</f>
        <v>1.4554999999999989</v>
      </c>
      <c r="E17">
        <v>4</v>
      </c>
      <c r="F17">
        <v>0.1</v>
      </c>
      <c r="G17">
        <f t="shared" si="2"/>
        <v>2.5000000000000001E-2</v>
      </c>
      <c r="H17">
        <f t="shared" si="3"/>
        <v>1.7176228100309186E-2</v>
      </c>
      <c r="I17">
        <v>1.1000000000000001</v>
      </c>
      <c r="J17">
        <v>1.1000000000000001</v>
      </c>
      <c r="K17">
        <f t="shared" si="4"/>
        <v>1.2100000000000002</v>
      </c>
      <c r="L17">
        <f t="shared" si="5"/>
        <v>121.00000000000001</v>
      </c>
      <c r="M17">
        <v>20</v>
      </c>
      <c r="N17">
        <v>8</v>
      </c>
      <c r="O17">
        <f t="shared" si="6"/>
        <v>160</v>
      </c>
      <c r="P17">
        <v>0.2</v>
      </c>
      <c r="Q17">
        <f t="shared" si="11"/>
        <v>0.1</v>
      </c>
      <c r="R17">
        <f t="shared" si="7"/>
        <v>1.5700000000000002E-2</v>
      </c>
      <c r="S17">
        <f t="shared" si="8"/>
        <v>32</v>
      </c>
      <c r="T17">
        <f t="shared" si="9"/>
        <v>0.26446280991735532</v>
      </c>
      <c r="U17">
        <f t="shared" si="10"/>
        <v>4.5424735471892054E-3</v>
      </c>
    </row>
    <row r="18" spans="1:21" x14ac:dyDescent="0.25">
      <c r="A18">
        <v>110</v>
      </c>
      <c r="B18">
        <v>12.8992</v>
      </c>
      <c r="C18">
        <v>14.1099</v>
      </c>
      <c r="D18">
        <f t="shared" si="12"/>
        <v>1.2106999999999992</v>
      </c>
      <c r="E18">
        <v>4</v>
      </c>
      <c r="F18">
        <v>0.1</v>
      </c>
      <c r="G18">
        <f t="shared" si="2"/>
        <v>2.5000000000000001E-2</v>
      </c>
      <c r="H18">
        <f t="shared" si="3"/>
        <v>2.0649211200132168E-2</v>
      </c>
      <c r="I18">
        <v>1.4</v>
      </c>
      <c r="J18">
        <v>1.4</v>
      </c>
      <c r="K18">
        <f t="shared" si="4"/>
        <v>1.9599999999999997</v>
      </c>
      <c r="L18">
        <f t="shared" si="5"/>
        <v>195.99999999999997</v>
      </c>
      <c r="M18">
        <v>20</v>
      </c>
      <c r="N18">
        <v>5</v>
      </c>
      <c r="O18">
        <f t="shared" si="6"/>
        <v>100</v>
      </c>
      <c r="P18">
        <v>0.2</v>
      </c>
      <c r="Q18">
        <f t="shared" si="11"/>
        <v>0.1</v>
      </c>
      <c r="R18">
        <f t="shared" si="7"/>
        <v>1.5700000000000002E-2</v>
      </c>
      <c r="S18">
        <f t="shared" si="8"/>
        <v>20</v>
      </c>
      <c r="T18">
        <f t="shared" si="9"/>
        <v>0.10204081632653063</v>
      </c>
      <c r="U18">
        <f t="shared" si="10"/>
        <v>2.1070623673604258E-3</v>
      </c>
    </row>
    <row r="19" spans="1:21" x14ac:dyDescent="0.25">
      <c r="A19">
        <v>28</v>
      </c>
      <c r="B19">
        <v>13.088100000000001</v>
      </c>
      <c r="C19">
        <v>13.186999999999999</v>
      </c>
      <c r="D19">
        <f t="shared" si="12"/>
        <v>9.8899999999998656E-2</v>
      </c>
      <c r="E19">
        <v>4</v>
      </c>
      <c r="F19">
        <v>0.1</v>
      </c>
      <c r="G19">
        <f t="shared" si="2"/>
        <v>2.5000000000000001E-2</v>
      </c>
      <c r="H19">
        <f t="shared" si="3"/>
        <v>0.25278058645096402</v>
      </c>
      <c r="I19">
        <v>1.1000000000000001</v>
      </c>
      <c r="J19">
        <v>1.7</v>
      </c>
      <c r="K19">
        <f t="shared" si="4"/>
        <v>1.87</v>
      </c>
      <c r="L19">
        <f t="shared" si="5"/>
        <v>187</v>
      </c>
      <c r="M19">
        <v>20</v>
      </c>
      <c r="N19">
        <v>3</v>
      </c>
      <c r="O19">
        <f t="shared" si="6"/>
        <v>60</v>
      </c>
      <c r="P19">
        <v>0.2</v>
      </c>
      <c r="Q19">
        <f t="shared" si="11"/>
        <v>0.1</v>
      </c>
      <c r="R19">
        <f t="shared" si="7"/>
        <v>1.5700000000000002E-2</v>
      </c>
      <c r="S19">
        <f t="shared" si="8"/>
        <v>12</v>
      </c>
      <c r="T19">
        <f t="shared" si="9"/>
        <v>6.4171122994652413E-2</v>
      </c>
      <c r="U19">
        <f t="shared" si="10"/>
        <v>1.6221214103805181E-2</v>
      </c>
    </row>
    <row r="20" spans="1:21" x14ac:dyDescent="0.25">
      <c r="A20">
        <v>102</v>
      </c>
      <c r="B20">
        <v>12.929500000000001</v>
      </c>
      <c r="C20">
        <v>13.9886</v>
      </c>
      <c r="D20">
        <f t="shared" si="12"/>
        <v>1.059099999999999</v>
      </c>
      <c r="E20">
        <v>4</v>
      </c>
      <c r="F20">
        <v>0.1</v>
      </c>
      <c r="G20">
        <f t="shared" si="2"/>
        <v>2.5000000000000001E-2</v>
      </c>
      <c r="H20">
        <f t="shared" si="3"/>
        <v>2.3604947597016358E-2</v>
      </c>
      <c r="I20">
        <v>1.6</v>
      </c>
      <c r="J20">
        <v>1.8</v>
      </c>
      <c r="K20">
        <f t="shared" si="4"/>
        <v>2.8800000000000003</v>
      </c>
      <c r="L20">
        <f t="shared" si="5"/>
        <v>288.00000000000006</v>
      </c>
      <c r="M20">
        <v>20</v>
      </c>
      <c r="N20">
        <v>6</v>
      </c>
      <c r="O20">
        <f t="shared" si="6"/>
        <v>120</v>
      </c>
      <c r="P20">
        <v>0.2</v>
      </c>
      <c r="Q20">
        <f t="shared" si="11"/>
        <v>0.1</v>
      </c>
      <c r="R20">
        <f t="shared" si="7"/>
        <v>1.5700000000000002E-2</v>
      </c>
      <c r="S20">
        <f t="shared" si="8"/>
        <v>24</v>
      </c>
      <c r="T20">
        <f t="shared" si="9"/>
        <v>8.3333333333333315E-2</v>
      </c>
      <c r="U20">
        <f t="shared" si="10"/>
        <v>1.9670789664180295E-3</v>
      </c>
    </row>
    <row r="21" spans="1:21" x14ac:dyDescent="0.25">
      <c r="A21">
        <v>32</v>
      </c>
      <c r="D21">
        <v>0.2</v>
      </c>
      <c r="E21">
        <v>4</v>
      </c>
      <c r="F21">
        <v>0.1</v>
      </c>
      <c r="G21">
        <f t="shared" ref="G21:G29" si="13">F21/E21</f>
        <v>2.5000000000000001E-2</v>
      </c>
      <c r="H21">
        <f t="shared" ref="H21:H29" si="14">G21/D21</f>
        <v>0.125</v>
      </c>
      <c r="I21">
        <v>1.6</v>
      </c>
      <c r="J21">
        <v>1.8</v>
      </c>
      <c r="K21">
        <f t="shared" si="4"/>
        <v>2.8800000000000003</v>
      </c>
      <c r="L21">
        <f t="shared" si="5"/>
        <v>288.00000000000006</v>
      </c>
      <c r="M21">
        <v>20</v>
      </c>
      <c r="N21">
        <v>4</v>
      </c>
      <c r="O21">
        <f t="shared" si="6"/>
        <v>80</v>
      </c>
      <c r="P21">
        <v>0.2</v>
      </c>
      <c r="Q21">
        <f t="shared" si="11"/>
        <v>0.1</v>
      </c>
      <c r="R21">
        <f t="shared" si="7"/>
        <v>1.5700000000000002E-2</v>
      </c>
      <c r="S21">
        <f t="shared" si="8"/>
        <v>16</v>
      </c>
      <c r="T21">
        <f t="shared" si="9"/>
        <v>5.5555555555555546E-2</v>
      </c>
      <c r="U21">
        <f t="shared" si="10"/>
        <v>6.9444444444444432E-3</v>
      </c>
    </row>
    <row r="22" spans="1:21" x14ac:dyDescent="0.25">
      <c r="A22">
        <v>93</v>
      </c>
      <c r="D22">
        <v>1.2</v>
      </c>
      <c r="E22">
        <v>4</v>
      </c>
      <c r="F22">
        <v>0.1</v>
      </c>
      <c r="G22">
        <f t="shared" si="13"/>
        <v>2.5000000000000001E-2</v>
      </c>
      <c r="H22">
        <f t="shared" si="14"/>
        <v>2.0833333333333336E-2</v>
      </c>
      <c r="I22">
        <v>1.6</v>
      </c>
      <c r="J22">
        <v>1.8</v>
      </c>
      <c r="K22">
        <f t="shared" si="4"/>
        <v>2.8800000000000003</v>
      </c>
      <c r="L22">
        <f t="shared" si="5"/>
        <v>288.00000000000006</v>
      </c>
      <c r="M22">
        <v>20</v>
      </c>
      <c r="N22">
        <v>8</v>
      </c>
      <c r="O22">
        <f t="shared" si="6"/>
        <v>160</v>
      </c>
      <c r="P22">
        <v>0.2</v>
      </c>
      <c r="Q22">
        <f t="shared" si="11"/>
        <v>0.1</v>
      </c>
      <c r="R22">
        <f t="shared" si="7"/>
        <v>1.5700000000000002E-2</v>
      </c>
      <c r="S22">
        <f t="shared" si="8"/>
        <v>32</v>
      </c>
      <c r="T22">
        <f t="shared" si="9"/>
        <v>0.11111111111111109</v>
      </c>
      <c r="U22">
        <f t="shared" si="10"/>
        <v>2.3148148148148147E-3</v>
      </c>
    </row>
    <row r="23" spans="1:21" x14ac:dyDescent="0.25">
      <c r="A23">
        <v>71</v>
      </c>
      <c r="D23">
        <v>1.2</v>
      </c>
      <c r="E23">
        <v>4</v>
      </c>
      <c r="F23">
        <v>0.1</v>
      </c>
      <c r="G23">
        <f t="shared" si="13"/>
        <v>2.5000000000000001E-2</v>
      </c>
      <c r="H23">
        <f t="shared" si="14"/>
        <v>2.0833333333333336E-2</v>
      </c>
      <c r="I23">
        <v>1.7</v>
      </c>
      <c r="J23">
        <v>1.2</v>
      </c>
      <c r="K23">
        <f t="shared" si="4"/>
        <v>2.04</v>
      </c>
      <c r="L23">
        <f t="shared" si="5"/>
        <v>204</v>
      </c>
      <c r="M23">
        <v>20</v>
      </c>
      <c r="N23">
        <v>24</v>
      </c>
      <c r="O23">
        <f t="shared" si="6"/>
        <v>480</v>
      </c>
      <c r="P23">
        <v>0.2</v>
      </c>
      <c r="Q23">
        <f t="shared" si="11"/>
        <v>0.1</v>
      </c>
      <c r="R23">
        <f t="shared" si="7"/>
        <v>1.5700000000000002E-2</v>
      </c>
      <c r="S23">
        <f t="shared" si="8"/>
        <v>96</v>
      </c>
      <c r="T23">
        <f t="shared" si="9"/>
        <v>0.47058823529411764</v>
      </c>
      <c r="U23">
        <f t="shared" si="10"/>
        <v>9.8039215686274526E-3</v>
      </c>
    </row>
    <row r="24" spans="1:21" x14ac:dyDescent="0.25">
      <c r="A24">
        <v>57</v>
      </c>
      <c r="D24">
        <v>0.34</v>
      </c>
      <c r="E24">
        <v>4</v>
      </c>
      <c r="F24">
        <v>0.1</v>
      </c>
      <c r="G24">
        <f t="shared" si="13"/>
        <v>2.5000000000000001E-2</v>
      </c>
      <c r="H24">
        <f t="shared" si="14"/>
        <v>7.3529411764705885E-2</v>
      </c>
      <c r="I24">
        <v>1.5</v>
      </c>
      <c r="J24">
        <v>1.3</v>
      </c>
      <c r="K24">
        <f t="shared" si="4"/>
        <v>1.9500000000000002</v>
      </c>
      <c r="L24">
        <f t="shared" si="5"/>
        <v>195.00000000000003</v>
      </c>
      <c r="M24">
        <v>20</v>
      </c>
      <c r="N24">
        <v>4</v>
      </c>
      <c r="O24">
        <f t="shared" si="6"/>
        <v>80</v>
      </c>
      <c r="P24">
        <v>0.2</v>
      </c>
      <c r="Q24">
        <f t="shared" si="11"/>
        <v>0.1</v>
      </c>
      <c r="R24">
        <f t="shared" si="7"/>
        <v>1.5700000000000002E-2</v>
      </c>
      <c r="S24">
        <f t="shared" si="8"/>
        <v>16</v>
      </c>
      <c r="T24">
        <f t="shared" si="9"/>
        <v>8.2051282051282037E-2</v>
      </c>
      <c r="U24">
        <f t="shared" si="10"/>
        <v>6.0331825037707384E-3</v>
      </c>
    </row>
    <row r="25" spans="1:21" x14ac:dyDescent="0.25">
      <c r="A25">
        <v>118</v>
      </c>
      <c r="D25">
        <v>2.12</v>
      </c>
      <c r="E25">
        <v>4</v>
      </c>
      <c r="F25">
        <v>4</v>
      </c>
      <c r="G25">
        <f t="shared" si="13"/>
        <v>1</v>
      </c>
      <c r="H25">
        <f t="shared" si="14"/>
        <v>0.47169811320754712</v>
      </c>
      <c r="I25">
        <v>1.5</v>
      </c>
      <c r="J25">
        <v>1.3</v>
      </c>
      <c r="K25">
        <f t="shared" si="4"/>
        <v>1.9500000000000002</v>
      </c>
      <c r="L25">
        <f t="shared" si="5"/>
        <v>195.00000000000003</v>
      </c>
      <c r="M25">
        <v>20</v>
      </c>
      <c r="N25">
        <v>7</v>
      </c>
      <c r="O25">
        <f t="shared" si="6"/>
        <v>140</v>
      </c>
      <c r="P25">
        <v>0.2</v>
      </c>
      <c r="Q25">
        <f t="shared" si="11"/>
        <v>0.1</v>
      </c>
      <c r="R25">
        <f t="shared" si="7"/>
        <v>1.5700000000000002E-2</v>
      </c>
      <c r="S25">
        <f t="shared" si="8"/>
        <v>28</v>
      </c>
      <c r="T25">
        <f t="shared" si="9"/>
        <v>0.14358974358974358</v>
      </c>
      <c r="U25">
        <f t="shared" si="10"/>
        <v>6.7731011127237534E-2</v>
      </c>
    </row>
    <row r="26" spans="1:21" x14ac:dyDescent="0.25">
      <c r="A26">
        <v>132</v>
      </c>
      <c r="D26">
        <v>1.2</v>
      </c>
      <c r="E26">
        <v>4</v>
      </c>
      <c r="F26">
        <v>0.1</v>
      </c>
      <c r="G26">
        <f t="shared" si="13"/>
        <v>2.5000000000000001E-2</v>
      </c>
      <c r="H26">
        <f t="shared" si="14"/>
        <v>2.0833333333333336E-2</v>
      </c>
      <c r="I26">
        <v>1.5</v>
      </c>
      <c r="J26">
        <v>1.3</v>
      </c>
      <c r="K26">
        <f t="shared" si="4"/>
        <v>1.9500000000000002</v>
      </c>
      <c r="L26">
        <f t="shared" si="5"/>
        <v>195.00000000000003</v>
      </c>
      <c r="M26">
        <v>20</v>
      </c>
      <c r="N26">
        <v>9</v>
      </c>
      <c r="O26">
        <f t="shared" si="6"/>
        <v>180</v>
      </c>
      <c r="P26">
        <v>0.2</v>
      </c>
      <c r="Q26">
        <f t="shared" si="11"/>
        <v>0.1</v>
      </c>
      <c r="R26">
        <f t="shared" si="7"/>
        <v>1.5700000000000002E-2</v>
      </c>
      <c r="S26">
        <f t="shared" si="8"/>
        <v>36</v>
      </c>
      <c r="T26">
        <f t="shared" si="9"/>
        <v>0.1846153846153846</v>
      </c>
      <c r="U26">
        <f t="shared" si="10"/>
        <v>3.8461538461538464E-3</v>
      </c>
    </row>
    <row r="27" spans="1:21" x14ac:dyDescent="0.25">
      <c r="A27">
        <v>179</v>
      </c>
      <c r="D27">
        <v>1.2</v>
      </c>
      <c r="E27">
        <v>4</v>
      </c>
      <c r="F27">
        <v>0.1</v>
      </c>
      <c r="G27">
        <f t="shared" si="13"/>
        <v>2.5000000000000001E-2</v>
      </c>
      <c r="H27">
        <f t="shared" si="14"/>
        <v>2.0833333333333336E-2</v>
      </c>
      <c r="I27">
        <v>1.6</v>
      </c>
      <c r="J27">
        <v>1.6</v>
      </c>
      <c r="K27">
        <f t="shared" si="4"/>
        <v>2.5600000000000005</v>
      </c>
      <c r="L27">
        <f t="shared" si="5"/>
        <v>256.00000000000006</v>
      </c>
      <c r="M27">
        <v>20</v>
      </c>
      <c r="N27">
        <v>6</v>
      </c>
      <c r="O27">
        <f t="shared" si="6"/>
        <v>120</v>
      </c>
      <c r="P27">
        <v>0.2</v>
      </c>
      <c r="Q27">
        <f t="shared" si="11"/>
        <v>0.1</v>
      </c>
      <c r="R27">
        <f t="shared" si="7"/>
        <v>1.5700000000000002E-2</v>
      </c>
      <c r="S27">
        <f t="shared" si="8"/>
        <v>24</v>
      </c>
      <c r="T27">
        <f t="shared" si="9"/>
        <v>9.3749999999999972E-2</v>
      </c>
      <c r="U27">
        <f t="shared" si="10"/>
        <v>1.9531249999999996E-3</v>
      </c>
    </row>
    <row r="28" spans="1:21" x14ac:dyDescent="0.25">
      <c r="A28">
        <v>0</v>
      </c>
      <c r="D28">
        <v>4</v>
      </c>
      <c r="E28">
        <v>4</v>
      </c>
      <c r="F28">
        <v>0.05</v>
      </c>
      <c r="G28">
        <f t="shared" si="13"/>
        <v>1.2500000000000001E-2</v>
      </c>
      <c r="H28">
        <f t="shared" si="14"/>
        <v>3.1250000000000002E-3</v>
      </c>
      <c r="I28">
        <v>1.3</v>
      </c>
      <c r="J28">
        <v>1.5</v>
      </c>
      <c r="K28">
        <f t="shared" si="4"/>
        <v>1.9500000000000002</v>
      </c>
      <c r="L28">
        <f t="shared" si="5"/>
        <v>195.00000000000003</v>
      </c>
      <c r="M28">
        <v>20</v>
      </c>
      <c r="N28">
        <v>1</v>
      </c>
      <c r="O28">
        <f t="shared" si="6"/>
        <v>20</v>
      </c>
      <c r="P28">
        <v>0.2</v>
      </c>
      <c r="Q28">
        <f t="shared" si="11"/>
        <v>0.1</v>
      </c>
      <c r="R28">
        <f t="shared" si="7"/>
        <v>1.5700000000000002E-2</v>
      </c>
      <c r="S28">
        <f t="shared" ref="S28" si="15">O28*P28</f>
        <v>4</v>
      </c>
      <c r="T28">
        <f t="shared" ref="T28" si="16">S28/L28</f>
        <v>2.0512820512820509E-2</v>
      </c>
      <c r="U28">
        <f t="shared" ref="U28" si="17">T28*H28</f>
        <v>6.4102564102564089E-5</v>
      </c>
    </row>
    <row r="29" spans="1:21" x14ac:dyDescent="0.25">
      <c r="A29">
        <v>66</v>
      </c>
      <c r="D29">
        <v>0.1734</v>
      </c>
      <c r="E29">
        <v>4</v>
      </c>
      <c r="F29">
        <v>0.1</v>
      </c>
      <c r="G29">
        <f t="shared" si="13"/>
        <v>2.5000000000000001E-2</v>
      </c>
      <c r="H29">
        <f t="shared" si="14"/>
        <v>0.14417531718569782</v>
      </c>
      <c r="I29">
        <v>1.7</v>
      </c>
      <c r="J29">
        <v>1.6</v>
      </c>
      <c r="K29">
        <f t="shared" ref="K29:K38" si="18">I29*J29</f>
        <v>2.72</v>
      </c>
      <c r="L29">
        <f t="shared" ref="L29:L38" si="19">K29*100</f>
        <v>272</v>
      </c>
      <c r="M29">
        <v>20</v>
      </c>
      <c r="N29">
        <v>4</v>
      </c>
      <c r="O29">
        <f t="shared" si="6"/>
        <v>80</v>
      </c>
      <c r="P29">
        <v>0.2</v>
      </c>
      <c r="Q29">
        <f t="shared" ref="Q29:Q38" si="20">P29/2</f>
        <v>0.1</v>
      </c>
      <c r="R29">
        <f t="shared" ref="R29:R38" si="21">(3.14*Q29*Q29)/2</f>
        <v>1.5700000000000002E-2</v>
      </c>
      <c r="S29">
        <f t="shared" ref="S29:S38" si="22">O29*P29</f>
        <v>16</v>
      </c>
      <c r="T29">
        <f t="shared" ref="T29:T38" si="23">S29/L29</f>
        <v>5.8823529411764705E-2</v>
      </c>
      <c r="U29">
        <f t="shared" ref="U29:U38" si="24">T29*H29</f>
        <v>8.4809010109234001E-3</v>
      </c>
    </row>
    <row r="30" spans="1:21" x14ac:dyDescent="0.25">
      <c r="A30">
        <v>63</v>
      </c>
      <c r="D30">
        <v>0.18459999999999999</v>
      </c>
      <c r="E30">
        <v>4</v>
      </c>
      <c r="F30">
        <v>0.1</v>
      </c>
      <c r="G30">
        <f t="shared" ref="G30:G38" si="25">F30/E30</f>
        <v>2.5000000000000001E-2</v>
      </c>
      <c r="H30">
        <f t="shared" ref="H30:H38" si="26">G30/D30</f>
        <v>0.13542795232936081</v>
      </c>
      <c r="I30">
        <v>1.7</v>
      </c>
      <c r="J30">
        <v>1.7</v>
      </c>
      <c r="K30">
        <f t="shared" si="18"/>
        <v>2.8899999999999997</v>
      </c>
      <c r="L30">
        <f t="shared" si="19"/>
        <v>288.99999999999994</v>
      </c>
      <c r="M30">
        <v>20</v>
      </c>
      <c r="N30">
        <v>5</v>
      </c>
      <c r="O30">
        <f t="shared" si="6"/>
        <v>100</v>
      </c>
      <c r="P30">
        <v>0.2</v>
      </c>
      <c r="Q30">
        <f t="shared" si="20"/>
        <v>0.1</v>
      </c>
      <c r="R30">
        <f t="shared" si="21"/>
        <v>1.5700000000000002E-2</v>
      </c>
      <c r="S30">
        <f t="shared" si="22"/>
        <v>20</v>
      </c>
      <c r="T30">
        <f t="shared" si="23"/>
        <v>6.9204152249134968E-2</v>
      </c>
      <c r="U30">
        <f t="shared" si="24"/>
        <v>9.3721766317896773E-3</v>
      </c>
    </row>
    <row r="31" spans="1:21" x14ac:dyDescent="0.25">
      <c r="A31">
        <v>60</v>
      </c>
      <c r="D31">
        <v>0.16520000000000001</v>
      </c>
      <c r="E31">
        <v>4</v>
      </c>
      <c r="F31">
        <v>0.1</v>
      </c>
      <c r="G31">
        <f t="shared" si="25"/>
        <v>2.5000000000000001E-2</v>
      </c>
      <c r="H31">
        <f t="shared" si="26"/>
        <v>0.1513317191283293</v>
      </c>
      <c r="I31">
        <v>1.6</v>
      </c>
      <c r="J31">
        <v>1.5</v>
      </c>
      <c r="K31">
        <f t="shared" si="18"/>
        <v>2.4000000000000004</v>
      </c>
      <c r="L31">
        <f t="shared" si="19"/>
        <v>240.00000000000003</v>
      </c>
      <c r="M31">
        <v>20</v>
      </c>
      <c r="N31">
        <v>3</v>
      </c>
      <c r="O31">
        <f t="shared" si="6"/>
        <v>60</v>
      </c>
      <c r="P31">
        <v>0.2</v>
      </c>
      <c r="Q31">
        <f t="shared" si="20"/>
        <v>0.1</v>
      </c>
      <c r="R31">
        <f t="shared" si="21"/>
        <v>1.5700000000000002E-2</v>
      </c>
      <c r="S31">
        <f t="shared" si="22"/>
        <v>12</v>
      </c>
      <c r="T31">
        <f t="shared" si="23"/>
        <v>4.9999999999999996E-2</v>
      </c>
      <c r="U31">
        <f t="shared" si="24"/>
        <v>7.5665859564164641E-3</v>
      </c>
    </row>
    <row r="32" spans="1:21" x14ac:dyDescent="0.25">
      <c r="A32">
        <v>0.1</v>
      </c>
      <c r="D32">
        <v>2.3439999999999999</v>
      </c>
      <c r="E32">
        <v>4</v>
      </c>
      <c r="F32">
        <v>0.1</v>
      </c>
      <c r="G32">
        <f t="shared" si="25"/>
        <v>2.5000000000000001E-2</v>
      </c>
      <c r="H32">
        <f t="shared" si="26"/>
        <v>1.0665529010238909E-2</v>
      </c>
      <c r="I32">
        <v>1.7</v>
      </c>
      <c r="J32">
        <v>1.7</v>
      </c>
      <c r="K32">
        <f t="shared" si="18"/>
        <v>2.8899999999999997</v>
      </c>
      <c r="L32">
        <f t="shared" si="19"/>
        <v>288.99999999999994</v>
      </c>
      <c r="M32">
        <v>20</v>
      </c>
      <c r="N32">
        <v>1</v>
      </c>
      <c r="O32">
        <f t="shared" si="6"/>
        <v>20</v>
      </c>
      <c r="P32">
        <v>0.2</v>
      </c>
      <c r="Q32">
        <f t="shared" si="20"/>
        <v>0.1</v>
      </c>
      <c r="R32">
        <f t="shared" si="21"/>
        <v>1.5700000000000002E-2</v>
      </c>
      <c r="S32">
        <f t="shared" si="22"/>
        <v>4</v>
      </c>
      <c r="T32">
        <f t="shared" si="23"/>
        <v>1.3840830449826992E-2</v>
      </c>
      <c r="U32">
        <f t="shared" si="24"/>
        <v>1.4761977868842782E-4</v>
      </c>
    </row>
    <row r="33" spans="1:21" x14ac:dyDescent="0.25">
      <c r="A33">
        <v>29.5</v>
      </c>
      <c r="D33">
        <v>0.1245</v>
      </c>
      <c r="E33">
        <v>4</v>
      </c>
      <c r="F33">
        <v>0.1</v>
      </c>
      <c r="G33">
        <f t="shared" si="25"/>
        <v>2.5000000000000001E-2</v>
      </c>
      <c r="H33">
        <f t="shared" si="26"/>
        <v>0.20080321285140562</v>
      </c>
      <c r="I33">
        <v>1.6</v>
      </c>
      <c r="J33">
        <v>1.7</v>
      </c>
      <c r="K33">
        <f t="shared" si="18"/>
        <v>2.72</v>
      </c>
      <c r="L33">
        <f t="shared" si="19"/>
        <v>272</v>
      </c>
      <c r="M33">
        <v>20</v>
      </c>
      <c r="N33">
        <v>3</v>
      </c>
      <c r="O33">
        <f t="shared" si="6"/>
        <v>60</v>
      </c>
      <c r="P33">
        <v>0.2</v>
      </c>
      <c r="Q33">
        <f t="shared" si="20"/>
        <v>0.1</v>
      </c>
      <c r="R33">
        <f t="shared" si="21"/>
        <v>1.5700000000000002E-2</v>
      </c>
      <c r="S33">
        <f t="shared" si="22"/>
        <v>12</v>
      </c>
      <c r="T33">
        <f t="shared" si="23"/>
        <v>4.4117647058823532E-2</v>
      </c>
      <c r="U33">
        <f t="shared" si="24"/>
        <v>8.8589652728561317E-3</v>
      </c>
    </row>
    <row r="34" spans="1:21" x14ac:dyDescent="0.25">
      <c r="A34">
        <v>26.5</v>
      </c>
      <c r="D34">
        <v>0.1123</v>
      </c>
      <c r="E34">
        <v>4</v>
      </c>
      <c r="F34">
        <v>0.1</v>
      </c>
      <c r="G34">
        <f t="shared" si="25"/>
        <v>2.5000000000000001E-2</v>
      </c>
      <c r="H34">
        <f t="shared" si="26"/>
        <v>0.22261798753339271</v>
      </c>
      <c r="I34">
        <v>1.7</v>
      </c>
      <c r="J34">
        <v>1.7</v>
      </c>
      <c r="K34">
        <f t="shared" si="18"/>
        <v>2.8899999999999997</v>
      </c>
      <c r="L34">
        <f t="shared" si="19"/>
        <v>288.99999999999994</v>
      </c>
      <c r="M34">
        <v>20</v>
      </c>
      <c r="N34">
        <v>5</v>
      </c>
      <c r="O34">
        <f t="shared" si="6"/>
        <v>100</v>
      </c>
      <c r="P34">
        <v>0.2</v>
      </c>
      <c r="Q34">
        <f t="shared" si="20"/>
        <v>0.1</v>
      </c>
      <c r="R34">
        <f t="shared" si="21"/>
        <v>1.5700000000000002E-2</v>
      </c>
      <c r="S34">
        <f t="shared" si="22"/>
        <v>20</v>
      </c>
      <c r="T34">
        <f t="shared" si="23"/>
        <v>6.9204152249134968E-2</v>
      </c>
      <c r="U34">
        <f t="shared" si="24"/>
        <v>1.540608910265694E-2</v>
      </c>
    </row>
    <row r="35" spans="1:21" x14ac:dyDescent="0.25">
      <c r="A35">
        <v>104</v>
      </c>
      <c r="D35">
        <v>1.242</v>
      </c>
      <c r="E35">
        <v>4</v>
      </c>
      <c r="F35">
        <v>0.1</v>
      </c>
      <c r="G35">
        <f t="shared" si="25"/>
        <v>2.5000000000000001E-2</v>
      </c>
      <c r="H35">
        <f t="shared" si="26"/>
        <v>2.0128824476650566E-2</v>
      </c>
      <c r="I35">
        <v>1.8</v>
      </c>
      <c r="J35">
        <v>1.7</v>
      </c>
      <c r="K35">
        <f t="shared" si="18"/>
        <v>3.06</v>
      </c>
      <c r="L35">
        <f t="shared" si="19"/>
        <v>306</v>
      </c>
      <c r="M35">
        <v>20</v>
      </c>
      <c r="N35">
        <v>3</v>
      </c>
      <c r="O35">
        <f t="shared" si="6"/>
        <v>60</v>
      </c>
      <c r="P35">
        <v>0.2</v>
      </c>
      <c r="Q35">
        <f t="shared" si="20"/>
        <v>0.1</v>
      </c>
      <c r="R35">
        <f t="shared" si="21"/>
        <v>1.5700000000000002E-2</v>
      </c>
      <c r="S35">
        <f t="shared" si="22"/>
        <v>12</v>
      </c>
      <c r="T35">
        <f t="shared" si="23"/>
        <v>3.9215686274509803E-2</v>
      </c>
      <c r="U35">
        <f t="shared" si="24"/>
        <v>7.893656657510026E-4</v>
      </c>
    </row>
    <row r="36" spans="1:21" x14ac:dyDescent="0.25">
      <c r="A36">
        <v>97</v>
      </c>
      <c r="D36">
        <v>1.375</v>
      </c>
      <c r="E36">
        <v>4</v>
      </c>
      <c r="F36">
        <v>0.1</v>
      </c>
      <c r="G36">
        <f t="shared" si="25"/>
        <v>2.5000000000000001E-2</v>
      </c>
      <c r="H36">
        <f t="shared" si="26"/>
        <v>1.8181818181818184E-2</v>
      </c>
      <c r="I36">
        <v>1.7</v>
      </c>
      <c r="J36">
        <v>1.7</v>
      </c>
      <c r="K36">
        <f t="shared" si="18"/>
        <v>2.8899999999999997</v>
      </c>
      <c r="L36">
        <f t="shared" si="19"/>
        <v>288.99999999999994</v>
      </c>
      <c r="M36">
        <v>20</v>
      </c>
      <c r="N36">
        <v>4</v>
      </c>
      <c r="O36">
        <f t="shared" si="6"/>
        <v>80</v>
      </c>
      <c r="P36">
        <v>0.2</v>
      </c>
      <c r="Q36">
        <f t="shared" si="20"/>
        <v>0.1</v>
      </c>
      <c r="R36">
        <f t="shared" si="21"/>
        <v>1.5700000000000002E-2</v>
      </c>
      <c r="S36">
        <f t="shared" si="22"/>
        <v>16</v>
      </c>
      <c r="T36">
        <f t="shared" si="23"/>
        <v>5.5363321799307967E-2</v>
      </c>
      <c r="U36">
        <f t="shared" si="24"/>
        <v>1.0066058508965087E-3</v>
      </c>
    </row>
    <row r="37" spans="1:21" x14ac:dyDescent="0.25">
      <c r="A37">
        <v>96</v>
      </c>
      <c r="D37">
        <v>1.278</v>
      </c>
      <c r="E37">
        <v>4</v>
      </c>
      <c r="F37">
        <v>0.1</v>
      </c>
      <c r="G37">
        <f t="shared" si="25"/>
        <v>2.5000000000000001E-2</v>
      </c>
      <c r="H37">
        <f t="shared" si="26"/>
        <v>1.9561815336463225E-2</v>
      </c>
      <c r="I37">
        <v>1.6</v>
      </c>
      <c r="J37">
        <v>1.6</v>
      </c>
      <c r="K37">
        <f t="shared" si="18"/>
        <v>2.5600000000000005</v>
      </c>
      <c r="L37">
        <f t="shared" si="19"/>
        <v>256.00000000000006</v>
      </c>
      <c r="M37">
        <v>20</v>
      </c>
      <c r="N37">
        <v>6</v>
      </c>
      <c r="O37">
        <f t="shared" si="6"/>
        <v>120</v>
      </c>
      <c r="P37">
        <v>0.2</v>
      </c>
      <c r="Q37">
        <f t="shared" si="20"/>
        <v>0.1</v>
      </c>
      <c r="R37">
        <f t="shared" si="21"/>
        <v>1.5700000000000002E-2</v>
      </c>
      <c r="S37">
        <f t="shared" si="22"/>
        <v>24</v>
      </c>
      <c r="T37">
        <f t="shared" si="23"/>
        <v>9.3749999999999972E-2</v>
      </c>
      <c r="U37">
        <f t="shared" si="24"/>
        <v>1.8339201877934268E-3</v>
      </c>
    </row>
    <row r="38" spans="1:21" x14ac:dyDescent="0.25">
      <c r="A38">
        <v>94</v>
      </c>
      <c r="D38">
        <v>1.1779999999999999</v>
      </c>
      <c r="E38">
        <v>4</v>
      </c>
      <c r="F38">
        <v>0.1</v>
      </c>
      <c r="G38">
        <f t="shared" si="25"/>
        <v>2.5000000000000001E-2</v>
      </c>
      <c r="H38">
        <f t="shared" si="26"/>
        <v>2.1222410865874366E-2</v>
      </c>
      <c r="I38">
        <v>1.6</v>
      </c>
      <c r="J38">
        <v>1.5</v>
      </c>
      <c r="K38">
        <f t="shared" si="18"/>
        <v>2.4000000000000004</v>
      </c>
      <c r="L38">
        <f t="shared" si="19"/>
        <v>240.00000000000003</v>
      </c>
      <c r="M38">
        <v>20</v>
      </c>
      <c r="N38">
        <v>3</v>
      </c>
      <c r="O38">
        <f t="shared" si="6"/>
        <v>60</v>
      </c>
      <c r="P38">
        <v>0.2</v>
      </c>
      <c r="Q38">
        <f t="shared" si="20"/>
        <v>0.1</v>
      </c>
      <c r="R38">
        <f t="shared" si="21"/>
        <v>1.5700000000000002E-2</v>
      </c>
      <c r="S38">
        <f t="shared" si="22"/>
        <v>12</v>
      </c>
      <c r="T38">
        <f t="shared" si="23"/>
        <v>4.9999999999999996E-2</v>
      </c>
      <c r="U38">
        <f t="shared" si="24"/>
        <v>1.0611205432937182E-3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Rivera Araya</cp:lastModifiedBy>
  <dcterms:created xsi:type="dcterms:W3CDTF">2019-05-10T02:07:27Z</dcterms:created>
  <dcterms:modified xsi:type="dcterms:W3CDTF">2019-09-13T06:10:02Z</dcterms:modified>
</cp:coreProperties>
</file>