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\Desktop\"/>
    </mc:Choice>
  </mc:AlternateContent>
  <bookViews>
    <workbookView xWindow="0" yWindow="0" windowWidth="20490" windowHeight="6855" tabRatio="500"/>
  </bookViews>
  <sheets>
    <sheet name="Расчет кол-ва людей с ВО" sheetId="1" r:id="rId1"/>
    <sheet name="Расчет производительности" sheetId="2" r:id="rId2"/>
    <sheet name="исходные данные" sheetId="3" r:id="rId3"/>
    <sheet name="Трансформирование" sheetId="4" r:id="rId4"/>
    <sheet name="Нормировка и расчет" sheetId="5" r:id="rId5"/>
    <sheet name="Индекс (идентичные)" sheetId="6" r:id="rId6"/>
    <sheet name="Для сравнения" sheetId="7" r:id="rId7"/>
  </sheets>
  <definedNames>
    <definedName name="_FilterDatabase_0" localSheetId="5">'Индекс (идентичные)'!$A$1:$B$1</definedName>
    <definedName name="_xlnm._FilterDatabase" localSheetId="5">'Индекс (идентичные)'!$A$1:$B$1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6" i="7" l="1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83" i="6"/>
  <c r="A77" i="6"/>
  <c r="A40" i="6"/>
  <c r="A13" i="6"/>
  <c r="A9" i="6"/>
  <c r="A174" i="5"/>
  <c r="A71" i="6" s="1"/>
  <c r="A173" i="5"/>
  <c r="A172" i="5"/>
  <c r="A63" i="6" s="1"/>
  <c r="A171" i="5"/>
  <c r="A50" i="6" s="1"/>
  <c r="A170" i="5"/>
  <c r="A169" i="5"/>
  <c r="A72" i="6" s="1"/>
  <c r="A168" i="5"/>
  <c r="A44" i="6" s="1"/>
  <c r="A167" i="5"/>
  <c r="A33" i="6" s="1"/>
  <c r="A166" i="5"/>
  <c r="A6" i="6" s="1"/>
  <c r="A165" i="5"/>
  <c r="A29" i="6" s="1"/>
  <c r="A164" i="5"/>
  <c r="A55" i="6" s="1"/>
  <c r="A163" i="5"/>
  <c r="A162" i="5"/>
  <c r="A8" i="6" s="1"/>
  <c r="A161" i="5"/>
  <c r="A10" i="6" s="1"/>
  <c r="A160" i="5"/>
  <c r="A47" i="6" s="1"/>
  <c r="A159" i="5"/>
  <c r="A7" i="6" s="1"/>
  <c r="A158" i="5"/>
  <c r="A2" i="6" s="1"/>
  <c r="A157" i="5"/>
  <c r="A49" i="6" s="1"/>
  <c r="A156" i="5"/>
  <c r="A70" i="6" s="1"/>
  <c r="A155" i="5"/>
  <c r="A37" i="6" s="1"/>
  <c r="A154" i="5"/>
  <c r="A75" i="6" s="1"/>
  <c r="A153" i="5"/>
  <c r="A66" i="6" s="1"/>
  <c r="A152" i="5"/>
  <c r="A85" i="6" s="1"/>
  <c r="A151" i="5"/>
  <c r="A27" i="6" s="1"/>
  <c r="A150" i="5"/>
  <c r="A61" i="6" s="1"/>
  <c r="A149" i="5"/>
  <c r="A69" i="6" s="1"/>
  <c r="A148" i="5"/>
  <c r="A53" i="6" s="1"/>
  <c r="A147" i="5"/>
  <c r="A42" i="6" s="1"/>
  <c r="A146" i="5"/>
  <c r="A60" i="6" s="1"/>
  <c r="A145" i="5"/>
  <c r="A12" i="6" s="1"/>
  <c r="A144" i="5"/>
  <c r="A3" i="6" s="1"/>
  <c r="A143" i="5"/>
  <c r="A19" i="6" s="1"/>
  <c r="A142" i="5"/>
  <c r="A38" i="6" s="1"/>
  <c r="A141" i="5"/>
  <c r="A64" i="6" s="1"/>
  <c r="A140" i="5"/>
  <c r="A14" i="6" s="1"/>
  <c r="A139" i="5"/>
  <c r="A138" i="5"/>
  <c r="A62" i="6" s="1"/>
  <c r="A137" i="5"/>
  <c r="A46" i="6" s="1"/>
  <c r="A136" i="5"/>
  <c r="A4" i="6" s="1"/>
  <c r="A135" i="5"/>
  <c r="A59" i="6" s="1"/>
  <c r="A134" i="5"/>
  <c r="A51" i="6" s="1"/>
  <c r="A133" i="5"/>
  <c r="A58" i="6" s="1"/>
  <c r="A132" i="5"/>
  <c r="A68" i="6" s="1"/>
  <c r="A131" i="5"/>
  <c r="A84" i="6" s="1"/>
  <c r="A130" i="5"/>
  <c r="A56" i="6" s="1"/>
  <c r="A129" i="5"/>
  <c r="A82" i="6" s="1"/>
  <c r="A128" i="5"/>
  <c r="A74" i="6" s="1"/>
  <c r="A127" i="5"/>
  <c r="A126" i="5"/>
  <c r="A81" i="6" s="1"/>
  <c r="A125" i="5"/>
  <c r="A34" i="6" s="1"/>
  <c r="A124" i="5"/>
  <c r="A5" i="6" s="1"/>
  <c r="A123" i="5"/>
  <c r="A45" i="6" s="1"/>
  <c r="A122" i="5"/>
  <c r="A73" i="6" s="1"/>
  <c r="A121" i="5"/>
  <c r="A80" i="6" s="1"/>
  <c r="A120" i="5"/>
  <c r="A79" i="6" s="1"/>
  <c r="A119" i="5"/>
  <c r="A76" i="6" s="1"/>
  <c r="A118" i="5"/>
  <c r="A35" i="6" s="1"/>
  <c r="A117" i="5"/>
  <c r="A30" i="6" s="1"/>
  <c r="A116" i="5"/>
  <c r="A67" i="6" s="1"/>
  <c r="A115" i="5"/>
  <c r="A52" i="6" s="1"/>
  <c r="A114" i="5"/>
  <c r="A18" i="6" s="1"/>
  <c r="A113" i="5"/>
  <c r="A17" i="6" s="1"/>
  <c r="A112" i="5"/>
  <c r="A57" i="6" s="1"/>
  <c r="A111" i="5"/>
  <c r="A25" i="6" s="1"/>
  <c r="A110" i="5"/>
  <c r="A16" i="6" s="1"/>
  <c r="A109" i="5"/>
  <c r="A23" i="6" s="1"/>
  <c r="A108" i="5"/>
  <c r="A78" i="6" s="1"/>
  <c r="A107" i="5"/>
  <c r="A28" i="6" s="1"/>
  <c r="A106" i="5"/>
  <c r="A20" i="6" s="1"/>
  <c r="A105" i="5"/>
  <c r="A15" i="6" s="1"/>
  <c r="A104" i="5"/>
  <c r="A65" i="6" s="1"/>
  <c r="A103" i="5"/>
  <c r="A22" i="6" s="1"/>
  <c r="A102" i="5"/>
  <c r="A26" i="6" s="1"/>
  <c r="A101" i="5"/>
  <c r="A48" i="6" s="1"/>
  <c r="A100" i="5"/>
  <c r="A36" i="6" s="1"/>
  <c r="A99" i="5"/>
  <c r="A54" i="6" s="1"/>
  <c r="A98" i="5"/>
  <c r="A43" i="6" s="1"/>
  <c r="A97" i="5"/>
  <c r="A24" i="6" s="1"/>
  <c r="A96" i="5"/>
  <c r="A11" i="6" s="1"/>
  <c r="A95" i="5"/>
  <c r="A31" i="6" s="1"/>
  <c r="A94" i="5"/>
  <c r="A41" i="6" s="1"/>
  <c r="A93" i="5"/>
  <c r="A21" i="6" s="1"/>
  <c r="A92" i="5"/>
  <c r="A32" i="6" s="1"/>
  <c r="A91" i="5"/>
  <c r="A39" i="6" s="1"/>
  <c r="A90" i="5"/>
  <c r="E88" i="5"/>
  <c r="G87" i="5"/>
  <c r="E86" i="5"/>
  <c r="G85" i="5"/>
  <c r="F85" i="5"/>
  <c r="E82" i="5"/>
  <c r="G81" i="5"/>
  <c r="E80" i="5"/>
  <c r="G79" i="5"/>
  <c r="F79" i="5"/>
  <c r="E78" i="5"/>
  <c r="G77" i="5"/>
  <c r="E76" i="5"/>
  <c r="N75" i="5"/>
  <c r="G75" i="5"/>
  <c r="E74" i="5"/>
  <c r="G73" i="5"/>
  <c r="E72" i="5"/>
  <c r="G71" i="5"/>
  <c r="E70" i="5"/>
  <c r="D70" i="5"/>
  <c r="G69" i="5"/>
  <c r="E68" i="5"/>
  <c r="G67" i="5"/>
  <c r="E66" i="5"/>
  <c r="G65" i="5"/>
  <c r="E64" i="5"/>
  <c r="G63" i="5"/>
  <c r="E62" i="5"/>
  <c r="G61" i="5"/>
  <c r="E60" i="5"/>
  <c r="G59" i="5"/>
  <c r="E58" i="5"/>
  <c r="G57" i="5"/>
  <c r="E56" i="5"/>
  <c r="G55" i="5"/>
  <c r="E54" i="5"/>
  <c r="G53" i="5"/>
  <c r="E52" i="5"/>
  <c r="G51" i="5"/>
  <c r="E50" i="5"/>
  <c r="G49" i="5"/>
  <c r="E48" i="5"/>
  <c r="G47" i="5"/>
  <c r="E46" i="5"/>
  <c r="G45" i="5"/>
  <c r="E40" i="5"/>
  <c r="G39" i="5"/>
  <c r="E38" i="5"/>
  <c r="G37" i="5"/>
  <c r="E32" i="5"/>
  <c r="G31" i="5"/>
  <c r="E30" i="5"/>
  <c r="G29" i="5"/>
  <c r="E24" i="5"/>
  <c r="G23" i="5"/>
  <c r="E22" i="5"/>
  <c r="G21" i="5"/>
  <c r="E16" i="5"/>
  <c r="G15" i="5"/>
  <c r="E14" i="5"/>
  <c r="G13" i="5"/>
  <c r="E8" i="5"/>
  <c r="G7" i="5"/>
  <c r="E6" i="5"/>
  <c r="G5" i="5"/>
  <c r="AG89" i="4"/>
  <c r="U89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N88" i="5" s="1"/>
  <c r="M88" i="4"/>
  <c r="L88" i="4"/>
  <c r="K88" i="4"/>
  <c r="J88" i="4"/>
  <c r="I88" i="4"/>
  <c r="H88" i="4"/>
  <c r="G88" i="4"/>
  <c r="G88" i="5" s="1"/>
  <c r="F88" i="4"/>
  <c r="F88" i="5" s="1"/>
  <c r="E88" i="4"/>
  <c r="D88" i="4"/>
  <c r="D88" i="5" s="1"/>
  <c r="C88" i="4"/>
  <c r="B88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N87" i="5" s="1"/>
  <c r="M87" i="4"/>
  <c r="L87" i="4"/>
  <c r="K87" i="4"/>
  <c r="J87" i="4"/>
  <c r="I87" i="4"/>
  <c r="H87" i="4"/>
  <c r="G87" i="4"/>
  <c r="F87" i="4"/>
  <c r="F87" i="5" s="1"/>
  <c r="E87" i="4"/>
  <c r="E87" i="5" s="1"/>
  <c r="D87" i="4"/>
  <c r="D87" i="5" s="1"/>
  <c r="C87" i="4"/>
  <c r="B87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N86" i="5" s="1"/>
  <c r="M86" i="4"/>
  <c r="L86" i="4"/>
  <c r="K86" i="4"/>
  <c r="J86" i="4"/>
  <c r="I86" i="4"/>
  <c r="H86" i="4"/>
  <c r="G86" i="4"/>
  <c r="G86" i="5" s="1"/>
  <c r="F86" i="4"/>
  <c r="F86" i="5" s="1"/>
  <c r="E86" i="4"/>
  <c r="D86" i="4"/>
  <c r="D86" i="5" s="1"/>
  <c r="C86" i="4"/>
  <c r="B86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N85" i="5" s="1"/>
  <c r="M85" i="4"/>
  <c r="L85" i="4"/>
  <c r="K85" i="4"/>
  <c r="J85" i="4"/>
  <c r="I85" i="4"/>
  <c r="H85" i="4"/>
  <c r="G85" i="4"/>
  <c r="F85" i="4"/>
  <c r="E85" i="4"/>
  <c r="E85" i="5" s="1"/>
  <c r="D85" i="4"/>
  <c r="D85" i="5" s="1"/>
  <c r="C85" i="4"/>
  <c r="B85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N84" i="5" s="1"/>
  <c r="M84" i="4"/>
  <c r="L84" i="4"/>
  <c r="K84" i="4"/>
  <c r="J84" i="4"/>
  <c r="I84" i="4"/>
  <c r="H84" i="4"/>
  <c r="G84" i="4"/>
  <c r="G84" i="5" s="1"/>
  <c r="F84" i="4"/>
  <c r="F84" i="5" s="1"/>
  <c r="E84" i="4"/>
  <c r="E84" i="5" s="1"/>
  <c r="D84" i="4"/>
  <c r="D84" i="5" s="1"/>
  <c r="C84" i="4"/>
  <c r="B84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N83" i="5" s="1"/>
  <c r="M83" i="4"/>
  <c r="L83" i="4"/>
  <c r="K83" i="4"/>
  <c r="J83" i="4"/>
  <c r="I83" i="4"/>
  <c r="H83" i="4"/>
  <c r="G83" i="4"/>
  <c r="G83" i="5" s="1"/>
  <c r="F83" i="4"/>
  <c r="F83" i="5" s="1"/>
  <c r="E83" i="4"/>
  <c r="E83" i="5" s="1"/>
  <c r="D83" i="4"/>
  <c r="D83" i="5" s="1"/>
  <c r="C83" i="4"/>
  <c r="B83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N82" i="5" s="1"/>
  <c r="M82" i="4"/>
  <c r="L82" i="4"/>
  <c r="K82" i="4"/>
  <c r="J82" i="4"/>
  <c r="I82" i="4"/>
  <c r="H82" i="4"/>
  <c r="G82" i="4"/>
  <c r="G82" i="5" s="1"/>
  <c r="F82" i="4"/>
  <c r="F82" i="5" s="1"/>
  <c r="E82" i="4"/>
  <c r="D82" i="4"/>
  <c r="D82" i="5" s="1"/>
  <c r="C82" i="4"/>
  <c r="B82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N81" i="5" s="1"/>
  <c r="M81" i="4"/>
  <c r="L81" i="4"/>
  <c r="K81" i="4"/>
  <c r="J81" i="4"/>
  <c r="I81" i="4"/>
  <c r="H81" i="4"/>
  <c r="G81" i="4"/>
  <c r="F81" i="4"/>
  <c r="F81" i="5" s="1"/>
  <c r="E81" i="4"/>
  <c r="E81" i="5" s="1"/>
  <c r="D81" i="4"/>
  <c r="D81" i="5" s="1"/>
  <c r="C81" i="4"/>
  <c r="B81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N80" i="5" s="1"/>
  <c r="M80" i="4"/>
  <c r="L80" i="4"/>
  <c r="K80" i="4"/>
  <c r="J80" i="4"/>
  <c r="I80" i="4"/>
  <c r="H80" i="4"/>
  <c r="G80" i="4"/>
  <c r="G80" i="5" s="1"/>
  <c r="F80" i="4"/>
  <c r="F80" i="5" s="1"/>
  <c r="E80" i="4"/>
  <c r="D80" i="4"/>
  <c r="D80" i="5" s="1"/>
  <c r="C80" i="4"/>
  <c r="B80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N79" i="5" s="1"/>
  <c r="M79" i="4"/>
  <c r="L79" i="4"/>
  <c r="K79" i="4"/>
  <c r="J79" i="4"/>
  <c r="I79" i="4"/>
  <c r="H79" i="4"/>
  <c r="G79" i="4"/>
  <c r="F79" i="4"/>
  <c r="E79" i="4"/>
  <c r="E79" i="5" s="1"/>
  <c r="D79" i="4"/>
  <c r="D79" i="5" s="1"/>
  <c r="C79" i="4"/>
  <c r="B79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N78" i="5" s="1"/>
  <c r="M78" i="4"/>
  <c r="L78" i="4"/>
  <c r="K78" i="4"/>
  <c r="J78" i="4"/>
  <c r="I78" i="4"/>
  <c r="H78" i="4"/>
  <c r="G78" i="4"/>
  <c r="G78" i="5" s="1"/>
  <c r="F78" i="4"/>
  <c r="F78" i="5" s="1"/>
  <c r="E78" i="4"/>
  <c r="D78" i="4"/>
  <c r="D78" i="5" s="1"/>
  <c r="C78" i="4"/>
  <c r="B78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N77" i="5" s="1"/>
  <c r="M77" i="4"/>
  <c r="L77" i="4"/>
  <c r="K77" i="4"/>
  <c r="J77" i="4"/>
  <c r="I77" i="4"/>
  <c r="H77" i="4"/>
  <c r="G77" i="4"/>
  <c r="F77" i="4"/>
  <c r="F77" i="5" s="1"/>
  <c r="E77" i="4"/>
  <c r="E77" i="5" s="1"/>
  <c r="D77" i="4"/>
  <c r="D77" i="5" s="1"/>
  <c r="C77" i="4"/>
  <c r="B77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N76" i="5" s="1"/>
  <c r="M76" i="4"/>
  <c r="L76" i="4"/>
  <c r="K76" i="4"/>
  <c r="J76" i="4"/>
  <c r="I76" i="4"/>
  <c r="H76" i="4"/>
  <c r="G76" i="4"/>
  <c r="G76" i="5" s="1"/>
  <c r="F76" i="4"/>
  <c r="F76" i="5" s="1"/>
  <c r="E76" i="4"/>
  <c r="D76" i="4"/>
  <c r="D76" i="5" s="1"/>
  <c r="C76" i="4"/>
  <c r="B76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F75" i="5" s="1"/>
  <c r="E75" i="4"/>
  <c r="E75" i="5" s="1"/>
  <c r="D75" i="4"/>
  <c r="D75" i="5" s="1"/>
  <c r="C75" i="4"/>
  <c r="B75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N74" i="5" s="1"/>
  <c r="M74" i="4"/>
  <c r="L74" i="4"/>
  <c r="K74" i="4"/>
  <c r="J74" i="4"/>
  <c r="I74" i="4"/>
  <c r="H74" i="4"/>
  <c r="G74" i="4"/>
  <c r="G74" i="5" s="1"/>
  <c r="F74" i="4"/>
  <c r="F74" i="5" s="1"/>
  <c r="E74" i="4"/>
  <c r="D74" i="4"/>
  <c r="D74" i="5" s="1"/>
  <c r="C74" i="4"/>
  <c r="B74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N73" i="5" s="1"/>
  <c r="M73" i="4"/>
  <c r="L73" i="4"/>
  <c r="K73" i="4"/>
  <c r="J73" i="4"/>
  <c r="I73" i="4"/>
  <c r="H73" i="4"/>
  <c r="G73" i="4"/>
  <c r="F73" i="4"/>
  <c r="F73" i="5" s="1"/>
  <c r="E73" i="4"/>
  <c r="E73" i="5" s="1"/>
  <c r="D73" i="4"/>
  <c r="D73" i="5" s="1"/>
  <c r="C73" i="4"/>
  <c r="B73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N72" i="5" s="1"/>
  <c r="M72" i="4"/>
  <c r="L72" i="4"/>
  <c r="K72" i="4"/>
  <c r="J72" i="4"/>
  <c r="I72" i="4"/>
  <c r="H72" i="4"/>
  <c r="G72" i="4"/>
  <c r="G72" i="5" s="1"/>
  <c r="F72" i="4"/>
  <c r="F72" i="5" s="1"/>
  <c r="E72" i="4"/>
  <c r="D72" i="4"/>
  <c r="D72" i="5" s="1"/>
  <c r="C72" i="4"/>
  <c r="B72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N71" i="5" s="1"/>
  <c r="M71" i="4"/>
  <c r="L71" i="4"/>
  <c r="K71" i="4"/>
  <c r="J71" i="4"/>
  <c r="I71" i="4"/>
  <c r="H71" i="4"/>
  <c r="G71" i="4"/>
  <c r="F71" i="4"/>
  <c r="F71" i="5" s="1"/>
  <c r="E71" i="4"/>
  <c r="E71" i="5" s="1"/>
  <c r="D71" i="4"/>
  <c r="D71" i="5" s="1"/>
  <c r="C71" i="4"/>
  <c r="B71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N70" i="5" s="1"/>
  <c r="M70" i="4"/>
  <c r="L70" i="4"/>
  <c r="K70" i="4"/>
  <c r="J70" i="4"/>
  <c r="I70" i="4"/>
  <c r="H70" i="4"/>
  <c r="G70" i="4"/>
  <c r="G70" i="5" s="1"/>
  <c r="F70" i="4"/>
  <c r="F70" i="5" s="1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N69" i="5" s="1"/>
  <c r="M69" i="4"/>
  <c r="L69" i="4"/>
  <c r="K69" i="4"/>
  <c r="J69" i="4"/>
  <c r="I69" i="4"/>
  <c r="H69" i="4"/>
  <c r="G69" i="4"/>
  <c r="F69" i="4"/>
  <c r="F69" i="5" s="1"/>
  <c r="E69" i="4"/>
  <c r="E69" i="5" s="1"/>
  <c r="D69" i="4"/>
  <c r="D69" i="5" s="1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N68" i="5" s="1"/>
  <c r="M68" i="4"/>
  <c r="L68" i="4"/>
  <c r="K68" i="4"/>
  <c r="J68" i="4"/>
  <c r="I68" i="4"/>
  <c r="H68" i="4"/>
  <c r="G68" i="4"/>
  <c r="G68" i="5" s="1"/>
  <c r="F68" i="4"/>
  <c r="F68" i="5" s="1"/>
  <c r="E68" i="4"/>
  <c r="D68" i="4"/>
  <c r="D68" i="5" s="1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N67" i="5" s="1"/>
  <c r="M67" i="4"/>
  <c r="L67" i="4"/>
  <c r="K67" i="4"/>
  <c r="J67" i="4"/>
  <c r="I67" i="4"/>
  <c r="H67" i="4"/>
  <c r="G67" i="4"/>
  <c r="F67" i="4"/>
  <c r="F67" i="5" s="1"/>
  <c r="E67" i="4"/>
  <c r="E67" i="5" s="1"/>
  <c r="D67" i="4"/>
  <c r="D67" i="5" s="1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N66" i="5" s="1"/>
  <c r="M66" i="4"/>
  <c r="L66" i="4"/>
  <c r="K66" i="4"/>
  <c r="J66" i="4"/>
  <c r="I66" i="4"/>
  <c r="H66" i="4"/>
  <c r="G66" i="4"/>
  <c r="G66" i="5" s="1"/>
  <c r="F66" i="4"/>
  <c r="F66" i="5" s="1"/>
  <c r="E66" i="4"/>
  <c r="D66" i="4"/>
  <c r="D66" i="5" s="1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N65" i="5" s="1"/>
  <c r="M65" i="4"/>
  <c r="L65" i="4"/>
  <c r="K65" i="4"/>
  <c r="J65" i="4"/>
  <c r="I65" i="4"/>
  <c r="H65" i="4"/>
  <c r="G65" i="4"/>
  <c r="F65" i="4"/>
  <c r="F65" i="5" s="1"/>
  <c r="E65" i="4"/>
  <c r="E65" i="5" s="1"/>
  <c r="D65" i="4"/>
  <c r="D65" i="5" s="1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N64" i="5" s="1"/>
  <c r="M64" i="4"/>
  <c r="L64" i="4"/>
  <c r="K64" i="4"/>
  <c r="J64" i="4"/>
  <c r="I64" i="4"/>
  <c r="H64" i="4"/>
  <c r="G64" i="4"/>
  <c r="G64" i="5" s="1"/>
  <c r="F64" i="4"/>
  <c r="F64" i="5" s="1"/>
  <c r="E64" i="4"/>
  <c r="D64" i="4"/>
  <c r="D64" i="5" s="1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N63" i="5" s="1"/>
  <c r="M63" i="4"/>
  <c r="L63" i="4"/>
  <c r="K63" i="4"/>
  <c r="J63" i="4"/>
  <c r="I63" i="4"/>
  <c r="H63" i="4"/>
  <c r="G63" i="4"/>
  <c r="F63" i="4"/>
  <c r="F63" i="5" s="1"/>
  <c r="E63" i="4"/>
  <c r="E63" i="5" s="1"/>
  <c r="D63" i="4"/>
  <c r="D63" i="5" s="1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N62" i="5" s="1"/>
  <c r="M62" i="4"/>
  <c r="L62" i="4"/>
  <c r="K62" i="4"/>
  <c r="J62" i="4"/>
  <c r="I62" i="4"/>
  <c r="H62" i="4"/>
  <c r="G62" i="4"/>
  <c r="G62" i="5" s="1"/>
  <c r="F62" i="4"/>
  <c r="F62" i="5" s="1"/>
  <c r="E62" i="4"/>
  <c r="D62" i="4"/>
  <c r="D62" i="5" s="1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N61" i="5" s="1"/>
  <c r="M61" i="4"/>
  <c r="L61" i="4"/>
  <c r="K61" i="4"/>
  <c r="J61" i="4"/>
  <c r="I61" i="4"/>
  <c r="H61" i="4"/>
  <c r="G61" i="4"/>
  <c r="F61" i="4"/>
  <c r="F61" i="5" s="1"/>
  <c r="E61" i="4"/>
  <c r="E61" i="5" s="1"/>
  <c r="D61" i="4"/>
  <c r="D61" i="5" s="1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N60" i="5" s="1"/>
  <c r="M60" i="4"/>
  <c r="L60" i="4"/>
  <c r="K60" i="4"/>
  <c r="J60" i="4"/>
  <c r="I60" i="4"/>
  <c r="H60" i="4"/>
  <c r="G60" i="4"/>
  <c r="G60" i="5" s="1"/>
  <c r="F60" i="4"/>
  <c r="F60" i="5" s="1"/>
  <c r="E60" i="4"/>
  <c r="D60" i="4"/>
  <c r="D60" i="5" s="1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N59" i="5" s="1"/>
  <c r="M59" i="4"/>
  <c r="L59" i="4"/>
  <c r="K59" i="4"/>
  <c r="J59" i="4"/>
  <c r="I59" i="4"/>
  <c r="H59" i="4"/>
  <c r="G59" i="4"/>
  <c r="F59" i="4"/>
  <c r="F59" i="5" s="1"/>
  <c r="E59" i="4"/>
  <c r="E59" i="5" s="1"/>
  <c r="D59" i="4"/>
  <c r="D59" i="5" s="1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N58" i="5" s="1"/>
  <c r="M58" i="4"/>
  <c r="L58" i="4"/>
  <c r="K58" i="4"/>
  <c r="J58" i="4"/>
  <c r="I58" i="4"/>
  <c r="H58" i="4"/>
  <c r="G58" i="4"/>
  <c r="G58" i="5" s="1"/>
  <c r="F58" i="4"/>
  <c r="F58" i="5" s="1"/>
  <c r="E58" i="4"/>
  <c r="D58" i="4"/>
  <c r="D58" i="5" s="1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N57" i="5" s="1"/>
  <c r="M57" i="4"/>
  <c r="L57" i="4"/>
  <c r="K57" i="4"/>
  <c r="J57" i="4"/>
  <c r="I57" i="4"/>
  <c r="H57" i="4"/>
  <c r="G57" i="4"/>
  <c r="F57" i="4"/>
  <c r="F57" i="5" s="1"/>
  <c r="E57" i="4"/>
  <c r="E57" i="5" s="1"/>
  <c r="D57" i="4"/>
  <c r="D57" i="5" s="1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N56" i="5" s="1"/>
  <c r="M56" i="4"/>
  <c r="L56" i="4"/>
  <c r="K56" i="4"/>
  <c r="J56" i="4"/>
  <c r="I56" i="4"/>
  <c r="H56" i="4"/>
  <c r="G56" i="4"/>
  <c r="G56" i="5" s="1"/>
  <c r="F56" i="4"/>
  <c r="F56" i="5" s="1"/>
  <c r="E56" i="4"/>
  <c r="D56" i="4"/>
  <c r="D56" i="5" s="1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N55" i="5" s="1"/>
  <c r="M55" i="4"/>
  <c r="L55" i="4"/>
  <c r="K55" i="4"/>
  <c r="J55" i="4"/>
  <c r="I55" i="4"/>
  <c r="H55" i="4"/>
  <c r="G55" i="4"/>
  <c r="F55" i="4"/>
  <c r="F55" i="5" s="1"/>
  <c r="E55" i="4"/>
  <c r="E55" i="5" s="1"/>
  <c r="D55" i="4"/>
  <c r="D55" i="5" s="1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N54" i="5" s="1"/>
  <c r="M54" i="4"/>
  <c r="L54" i="4"/>
  <c r="K54" i="4"/>
  <c r="J54" i="4"/>
  <c r="I54" i="4"/>
  <c r="H54" i="4"/>
  <c r="G54" i="4"/>
  <c r="G54" i="5" s="1"/>
  <c r="F54" i="4"/>
  <c r="F54" i="5" s="1"/>
  <c r="E54" i="4"/>
  <c r="D54" i="4"/>
  <c r="D54" i="5" s="1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N53" i="5" s="1"/>
  <c r="M53" i="4"/>
  <c r="L53" i="4"/>
  <c r="K53" i="4"/>
  <c r="J53" i="4"/>
  <c r="I53" i="4"/>
  <c r="H53" i="4"/>
  <c r="G53" i="4"/>
  <c r="F53" i="4"/>
  <c r="F53" i="5" s="1"/>
  <c r="E53" i="4"/>
  <c r="E53" i="5" s="1"/>
  <c r="D53" i="4"/>
  <c r="D53" i="5" s="1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N52" i="5" s="1"/>
  <c r="M52" i="4"/>
  <c r="L52" i="4"/>
  <c r="K52" i="4"/>
  <c r="J52" i="4"/>
  <c r="I52" i="4"/>
  <c r="H52" i="4"/>
  <c r="G52" i="4"/>
  <c r="G52" i="5" s="1"/>
  <c r="F52" i="4"/>
  <c r="F52" i="5" s="1"/>
  <c r="E52" i="4"/>
  <c r="D52" i="4"/>
  <c r="D52" i="5" s="1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N51" i="5" s="1"/>
  <c r="M51" i="4"/>
  <c r="L51" i="4"/>
  <c r="K51" i="4"/>
  <c r="J51" i="4"/>
  <c r="I51" i="4"/>
  <c r="H51" i="4"/>
  <c r="G51" i="4"/>
  <c r="F51" i="4"/>
  <c r="F51" i="5" s="1"/>
  <c r="E51" i="4"/>
  <c r="E51" i="5" s="1"/>
  <c r="D51" i="4"/>
  <c r="D51" i="5" s="1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N50" i="5" s="1"/>
  <c r="M50" i="4"/>
  <c r="L50" i="4"/>
  <c r="K50" i="4"/>
  <c r="J50" i="4"/>
  <c r="I50" i="4"/>
  <c r="H50" i="4"/>
  <c r="G50" i="4"/>
  <c r="G50" i="5" s="1"/>
  <c r="F50" i="4"/>
  <c r="F50" i="5" s="1"/>
  <c r="E50" i="4"/>
  <c r="D50" i="4"/>
  <c r="D50" i="5" s="1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N49" i="5" s="1"/>
  <c r="M49" i="4"/>
  <c r="L49" i="4"/>
  <c r="K49" i="4"/>
  <c r="J49" i="4"/>
  <c r="I49" i="4"/>
  <c r="H49" i="4"/>
  <c r="G49" i="4"/>
  <c r="F49" i="4"/>
  <c r="F49" i="5" s="1"/>
  <c r="E49" i="4"/>
  <c r="E49" i="5" s="1"/>
  <c r="D49" i="4"/>
  <c r="D49" i="5" s="1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N48" i="5" s="1"/>
  <c r="M48" i="4"/>
  <c r="L48" i="4"/>
  <c r="K48" i="4"/>
  <c r="J48" i="4"/>
  <c r="I48" i="4"/>
  <c r="H48" i="4"/>
  <c r="G48" i="4"/>
  <c r="G48" i="5" s="1"/>
  <c r="F48" i="4"/>
  <c r="F48" i="5" s="1"/>
  <c r="E48" i="4"/>
  <c r="D48" i="4"/>
  <c r="D48" i="5" s="1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N47" i="5" s="1"/>
  <c r="M47" i="4"/>
  <c r="L47" i="4"/>
  <c r="K47" i="4"/>
  <c r="J47" i="4"/>
  <c r="I47" i="4"/>
  <c r="H47" i="4"/>
  <c r="G47" i="4"/>
  <c r="F47" i="4"/>
  <c r="F47" i="5" s="1"/>
  <c r="E47" i="4"/>
  <c r="E47" i="5" s="1"/>
  <c r="D47" i="4"/>
  <c r="D47" i="5" s="1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N46" i="5" s="1"/>
  <c r="M46" i="4"/>
  <c r="L46" i="4"/>
  <c r="K46" i="4"/>
  <c r="J46" i="4"/>
  <c r="I46" i="4"/>
  <c r="H46" i="4"/>
  <c r="G46" i="4"/>
  <c r="G46" i="5" s="1"/>
  <c r="F46" i="4"/>
  <c r="F46" i="5" s="1"/>
  <c r="E46" i="4"/>
  <c r="D46" i="4"/>
  <c r="D46" i="5" s="1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N45" i="5" s="1"/>
  <c r="M45" i="4"/>
  <c r="L45" i="4"/>
  <c r="K45" i="4"/>
  <c r="J45" i="4"/>
  <c r="I45" i="4"/>
  <c r="H45" i="4"/>
  <c r="G45" i="4"/>
  <c r="F45" i="4"/>
  <c r="F45" i="5" s="1"/>
  <c r="E45" i="4"/>
  <c r="E45" i="5" s="1"/>
  <c r="D45" i="4"/>
  <c r="D45" i="5" s="1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N44" i="5" s="1"/>
  <c r="M44" i="4"/>
  <c r="L44" i="4"/>
  <c r="K44" i="4"/>
  <c r="J44" i="4"/>
  <c r="I44" i="4"/>
  <c r="H44" i="4"/>
  <c r="G44" i="4"/>
  <c r="G44" i="5" s="1"/>
  <c r="F44" i="4"/>
  <c r="F44" i="5" s="1"/>
  <c r="E44" i="4"/>
  <c r="E44" i="5" s="1"/>
  <c r="D44" i="4"/>
  <c r="D44" i="5" s="1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N43" i="5" s="1"/>
  <c r="M43" i="4"/>
  <c r="L43" i="4"/>
  <c r="K43" i="4"/>
  <c r="J43" i="4"/>
  <c r="I43" i="4"/>
  <c r="H43" i="4"/>
  <c r="G43" i="4"/>
  <c r="G43" i="5" s="1"/>
  <c r="F43" i="4"/>
  <c r="F43" i="5" s="1"/>
  <c r="E43" i="4"/>
  <c r="E43" i="5" s="1"/>
  <c r="D43" i="4"/>
  <c r="D43" i="5" s="1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N42" i="5" s="1"/>
  <c r="M42" i="4"/>
  <c r="L42" i="4"/>
  <c r="K42" i="4"/>
  <c r="J42" i="4"/>
  <c r="I42" i="4"/>
  <c r="H42" i="4"/>
  <c r="G42" i="4"/>
  <c r="G42" i="5" s="1"/>
  <c r="F42" i="4"/>
  <c r="F42" i="5" s="1"/>
  <c r="E42" i="4"/>
  <c r="E42" i="5" s="1"/>
  <c r="D42" i="4"/>
  <c r="D42" i="5" s="1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N41" i="5" s="1"/>
  <c r="M41" i="4"/>
  <c r="L41" i="4"/>
  <c r="K41" i="4"/>
  <c r="J41" i="4"/>
  <c r="I41" i="4"/>
  <c r="H41" i="4"/>
  <c r="G41" i="4"/>
  <c r="G41" i="5" s="1"/>
  <c r="F41" i="4"/>
  <c r="F41" i="5" s="1"/>
  <c r="E41" i="4"/>
  <c r="E41" i="5" s="1"/>
  <c r="D41" i="4"/>
  <c r="D41" i="5" s="1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N40" i="5" s="1"/>
  <c r="M40" i="4"/>
  <c r="L40" i="4"/>
  <c r="K40" i="4"/>
  <c r="J40" i="4"/>
  <c r="I40" i="4"/>
  <c r="H40" i="4"/>
  <c r="G40" i="4"/>
  <c r="G40" i="5" s="1"/>
  <c r="F40" i="4"/>
  <c r="F40" i="5" s="1"/>
  <c r="E40" i="4"/>
  <c r="D40" i="4"/>
  <c r="D40" i="5" s="1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N39" i="5" s="1"/>
  <c r="M39" i="4"/>
  <c r="L39" i="4"/>
  <c r="K39" i="4"/>
  <c r="J39" i="4"/>
  <c r="I39" i="4"/>
  <c r="H39" i="4"/>
  <c r="G39" i="4"/>
  <c r="F39" i="4"/>
  <c r="F39" i="5" s="1"/>
  <c r="E39" i="4"/>
  <c r="E39" i="5" s="1"/>
  <c r="D39" i="4"/>
  <c r="D39" i="5" s="1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N38" i="5" s="1"/>
  <c r="M38" i="4"/>
  <c r="L38" i="4"/>
  <c r="K38" i="4"/>
  <c r="J38" i="4"/>
  <c r="I38" i="4"/>
  <c r="H38" i="4"/>
  <c r="G38" i="4"/>
  <c r="G38" i="5" s="1"/>
  <c r="F38" i="4"/>
  <c r="F38" i="5" s="1"/>
  <c r="E38" i="4"/>
  <c r="D38" i="4"/>
  <c r="D38" i="5" s="1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N37" i="5" s="1"/>
  <c r="M37" i="4"/>
  <c r="L37" i="4"/>
  <c r="K37" i="4"/>
  <c r="J37" i="4"/>
  <c r="I37" i="4"/>
  <c r="H37" i="4"/>
  <c r="G37" i="4"/>
  <c r="F37" i="4"/>
  <c r="F37" i="5" s="1"/>
  <c r="E37" i="4"/>
  <c r="E37" i="5" s="1"/>
  <c r="D37" i="4"/>
  <c r="D37" i="5" s="1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N36" i="5" s="1"/>
  <c r="M36" i="4"/>
  <c r="L36" i="4"/>
  <c r="K36" i="4"/>
  <c r="J36" i="4"/>
  <c r="I36" i="4"/>
  <c r="H36" i="4"/>
  <c r="G36" i="4"/>
  <c r="G36" i="5" s="1"/>
  <c r="F36" i="4"/>
  <c r="F36" i="5" s="1"/>
  <c r="E36" i="4"/>
  <c r="E36" i="5" s="1"/>
  <c r="D36" i="4"/>
  <c r="D36" i="5" s="1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N35" i="5" s="1"/>
  <c r="M35" i="4"/>
  <c r="L35" i="4"/>
  <c r="K35" i="4"/>
  <c r="J35" i="4"/>
  <c r="I35" i="4"/>
  <c r="H35" i="4"/>
  <c r="G35" i="4"/>
  <c r="G35" i="5" s="1"/>
  <c r="F35" i="4"/>
  <c r="F35" i="5" s="1"/>
  <c r="E35" i="4"/>
  <c r="E35" i="5" s="1"/>
  <c r="D35" i="4"/>
  <c r="D35" i="5" s="1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N34" i="5" s="1"/>
  <c r="M34" i="4"/>
  <c r="L34" i="4"/>
  <c r="K34" i="4"/>
  <c r="J34" i="4"/>
  <c r="I34" i="4"/>
  <c r="H34" i="4"/>
  <c r="G34" i="4"/>
  <c r="G34" i="5" s="1"/>
  <c r="F34" i="4"/>
  <c r="F34" i="5" s="1"/>
  <c r="E34" i="4"/>
  <c r="E34" i="5" s="1"/>
  <c r="D34" i="4"/>
  <c r="D34" i="5" s="1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N33" i="5" s="1"/>
  <c r="M33" i="4"/>
  <c r="L33" i="4"/>
  <c r="K33" i="4"/>
  <c r="J33" i="4"/>
  <c r="I33" i="4"/>
  <c r="H33" i="4"/>
  <c r="G33" i="4"/>
  <c r="G33" i="5" s="1"/>
  <c r="F33" i="4"/>
  <c r="F33" i="5" s="1"/>
  <c r="E33" i="4"/>
  <c r="E33" i="5" s="1"/>
  <c r="D33" i="4"/>
  <c r="D33" i="5" s="1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N32" i="5" s="1"/>
  <c r="M32" i="4"/>
  <c r="L32" i="4"/>
  <c r="K32" i="4"/>
  <c r="J32" i="4"/>
  <c r="I32" i="4"/>
  <c r="H32" i="4"/>
  <c r="G32" i="4"/>
  <c r="G32" i="5" s="1"/>
  <c r="F32" i="4"/>
  <c r="F32" i="5" s="1"/>
  <c r="E32" i="4"/>
  <c r="D32" i="4"/>
  <c r="D32" i="5" s="1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N31" i="5" s="1"/>
  <c r="M31" i="4"/>
  <c r="L31" i="4"/>
  <c r="K31" i="4"/>
  <c r="J31" i="4"/>
  <c r="I31" i="4"/>
  <c r="H31" i="4"/>
  <c r="G31" i="4"/>
  <c r="F31" i="4"/>
  <c r="F31" i="5" s="1"/>
  <c r="E31" i="4"/>
  <c r="E31" i="5" s="1"/>
  <c r="D31" i="4"/>
  <c r="D31" i="5" s="1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N30" i="5" s="1"/>
  <c r="M30" i="4"/>
  <c r="L30" i="4"/>
  <c r="K30" i="4"/>
  <c r="J30" i="4"/>
  <c r="I30" i="4"/>
  <c r="H30" i="4"/>
  <c r="G30" i="4"/>
  <c r="G30" i="5" s="1"/>
  <c r="F30" i="4"/>
  <c r="F30" i="5" s="1"/>
  <c r="E30" i="4"/>
  <c r="D30" i="4"/>
  <c r="D30" i="5" s="1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N29" i="5" s="1"/>
  <c r="M29" i="4"/>
  <c r="L29" i="4"/>
  <c r="K29" i="4"/>
  <c r="J29" i="4"/>
  <c r="I29" i="4"/>
  <c r="H29" i="4"/>
  <c r="G29" i="4"/>
  <c r="F29" i="4"/>
  <c r="F29" i="5" s="1"/>
  <c r="E29" i="4"/>
  <c r="E29" i="5" s="1"/>
  <c r="D29" i="4"/>
  <c r="D29" i="5" s="1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N28" i="5" s="1"/>
  <c r="M28" i="4"/>
  <c r="L28" i="4"/>
  <c r="K28" i="4"/>
  <c r="J28" i="4"/>
  <c r="I28" i="4"/>
  <c r="H28" i="4"/>
  <c r="G28" i="4"/>
  <c r="G28" i="5" s="1"/>
  <c r="F28" i="4"/>
  <c r="F28" i="5" s="1"/>
  <c r="E28" i="4"/>
  <c r="E28" i="5" s="1"/>
  <c r="D28" i="4"/>
  <c r="D28" i="5" s="1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N27" i="5" s="1"/>
  <c r="M27" i="4"/>
  <c r="L27" i="4"/>
  <c r="K27" i="4"/>
  <c r="J27" i="4"/>
  <c r="I27" i="4"/>
  <c r="H27" i="4"/>
  <c r="G27" i="4"/>
  <c r="G27" i="5" s="1"/>
  <c r="F27" i="4"/>
  <c r="F27" i="5" s="1"/>
  <c r="E27" i="4"/>
  <c r="E27" i="5" s="1"/>
  <c r="D27" i="4"/>
  <c r="D27" i="5" s="1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N26" i="5" s="1"/>
  <c r="M26" i="4"/>
  <c r="L26" i="4"/>
  <c r="K26" i="4"/>
  <c r="J26" i="4"/>
  <c r="I26" i="4"/>
  <c r="H26" i="4"/>
  <c r="G26" i="4"/>
  <c r="G26" i="5" s="1"/>
  <c r="F26" i="4"/>
  <c r="F26" i="5" s="1"/>
  <c r="E26" i="4"/>
  <c r="E26" i="5" s="1"/>
  <c r="D26" i="4"/>
  <c r="D26" i="5" s="1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N25" i="5" s="1"/>
  <c r="M25" i="4"/>
  <c r="L25" i="4"/>
  <c r="K25" i="4"/>
  <c r="J25" i="4"/>
  <c r="I25" i="4"/>
  <c r="H25" i="4"/>
  <c r="G25" i="4"/>
  <c r="G25" i="5" s="1"/>
  <c r="F25" i="4"/>
  <c r="F25" i="5" s="1"/>
  <c r="E25" i="4"/>
  <c r="E25" i="5" s="1"/>
  <c r="D25" i="4"/>
  <c r="D25" i="5" s="1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N24" i="5" s="1"/>
  <c r="M24" i="4"/>
  <c r="L24" i="4"/>
  <c r="K24" i="4"/>
  <c r="J24" i="4"/>
  <c r="I24" i="4"/>
  <c r="H24" i="4"/>
  <c r="G24" i="4"/>
  <c r="G24" i="5" s="1"/>
  <c r="F24" i="4"/>
  <c r="F24" i="5" s="1"/>
  <c r="E24" i="4"/>
  <c r="D24" i="4"/>
  <c r="D24" i="5" s="1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N23" i="5" s="1"/>
  <c r="M23" i="4"/>
  <c r="L23" i="4"/>
  <c r="K23" i="4"/>
  <c r="J23" i="4"/>
  <c r="I23" i="4"/>
  <c r="H23" i="4"/>
  <c r="G23" i="4"/>
  <c r="F23" i="4"/>
  <c r="F23" i="5" s="1"/>
  <c r="E23" i="4"/>
  <c r="E23" i="5" s="1"/>
  <c r="D23" i="4"/>
  <c r="D23" i="5" s="1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N22" i="5" s="1"/>
  <c r="M22" i="4"/>
  <c r="L22" i="4"/>
  <c r="K22" i="4"/>
  <c r="J22" i="4"/>
  <c r="I22" i="4"/>
  <c r="H22" i="4"/>
  <c r="G22" i="4"/>
  <c r="G22" i="5" s="1"/>
  <c r="F22" i="4"/>
  <c r="F22" i="5" s="1"/>
  <c r="E22" i="4"/>
  <c r="D22" i="4"/>
  <c r="D22" i="5" s="1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N21" i="5" s="1"/>
  <c r="M21" i="4"/>
  <c r="L21" i="4"/>
  <c r="K21" i="4"/>
  <c r="J21" i="4"/>
  <c r="I21" i="4"/>
  <c r="H21" i="4"/>
  <c r="G21" i="4"/>
  <c r="F21" i="4"/>
  <c r="F21" i="5" s="1"/>
  <c r="E21" i="4"/>
  <c r="E21" i="5" s="1"/>
  <c r="D21" i="4"/>
  <c r="D21" i="5" s="1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N20" i="5" s="1"/>
  <c r="M20" i="4"/>
  <c r="L20" i="4"/>
  <c r="K20" i="4"/>
  <c r="J20" i="4"/>
  <c r="I20" i="4"/>
  <c r="H20" i="4"/>
  <c r="G20" i="4"/>
  <c r="G20" i="5" s="1"/>
  <c r="F20" i="4"/>
  <c r="F20" i="5" s="1"/>
  <c r="E20" i="4"/>
  <c r="E20" i="5" s="1"/>
  <c r="D20" i="4"/>
  <c r="D20" i="5" s="1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N19" i="5" s="1"/>
  <c r="M19" i="4"/>
  <c r="L19" i="4"/>
  <c r="K19" i="4"/>
  <c r="J19" i="4"/>
  <c r="I19" i="4"/>
  <c r="H19" i="4"/>
  <c r="G19" i="4"/>
  <c r="G19" i="5" s="1"/>
  <c r="F19" i="4"/>
  <c r="F19" i="5" s="1"/>
  <c r="E19" i="4"/>
  <c r="E19" i="5" s="1"/>
  <c r="D19" i="4"/>
  <c r="D19" i="5" s="1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N18" i="5" s="1"/>
  <c r="M18" i="4"/>
  <c r="L18" i="4"/>
  <c r="K18" i="4"/>
  <c r="J18" i="4"/>
  <c r="I18" i="4"/>
  <c r="H18" i="4"/>
  <c r="G18" i="4"/>
  <c r="G18" i="5" s="1"/>
  <c r="F18" i="4"/>
  <c r="F18" i="5" s="1"/>
  <c r="E18" i="4"/>
  <c r="E18" i="5" s="1"/>
  <c r="D18" i="4"/>
  <c r="D18" i="5" s="1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N17" i="5" s="1"/>
  <c r="M17" i="4"/>
  <c r="L17" i="4"/>
  <c r="K17" i="4"/>
  <c r="J17" i="4"/>
  <c r="I17" i="4"/>
  <c r="H17" i="4"/>
  <c r="G17" i="4"/>
  <c r="G17" i="5" s="1"/>
  <c r="F17" i="4"/>
  <c r="F17" i="5" s="1"/>
  <c r="E17" i="4"/>
  <c r="E17" i="5" s="1"/>
  <c r="D17" i="4"/>
  <c r="D17" i="5" s="1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N16" i="5" s="1"/>
  <c r="M16" i="4"/>
  <c r="L16" i="4"/>
  <c r="K16" i="4"/>
  <c r="J16" i="4"/>
  <c r="I16" i="4"/>
  <c r="H16" i="4"/>
  <c r="G16" i="4"/>
  <c r="G16" i="5" s="1"/>
  <c r="F16" i="4"/>
  <c r="F16" i="5" s="1"/>
  <c r="E16" i="4"/>
  <c r="D16" i="4"/>
  <c r="D16" i="5" s="1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N15" i="5" s="1"/>
  <c r="M15" i="4"/>
  <c r="L15" i="4"/>
  <c r="K15" i="4"/>
  <c r="J15" i="4"/>
  <c r="I15" i="4"/>
  <c r="H15" i="4"/>
  <c r="G15" i="4"/>
  <c r="F15" i="4"/>
  <c r="F15" i="5" s="1"/>
  <c r="E15" i="4"/>
  <c r="E15" i="5" s="1"/>
  <c r="D15" i="4"/>
  <c r="D15" i="5" s="1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N14" i="5" s="1"/>
  <c r="M14" i="4"/>
  <c r="L14" i="4"/>
  <c r="K14" i="4"/>
  <c r="J14" i="4"/>
  <c r="I14" i="4"/>
  <c r="H14" i="4"/>
  <c r="G14" i="4"/>
  <c r="G14" i="5" s="1"/>
  <c r="F14" i="4"/>
  <c r="F14" i="5" s="1"/>
  <c r="E14" i="4"/>
  <c r="D14" i="4"/>
  <c r="D14" i="5" s="1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N13" i="5" s="1"/>
  <c r="M13" i="4"/>
  <c r="L13" i="4"/>
  <c r="K13" i="4"/>
  <c r="J13" i="4"/>
  <c r="I13" i="4"/>
  <c r="H13" i="4"/>
  <c r="G13" i="4"/>
  <c r="F13" i="4"/>
  <c r="F13" i="5" s="1"/>
  <c r="E13" i="4"/>
  <c r="E13" i="5" s="1"/>
  <c r="D13" i="4"/>
  <c r="D13" i="5" s="1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N12" i="5" s="1"/>
  <c r="M12" i="4"/>
  <c r="L12" i="4"/>
  <c r="K12" i="4"/>
  <c r="J12" i="4"/>
  <c r="I12" i="4"/>
  <c r="H12" i="4"/>
  <c r="G12" i="4"/>
  <c r="G12" i="5" s="1"/>
  <c r="F12" i="4"/>
  <c r="F12" i="5" s="1"/>
  <c r="E12" i="4"/>
  <c r="E12" i="5" s="1"/>
  <c r="D12" i="4"/>
  <c r="D12" i="5" s="1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N11" i="5" s="1"/>
  <c r="M11" i="4"/>
  <c r="L11" i="4"/>
  <c r="K11" i="4"/>
  <c r="J11" i="4"/>
  <c r="I11" i="4"/>
  <c r="H11" i="4"/>
  <c r="G11" i="4"/>
  <c r="G11" i="5" s="1"/>
  <c r="F11" i="4"/>
  <c r="F11" i="5" s="1"/>
  <c r="E11" i="4"/>
  <c r="E11" i="5" s="1"/>
  <c r="D11" i="4"/>
  <c r="D11" i="5" s="1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N10" i="5" s="1"/>
  <c r="M10" i="4"/>
  <c r="L10" i="4"/>
  <c r="K10" i="4"/>
  <c r="J10" i="4"/>
  <c r="I10" i="4"/>
  <c r="H10" i="4"/>
  <c r="G10" i="4"/>
  <c r="G10" i="5" s="1"/>
  <c r="F10" i="4"/>
  <c r="F10" i="5" s="1"/>
  <c r="E10" i="4"/>
  <c r="E10" i="5" s="1"/>
  <c r="D10" i="4"/>
  <c r="D10" i="5" s="1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N9" i="5" s="1"/>
  <c r="M9" i="4"/>
  <c r="L9" i="4"/>
  <c r="K9" i="4"/>
  <c r="J9" i="4"/>
  <c r="I9" i="4"/>
  <c r="H9" i="4"/>
  <c r="G9" i="4"/>
  <c r="G9" i="5" s="1"/>
  <c r="F9" i="4"/>
  <c r="F9" i="5" s="1"/>
  <c r="E9" i="4"/>
  <c r="E9" i="5" s="1"/>
  <c r="D9" i="4"/>
  <c r="D9" i="5" s="1"/>
  <c r="C9" i="4"/>
  <c r="B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N8" i="5" s="1"/>
  <c r="M8" i="4"/>
  <c r="L8" i="4"/>
  <c r="K8" i="4"/>
  <c r="J8" i="4"/>
  <c r="I8" i="4"/>
  <c r="H8" i="4"/>
  <c r="G8" i="4"/>
  <c r="G8" i="5" s="1"/>
  <c r="F8" i="4"/>
  <c r="F8" i="5" s="1"/>
  <c r="E8" i="4"/>
  <c r="D8" i="4"/>
  <c r="D8" i="5" s="1"/>
  <c r="C8" i="4"/>
  <c r="B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N7" i="5" s="1"/>
  <c r="M7" i="4"/>
  <c r="L7" i="4"/>
  <c r="K7" i="4"/>
  <c r="J7" i="4"/>
  <c r="I7" i="4"/>
  <c r="H7" i="4"/>
  <c r="G7" i="4"/>
  <c r="F7" i="4"/>
  <c r="F7" i="5" s="1"/>
  <c r="E7" i="4"/>
  <c r="E7" i="5" s="1"/>
  <c r="D7" i="4"/>
  <c r="D7" i="5" s="1"/>
  <c r="C7" i="4"/>
  <c r="B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N6" i="5" s="1"/>
  <c r="M6" i="4"/>
  <c r="L6" i="4"/>
  <c r="K6" i="4"/>
  <c r="J6" i="4"/>
  <c r="I6" i="4"/>
  <c r="H6" i="4"/>
  <c r="G6" i="4"/>
  <c r="G6" i="5" s="1"/>
  <c r="F6" i="4"/>
  <c r="F6" i="5" s="1"/>
  <c r="E6" i="4"/>
  <c r="D6" i="4"/>
  <c r="D6" i="5" s="1"/>
  <c r="C6" i="4"/>
  <c r="B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N5" i="5" s="1"/>
  <c r="M5" i="4"/>
  <c r="L5" i="4"/>
  <c r="K5" i="4"/>
  <c r="J5" i="4"/>
  <c r="I5" i="4"/>
  <c r="H5" i="4"/>
  <c r="G5" i="4"/>
  <c r="F5" i="4"/>
  <c r="F5" i="5" s="1"/>
  <c r="E5" i="4"/>
  <c r="D5" i="4"/>
  <c r="D5" i="5" s="1"/>
  <c r="C5" i="4"/>
  <c r="B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E4" i="5" s="1"/>
  <c r="D4" i="4"/>
  <c r="C4" i="4"/>
  <c r="B4" i="4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I92" i="3"/>
  <c r="AI89" i="4" s="1"/>
  <c r="AH92" i="3"/>
  <c r="AH89" i="4" s="1"/>
  <c r="AG92" i="3"/>
  <c r="AF92" i="3"/>
  <c r="AF89" i="4" s="1"/>
  <c r="AE92" i="3"/>
  <c r="AE89" i="4" s="1"/>
  <c r="AD92" i="3"/>
  <c r="AD89" i="4" s="1"/>
  <c r="AC92" i="3"/>
  <c r="AC89" i="4" s="1"/>
  <c r="AB92" i="3"/>
  <c r="AB89" i="4" s="1"/>
  <c r="AA92" i="3"/>
  <c r="AA89" i="4" s="1"/>
  <c r="Z92" i="3"/>
  <c r="Z89" i="4" s="1"/>
  <c r="Y92" i="3"/>
  <c r="Y89" i="4" s="1"/>
  <c r="X92" i="3"/>
  <c r="X89" i="4" s="1"/>
  <c r="W92" i="3"/>
  <c r="W89" i="4" s="1"/>
  <c r="V92" i="3"/>
  <c r="V89" i="4" s="1"/>
  <c r="U92" i="3"/>
  <c r="T92" i="3"/>
  <c r="T89" i="4" s="1"/>
  <c r="S92" i="3"/>
  <c r="S89" i="4" s="1"/>
  <c r="R92" i="3"/>
  <c r="R89" i="4" s="1"/>
  <c r="Q92" i="3"/>
  <c r="Q89" i="4" s="1"/>
  <c r="P92" i="3"/>
  <c r="P89" i="4" s="1"/>
  <c r="O92" i="3"/>
  <c r="O89" i="4" s="1"/>
  <c r="N92" i="3"/>
  <c r="N89" i="4" s="1"/>
  <c r="M92" i="3"/>
  <c r="M89" i="4" s="1"/>
  <c r="L92" i="3"/>
  <c r="L89" i="4" s="1"/>
  <c r="K92" i="3"/>
  <c r="K89" i="4" s="1"/>
  <c r="J92" i="3"/>
  <c r="J89" i="4" s="1"/>
  <c r="I92" i="3"/>
  <c r="I89" i="4" s="1"/>
  <c r="H92" i="3"/>
  <c r="H89" i="4" s="1"/>
  <c r="G92" i="3"/>
  <c r="G89" i="4" s="1"/>
  <c r="F92" i="3"/>
  <c r="F89" i="4" s="1"/>
  <c r="E92" i="3"/>
  <c r="E89" i="4" s="1"/>
  <c r="D92" i="3"/>
  <c r="D89" i="4" s="1"/>
  <c r="C92" i="3"/>
  <c r="C89" i="4" s="1"/>
  <c r="B92" i="3"/>
  <c r="B89" i="4" s="1"/>
  <c r="AI91" i="3"/>
  <c r="AI90" i="5" s="1"/>
  <c r="AH91" i="3"/>
  <c r="AH90" i="5" s="1"/>
  <c r="AG91" i="3"/>
  <c r="AG90" i="5" s="1"/>
  <c r="AF91" i="3"/>
  <c r="AF90" i="5" s="1"/>
  <c r="AE91" i="3"/>
  <c r="AE90" i="5" s="1"/>
  <c r="AD91" i="3"/>
  <c r="AD90" i="5" s="1"/>
  <c r="AC91" i="3"/>
  <c r="AC90" i="5" s="1"/>
  <c r="AB91" i="3"/>
  <c r="AB90" i="5" s="1"/>
  <c r="AA91" i="3"/>
  <c r="AA90" i="5" s="1"/>
  <c r="Z91" i="3"/>
  <c r="Z90" i="5" s="1"/>
  <c r="Y91" i="3"/>
  <c r="Y90" i="5" s="1"/>
  <c r="X91" i="3"/>
  <c r="X90" i="5" s="1"/>
  <c r="W91" i="3"/>
  <c r="W90" i="5" s="1"/>
  <c r="V91" i="3"/>
  <c r="V90" i="5" s="1"/>
  <c r="U91" i="3"/>
  <c r="U90" i="5" s="1"/>
  <c r="T91" i="3"/>
  <c r="T90" i="5" s="1"/>
  <c r="S91" i="3"/>
  <c r="S90" i="5" s="1"/>
  <c r="R91" i="3"/>
  <c r="R90" i="5" s="1"/>
  <c r="Q91" i="3"/>
  <c r="Q90" i="5" s="1"/>
  <c r="P91" i="3"/>
  <c r="P90" i="5" s="1"/>
  <c r="O91" i="3"/>
  <c r="O90" i="5" s="1"/>
  <c r="N91" i="3"/>
  <c r="N90" i="5" s="1"/>
  <c r="M91" i="3"/>
  <c r="M90" i="5" s="1"/>
  <c r="L91" i="3"/>
  <c r="L90" i="5" s="1"/>
  <c r="K91" i="3"/>
  <c r="K90" i="5" s="1"/>
  <c r="J91" i="3"/>
  <c r="J90" i="5" s="1"/>
  <c r="I91" i="3"/>
  <c r="I90" i="5" s="1"/>
  <c r="H91" i="3"/>
  <c r="H90" i="5" s="1"/>
  <c r="G91" i="3"/>
  <c r="G90" i="5" s="1"/>
  <c r="F91" i="3"/>
  <c r="F90" i="5" s="1"/>
  <c r="E91" i="3"/>
  <c r="E90" i="5" s="1"/>
  <c r="D91" i="3"/>
  <c r="D90" i="5" s="1"/>
  <c r="C91" i="3"/>
  <c r="C90" i="5" s="1"/>
  <c r="B91" i="3"/>
  <c r="B90" i="5" s="1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P12" i="2"/>
  <c r="AO12" i="2"/>
  <c r="AM12" i="2"/>
  <c r="AL12" i="2"/>
  <c r="AK12" i="2"/>
  <c r="AJ12" i="2"/>
  <c r="AI12" i="2"/>
  <c r="AH12" i="2"/>
  <c r="AG12" i="2"/>
  <c r="AF12" i="2"/>
  <c r="AE12" i="2"/>
  <c r="AD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9" i="5" l="1"/>
  <c r="B90" i="4"/>
  <c r="B92" i="4"/>
  <c r="B91" i="4"/>
  <c r="B4" i="5" s="1"/>
  <c r="F89" i="5"/>
  <c r="F4" i="5"/>
  <c r="F90" i="4"/>
  <c r="F91" i="4"/>
  <c r="F92" i="4"/>
  <c r="J89" i="5"/>
  <c r="J91" i="4"/>
  <c r="J92" i="4"/>
  <c r="J8" i="5" s="1"/>
  <c r="J90" i="4"/>
  <c r="N89" i="5"/>
  <c r="N92" i="4"/>
  <c r="N91" i="4"/>
  <c r="N90" i="4"/>
  <c r="N4" i="5"/>
  <c r="R89" i="5"/>
  <c r="R90" i="4"/>
  <c r="R92" i="4"/>
  <c r="R91" i="4"/>
  <c r="R4" i="5" s="1"/>
  <c r="V89" i="5"/>
  <c r="V4" i="5"/>
  <c r="V90" i="4"/>
  <c r="V92" i="4"/>
  <c r="V91" i="4"/>
  <c r="V6" i="5" s="1"/>
  <c r="Z91" i="4"/>
  <c r="Z4" i="5" s="1"/>
  <c r="Z89" i="5"/>
  <c r="Z92" i="4"/>
  <c r="Z90" i="4"/>
  <c r="AD89" i="5"/>
  <c r="AD92" i="4"/>
  <c r="AD91" i="4"/>
  <c r="AD4" i="5" s="1"/>
  <c r="AD90" i="4"/>
  <c r="AH90" i="4"/>
  <c r="AH92" i="4"/>
  <c r="AH8" i="5" s="1"/>
  <c r="AH89" i="5"/>
  <c r="AH91" i="4"/>
  <c r="AH4" i="5" s="1"/>
  <c r="B6" i="5"/>
  <c r="J6" i="5"/>
  <c r="R6" i="5"/>
  <c r="Z6" i="5"/>
  <c r="AD6" i="5"/>
  <c r="AH6" i="5"/>
  <c r="B8" i="5"/>
  <c r="R8" i="5"/>
  <c r="V8" i="5"/>
  <c r="Z8" i="5"/>
  <c r="B10" i="5"/>
  <c r="J10" i="5"/>
  <c r="R10" i="5"/>
  <c r="Z10" i="5"/>
  <c r="AD10" i="5"/>
  <c r="AH10" i="5"/>
  <c r="B12" i="5"/>
  <c r="R12" i="5"/>
  <c r="V12" i="5"/>
  <c r="Z12" i="5"/>
  <c r="AH12" i="5"/>
  <c r="B14" i="5"/>
  <c r="J14" i="5"/>
  <c r="R14" i="5"/>
  <c r="Z14" i="5"/>
  <c r="AD14" i="5"/>
  <c r="AH14" i="5"/>
  <c r="B16" i="5"/>
  <c r="R16" i="5"/>
  <c r="V16" i="5"/>
  <c r="Z16" i="5"/>
  <c r="AH16" i="5"/>
  <c r="B18" i="5"/>
  <c r="J18" i="5"/>
  <c r="R18" i="5"/>
  <c r="Z18" i="5"/>
  <c r="AD18" i="5"/>
  <c r="AH18" i="5"/>
  <c r="B20" i="5"/>
  <c r="R20" i="5"/>
  <c r="V20" i="5"/>
  <c r="Z20" i="5"/>
  <c r="AH20" i="5"/>
  <c r="B22" i="5"/>
  <c r="J22" i="5"/>
  <c r="R22" i="5"/>
  <c r="Z22" i="5"/>
  <c r="AD22" i="5"/>
  <c r="AH22" i="5"/>
  <c r="B24" i="5"/>
  <c r="R24" i="5"/>
  <c r="V24" i="5"/>
  <c r="Z24" i="5"/>
  <c r="AH24" i="5"/>
  <c r="B26" i="5"/>
  <c r="J26" i="5"/>
  <c r="R26" i="5"/>
  <c r="Z26" i="5"/>
  <c r="AD26" i="5"/>
  <c r="AH26" i="5"/>
  <c r="B28" i="5"/>
  <c r="R28" i="5"/>
  <c r="V28" i="5"/>
  <c r="Z28" i="5"/>
  <c r="AH28" i="5"/>
  <c r="B30" i="5"/>
  <c r="J30" i="5"/>
  <c r="R30" i="5"/>
  <c r="Z30" i="5"/>
  <c r="AD30" i="5"/>
  <c r="AH30" i="5"/>
  <c r="B32" i="5"/>
  <c r="R32" i="5"/>
  <c r="V32" i="5"/>
  <c r="Z32" i="5"/>
  <c r="C91" i="4"/>
  <c r="C89" i="5"/>
  <c r="C92" i="4"/>
  <c r="C28" i="5" s="1"/>
  <c r="C90" i="4"/>
  <c r="O91" i="4"/>
  <c r="O20" i="5" s="1"/>
  <c r="O89" i="5"/>
  <c r="O92" i="4"/>
  <c r="O90" i="4"/>
  <c r="AA89" i="5"/>
  <c r="AA4" i="5"/>
  <c r="AA91" i="4"/>
  <c r="AA90" i="4"/>
  <c r="AA92" i="4"/>
  <c r="AA18" i="5" s="1"/>
  <c r="AI91" i="4"/>
  <c r="AI92" i="4"/>
  <c r="AI89" i="5"/>
  <c r="AI90" i="4"/>
  <c r="M91" i="4"/>
  <c r="U89" i="5"/>
  <c r="AG91" i="4"/>
  <c r="C8" i="5"/>
  <c r="AA8" i="5"/>
  <c r="AI10" i="5"/>
  <c r="C14" i="5"/>
  <c r="AI14" i="5"/>
  <c r="C16" i="5"/>
  <c r="O16" i="5"/>
  <c r="AA16" i="5"/>
  <c r="AA20" i="5"/>
  <c r="AI20" i="5"/>
  <c r="C22" i="5"/>
  <c r="O22" i="5"/>
  <c r="AA22" i="5"/>
  <c r="AI24" i="5"/>
  <c r="AI28" i="5"/>
  <c r="C30" i="5"/>
  <c r="O30" i="5"/>
  <c r="AI30" i="5"/>
  <c r="C32" i="5"/>
  <c r="AI32" i="5"/>
  <c r="C34" i="5"/>
  <c r="AA34" i="5"/>
  <c r="AI34" i="5"/>
  <c r="C36" i="5"/>
  <c r="O36" i="5"/>
  <c r="AA36" i="5"/>
  <c r="O38" i="5"/>
  <c r="AA38" i="5"/>
  <c r="AI38" i="5"/>
  <c r="C40" i="5"/>
  <c r="O40" i="5"/>
  <c r="AI40" i="5"/>
  <c r="C42" i="5"/>
  <c r="AA42" i="5"/>
  <c r="AI42" i="5"/>
  <c r="C44" i="5"/>
  <c r="O44" i="5"/>
  <c r="AA44" i="5"/>
  <c r="O46" i="5"/>
  <c r="AA46" i="5"/>
  <c r="AI46" i="5"/>
  <c r="C48" i="5"/>
  <c r="O48" i="5"/>
  <c r="AI48" i="5"/>
  <c r="C50" i="5"/>
  <c r="AA50" i="5"/>
  <c r="AI50" i="5"/>
  <c r="C52" i="5"/>
  <c r="O52" i="5"/>
  <c r="AA52" i="5"/>
  <c r="G4" i="5"/>
  <c r="G91" i="4"/>
  <c r="G90" i="4"/>
  <c r="G92" i="4"/>
  <c r="G89" i="5"/>
  <c r="S91" i="4"/>
  <c r="S34" i="5" s="1"/>
  <c r="S92" i="4"/>
  <c r="S89" i="5"/>
  <c r="S90" i="4"/>
  <c r="AE91" i="4"/>
  <c r="AE89" i="5"/>
  <c r="AE92" i="4"/>
  <c r="AE32" i="5" s="1"/>
  <c r="AE90" i="4"/>
  <c r="E5" i="5"/>
  <c r="E89" i="5"/>
  <c r="C6" i="5"/>
  <c r="O6" i="5"/>
  <c r="AI8" i="5"/>
  <c r="S14" i="5"/>
  <c r="AI16" i="5"/>
  <c r="C18" i="5"/>
  <c r="O18" i="5"/>
  <c r="C20" i="5"/>
  <c r="S20" i="5"/>
  <c r="AI22" i="5"/>
  <c r="C24" i="5"/>
  <c r="O24" i="5"/>
  <c r="AA24" i="5"/>
  <c r="AI26" i="5"/>
  <c r="O28" i="5"/>
  <c r="AA28" i="5"/>
  <c r="S30" i="5"/>
  <c r="AA30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1" i="5"/>
  <c r="F147" i="5"/>
  <c r="F143" i="5"/>
  <c r="F139" i="5"/>
  <c r="F135" i="5"/>
  <c r="F131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154" i="5"/>
  <c r="F152" i="5"/>
  <c r="F146" i="5"/>
  <c r="F145" i="5"/>
  <c r="F144" i="5"/>
  <c r="F138" i="5"/>
  <c r="F137" i="5"/>
  <c r="F136" i="5"/>
  <c r="F130" i="5"/>
  <c r="F129" i="5"/>
  <c r="F128" i="5"/>
  <c r="F153" i="5"/>
  <c r="F148" i="5"/>
  <c r="F142" i="5"/>
  <c r="F132" i="5"/>
  <c r="F149" i="5"/>
  <c r="F133" i="5"/>
  <c r="F140" i="5"/>
  <c r="F150" i="5"/>
  <c r="F141" i="5"/>
  <c r="F134" i="5"/>
  <c r="R118" i="5"/>
  <c r="R116" i="5"/>
  <c r="R114" i="5"/>
  <c r="R112" i="5"/>
  <c r="R110" i="5"/>
  <c r="R108" i="5"/>
  <c r="R106" i="5"/>
  <c r="R104" i="5"/>
  <c r="R102" i="5"/>
  <c r="R100" i="5"/>
  <c r="R98" i="5"/>
  <c r="R96" i="5"/>
  <c r="R94" i="5"/>
  <c r="R92" i="5"/>
  <c r="V118" i="5"/>
  <c r="V114" i="5"/>
  <c r="V110" i="5"/>
  <c r="V106" i="5"/>
  <c r="V102" i="5"/>
  <c r="V98" i="5"/>
  <c r="V94" i="5"/>
  <c r="V92" i="5"/>
  <c r="Z118" i="5"/>
  <c r="Z116" i="5"/>
  <c r="Z114" i="5"/>
  <c r="Z112" i="5"/>
  <c r="Z110" i="5"/>
  <c r="Z108" i="5"/>
  <c r="Z106" i="5"/>
  <c r="Z104" i="5"/>
  <c r="Z102" i="5"/>
  <c r="Z100" i="5"/>
  <c r="Z98" i="5"/>
  <c r="Z96" i="5"/>
  <c r="Z94" i="5"/>
  <c r="Z92" i="5"/>
  <c r="AD116" i="5"/>
  <c r="AD112" i="5"/>
  <c r="AD108" i="5"/>
  <c r="AD104" i="5"/>
  <c r="AD100" i="5"/>
  <c r="AD96" i="5"/>
  <c r="AD92" i="5"/>
  <c r="AH116" i="5"/>
  <c r="AH114" i="5"/>
  <c r="AH112" i="5"/>
  <c r="AH110" i="5"/>
  <c r="AH108" i="5"/>
  <c r="AH106" i="5"/>
  <c r="AH104" i="5"/>
  <c r="AH102" i="5"/>
  <c r="AH100" i="5"/>
  <c r="AH98" i="5"/>
  <c r="AH96" i="5"/>
  <c r="AH94" i="5"/>
  <c r="AH92" i="5"/>
  <c r="E174" i="5"/>
  <c r="E172" i="5"/>
  <c r="E167" i="5"/>
  <c r="E163" i="5"/>
  <c r="E173" i="5"/>
  <c r="E171" i="5"/>
  <c r="E168" i="5"/>
  <c r="E164" i="5"/>
  <c r="E169" i="5"/>
  <c r="E165" i="5"/>
  <c r="E160" i="5"/>
  <c r="E156" i="5"/>
  <c r="E170" i="5"/>
  <c r="E161" i="5"/>
  <c r="E154" i="5"/>
  <c r="E150" i="5"/>
  <c r="E146" i="5"/>
  <c r="E142" i="5"/>
  <c r="E138" i="5"/>
  <c r="E134" i="5"/>
  <c r="E130" i="5"/>
  <c r="E155" i="5"/>
  <c r="E162" i="5"/>
  <c r="E124" i="5"/>
  <c r="E120" i="5"/>
  <c r="E116" i="5"/>
  <c r="E112" i="5"/>
  <c r="E108" i="5"/>
  <c r="E104" i="5"/>
  <c r="E100" i="5"/>
  <c r="E96" i="5"/>
  <c r="E92" i="5"/>
  <c r="E166" i="5"/>
  <c r="E157" i="5"/>
  <c r="E152" i="5"/>
  <c r="E151" i="5"/>
  <c r="E145" i="5"/>
  <c r="E144" i="5"/>
  <c r="E143" i="5"/>
  <c r="E137" i="5"/>
  <c r="E136" i="5"/>
  <c r="E135" i="5"/>
  <c r="E129" i="5"/>
  <c r="E128" i="5"/>
  <c r="E127" i="5"/>
  <c r="E147" i="5"/>
  <c r="E141" i="5"/>
  <c r="E131" i="5"/>
  <c r="E158" i="5"/>
  <c r="E148" i="5"/>
  <c r="E132" i="5"/>
  <c r="E125" i="5"/>
  <c r="E119" i="5"/>
  <c r="E118" i="5"/>
  <c r="E117" i="5"/>
  <c r="E111" i="5"/>
  <c r="E110" i="5"/>
  <c r="E109" i="5"/>
  <c r="E103" i="5"/>
  <c r="E102" i="5"/>
  <c r="E101" i="5"/>
  <c r="E95" i="5"/>
  <c r="E94" i="5"/>
  <c r="E93" i="5"/>
  <c r="E153" i="5"/>
  <c r="E149" i="5"/>
  <c r="E122" i="5"/>
  <c r="E106" i="5"/>
  <c r="E159" i="5"/>
  <c r="E140" i="5"/>
  <c r="E123" i="5"/>
  <c r="E113" i="5"/>
  <c r="E107" i="5"/>
  <c r="E97" i="5"/>
  <c r="E91" i="5"/>
  <c r="E133" i="5"/>
  <c r="E126" i="5"/>
  <c r="E114" i="5"/>
  <c r="E99" i="5"/>
  <c r="E115" i="5"/>
  <c r="E98" i="5"/>
  <c r="E139" i="5"/>
  <c r="E105" i="5"/>
  <c r="E121" i="5"/>
  <c r="K89" i="5"/>
  <c r="K91" i="4"/>
  <c r="K10" i="5" s="1"/>
  <c r="K90" i="4"/>
  <c r="K92" i="4"/>
  <c r="W91" i="4"/>
  <c r="W36" i="5" s="1"/>
  <c r="W89" i="5"/>
  <c r="W90" i="4"/>
  <c r="W92" i="4"/>
  <c r="Q91" i="4"/>
  <c r="AC91" i="4"/>
  <c r="AC17" i="5" s="1"/>
  <c r="S6" i="5"/>
  <c r="AA6" i="5"/>
  <c r="O8" i="5"/>
  <c r="AE8" i="5"/>
  <c r="C10" i="5"/>
  <c r="O10" i="5"/>
  <c r="AA10" i="5"/>
  <c r="C12" i="5"/>
  <c r="O12" i="5"/>
  <c r="AA12" i="5"/>
  <c r="O14" i="5"/>
  <c r="AA14" i="5"/>
  <c r="S16" i="5"/>
  <c r="AE16" i="5"/>
  <c r="K18" i="5"/>
  <c r="AI18" i="5"/>
  <c r="W20" i="5"/>
  <c r="S22" i="5"/>
  <c r="AE22" i="5"/>
  <c r="S24" i="5"/>
  <c r="AE24" i="5"/>
  <c r="C26" i="5"/>
  <c r="O26" i="5"/>
  <c r="AA26" i="5"/>
  <c r="S28" i="5"/>
  <c r="AE28" i="5"/>
  <c r="K30" i="5"/>
  <c r="AE30" i="5"/>
  <c r="O32" i="5"/>
  <c r="B118" i="5"/>
  <c r="B116" i="5"/>
  <c r="B114" i="5"/>
  <c r="B112" i="5"/>
  <c r="B110" i="5"/>
  <c r="B108" i="5"/>
  <c r="B106" i="5"/>
  <c r="B104" i="5"/>
  <c r="B102" i="5"/>
  <c r="B100" i="5"/>
  <c r="B98" i="5"/>
  <c r="B96" i="5"/>
  <c r="B94" i="5"/>
  <c r="B92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3" i="5"/>
  <c r="N149" i="5"/>
  <c r="N145" i="5"/>
  <c r="N141" i="5"/>
  <c r="N137" i="5"/>
  <c r="N133" i="5"/>
  <c r="N129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154" i="5"/>
  <c r="N152" i="5"/>
  <c r="N151" i="5"/>
  <c r="N144" i="5"/>
  <c r="N143" i="5"/>
  <c r="N136" i="5"/>
  <c r="N135" i="5"/>
  <c r="N128" i="5"/>
  <c r="N127" i="5"/>
  <c r="N150" i="5"/>
  <c r="N142" i="5"/>
  <c r="N134" i="5"/>
  <c r="N146" i="5"/>
  <c r="N140" i="5"/>
  <c r="N130" i="5"/>
  <c r="N147" i="5"/>
  <c r="N131" i="5"/>
  <c r="N148" i="5"/>
  <c r="N139" i="5"/>
  <c r="N138" i="5"/>
  <c r="N132" i="5"/>
  <c r="N155" i="5"/>
  <c r="AD32" i="5"/>
  <c r="AD118" i="5" s="1"/>
  <c r="AH32" i="5"/>
  <c r="AH118" i="5" s="1"/>
  <c r="B34" i="5"/>
  <c r="B120" i="5" s="1"/>
  <c r="J34" i="5"/>
  <c r="R34" i="5"/>
  <c r="R120" i="5" s="1"/>
  <c r="V34" i="5"/>
  <c r="V120" i="5" s="1"/>
  <c r="Z34" i="5"/>
  <c r="Z120" i="5" s="1"/>
  <c r="AD34" i="5"/>
  <c r="AD120" i="5" s="1"/>
  <c r="AH34" i="5"/>
  <c r="AH120" i="5" s="1"/>
  <c r="B36" i="5"/>
  <c r="B122" i="5" s="1"/>
  <c r="J36" i="5"/>
  <c r="R36" i="5"/>
  <c r="R122" i="5" s="1"/>
  <c r="V36" i="5"/>
  <c r="V122" i="5" s="1"/>
  <c r="Z36" i="5"/>
  <c r="Z122" i="5" s="1"/>
  <c r="AD36" i="5"/>
  <c r="AD122" i="5" s="1"/>
  <c r="AH36" i="5"/>
  <c r="AH122" i="5" s="1"/>
  <c r="B38" i="5"/>
  <c r="B124" i="5" s="1"/>
  <c r="J38" i="5"/>
  <c r="R38" i="5"/>
  <c r="R124" i="5" s="1"/>
  <c r="V38" i="5"/>
  <c r="V124" i="5" s="1"/>
  <c r="Z38" i="5"/>
  <c r="Z124" i="5" s="1"/>
  <c r="AD38" i="5"/>
  <c r="AD124" i="5" s="1"/>
  <c r="AH38" i="5"/>
  <c r="AH124" i="5" s="1"/>
  <c r="B40" i="5"/>
  <c r="B126" i="5" s="1"/>
  <c r="J40" i="5"/>
  <c r="R40" i="5"/>
  <c r="R126" i="5" s="1"/>
  <c r="V40" i="5"/>
  <c r="V126" i="5" s="1"/>
  <c r="Z40" i="5"/>
  <c r="Z126" i="5" s="1"/>
  <c r="AD40" i="5"/>
  <c r="AD126" i="5" s="1"/>
  <c r="AH40" i="5"/>
  <c r="AH126" i="5" s="1"/>
  <c r="B42" i="5"/>
  <c r="B128" i="5" s="1"/>
  <c r="J42" i="5"/>
  <c r="R42" i="5"/>
  <c r="R128" i="5" s="1"/>
  <c r="V42" i="5"/>
  <c r="V128" i="5" s="1"/>
  <c r="Z42" i="5"/>
  <c r="Z128" i="5" s="1"/>
  <c r="AD42" i="5"/>
  <c r="AD128" i="5" s="1"/>
  <c r="AH42" i="5"/>
  <c r="AH128" i="5" s="1"/>
  <c r="B44" i="5"/>
  <c r="B130" i="5" s="1"/>
  <c r="J44" i="5"/>
  <c r="R44" i="5"/>
  <c r="R130" i="5" s="1"/>
  <c r="V44" i="5"/>
  <c r="V130" i="5" s="1"/>
  <c r="Z44" i="5"/>
  <c r="Z130" i="5" s="1"/>
  <c r="AD44" i="5"/>
  <c r="AD130" i="5" s="1"/>
  <c r="AH44" i="5"/>
  <c r="AH130" i="5" s="1"/>
  <c r="B46" i="5"/>
  <c r="B132" i="5" s="1"/>
  <c r="J46" i="5"/>
  <c r="R46" i="5"/>
  <c r="R132" i="5" s="1"/>
  <c r="V46" i="5"/>
  <c r="V132" i="5" s="1"/>
  <c r="Z46" i="5"/>
  <c r="Z132" i="5" s="1"/>
  <c r="AD46" i="5"/>
  <c r="AD132" i="5" s="1"/>
  <c r="AH46" i="5"/>
  <c r="AH132" i="5" s="1"/>
  <c r="B48" i="5"/>
  <c r="B134" i="5" s="1"/>
  <c r="J48" i="5"/>
  <c r="R48" i="5"/>
  <c r="R134" i="5" s="1"/>
  <c r="V48" i="5"/>
  <c r="V134" i="5" s="1"/>
  <c r="Z48" i="5"/>
  <c r="Z134" i="5" s="1"/>
  <c r="AD48" i="5"/>
  <c r="AD134" i="5" s="1"/>
  <c r="AH48" i="5"/>
  <c r="AH134" i="5" s="1"/>
  <c r="B50" i="5"/>
  <c r="B136" i="5" s="1"/>
  <c r="J50" i="5"/>
  <c r="R50" i="5"/>
  <c r="R136" i="5" s="1"/>
  <c r="V50" i="5"/>
  <c r="V136" i="5" s="1"/>
  <c r="Z50" i="5"/>
  <c r="Z136" i="5" s="1"/>
  <c r="AD50" i="5"/>
  <c r="AD136" i="5" s="1"/>
  <c r="AH50" i="5"/>
  <c r="AH136" i="5" s="1"/>
  <c r="B52" i="5"/>
  <c r="B138" i="5" s="1"/>
  <c r="J52" i="5"/>
  <c r="R52" i="5"/>
  <c r="R138" i="5" s="1"/>
  <c r="V52" i="5"/>
  <c r="V138" i="5" s="1"/>
  <c r="Z52" i="5"/>
  <c r="Z138" i="5" s="1"/>
  <c r="AD52" i="5"/>
  <c r="AD138" i="5" s="1"/>
  <c r="AH52" i="5"/>
  <c r="AH138" i="5" s="1"/>
  <c r="B54" i="5"/>
  <c r="B140" i="5" s="1"/>
  <c r="J54" i="5"/>
  <c r="R54" i="5"/>
  <c r="R140" i="5" s="1"/>
  <c r="V54" i="5"/>
  <c r="V140" i="5" s="1"/>
  <c r="Z54" i="5"/>
  <c r="Z140" i="5" s="1"/>
  <c r="AD54" i="5"/>
  <c r="AD140" i="5" s="1"/>
  <c r="AH54" i="5"/>
  <c r="AH140" i="5" s="1"/>
  <c r="B56" i="5"/>
  <c r="B142" i="5" s="1"/>
  <c r="J56" i="5"/>
  <c r="R56" i="5"/>
  <c r="R142" i="5" s="1"/>
  <c r="V56" i="5"/>
  <c r="V142" i="5" s="1"/>
  <c r="Z56" i="5"/>
  <c r="Z142" i="5" s="1"/>
  <c r="AD56" i="5"/>
  <c r="AD142" i="5" s="1"/>
  <c r="AH56" i="5"/>
  <c r="AH142" i="5" s="1"/>
  <c r="K54" i="5"/>
  <c r="O54" i="5"/>
  <c r="S54" i="5"/>
  <c r="W54" i="5"/>
  <c r="AA54" i="5"/>
  <c r="AE54" i="5"/>
  <c r="AI54" i="5"/>
  <c r="C56" i="5"/>
  <c r="K56" i="5"/>
  <c r="O56" i="5"/>
  <c r="S56" i="5"/>
  <c r="W56" i="5"/>
  <c r="AA56" i="5"/>
  <c r="AE56" i="5"/>
  <c r="AI56" i="5"/>
  <c r="C58" i="5"/>
  <c r="K58" i="5"/>
  <c r="O58" i="5"/>
  <c r="S58" i="5"/>
  <c r="W58" i="5"/>
  <c r="AA58" i="5"/>
  <c r="AE58" i="5"/>
  <c r="AI58" i="5"/>
  <c r="C60" i="5"/>
  <c r="K60" i="5"/>
  <c r="O60" i="5"/>
  <c r="S60" i="5"/>
  <c r="W60" i="5"/>
  <c r="AA60" i="5"/>
  <c r="AE60" i="5"/>
  <c r="AI60" i="5"/>
  <c r="C62" i="5"/>
  <c r="K62" i="5"/>
  <c r="O62" i="5"/>
  <c r="S62" i="5"/>
  <c r="W62" i="5"/>
  <c r="AA62" i="5"/>
  <c r="AE62" i="5"/>
  <c r="AI62" i="5"/>
  <c r="C64" i="5"/>
  <c r="K64" i="5"/>
  <c r="O64" i="5"/>
  <c r="S64" i="5"/>
  <c r="W64" i="5"/>
  <c r="AA64" i="5"/>
  <c r="AE64" i="5"/>
  <c r="AI64" i="5"/>
  <c r="C66" i="5"/>
  <c r="K66" i="5"/>
  <c r="O66" i="5"/>
  <c r="S66" i="5"/>
  <c r="W66" i="5"/>
  <c r="AA66" i="5"/>
  <c r="AE66" i="5"/>
  <c r="AI66" i="5"/>
  <c r="C68" i="5"/>
  <c r="K68" i="5"/>
  <c r="O68" i="5"/>
  <c r="S68" i="5"/>
  <c r="W68" i="5"/>
  <c r="AA68" i="5"/>
  <c r="AE68" i="5"/>
  <c r="AI68" i="5"/>
  <c r="C70" i="5"/>
  <c r="K70" i="5"/>
  <c r="O70" i="5"/>
  <c r="S70" i="5"/>
  <c r="W70" i="5"/>
  <c r="AA70" i="5"/>
  <c r="AE70" i="5"/>
  <c r="AI70" i="5"/>
  <c r="C72" i="5"/>
  <c r="K72" i="5"/>
  <c r="O72" i="5"/>
  <c r="S72" i="5"/>
  <c r="W72" i="5"/>
  <c r="AA72" i="5"/>
  <c r="AE72" i="5"/>
  <c r="AI72" i="5"/>
  <c r="C74" i="5"/>
  <c r="K74" i="5"/>
  <c r="O74" i="5"/>
  <c r="S74" i="5"/>
  <c r="W74" i="5"/>
  <c r="AA74" i="5"/>
  <c r="AE74" i="5"/>
  <c r="AI74" i="5"/>
  <c r="C76" i="5"/>
  <c r="K76" i="5"/>
  <c r="O76" i="5"/>
  <c r="S76" i="5"/>
  <c r="W76" i="5"/>
  <c r="AA76" i="5"/>
  <c r="AE76" i="5"/>
  <c r="AI76" i="5"/>
  <c r="C78" i="5"/>
  <c r="K78" i="5"/>
  <c r="O78" i="5"/>
  <c r="S78" i="5"/>
  <c r="W78" i="5"/>
  <c r="AA78" i="5"/>
  <c r="H89" i="5"/>
  <c r="H92" i="4"/>
  <c r="H90" i="4"/>
  <c r="H4" i="5"/>
  <c r="H91" i="4"/>
  <c r="H35" i="5" s="1"/>
  <c r="P89" i="5"/>
  <c r="P91" i="4"/>
  <c r="P35" i="5" s="1"/>
  <c r="P90" i="4"/>
  <c r="P92" i="4"/>
  <c r="X89" i="5"/>
  <c r="X92" i="4"/>
  <c r="X8" i="5" s="1"/>
  <c r="X91" i="4"/>
  <c r="X90" i="4"/>
  <c r="B5" i="5"/>
  <c r="B91" i="5" s="1"/>
  <c r="J5" i="5"/>
  <c r="R5" i="5"/>
  <c r="R91" i="5" s="1"/>
  <c r="Z5" i="5"/>
  <c r="Z91" i="5" s="1"/>
  <c r="AH5" i="5"/>
  <c r="AH91" i="5" s="1"/>
  <c r="H6" i="5"/>
  <c r="X6" i="5"/>
  <c r="V7" i="5"/>
  <c r="V93" i="5" s="1"/>
  <c r="Z7" i="5"/>
  <c r="Z93" i="5" s="1"/>
  <c r="AH7" i="5"/>
  <c r="AH93" i="5" s="1"/>
  <c r="H8" i="5"/>
  <c r="J9" i="5"/>
  <c r="R9" i="5"/>
  <c r="R95" i="5" s="1"/>
  <c r="Z9" i="5"/>
  <c r="Z95" i="5" s="1"/>
  <c r="AH9" i="5"/>
  <c r="AH95" i="5" s="1"/>
  <c r="H10" i="5"/>
  <c r="V11" i="5"/>
  <c r="V97" i="5" s="1"/>
  <c r="AD11" i="5"/>
  <c r="AD97" i="5" s="1"/>
  <c r="X12" i="5"/>
  <c r="J13" i="5"/>
  <c r="R13" i="5"/>
  <c r="R99" i="5" s="1"/>
  <c r="Z13" i="5"/>
  <c r="Z99" i="5" s="1"/>
  <c r="AH13" i="5"/>
  <c r="AH99" i="5" s="1"/>
  <c r="H14" i="5"/>
  <c r="P14" i="5"/>
  <c r="X14" i="5"/>
  <c r="J15" i="5"/>
  <c r="R15" i="5"/>
  <c r="R101" i="5" s="1"/>
  <c r="Z15" i="5"/>
  <c r="Z101" i="5" s="1"/>
  <c r="AH15" i="5"/>
  <c r="AH101" i="5" s="1"/>
  <c r="H16" i="5"/>
  <c r="P16" i="5"/>
  <c r="X16" i="5"/>
  <c r="V17" i="5"/>
  <c r="V103" i="5" s="1"/>
  <c r="Z17" i="5"/>
  <c r="Z103" i="5" s="1"/>
  <c r="AH17" i="5"/>
  <c r="AH103" i="5" s="1"/>
  <c r="H18" i="5"/>
  <c r="X18" i="5"/>
  <c r="J19" i="5"/>
  <c r="R19" i="5"/>
  <c r="R105" i="5" s="1"/>
  <c r="Z19" i="5"/>
  <c r="Z105" i="5" s="1"/>
  <c r="AH19" i="5"/>
  <c r="AH105" i="5" s="1"/>
  <c r="H20" i="5"/>
  <c r="X20" i="5"/>
  <c r="V21" i="5"/>
  <c r="V107" i="5" s="1"/>
  <c r="AD21" i="5"/>
  <c r="AD107" i="5" s="1"/>
  <c r="B23" i="5"/>
  <c r="B109" i="5" s="1"/>
  <c r="J23" i="5"/>
  <c r="R23" i="5"/>
  <c r="R109" i="5" s="1"/>
  <c r="Z23" i="5"/>
  <c r="Z109" i="5" s="1"/>
  <c r="AH23" i="5"/>
  <c r="AH109" i="5" s="1"/>
  <c r="H24" i="5"/>
  <c r="P24" i="5"/>
  <c r="B25" i="5"/>
  <c r="B111" i="5" s="1"/>
  <c r="V25" i="5"/>
  <c r="V111" i="5" s="1"/>
  <c r="AD25" i="5"/>
  <c r="AD111" i="5" s="1"/>
  <c r="B27" i="5"/>
  <c r="B113" i="5" s="1"/>
  <c r="J27" i="5"/>
  <c r="D89" i="5"/>
  <c r="D91" i="4"/>
  <c r="D92" i="4"/>
  <c r="D90" i="4"/>
  <c r="D4" i="5"/>
  <c r="L89" i="5"/>
  <c r="L90" i="4"/>
  <c r="L92" i="4"/>
  <c r="L22" i="5" s="1"/>
  <c r="L91" i="4"/>
  <c r="L33" i="5" s="1"/>
  <c r="T89" i="5"/>
  <c r="T91" i="4"/>
  <c r="T4" i="5"/>
  <c r="T92" i="4"/>
  <c r="T90" i="4"/>
  <c r="AB89" i="5"/>
  <c r="AB4" i="5"/>
  <c r="AB90" i="4"/>
  <c r="AB92" i="4"/>
  <c r="AB91" i="4"/>
  <c r="AF89" i="5"/>
  <c r="AF91" i="4"/>
  <c r="AF12" i="5" s="1"/>
  <c r="AF90" i="4"/>
  <c r="AF92" i="4"/>
  <c r="V5" i="5"/>
  <c r="V91" i="5" s="1"/>
  <c r="AD5" i="5"/>
  <c r="AD91" i="5" s="1"/>
  <c r="L6" i="5"/>
  <c r="T6" i="5"/>
  <c r="AB6" i="5"/>
  <c r="B7" i="5"/>
  <c r="B93" i="5" s="1"/>
  <c r="J7" i="5"/>
  <c r="R7" i="5"/>
  <c r="R93" i="5" s="1"/>
  <c r="AD7" i="5"/>
  <c r="AD93" i="5" s="1"/>
  <c r="T8" i="5"/>
  <c r="AB8" i="5"/>
  <c r="B9" i="5"/>
  <c r="B95" i="5" s="1"/>
  <c r="V9" i="5"/>
  <c r="V95" i="5" s="1"/>
  <c r="AD9" i="5"/>
  <c r="AD95" i="5" s="1"/>
  <c r="L10" i="5"/>
  <c r="T10" i="5"/>
  <c r="B11" i="5"/>
  <c r="B97" i="5" s="1"/>
  <c r="J11" i="5"/>
  <c r="R11" i="5"/>
  <c r="R97" i="5" s="1"/>
  <c r="Z11" i="5"/>
  <c r="Z97" i="5" s="1"/>
  <c r="AH11" i="5"/>
  <c r="AH97" i="5" s="1"/>
  <c r="H12" i="5"/>
  <c r="P12" i="5"/>
  <c r="B13" i="5"/>
  <c r="B99" i="5" s="1"/>
  <c r="V13" i="5"/>
  <c r="V99" i="5" s="1"/>
  <c r="AD13" i="5"/>
  <c r="AD99" i="5" s="1"/>
  <c r="T14" i="5"/>
  <c r="AB14" i="5"/>
  <c r="B15" i="5"/>
  <c r="B101" i="5" s="1"/>
  <c r="V15" i="5"/>
  <c r="V101" i="5" s="1"/>
  <c r="AD15" i="5"/>
  <c r="AD101" i="5" s="1"/>
  <c r="L16" i="5"/>
  <c r="T16" i="5"/>
  <c r="B17" i="5"/>
  <c r="B103" i="5" s="1"/>
  <c r="J17" i="5"/>
  <c r="R17" i="5"/>
  <c r="R103" i="5" s="1"/>
  <c r="AD17" i="5"/>
  <c r="AD103" i="5" s="1"/>
  <c r="L18" i="5"/>
  <c r="T18" i="5"/>
  <c r="AB18" i="5"/>
  <c r="B19" i="5"/>
  <c r="B105" i="5" s="1"/>
  <c r="V19" i="5"/>
  <c r="V105" i="5" s="1"/>
  <c r="AD19" i="5"/>
  <c r="AD105" i="5" s="1"/>
  <c r="L20" i="5"/>
  <c r="T20" i="5"/>
  <c r="AB20" i="5"/>
  <c r="B21" i="5"/>
  <c r="B107" i="5" s="1"/>
  <c r="J21" i="5"/>
  <c r="R21" i="5"/>
  <c r="R107" i="5" s="1"/>
  <c r="Z21" i="5"/>
  <c r="Z107" i="5" s="1"/>
  <c r="AH21" i="5"/>
  <c r="AH107" i="5" s="1"/>
  <c r="H22" i="5"/>
  <c r="P22" i="5"/>
  <c r="X22" i="5"/>
  <c r="AF22" i="5"/>
  <c r="V23" i="5"/>
  <c r="V109" i="5" s="1"/>
  <c r="AD23" i="5"/>
  <c r="AD109" i="5" s="1"/>
  <c r="L24" i="5"/>
  <c r="X24" i="5"/>
  <c r="AF24" i="5"/>
  <c r="J25" i="5"/>
  <c r="R25" i="5"/>
  <c r="R111" i="5" s="1"/>
  <c r="Z25" i="5"/>
  <c r="Z111" i="5" s="1"/>
  <c r="AH25" i="5"/>
  <c r="AH111" i="5" s="1"/>
  <c r="H26" i="5"/>
  <c r="P26" i="5"/>
  <c r="X26" i="5"/>
  <c r="AF26" i="5"/>
  <c r="AE78" i="5"/>
  <c r="AI78" i="5"/>
  <c r="C80" i="5"/>
  <c r="K80" i="5"/>
  <c r="O80" i="5"/>
  <c r="S80" i="5"/>
  <c r="W80" i="5"/>
  <c r="AA80" i="5"/>
  <c r="AE80" i="5"/>
  <c r="AI80" i="5"/>
  <c r="C82" i="5"/>
  <c r="K82" i="5"/>
  <c r="O82" i="5"/>
  <c r="S82" i="5"/>
  <c r="W82" i="5"/>
  <c r="AA82" i="5"/>
  <c r="AE82" i="5"/>
  <c r="AI82" i="5"/>
  <c r="C84" i="5"/>
  <c r="K84" i="5"/>
  <c r="O84" i="5"/>
  <c r="S84" i="5"/>
  <c r="W84" i="5"/>
  <c r="AA84" i="5"/>
  <c r="AE84" i="5"/>
  <c r="AI84" i="5"/>
  <c r="C86" i="5"/>
  <c r="K86" i="5"/>
  <c r="O86" i="5"/>
  <c r="S86" i="5"/>
  <c r="W86" i="5"/>
  <c r="AA86" i="5"/>
  <c r="AE86" i="5"/>
  <c r="AI86" i="5"/>
  <c r="C88" i="5"/>
  <c r="K88" i="5"/>
  <c r="O88" i="5"/>
  <c r="S88" i="5"/>
  <c r="W88" i="5"/>
  <c r="AA88" i="5"/>
  <c r="AE88" i="5"/>
  <c r="AI88" i="5"/>
  <c r="R27" i="5"/>
  <c r="R113" i="5" s="1"/>
  <c r="V27" i="5"/>
  <c r="V113" i="5" s="1"/>
  <c r="Z27" i="5"/>
  <c r="Z113" i="5" s="1"/>
  <c r="AD27" i="5"/>
  <c r="AD113" i="5" s="1"/>
  <c r="AH27" i="5"/>
  <c r="AH113" i="5" s="1"/>
  <c r="H28" i="5"/>
  <c r="L28" i="5"/>
  <c r="P28" i="5"/>
  <c r="T28" i="5"/>
  <c r="X28" i="5"/>
  <c r="AB28" i="5"/>
  <c r="AF28" i="5"/>
  <c r="B29" i="5"/>
  <c r="B115" i="5" s="1"/>
  <c r="J29" i="5"/>
  <c r="R29" i="5"/>
  <c r="R115" i="5" s="1"/>
  <c r="V29" i="5"/>
  <c r="V115" i="5" s="1"/>
  <c r="Z29" i="5"/>
  <c r="Z115" i="5" s="1"/>
  <c r="AD29" i="5"/>
  <c r="AD115" i="5" s="1"/>
  <c r="AH29" i="5"/>
  <c r="AH115" i="5" s="1"/>
  <c r="H30" i="5"/>
  <c r="L30" i="5"/>
  <c r="P30" i="5"/>
  <c r="T30" i="5"/>
  <c r="X30" i="5"/>
  <c r="AB30" i="5"/>
  <c r="R31" i="5"/>
  <c r="R117" i="5" s="1"/>
  <c r="P32" i="5"/>
  <c r="L34" i="5"/>
  <c r="J35" i="5"/>
  <c r="H36" i="5"/>
  <c r="B39" i="5"/>
  <c r="B125" i="5" s="1"/>
  <c r="AH39" i="5"/>
  <c r="AH125" i="5" s="1"/>
  <c r="AF40" i="5"/>
  <c r="AB42" i="5"/>
  <c r="Z43" i="5"/>
  <c r="Z129" i="5" s="1"/>
  <c r="X44" i="5"/>
  <c r="V45" i="5"/>
  <c r="V131" i="5" s="1"/>
  <c r="T46" i="5"/>
  <c r="P48" i="5"/>
  <c r="J49" i="5"/>
  <c r="AB50" i="5"/>
  <c r="V51" i="5"/>
  <c r="V137" i="5" s="1"/>
  <c r="B55" i="5"/>
  <c r="B141" i="5" s="1"/>
  <c r="AH55" i="5"/>
  <c r="AH141" i="5" s="1"/>
  <c r="AF56" i="5"/>
  <c r="Z57" i="5"/>
  <c r="Z143" i="5" s="1"/>
  <c r="L58" i="5"/>
  <c r="X60" i="5"/>
  <c r="V61" i="5"/>
  <c r="V147" i="5" s="1"/>
  <c r="T62" i="5"/>
  <c r="R63" i="5"/>
  <c r="R149" i="5" s="1"/>
  <c r="AB66" i="5"/>
  <c r="H57" i="5"/>
  <c r="L57" i="5"/>
  <c r="P57" i="5"/>
  <c r="T57" i="5"/>
  <c r="X57" i="5"/>
  <c r="AB57" i="5"/>
  <c r="AF57" i="5"/>
  <c r="B58" i="5"/>
  <c r="B144" i="5" s="1"/>
  <c r="J58" i="5"/>
  <c r="R58" i="5"/>
  <c r="R144" i="5" s="1"/>
  <c r="V58" i="5"/>
  <c r="V144" i="5" s="1"/>
  <c r="Z58" i="5"/>
  <c r="Z144" i="5" s="1"/>
  <c r="AD58" i="5"/>
  <c r="AD144" i="5" s="1"/>
  <c r="AH58" i="5"/>
  <c r="AH144" i="5" s="1"/>
  <c r="H59" i="5"/>
  <c r="L59" i="5"/>
  <c r="P59" i="5"/>
  <c r="T59" i="5"/>
  <c r="X59" i="5"/>
  <c r="AB59" i="5"/>
  <c r="AF59" i="5"/>
  <c r="B60" i="5"/>
  <c r="B146" i="5" s="1"/>
  <c r="J60" i="5"/>
  <c r="R60" i="5"/>
  <c r="R146" i="5" s="1"/>
  <c r="V60" i="5"/>
  <c r="V146" i="5" s="1"/>
  <c r="Z60" i="5"/>
  <c r="Z146" i="5" s="1"/>
  <c r="AD60" i="5"/>
  <c r="AD146" i="5" s="1"/>
  <c r="AH60" i="5"/>
  <c r="AH146" i="5" s="1"/>
  <c r="H61" i="5"/>
  <c r="L61" i="5"/>
  <c r="P61" i="5"/>
  <c r="T61" i="5"/>
  <c r="X61" i="5"/>
  <c r="AB61" i="5"/>
  <c r="AF61" i="5"/>
  <c r="B62" i="5"/>
  <c r="B148" i="5" s="1"/>
  <c r="J62" i="5"/>
  <c r="R62" i="5"/>
  <c r="R148" i="5" s="1"/>
  <c r="V62" i="5"/>
  <c r="V148" i="5" s="1"/>
  <c r="Z62" i="5"/>
  <c r="Z148" i="5" s="1"/>
  <c r="AD62" i="5"/>
  <c r="AD148" i="5" s="1"/>
  <c r="AH62" i="5"/>
  <c r="AH148" i="5" s="1"/>
  <c r="H63" i="5"/>
  <c r="L63" i="5"/>
  <c r="P63" i="5"/>
  <c r="T63" i="5"/>
  <c r="X63" i="5"/>
  <c r="AB63" i="5"/>
  <c r="AF63" i="5"/>
  <c r="B64" i="5"/>
  <c r="B150" i="5" s="1"/>
  <c r="J64" i="5"/>
  <c r="R64" i="5"/>
  <c r="R150" i="5" s="1"/>
  <c r="Z64" i="5"/>
  <c r="Z150" i="5" s="1"/>
  <c r="T65" i="5"/>
  <c r="X67" i="5"/>
  <c r="R68" i="5"/>
  <c r="R154" i="5" s="1"/>
  <c r="R70" i="5"/>
  <c r="R156" i="5" s="1"/>
  <c r="T71" i="5"/>
  <c r="P73" i="5"/>
  <c r="X75" i="5"/>
  <c r="B31" i="5"/>
  <c r="B117" i="5" s="1"/>
  <c r="V31" i="5"/>
  <c r="V117" i="5" s="1"/>
  <c r="AD31" i="5"/>
  <c r="AD117" i="5" s="1"/>
  <c r="L32" i="5"/>
  <c r="X32" i="5"/>
  <c r="AF32" i="5"/>
  <c r="J33" i="5"/>
  <c r="V33" i="5"/>
  <c r="V119" i="5" s="1"/>
  <c r="AD33" i="5"/>
  <c r="AD119" i="5" s="1"/>
  <c r="P34" i="5"/>
  <c r="X34" i="5"/>
  <c r="AF34" i="5"/>
  <c r="Z35" i="5"/>
  <c r="Z121" i="5" s="1"/>
  <c r="AD35" i="5"/>
  <c r="AD121" i="5" s="1"/>
  <c r="L36" i="5"/>
  <c r="X36" i="5"/>
  <c r="AF36" i="5"/>
  <c r="V37" i="5"/>
  <c r="V123" i="5" s="1"/>
  <c r="AH37" i="5"/>
  <c r="AH123" i="5" s="1"/>
  <c r="H38" i="5"/>
  <c r="T38" i="5"/>
  <c r="AF38" i="5"/>
  <c r="V39" i="5"/>
  <c r="V125" i="5" s="1"/>
  <c r="AD39" i="5"/>
  <c r="AD125" i="5" s="1"/>
  <c r="H40" i="5"/>
  <c r="P40" i="5"/>
  <c r="X40" i="5"/>
  <c r="V41" i="5"/>
  <c r="V127" i="5" s="1"/>
  <c r="AH41" i="5"/>
  <c r="AH127" i="5" s="1"/>
  <c r="H42" i="5"/>
  <c r="P42" i="5"/>
  <c r="X42" i="5"/>
  <c r="AF42" i="5"/>
  <c r="R43" i="5"/>
  <c r="R129" i="5" s="1"/>
  <c r="AD43" i="5"/>
  <c r="AD129" i="5" s="1"/>
  <c r="H44" i="5"/>
  <c r="L44" i="5"/>
  <c r="T44" i="5"/>
  <c r="AB44" i="5"/>
  <c r="AF44" i="5"/>
  <c r="B45" i="5"/>
  <c r="B131" i="5" s="1"/>
  <c r="J45" i="5"/>
  <c r="R45" i="5"/>
  <c r="R131" i="5" s="1"/>
  <c r="Z45" i="5"/>
  <c r="Z131" i="5" s="1"/>
  <c r="AD45" i="5"/>
  <c r="AD131" i="5" s="1"/>
  <c r="AH45" i="5"/>
  <c r="AH131" i="5" s="1"/>
  <c r="H46" i="5"/>
  <c r="L46" i="5"/>
  <c r="P46" i="5"/>
  <c r="X46" i="5"/>
  <c r="AB46" i="5"/>
  <c r="AF46" i="5"/>
  <c r="B47" i="5"/>
  <c r="B133" i="5" s="1"/>
  <c r="J47" i="5"/>
  <c r="V47" i="5"/>
  <c r="V133" i="5" s="1"/>
  <c r="Z47" i="5"/>
  <c r="Z133" i="5" s="1"/>
  <c r="AD47" i="5"/>
  <c r="AD133" i="5" s="1"/>
  <c r="AH47" i="5"/>
  <c r="AH133" i="5" s="1"/>
  <c r="H48" i="5"/>
  <c r="L48" i="5"/>
  <c r="T48" i="5"/>
  <c r="X48" i="5"/>
  <c r="AB48" i="5"/>
  <c r="AF48" i="5"/>
  <c r="B49" i="5"/>
  <c r="B135" i="5" s="1"/>
  <c r="R49" i="5"/>
  <c r="R135" i="5" s="1"/>
  <c r="V49" i="5"/>
  <c r="V135" i="5" s="1"/>
  <c r="Z49" i="5"/>
  <c r="Z135" i="5" s="1"/>
  <c r="AD49" i="5"/>
  <c r="AD135" i="5" s="1"/>
  <c r="AH49" i="5"/>
  <c r="AH135" i="5" s="1"/>
  <c r="H50" i="5"/>
  <c r="L50" i="5"/>
  <c r="P50" i="5"/>
  <c r="T50" i="5"/>
  <c r="X50" i="5"/>
  <c r="AF50" i="5"/>
  <c r="B51" i="5"/>
  <c r="B137" i="5" s="1"/>
  <c r="J51" i="5"/>
  <c r="R51" i="5"/>
  <c r="R137" i="5" s="1"/>
  <c r="Z51" i="5"/>
  <c r="Z137" i="5" s="1"/>
  <c r="AD51" i="5"/>
  <c r="AD137" i="5" s="1"/>
  <c r="AH51" i="5"/>
  <c r="AH137" i="5" s="1"/>
  <c r="L52" i="5"/>
  <c r="P52" i="5"/>
  <c r="T52" i="5"/>
  <c r="X52" i="5"/>
  <c r="AB52" i="5"/>
  <c r="AF52" i="5"/>
  <c r="B53" i="5"/>
  <c r="B139" i="5" s="1"/>
  <c r="J53" i="5"/>
  <c r="R53" i="5"/>
  <c r="R139" i="5" s="1"/>
  <c r="V53" i="5"/>
  <c r="V139" i="5" s="1"/>
  <c r="Z53" i="5"/>
  <c r="Z139" i="5" s="1"/>
  <c r="AD53" i="5"/>
  <c r="AD139" i="5" s="1"/>
  <c r="AH53" i="5"/>
  <c r="AH139" i="5" s="1"/>
  <c r="H54" i="5"/>
  <c r="L54" i="5"/>
  <c r="P54" i="5"/>
  <c r="T54" i="5"/>
  <c r="X54" i="5"/>
  <c r="AB54" i="5"/>
  <c r="AF54" i="5"/>
  <c r="J55" i="5"/>
  <c r="R55" i="5"/>
  <c r="R141" i="5" s="1"/>
  <c r="V55" i="5"/>
  <c r="V141" i="5" s="1"/>
  <c r="Z55" i="5"/>
  <c r="Z141" i="5" s="1"/>
  <c r="AD55" i="5"/>
  <c r="AD141" i="5" s="1"/>
  <c r="H56" i="5"/>
  <c r="L56" i="5"/>
  <c r="P56" i="5"/>
  <c r="T56" i="5"/>
  <c r="X56" i="5"/>
  <c r="AB56" i="5"/>
  <c r="B57" i="5"/>
  <c r="B143" i="5" s="1"/>
  <c r="J57" i="5"/>
  <c r="R57" i="5"/>
  <c r="R143" i="5" s="1"/>
  <c r="V57" i="5"/>
  <c r="V143" i="5" s="1"/>
  <c r="AD57" i="5"/>
  <c r="AD143" i="5" s="1"/>
  <c r="AH57" i="5"/>
  <c r="AH143" i="5" s="1"/>
  <c r="H58" i="5"/>
  <c r="P58" i="5"/>
  <c r="T58" i="5"/>
  <c r="X58" i="5"/>
  <c r="AB58" i="5"/>
  <c r="AF58" i="5"/>
  <c r="B59" i="5"/>
  <c r="B145" i="5" s="1"/>
  <c r="J59" i="5"/>
  <c r="R59" i="5"/>
  <c r="R145" i="5" s="1"/>
  <c r="V59" i="5"/>
  <c r="V145" i="5" s="1"/>
  <c r="Z59" i="5"/>
  <c r="Z145" i="5" s="1"/>
  <c r="AD59" i="5"/>
  <c r="AD145" i="5" s="1"/>
  <c r="AH59" i="5"/>
  <c r="AH145" i="5" s="1"/>
  <c r="H60" i="5"/>
  <c r="L60" i="5"/>
  <c r="P60" i="5"/>
  <c r="T60" i="5"/>
  <c r="AB60" i="5"/>
  <c r="AF60" i="5"/>
  <c r="B61" i="5"/>
  <c r="B147" i="5" s="1"/>
  <c r="J61" i="5"/>
  <c r="R61" i="5"/>
  <c r="R147" i="5" s="1"/>
  <c r="Z61" i="5"/>
  <c r="Z147" i="5" s="1"/>
  <c r="AD61" i="5"/>
  <c r="AD147" i="5" s="1"/>
  <c r="AH61" i="5"/>
  <c r="AH147" i="5" s="1"/>
  <c r="H62" i="5"/>
  <c r="L62" i="5"/>
  <c r="P62" i="5"/>
  <c r="X62" i="5"/>
  <c r="AB62" i="5"/>
  <c r="AF62" i="5"/>
  <c r="B63" i="5"/>
  <c r="B149" i="5" s="1"/>
  <c r="J63" i="5"/>
  <c r="V63" i="5"/>
  <c r="V149" i="5" s="1"/>
  <c r="Z63" i="5"/>
  <c r="Z149" i="5" s="1"/>
  <c r="AD63" i="5"/>
  <c r="AD149" i="5" s="1"/>
  <c r="AH63" i="5"/>
  <c r="AH149" i="5" s="1"/>
  <c r="H64" i="5"/>
  <c r="L64" i="5"/>
  <c r="T64" i="5"/>
  <c r="X64" i="5"/>
  <c r="AB64" i="5"/>
  <c r="AF64" i="5"/>
  <c r="B65" i="5"/>
  <c r="B151" i="5" s="1"/>
  <c r="R65" i="5"/>
  <c r="R151" i="5" s="1"/>
  <c r="V65" i="5"/>
  <c r="V151" i="5" s="1"/>
  <c r="Z65" i="5"/>
  <c r="Z151" i="5" s="1"/>
  <c r="AD65" i="5"/>
  <c r="AD151" i="5" s="1"/>
  <c r="AH65" i="5"/>
  <c r="AH151" i="5" s="1"/>
  <c r="H66" i="5"/>
  <c r="L66" i="5"/>
  <c r="P66" i="5"/>
  <c r="T66" i="5"/>
  <c r="X66" i="5"/>
  <c r="AF66" i="5"/>
  <c r="B67" i="5"/>
  <c r="B153" i="5" s="1"/>
  <c r="J67" i="5"/>
  <c r="R67" i="5"/>
  <c r="R153" i="5" s="1"/>
  <c r="V67" i="5"/>
  <c r="V153" i="5" s="1"/>
  <c r="Z67" i="5"/>
  <c r="Z153" i="5" s="1"/>
  <c r="AD67" i="5"/>
  <c r="AD153" i="5" s="1"/>
  <c r="AH67" i="5"/>
  <c r="AH153" i="5" s="1"/>
  <c r="H68" i="5"/>
  <c r="L68" i="5"/>
  <c r="P68" i="5"/>
  <c r="T68" i="5"/>
  <c r="X68" i="5"/>
  <c r="AB68" i="5"/>
  <c r="AF68" i="5"/>
  <c r="B69" i="5"/>
  <c r="B155" i="5" s="1"/>
  <c r="J69" i="5"/>
  <c r="R69" i="5"/>
  <c r="R155" i="5" s="1"/>
  <c r="V69" i="5"/>
  <c r="V155" i="5" s="1"/>
  <c r="Z69" i="5"/>
  <c r="Z155" i="5" s="1"/>
  <c r="AD69" i="5"/>
  <c r="AD155" i="5" s="1"/>
  <c r="AH69" i="5"/>
  <c r="AH155" i="5" s="1"/>
  <c r="H70" i="5"/>
  <c r="L70" i="5"/>
  <c r="P70" i="5"/>
  <c r="T70" i="5"/>
  <c r="X70" i="5"/>
  <c r="AB70" i="5"/>
  <c r="AF70" i="5"/>
  <c r="B71" i="5"/>
  <c r="B157" i="5" s="1"/>
  <c r="J71" i="5"/>
  <c r="R71" i="5"/>
  <c r="R157" i="5" s="1"/>
  <c r="V71" i="5"/>
  <c r="V157" i="5" s="1"/>
  <c r="Z71" i="5"/>
  <c r="Z157" i="5" s="1"/>
  <c r="AD71" i="5"/>
  <c r="AD157" i="5" s="1"/>
  <c r="AH71" i="5"/>
  <c r="AH157" i="5" s="1"/>
  <c r="H72" i="5"/>
  <c r="L72" i="5"/>
  <c r="P72" i="5"/>
  <c r="T72" i="5"/>
  <c r="X72" i="5"/>
  <c r="AB72" i="5"/>
  <c r="AF72" i="5"/>
  <c r="B73" i="5"/>
  <c r="B159" i="5" s="1"/>
  <c r="J73" i="5"/>
  <c r="R73" i="5"/>
  <c r="R159" i="5" s="1"/>
  <c r="V73" i="5"/>
  <c r="V159" i="5" s="1"/>
  <c r="Z73" i="5"/>
  <c r="Z159" i="5" s="1"/>
  <c r="AD73" i="5"/>
  <c r="AD159" i="5" s="1"/>
  <c r="AH73" i="5"/>
  <c r="AH159" i="5" s="1"/>
  <c r="T74" i="5"/>
  <c r="AF74" i="5"/>
  <c r="R75" i="5"/>
  <c r="R161" i="5" s="1"/>
  <c r="AD75" i="5"/>
  <c r="AD161" i="5" s="1"/>
  <c r="P76" i="5"/>
  <c r="AB76" i="5"/>
  <c r="J77" i="5"/>
  <c r="P78" i="5"/>
  <c r="AF78" i="5"/>
  <c r="AH79" i="5"/>
  <c r="AH165" i="5" s="1"/>
  <c r="T80" i="5"/>
  <c r="AB80" i="5"/>
  <c r="P82" i="5"/>
  <c r="AF82" i="5"/>
  <c r="J83" i="5"/>
  <c r="Z83" i="5"/>
  <c r="Z169" i="5" s="1"/>
  <c r="T84" i="5"/>
  <c r="H86" i="5"/>
  <c r="P86" i="5"/>
  <c r="B87" i="5"/>
  <c r="B173" i="5" s="1"/>
  <c r="T88" i="5"/>
  <c r="AF88" i="5"/>
  <c r="AF30" i="5"/>
  <c r="J31" i="5"/>
  <c r="Z31" i="5"/>
  <c r="Z117" i="5" s="1"/>
  <c r="AH31" i="5"/>
  <c r="AH117" i="5" s="1"/>
  <c r="H32" i="5"/>
  <c r="T32" i="5"/>
  <c r="AB32" i="5"/>
  <c r="B33" i="5"/>
  <c r="B119" i="5" s="1"/>
  <c r="R33" i="5"/>
  <c r="R119" i="5" s="1"/>
  <c r="Z33" i="5"/>
  <c r="Z119" i="5" s="1"/>
  <c r="AH33" i="5"/>
  <c r="AH119" i="5" s="1"/>
  <c r="H34" i="5"/>
  <c r="T34" i="5"/>
  <c r="AB34" i="5"/>
  <c r="B35" i="5"/>
  <c r="B121" i="5" s="1"/>
  <c r="R35" i="5"/>
  <c r="R121" i="5" s="1"/>
  <c r="V35" i="5"/>
  <c r="V121" i="5" s="1"/>
  <c r="AH35" i="5"/>
  <c r="AH121" i="5" s="1"/>
  <c r="P36" i="5"/>
  <c r="T36" i="5"/>
  <c r="AB36" i="5"/>
  <c r="B37" i="5"/>
  <c r="B123" i="5" s="1"/>
  <c r="J37" i="5"/>
  <c r="R37" i="5"/>
  <c r="R123" i="5" s="1"/>
  <c r="Z37" i="5"/>
  <c r="Z123" i="5" s="1"/>
  <c r="AD37" i="5"/>
  <c r="AD123" i="5" s="1"/>
  <c r="L38" i="5"/>
  <c r="P38" i="5"/>
  <c r="X38" i="5"/>
  <c r="AB38" i="5"/>
  <c r="J39" i="5"/>
  <c r="R39" i="5"/>
  <c r="R125" i="5" s="1"/>
  <c r="Z39" i="5"/>
  <c r="Z125" i="5" s="1"/>
  <c r="L40" i="5"/>
  <c r="T40" i="5"/>
  <c r="AB40" i="5"/>
  <c r="B41" i="5"/>
  <c r="B127" i="5" s="1"/>
  <c r="J41" i="5"/>
  <c r="R41" i="5"/>
  <c r="R127" i="5" s="1"/>
  <c r="Z41" i="5"/>
  <c r="Z127" i="5" s="1"/>
  <c r="L42" i="5"/>
  <c r="T42" i="5"/>
  <c r="B43" i="5"/>
  <c r="B129" i="5" s="1"/>
  <c r="J43" i="5"/>
  <c r="V43" i="5"/>
  <c r="V129" i="5" s="1"/>
  <c r="AH43" i="5"/>
  <c r="AH129" i="5" s="1"/>
  <c r="P44" i="5"/>
  <c r="G173" i="5"/>
  <c r="G171" i="5"/>
  <c r="G168" i="5"/>
  <c r="G164" i="5"/>
  <c r="G169" i="5"/>
  <c r="G165" i="5"/>
  <c r="G161" i="5"/>
  <c r="G157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67" i="5"/>
  <c r="G162" i="5"/>
  <c r="G160" i="5"/>
  <c r="G159" i="5"/>
  <c r="G158" i="5"/>
  <c r="G166" i="5"/>
  <c r="G125" i="5"/>
  <c r="G121" i="5"/>
  <c r="G117" i="5"/>
  <c r="G113" i="5"/>
  <c r="G109" i="5"/>
  <c r="G105" i="5"/>
  <c r="G101" i="5"/>
  <c r="G97" i="5"/>
  <c r="G93" i="5"/>
  <c r="G170" i="5"/>
  <c r="G156" i="5"/>
  <c r="G126" i="5"/>
  <c r="G174" i="5"/>
  <c r="G172" i="5"/>
  <c r="G163" i="5"/>
  <c r="G120" i="5"/>
  <c r="G119" i="5"/>
  <c r="G118" i="5"/>
  <c r="G112" i="5"/>
  <c r="G111" i="5"/>
  <c r="G110" i="5"/>
  <c r="G104" i="5"/>
  <c r="G103" i="5"/>
  <c r="G102" i="5"/>
  <c r="G96" i="5"/>
  <c r="G95" i="5"/>
  <c r="G94" i="5"/>
  <c r="G123" i="5"/>
  <c r="G107" i="5"/>
  <c r="G91" i="5"/>
  <c r="G124" i="5"/>
  <c r="G114" i="5"/>
  <c r="G108" i="5"/>
  <c r="G98" i="5"/>
  <c r="G92" i="5"/>
  <c r="G122" i="5"/>
  <c r="G106" i="5"/>
  <c r="G116" i="5"/>
  <c r="G115" i="5"/>
  <c r="G100" i="5"/>
  <c r="G99" i="5"/>
  <c r="AA168" i="5"/>
  <c r="AA164" i="5"/>
  <c r="AA156" i="5"/>
  <c r="AA154" i="5"/>
  <c r="AA152" i="5"/>
  <c r="AA150" i="5"/>
  <c r="AA148" i="5"/>
  <c r="AA146" i="5"/>
  <c r="AA144" i="5"/>
  <c r="AA142" i="5"/>
  <c r="AA140" i="5"/>
  <c r="AA138" i="5"/>
  <c r="AA136" i="5"/>
  <c r="AA132" i="5"/>
  <c r="AA130" i="5"/>
  <c r="AA128" i="5"/>
  <c r="AA172" i="5"/>
  <c r="AA162" i="5"/>
  <c r="AA166" i="5"/>
  <c r="AA158" i="5"/>
  <c r="AA124" i="5"/>
  <c r="AA120" i="5"/>
  <c r="AA116" i="5"/>
  <c r="AA112" i="5"/>
  <c r="AA108" i="5"/>
  <c r="AA104" i="5"/>
  <c r="AA100" i="5"/>
  <c r="AA96" i="5"/>
  <c r="AA92" i="5"/>
  <c r="AA110" i="5"/>
  <c r="AA102" i="5"/>
  <c r="AA94" i="5"/>
  <c r="AA170" i="5"/>
  <c r="AA160" i="5"/>
  <c r="AA114" i="5"/>
  <c r="AA98" i="5"/>
  <c r="AA174" i="5"/>
  <c r="AA122" i="5"/>
  <c r="AA106" i="5"/>
  <c r="I91" i="4"/>
  <c r="I31" i="5" s="1"/>
  <c r="M89" i="5"/>
  <c r="Y91" i="4"/>
  <c r="C5" i="5"/>
  <c r="O5" i="5"/>
  <c r="S5" i="5"/>
  <c r="AE5" i="5"/>
  <c r="AI5" i="5"/>
  <c r="K7" i="5"/>
  <c r="O7" i="5"/>
  <c r="AA7" i="5"/>
  <c r="AA93" i="5" s="1"/>
  <c r="AE7" i="5"/>
  <c r="K9" i="5"/>
  <c r="W9" i="5"/>
  <c r="AA9" i="5"/>
  <c r="AA95" i="5" s="1"/>
  <c r="C11" i="5"/>
  <c r="S11" i="5"/>
  <c r="W11" i="5"/>
  <c r="AI11" i="5"/>
  <c r="C13" i="5"/>
  <c r="O13" i="5"/>
  <c r="S13" i="5"/>
  <c r="AE13" i="5"/>
  <c r="AI13" i="5"/>
  <c r="K15" i="5"/>
  <c r="O15" i="5"/>
  <c r="AA15" i="5"/>
  <c r="AA101" i="5" s="1"/>
  <c r="AE15" i="5"/>
  <c r="K17" i="5"/>
  <c r="W17" i="5"/>
  <c r="AA17" i="5"/>
  <c r="AA103" i="5" s="1"/>
  <c r="C19" i="5"/>
  <c r="S19" i="5"/>
  <c r="W19" i="5"/>
  <c r="AI19" i="5"/>
  <c r="C21" i="5"/>
  <c r="O21" i="5"/>
  <c r="S21" i="5"/>
  <c r="AE21" i="5"/>
  <c r="AI21" i="5"/>
  <c r="K23" i="5"/>
  <c r="O23" i="5"/>
  <c r="AA23" i="5"/>
  <c r="AA109" i="5" s="1"/>
  <c r="AE23" i="5"/>
  <c r="K25" i="5"/>
  <c r="W25" i="5"/>
  <c r="AA25" i="5"/>
  <c r="AA111" i="5" s="1"/>
  <c r="C27" i="5"/>
  <c r="S27" i="5"/>
  <c r="W27" i="5"/>
  <c r="AI27" i="5"/>
  <c r="C29" i="5"/>
  <c r="O29" i="5"/>
  <c r="S29" i="5"/>
  <c r="AE29" i="5"/>
  <c r="AI29" i="5"/>
  <c r="K31" i="5"/>
  <c r="O31" i="5"/>
  <c r="AA31" i="5"/>
  <c r="AA117" i="5" s="1"/>
  <c r="AE31" i="5"/>
  <c r="K33" i="5"/>
  <c r="W33" i="5"/>
  <c r="AA33" i="5"/>
  <c r="AA119" i="5" s="1"/>
  <c r="C35" i="5"/>
  <c r="S35" i="5"/>
  <c r="W35" i="5"/>
  <c r="AI35" i="5"/>
  <c r="C37" i="5"/>
  <c r="O37" i="5"/>
  <c r="S37" i="5"/>
  <c r="AE37" i="5"/>
  <c r="AI37" i="5"/>
  <c r="K39" i="5"/>
  <c r="O39" i="5"/>
  <c r="AA39" i="5"/>
  <c r="AA125" i="5" s="1"/>
  <c r="AE39" i="5"/>
  <c r="K41" i="5"/>
  <c r="W41" i="5"/>
  <c r="AA41" i="5"/>
  <c r="AA127" i="5" s="1"/>
  <c r="C43" i="5"/>
  <c r="S43" i="5"/>
  <c r="W43" i="5"/>
  <c r="AI43" i="5"/>
  <c r="C45" i="5"/>
  <c r="O45" i="5"/>
  <c r="S45" i="5"/>
  <c r="V64" i="5"/>
  <c r="V150" i="5" s="1"/>
  <c r="AD64" i="5"/>
  <c r="AD150" i="5" s="1"/>
  <c r="AH64" i="5"/>
  <c r="AH150" i="5" s="1"/>
  <c r="H65" i="5"/>
  <c r="L65" i="5"/>
  <c r="P65" i="5"/>
  <c r="X65" i="5"/>
  <c r="AB65" i="5"/>
  <c r="AF65" i="5"/>
  <c r="B66" i="5"/>
  <c r="B152" i="5" s="1"/>
  <c r="J66" i="5"/>
  <c r="R66" i="5"/>
  <c r="R152" i="5" s="1"/>
  <c r="V66" i="5"/>
  <c r="V152" i="5" s="1"/>
  <c r="Z66" i="5"/>
  <c r="Z152" i="5" s="1"/>
  <c r="AD66" i="5"/>
  <c r="AD152" i="5" s="1"/>
  <c r="AH66" i="5"/>
  <c r="AH152" i="5" s="1"/>
  <c r="H67" i="5"/>
  <c r="L67" i="5"/>
  <c r="P67" i="5"/>
  <c r="T67" i="5"/>
  <c r="AB67" i="5"/>
  <c r="AF67" i="5"/>
  <c r="B68" i="5"/>
  <c r="B154" i="5" s="1"/>
  <c r="J68" i="5"/>
  <c r="V68" i="5"/>
  <c r="V154" i="5" s="1"/>
  <c r="Z68" i="5"/>
  <c r="Z154" i="5" s="1"/>
  <c r="AD68" i="5"/>
  <c r="AD154" i="5" s="1"/>
  <c r="AH68" i="5"/>
  <c r="AH154" i="5" s="1"/>
  <c r="H69" i="5"/>
  <c r="L69" i="5"/>
  <c r="P69" i="5"/>
  <c r="T69" i="5"/>
  <c r="X69" i="5"/>
  <c r="AB69" i="5"/>
  <c r="AF69" i="5"/>
  <c r="B70" i="5"/>
  <c r="B156" i="5" s="1"/>
  <c r="J70" i="5"/>
  <c r="V70" i="5"/>
  <c r="V156" i="5" s="1"/>
  <c r="Z70" i="5"/>
  <c r="Z156" i="5" s="1"/>
  <c r="AD70" i="5"/>
  <c r="AD156" i="5" s="1"/>
  <c r="AH70" i="5"/>
  <c r="AH156" i="5" s="1"/>
  <c r="H71" i="5"/>
  <c r="L71" i="5"/>
  <c r="P71" i="5"/>
  <c r="X71" i="5"/>
  <c r="AB71" i="5"/>
  <c r="AF71" i="5"/>
  <c r="B72" i="5"/>
  <c r="B158" i="5" s="1"/>
  <c r="J72" i="5"/>
  <c r="R72" i="5"/>
  <c r="R158" i="5" s="1"/>
  <c r="V72" i="5"/>
  <c r="V158" i="5" s="1"/>
  <c r="Z72" i="5"/>
  <c r="Z158" i="5" s="1"/>
  <c r="AD72" i="5"/>
  <c r="AD158" i="5" s="1"/>
  <c r="AH72" i="5"/>
  <c r="AH158" i="5" s="1"/>
  <c r="H73" i="5"/>
  <c r="L73" i="5"/>
  <c r="T73" i="5"/>
  <c r="X73" i="5"/>
  <c r="AB73" i="5"/>
  <c r="AF73" i="5"/>
  <c r="B74" i="5"/>
  <c r="B160" i="5" s="1"/>
  <c r="J74" i="5"/>
  <c r="R74" i="5"/>
  <c r="R160" i="5" s="1"/>
  <c r="V74" i="5"/>
  <c r="V160" i="5" s="1"/>
  <c r="Z74" i="5"/>
  <c r="Z160" i="5" s="1"/>
  <c r="AD74" i="5"/>
  <c r="AD160" i="5" s="1"/>
  <c r="AH74" i="5"/>
  <c r="AH160" i="5" s="1"/>
  <c r="H75" i="5"/>
  <c r="L75" i="5"/>
  <c r="P75" i="5"/>
  <c r="T75" i="5"/>
  <c r="AB75" i="5"/>
  <c r="AF75" i="5"/>
  <c r="B76" i="5"/>
  <c r="B162" i="5" s="1"/>
  <c r="R76" i="5"/>
  <c r="R162" i="5" s="1"/>
  <c r="V76" i="5"/>
  <c r="V162" i="5" s="1"/>
  <c r="Z76" i="5"/>
  <c r="Z162" i="5" s="1"/>
  <c r="AD76" i="5"/>
  <c r="AD162" i="5" s="1"/>
  <c r="AH76" i="5"/>
  <c r="AH162" i="5" s="1"/>
  <c r="H77" i="5"/>
  <c r="L77" i="5"/>
  <c r="P77" i="5"/>
  <c r="T77" i="5"/>
  <c r="X77" i="5"/>
  <c r="AB77" i="5"/>
  <c r="AF77" i="5"/>
  <c r="B78" i="5"/>
  <c r="B164" i="5" s="1"/>
  <c r="J78" i="5"/>
  <c r="R78" i="5"/>
  <c r="R164" i="5" s="1"/>
  <c r="V78" i="5"/>
  <c r="V164" i="5" s="1"/>
  <c r="Z78" i="5"/>
  <c r="Z164" i="5" s="1"/>
  <c r="AD78" i="5"/>
  <c r="AD164" i="5" s="1"/>
  <c r="AH78" i="5"/>
  <c r="AH164" i="5" s="1"/>
  <c r="H79" i="5"/>
  <c r="L79" i="5"/>
  <c r="P79" i="5"/>
  <c r="T79" i="5"/>
  <c r="X79" i="5"/>
  <c r="AB79" i="5"/>
  <c r="AF79" i="5"/>
  <c r="B80" i="5"/>
  <c r="B166" i="5" s="1"/>
  <c r="J80" i="5"/>
  <c r="R80" i="5"/>
  <c r="R166" i="5" s="1"/>
  <c r="V80" i="5"/>
  <c r="V166" i="5" s="1"/>
  <c r="Z80" i="5"/>
  <c r="Z166" i="5" s="1"/>
  <c r="AD80" i="5"/>
  <c r="AD166" i="5" s="1"/>
  <c r="AH80" i="5"/>
  <c r="AH166" i="5" s="1"/>
  <c r="H81" i="5"/>
  <c r="L81" i="5"/>
  <c r="P81" i="5"/>
  <c r="T81" i="5"/>
  <c r="X81" i="5"/>
  <c r="AB81" i="5"/>
  <c r="AF81" i="5"/>
  <c r="B82" i="5"/>
  <c r="B168" i="5" s="1"/>
  <c r="J82" i="5"/>
  <c r="R82" i="5"/>
  <c r="R168" i="5" s="1"/>
  <c r="V82" i="5"/>
  <c r="V168" i="5" s="1"/>
  <c r="Z82" i="5"/>
  <c r="Z168" i="5" s="1"/>
  <c r="AD82" i="5"/>
  <c r="AD168" i="5" s="1"/>
  <c r="AH82" i="5"/>
  <c r="AH168" i="5" s="1"/>
  <c r="H83" i="5"/>
  <c r="L83" i="5"/>
  <c r="P83" i="5"/>
  <c r="T83" i="5"/>
  <c r="X83" i="5"/>
  <c r="AB83" i="5"/>
  <c r="AF83" i="5"/>
  <c r="B84" i="5"/>
  <c r="B170" i="5" s="1"/>
  <c r="J84" i="5"/>
  <c r="R84" i="5"/>
  <c r="R170" i="5" s="1"/>
  <c r="V84" i="5"/>
  <c r="V170" i="5" s="1"/>
  <c r="Z84" i="5"/>
  <c r="Z170" i="5" s="1"/>
  <c r="AD84" i="5"/>
  <c r="AD170" i="5" s="1"/>
  <c r="AH84" i="5"/>
  <c r="AH170" i="5" s="1"/>
  <c r="H85" i="5"/>
  <c r="L85" i="5"/>
  <c r="P85" i="5"/>
  <c r="T85" i="5"/>
  <c r="X85" i="5"/>
  <c r="AB85" i="5"/>
  <c r="AF85" i="5"/>
  <c r="B86" i="5"/>
  <c r="B172" i="5" s="1"/>
  <c r="J86" i="5"/>
  <c r="R86" i="5"/>
  <c r="R172" i="5" s="1"/>
  <c r="V86" i="5"/>
  <c r="V172" i="5" s="1"/>
  <c r="Z86" i="5"/>
  <c r="Z172" i="5" s="1"/>
  <c r="AD86" i="5"/>
  <c r="AD172" i="5" s="1"/>
  <c r="AH86" i="5"/>
  <c r="AH172" i="5" s="1"/>
  <c r="H87" i="5"/>
  <c r="L87" i="5"/>
  <c r="P87" i="5"/>
  <c r="T87" i="5"/>
  <c r="X87" i="5"/>
  <c r="AB87" i="5"/>
  <c r="AF87" i="5"/>
  <c r="B88" i="5"/>
  <c r="B174" i="5" s="1"/>
  <c r="J88" i="5"/>
  <c r="R88" i="5"/>
  <c r="R174" i="5" s="1"/>
  <c r="V88" i="5"/>
  <c r="V174" i="5" s="1"/>
  <c r="Z88" i="5"/>
  <c r="Z174" i="5" s="1"/>
  <c r="AD88" i="5"/>
  <c r="AD174" i="5" s="1"/>
  <c r="AH88" i="5"/>
  <c r="AH174" i="5" s="1"/>
  <c r="H74" i="5"/>
  <c r="L74" i="5"/>
  <c r="X74" i="5"/>
  <c r="AB74" i="5"/>
  <c r="J75" i="5"/>
  <c r="V75" i="5"/>
  <c r="V161" i="5" s="1"/>
  <c r="Z75" i="5"/>
  <c r="Z161" i="5" s="1"/>
  <c r="H76" i="5"/>
  <c r="T76" i="5"/>
  <c r="X76" i="5"/>
  <c r="B77" i="5"/>
  <c r="B163" i="5" s="1"/>
  <c r="R77" i="5"/>
  <c r="R163" i="5" s="1"/>
  <c r="Z77" i="5"/>
  <c r="Z163" i="5" s="1"/>
  <c r="AD77" i="5"/>
  <c r="AD163" i="5" s="1"/>
  <c r="AH77" i="5"/>
  <c r="AH163" i="5" s="1"/>
  <c r="H78" i="5"/>
  <c r="L78" i="5"/>
  <c r="T78" i="5"/>
  <c r="AB78" i="5"/>
  <c r="B79" i="5"/>
  <c r="B165" i="5" s="1"/>
  <c r="J79" i="5"/>
  <c r="V79" i="5"/>
  <c r="V165" i="5" s="1"/>
  <c r="Z79" i="5"/>
  <c r="Z165" i="5" s="1"/>
  <c r="AD79" i="5"/>
  <c r="AD165" i="5" s="1"/>
  <c r="H80" i="5"/>
  <c r="P80" i="5"/>
  <c r="X80" i="5"/>
  <c r="AF80" i="5"/>
  <c r="J81" i="5"/>
  <c r="R81" i="5"/>
  <c r="R167" i="5" s="1"/>
  <c r="V81" i="5"/>
  <c r="V167" i="5" s="1"/>
  <c r="Z81" i="5"/>
  <c r="Z167" i="5" s="1"/>
  <c r="AH81" i="5"/>
  <c r="AH167" i="5" s="1"/>
  <c r="L82" i="5"/>
  <c r="T82" i="5"/>
  <c r="AB82" i="5"/>
  <c r="B83" i="5"/>
  <c r="B169" i="5" s="1"/>
  <c r="R83" i="5"/>
  <c r="R169" i="5" s="1"/>
  <c r="V83" i="5"/>
  <c r="V169" i="5" s="1"/>
  <c r="AD83" i="5"/>
  <c r="AD169" i="5" s="1"/>
  <c r="AH83" i="5"/>
  <c r="AH169" i="5" s="1"/>
  <c r="H84" i="5"/>
  <c r="P84" i="5"/>
  <c r="X84" i="5"/>
  <c r="AF84" i="5"/>
  <c r="B85" i="5"/>
  <c r="B171" i="5" s="1"/>
  <c r="J85" i="5"/>
  <c r="R85" i="5"/>
  <c r="R171" i="5" s="1"/>
  <c r="Z85" i="5"/>
  <c r="Z171" i="5" s="1"/>
  <c r="AD85" i="5"/>
  <c r="AD171" i="5" s="1"/>
  <c r="L86" i="5"/>
  <c r="T86" i="5"/>
  <c r="AB86" i="5"/>
  <c r="AF86" i="5"/>
  <c r="J87" i="5"/>
  <c r="V87" i="5"/>
  <c r="V173" i="5" s="1"/>
  <c r="Z87" i="5"/>
  <c r="Z173" i="5" s="1"/>
  <c r="AH87" i="5"/>
  <c r="AH173" i="5" s="1"/>
  <c r="H88" i="5"/>
  <c r="P88" i="5"/>
  <c r="X88" i="5"/>
  <c r="AB88" i="5"/>
  <c r="E92" i="4"/>
  <c r="E90" i="4"/>
  <c r="I92" i="4"/>
  <c r="I10" i="5" s="1"/>
  <c r="I90" i="4"/>
  <c r="I89" i="5"/>
  <c r="M92" i="4"/>
  <c r="M13" i="5" s="1"/>
  <c r="M90" i="4"/>
  <c r="Q89" i="5"/>
  <c r="Q92" i="4"/>
  <c r="Q7" i="5" s="1"/>
  <c r="Q90" i="4"/>
  <c r="U92" i="4"/>
  <c r="U90" i="4"/>
  <c r="Y92" i="4"/>
  <c r="Y18" i="5" s="1"/>
  <c r="Y90" i="4"/>
  <c r="Y89" i="5"/>
  <c r="AC92" i="4"/>
  <c r="AC15" i="5" s="1"/>
  <c r="AC90" i="4"/>
  <c r="AG89" i="5"/>
  <c r="AG92" i="4"/>
  <c r="AG41" i="5" s="1"/>
  <c r="AG90" i="4"/>
  <c r="S77" i="5"/>
  <c r="AI77" i="5"/>
  <c r="Q78" i="5"/>
  <c r="AG78" i="5"/>
  <c r="O79" i="5"/>
  <c r="AE79" i="5"/>
  <c r="M80" i="5"/>
  <c r="K81" i="5"/>
  <c r="AA81" i="5"/>
  <c r="AA167" i="5" s="1"/>
  <c r="I82" i="5"/>
  <c r="Y82" i="5"/>
  <c r="W83" i="5"/>
  <c r="U84" i="5"/>
  <c r="C85" i="5"/>
  <c r="S85" i="5"/>
  <c r="AI85" i="5"/>
  <c r="Q86" i="5"/>
  <c r="AG86" i="5"/>
  <c r="O87" i="5"/>
  <c r="AE87" i="5"/>
  <c r="M88" i="5"/>
  <c r="E91" i="4"/>
  <c r="U91" i="4"/>
  <c r="U41" i="5" s="1"/>
  <c r="Q4" i="5"/>
  <c r="AG4" i="5"/>
  <c r="AC89" i="5"/>
  <c r="AC88" i="5" l="1"/>
  <c r="Q44" i="5"/>
  <c r="Y40" i="5"/>
  <c r="AC38" i="5"/>
  <c r="AG36" i="5"/>
  <c r="U34" i="5"/>
  <c r="I32" i="5"/>
  <c r="M30" i="5"/>
  <c r="Q28" i="5"/>
  <c r="Y24" i="5"/>
  <c r="AC22" i="5"/>
  <c r="AG20" i="5"/>
  <c r="U18" i="5"/>
  <c r="I16" i="5"/>
  <c r="M14" i="5"/>
  <c r="Q12" i="5"/>
  <c r="Y8" i="5"/>
  <c r="AC6" i="5"/>
  <c r="Y80" i="5"/>
  <c r="Y76" i="5"/>
  <c r="Y68" i="5"/>
  <c r="Y86" i="5"/>
  <c r="Y72" i="5"/>
  <c r="Y64" i="5"/>
  <c r="Y56" i="5"/>
  <c r="Y48" i="5"/>
  <c r="Y66" i="5"/>
  <c r="Y58" i="5"/>
  <c r="Y50" i="5"/>
  <c r="Y88" i="5"/>
  <c r="Y52" i="5"/>
  <c r="Y36" i="5"/>
  <c r="Y20" i="5"/>
  <c r="Y84" i="5"/>
  <c r="Y74" i="5"/>
  <c r="Y62" i="5"/>
  <c r="Y46" i="5"/>
  <c r="Y30" i="5"/>
  <c r="Y14" i="5"/>
  <c r="Y70" i="5"/>
  <c r="Y60" i="5"/>
  <c r="Y44" i="5"/>
  <c r="Y28" i="5"/>
  <c r="Y54" i="5"/>
  <c r="Y22" i="5"/>
  <c r="Y12" i="5"/>
  <c r="Y78" i="5"/>
  <c r="Y38" i="5"/>
  <c r="Y6" i="5"/>
  <c r="Y4" i="5"/>
  <c r="Y7" i="5"/>
  <c r="Y15" i="5"/>
  <c r="Y21" i="5"/>
  <c r="Y39" i="5"/>
  <c r="Y47" i="5"/>
  <c r="Y17" i="5"/>
  <c r="Y23" i="5"/>
  <c r="U87" i="5"/>
  <c r="AG85" i="5"/>
  <c r="AG171" i="5" s="1"/>
  <c r="Q85" i="5"/>
  <c r="AC83" i="5"/>
  <c r="M83" i="5"/>
  <c r="Y81" i="5"/>
  <c r="I81" i="5"/>
  <c r="U79" i="5"/>
  <c r="AB84" i="5"/>
  <c r="AB7" i="5"/>
  <c r="AB11" i="5"/>
  <c r="AB15" i="5"/>
  <c r="AB19" i="5"/>
  <c r="AB23" i="5"/>
  <c r="AB27" i="5"/>
  <c r="AB31" i="5"/>
  <c r="AB5" i="5"/>
  <c r="AB9" i="5"/>
  <c r="AB13" i="5"/>
  <c r="AB17" i="5"/>
  <c r="AB21" i="5"/>
  <c r="AB25" i="5"/>
  <c r="AB29" i="5"/>
  <c r="T5" i="5"/>
  <c r="T9" i="5"/>
  <c r="T13" i="5"/>
  <c r="T17" i="5"/>
  <c r="T21" i="5"/>
  <c r="T25" i="5"/>
  <c r="T29" i="5"/>
  <c r="T7" i="5"/>
  <c r="T11" i="5"/>
  <c r="T15" i="5"/>
  <c r="T19" i="5"/>
  <c r="T23" i="5"/>
  <c r="T27" i="5"/>
  <c r="L26" i="5"/>
  <c r="AB24" i="5"/>
  <c r="P20" i="5"/>
  <c r="P18" i="5"/>
  <c r="L12" i="5"/>
  <c r="X10" i="5"/>
  <c r="P6" i="5"/>
  <c r="X86" i="5"/>
  <c r="X82" i="5"/>
  <c r="X78" i="5"/>
  <c r="X5" i="5"/>
  <c r="X9" i="5"/>
  <c r="X13" i="5"/>
  <c r="X17" i="5"/>
  <c r="X21" i="5"/>
  <c r="X25" i="5"/>
  <c r="X29" i="5"/>
  <c r="X7" i="5"/>
  <c r="X11" i="5"/>
  <c r="X15" i="5"/>
  <c r="X19" i="5"/>
  <c r="X23" i="5"/>
  <c r="X27" i="5"/>
  <c r="X31" i="5"/>
  <c r="AG77" i="5"/>
  <c r="Q77" i="5"/>
  <c r="AC75" i="5"/>
  <c r="M75" i="5"/>
  <c r="Y73" i="5"/>
  <c r="I73" i="5"/>
  <c r="U71" i="5"/>
  <c r="AG69" i="5"/>
  <c r="Q69" i="5"/>
  <c r="AC67" i="5"/>
  <c r="M67" i="5"/>
  <c r="Y65" i="5"/>
  <c r="I65" i="5"/>
  <c r="U63" i="5"/>
  <c r="AG61" i="5"/>
  <c r="Q61" i="5"/>
  <c r="AC59" i="5"/>
  <c r="M59" i="5"/>
  <c r="Y57" i="5"/>
  <c r="I57" i="5"/>
  <c r="U55" i="5"/>
  <c r="X55" i="5"/>
  <c r="H55" i="5"/>
  <c r="AF53" i="5"/>
  <c r="P53" i="5"/>
  <c r="X51" i="5"/>
  <c r="H51" i="5"/>
  <c r="AF49" i="5"/>
  <c r="P49" i="5"/>
  <c r="X47" i="5"/>
  <c r="H47" i="5"/>
  <c r="AF45" i="5"/>
  <c r="P45" i="5"/>
  <c r="X43" i="5"/>
  <c r="H43" i="5"/>
  <c r="AF41" i="5"/>
  <c r="P41" i="5"/>
  <c r="X39" i="5"/>
  <c r="H39" i="5"/>
  <c r="AF37" i="5"/>
  <c r="P37" i="5"/>
  <c r="X35" i="5"/>
  <c r="AF33" i="5"/>
  <c r="P33" i="5"/>
  <c r="AG29" i="5"/>
  <c r="U17" i="5"/>
  <c r="Q15" i="5"/>
  <c r="U13" i="5"/>
  <c r="Q84" i="5"/>
  <c r="Q170" i="5" s="1"/>
  <c r="Q80" i="5"/>
  <c r="Q72" i="5"/>
  <c r="Q74" i="5"/>
  <c r="Q82" i="5"/>
  <c r="Q76" i="5"/>
  <c r="Q60" i="5"/>
  <c r="Q52" i="5"/>
  <c r="Q88" i="5"/>
  <c r="Q62" i="5"/>
  <c r="Q54" i="5"/>
  <c r="Q46" i="5"/>
  <c r="Q70" i="5"/>
  <c r="Q68" i="5"/>
  <c r="Q56" i="5"/>
  <c r="Q40" i="5"/>
  <c r="Q24" i="5"/>
  <c r="Q8" i="5"/>
  <c r="Q58" i="5"/>
  <c r="Q34" i="5"/>
  <c r="Q18" i="5"/>
  <c r="Q64" i="5"/>
  <c r="Q48" i="5"/>
  <c r="Q32" i="5"/>
  <c r="Q16" i="5"/>
  <c r="Q42" i="5"/>
  <c r="Q10" i="5"/>
  <c r="Q66" i="5"/>
  <c r="Q50" i="5"/>
  <c r="Q26" i="5"/>
  <c r="Q11" i="5"/>
  <c r="Q31" i="5"/>
  <c r="Q35" i="5"/>
  <c r="Q43" i="5"/>
  <c r="Q51" i="5"/>
  <c r="Q9" i="5"/>
  <c r="AG122" i="5"/>
  <c r="AG155" i="5"/>
  <c r="Q29" i="5"/>
  <c r="M27" i="5"/>
  <c r="U25" i="5"/>
  <c r="M23" i="5"/>
  <c r="U21" i="5"/>
  <c r="Y19" i="5"/>
  <c r="M17" i="5"/>
  <c r="U15" i="5"/>
  <c r="Q13" i="5"/>
  <c r="AE10" i="5"/>
  <c r="W8" i="5"/>
  <c r="AE6" i="5"/>
  <c r="Q130" i="5"/>
  <c r="Q94" i="5"/>
  <c r="Q98" i="5"/>
  <c r="Q148" i="5"/>
  <c r="Q156" i="5"/>
  <c r="Q174" i="5"/>
  <c r="Q164" i="5"/>
  <c r="AC53" i="5"/>
  <c r="I53" i="5"/>
  <c r="Y51" i="5"/>
  <c r="K50" i="5"/>
  <c r="U49" i="5"/>
  <c r="AE48" i="5"/>
  <c r="Q47" i="5"/>
  <c r="Q133" i="5" s="1"/>
  <c r="AG45" i="5"/>
  <c r="M45" i="5"/>
  <c r="W44" i="5"/>
  <c r="AC43" i="5"/>
  <c r="I43" i="5"/>
  <c r="S42" i="5"/>
  <c r="Y41" i="5"/>
  <c r="U39" i="5"/>
  <c r="AE38" i="5"/>
  <c r="K38" i="5"/>
  <c r="Q37" i="5"/>
  <c r="M35" i="5"/>
  <c r="W34" i="5"/>
  <c r="AG33" i="5"/>
  <c r="I33" i="5"/>
  <c r="K32" i="5"/>
  <c r="U31" i="5"/>
  <c r="W28" i="5"/>
  <c r="AE26" i="5"/>
  <c r="K24" i="5"/>
  <c r="S18" i="5"/>
  <c r="W14" i="5"/>
  <c r="W12" i="5"/>
  <c r="W10" i="5"/>
  <c r="AG72" i="5"/>
  <c r="AG82" i="5"/>
  <c r="AG74" i="5"/>
  <c r="AG160" i="5" s="1"/>
  <c r="AG88" i="5"/>
  <c r="AG80" i="5"/>
  <c r="AG60" i="5"/>
  <c r="AG52" i="5"/>
  <c r="AG84" i="5"/>
  <c r="AG62" i="5"/>
  <c r="AG54" i="5"/>
  <c r="AG46" i="5"/>
  <c r="AG132" i="5" s="1"/>
  <c r="AG76" i="5"/>
  <c r="AG162" i="5" s="1"/>
  <c r="AG70" i="5"/>
  <c r="AG68" i="5"/>
  <c r="AG154" i="5" s="1"/>
  <c r="AG64" i="5"/>
  <c r="AG150" i="5" s="1"/>
  <c r="AG48" i="5"/>
  <c r="AG32" i="5"/>
  <c r="AG118" i="5" s="1"/>
  <c r="AG16" i="5"/>
  <c r="AG66" i="5"/>
  <c r="AG50" i="5"/>
  <c r="AG136" i="5" s="1"/>
  <c r="AG42" i="5"/>
  <c r="AG26" i="5"/>
  <c r="AG10" i="5"/>
  <c r="AG56" i="5"/>
  <c r="AG40" i="5"/>
  <c r="AG58" i="5"/>
  <c r="AG24" i="5"/>
  <c r="AG34" i="5"/>
  <c r="AG18" i="5"/>
  <c r="AG104" i="5" s="1"/>
  <c r="AG8" i="5"/>
  <c r="AG5" i="5"/>
  <c r="AG9" i="5"/>
  <c r="AG95" i="5" s="1"/>
  <c r="AG27" i="5"/>
  <c r="AG113" i="5" s="1"/>
  <c r="AG31" i="5"/>
  <c r="AG35" i="5"/>
  <c r="AG43" i="5"/>
  <c r="AG51" i="5"/>
  <c r="AG7" i="5"/>
  <c r="C4" i="5"/>
  <c r="AC80" i="5"/>
  <c r="Y42" i="5"/>
  <c r="M40" i="5"/>
  <c r="Q38" i="5"/>
  <c r="Q124" i="5" s="1"/>
  <c r="U36" i="5"/>
  <c r="I34" i="5"/>
  <c r="AC32" i="5"/>
  <c r="AG30" i="5"/>
  <c r="Y26" i="5"/>
  <c r="M24" i="5"/>
  <c r="Q22" i="5"/>
  <c r="Q108" i="5" s="1"/>
  <c r="U20" i="5"/>
  <c r="I18" i="5"/>
  <c r="AC16" i="5"/>
  <c r="AG14" i="5"/>
  <c r="Y10" i="5"/>
  <c r="M8" i="5"/>
  <c r="Q6" i="5"/>
  <c r="U4" i="5"/>
  <c r="AG87" i="5"/>
  <c r="AG173" i="5" s="1"/>
  <c r="Q87" i="5"/>
  <c r="AC85" i="5"/>
  <c r="M85" i="5"/>
  <c r="Y83" i="5"/>
  <c r="I83" i="5"/>
  <c r="U81" i="5"/>
  <c r="AG79" i="5"/>
  <c r="Q79" i="5"/>
  <c r="AB16" i="5"/>
  <c r="L14" i="5"/>
  <c r="AB12" i="5"/>
  <c r="AB10" i="5"/>
  <c r="L8" i="5"/>
  <c r="AF4" i="5"/>
  <c r="L4" i="5"/>
  <c r="T24" i="5"/>
  <c r="AB22" i="5"/>
  <c r="AF16" i="5"/>
  <c r="AF14" i="5"/>
  <c r="P10" i="5"/>
  <c r="P8" i="5"/>
  <c r="X4" i="5"/>
  <c r="H82" i="5"/>
  <c r="H52" i="5"/>
  <c r="H5" i="5"/>
  <c r="H9" i="5"/>
  <c r="H13" i="5"/>
  <c r="H17" i="5"/>
  <c r="H21" i="5"/>
  <c r="H25" i="5"/>
  <c r="H29" i="5"/>
  <c r="H7" i="5"/>
  <c r="H11" i="5"/>
  <c r="H15" i="5"/>
  <c r="H19" i="5"/>
  <c r="H23" i="5"/>
  <c r="H27" i="5"/>
  <c r="H31" i="5"/>
  <c r="AC77" i="5"/>
  <c r="M77" i="5"/>
  <c r="Y75" i="5"/>
  <c r="I75" i="5"/>
  <c r="U73" i="5"/>
  <c r="AG71" i="5"/>
  <c r="Q71" i="5"/>
  <c r="AC69" i="5"/>
  <c r="M69" i="5"/>
  <c r="Y67" i="5"/>
  <c r="I67" i="5"/>
  <c r="U65" i="5"/>
  <c r="AG63" i="5"/>
  <c r="Q63" i="5"/>
  <c r="AC61" i="5"/>
  <c r="M61" i="5"/>
  <c r="Y59" i="5"/>
  <c r="I59" i="5"/>
  <c r="U57" i="5"/>
  <c r="AG55" i="5"/>
  <c r="AG141" i="5" s="1"/>
  <c r="Q55" i="5"/>
  <c r="T55" i="5"/>
  <c r="AB53" i="5"/>
  <c r="L53" i="5"/>
  <c r="T51" i="5"/>
  <c r="AB49" i="5"/>
  <c r="L49" i="5"/>
  <c r="T47" i="5"/>
  <c r="AB45" i="5"/>
  <c r="L45" i="5"/>
  <c r="T43" i="5"/>
  <c r="AB41" i="5"/>
  <c r="L41" i="5"/>
  <c r="T39" i="5"/>
  <c r="AB37" i="5"/>
  <c r="L37" i="5"/>
  <c r="T35" i="5"/>
  <c r="AB33" i="5"/>
  <c r="U29" i="5"/>
  <c r="AC27" i="5"/>
  <c r="K20" i="5"/>
  <c r="W18" i="5"/>
  <c r="I13" i="5"/>
  <c r="U11" i="5"/>
  <c r="Q5" i="5"/>
  <c r="AG123" i="5"/>
  <c r="AG100" i="5"/>
  <c r="AG134" i="5"/>
  <c r="AG96" i="5"/>
  <c r="AG110" i="5"/>
  <c r="AG119" i="5"/>
  <c r="AG142" i="5"/>
  <c r="AG128" i="5"/>
  <c r="AG137" i="5"/>
  <c r="AG146" i="5"/>
  <c r="AG117" i="5"/>
  <c r="AG127" i="5"/>
  <c r="AG156" i="5"/>
  <c r="AG166" i="5"/>
  <c r="AG170" i="5"/>
  <c r="AG164" i="5"/>
  <c r="S32" i="5"/>
  <c r="I21" i="5"/>
  <c r="AE18" i="5"/>
  <c r="I15" i="5"/>
  <c r="S12" i="5"/>
  <c r="S10" i="5"/>
  <c r="K8" i="5"/>
  <c r="Q120" i="5"/>
  <c r="Q118" i="5"/>
  <c r="Q96" i="5"/>
  <c r="Q146" i="5"/>
  <c r="Q152" i="5"/>
  <c r="Q99" i="5"/>
  <c r="Q115" i="5"/>
  <c r="Q158" i="5"/>
  <c r="Q93" i="5"/>
  <c r="Q117" i="5"/>
  <c r="Q134" i="5"/>
  <c r="Q149" i="5"/>
  <c r="Q147" i="5"/>
  <c r="Q157" i="5"/>
  <c r="Y53" i="5"/>
  <c r="AE52" i="5"/>
  <c r="K52" i="5"/>
  <c r="U51" i="5"/>
  <c r="Q49" i="5"/>
  <c r="W48" i="5"/>
  <c r="AG47" i="5"/>
  <c r="M47" i="5"/>
  <c r="S46" i="5"/>
  <c r="AC45" i="5"/>
  <c r="I45" i="5"/>
  <c r="Y43" i="5"/>
  <c r="K42" i="5"/>
  <c r="AE40" i="5"/>
  <c r="Q39" i="5"/>
  <c r="AG37" i="5"/>
  <c r="M37" i="5"/>
  <c r="AC35" i="5"/>
  <c r="I35" i="5"/>
  <c r="Y33" i="5"/>
  <c r="M31" i="5"/>
  <c r="K28" i="5"/>
  <c r="AC25" i="5"/>
  <c r="AC23" i="5"/>
  <c r="AC19" i="5"/>
  <c r="K12" i="5"/>
  <c r="AI6" i="5"/>
  <c r="AI12" i="5"/>
  <c r="AI36" i="5"/>
  <c r="AI44" i="5"/>
  <c r="AI52" i="5"/>
  <c r="T31" i="5"/>
  <c r="Q168" i="5"/>
  <c r="Q172" i="5"/>
  <c r="Q155" i="5"/>
  <c r="Q150" i="5"/>
  <c r="Q141" i="5"/>
  <c r="Q132" i="5"/>
  <c r="Q97" i="5"/>
  <c r="Q123" i="5"/>
  <c r="Q114" i="5"/>
  <c r="Q91" i="5"/>
  <c r="Q138" i="5"/>
  <c r="Q137" i="5"/>
  <c r="Q162" i="5"/>
  <c r="Q104" i="5"/>
  <c r="U82" i="5"/>
  <c r="U78" i="5"/>
  <c r="U70" i="5"/>
  <c r="U88" i="5"/>
  <c r="U86" i="5"/>
  <c r="U74" i="5"/>
  <c r="U66" i="5"/>
  <c r="U58" i="5"/>
  <c r="U50" i="5"/>
  <c r="U68" i="5"/>
  <c r="U60" i="5"/>
  <c r="U52" i="5"/>
  <c r="U80" i="5"/>
  <c r="U72" i="5"/>
  <c r="U54" i="5"/>
  <c r="U38" i="5"/>
  <c r="U22" i="5"/>
  <c r="U6" i="5"/>
  <c r="U64" i="5"/>
  <c r="U48" i="5"/>
  <c r="U32" i="5"/>
  <c r="U16" i="5"/>
  <c r="U76" i="5"/>
  <c r="U62" i="5"/>
  <c r="U46" i="5"/>
  <c r="U30" i="5"/>
  <c r="U14" i="5"/>
  <c r="U56" i="5"/>
  <c r="U8" i="5"/>
  <c r="U40" i="5"/>
  <c r="U24" i="5"/>
  <c r="U5" i="5"/>
  <c r="U37" i="5"/>
  <c r="U45" i="5"/>
  <c r="U53" i="5"/>
  <c r="AG44" i="5"/>
  <c r="U42" i="5"/>
  <c r="I40" i="5"/>
  <c r="M38" i="5"/>
  <c r="Q36" i="5"/>
  <c r="Y32" i="5"/>
  <c r="AC30" i="5"/>
  <c r="AG28" i="5"/>
  <c r="U26" i="5"/>
  <c r="I24" i="5"/>
  <c r="M22" i="5"/>
  <c r="Q20" i="5"/>
  <c r="Y16" i="5"/>
  <c r="AC14" i="5"/>
  <c r="AG12" i="5"/>
  <c r="AG98" i="5" s="1"/>
  <c r="U10" i="5"/>
  <c r="I8" i="5"/>
  <c r="M6" i="5"/>
  <c r="AC87" i="5"/>
  <c r="M87" i="5"/>
  <c r="Y85" i="5"/>
  <c r="I85" i="5"/>
  <c r="U83" i="5"/>
  <c r="AG81" i="5"/>
  <c r="AG167" i="5" s="1"/>
  <c r="Q81" i="5"/>
  <c r="Q167" i="5" s="1"/>
  <c r="AC79" i="5"/>
  <c r="M79" i="5"/>
  <c r="AF76" i="5"/>
  <c r="AF7" i="5"/>
  <c r="AF11" i="5"/>
  <c r="AF15" i="5"/>
  <c r="AF19" i="5"/>
  <c r="AF23" i="5"/>
  <c r="AF27" i="5"/>
  <c r="AF31" i="5"/>
  <c r="AF5" i="5"/>
  <c r="AF9" i="5"/>
  <c r="AF13" i="5"/>
  <c r="AF17" i="5"/>
  <c r="AF21" i="5"/>
  <c r="AF25" i="5"/>
  <c r="AF29" i="5"/>
  <c r="L88" i="5"/>
  <c r="L76" i="5"/>
  <c r="L80" i="5"/>
  <c r="L84" i="5"/>
  <c r="L7" i="5"/>
  <c r="L11" i="5"/>
  <c r="L15" i="5"/>
  <c r="L19" i="5"/>
  <c r="L23" i="5"/>
  <c r="L27" i="5"/>
  <c r="L31" i="5"/>
  <c r="L5" i="5"/>
  <c r="L9" i="5"/>
  <c r="L13" i="5"/>
  <c r="L17" i="5"/>
  <c r="L21" i="5"/>
  <c r="L25" i="5"/>
  <c r="L29" i="5"/>
  <c r="AB26" i="5"/>
  <c r="T22" i="5"/>
  <c r="AF20" i="5"/>
  <c r="AF18" i="5"/>
  <c r="AF6" i="5"/>
  <c r="P4" i="5"/>
  <c r="H174" i="5"/>
  <c r="H169" i="5"/>
  <c r="H166" i="5"/>
  <c r="H158" i="5"/>
  <c r="H152" i="5"/>
  <c r="H136" i="5"/>
  <c r="H157" i="5"/>
  <c r="H143" i="5"/>
  <c r="H122" i="5"/>
  <c r="H106" i="5"/>
  <c r="H155" i="5"/>
  <c r="H141" i="5"/>
  <c r="H145" i="5"/>
  <c r="H117" i="5"/>
  <c r="H115" i="5"/>
  <c r="H99" i="5"/>
  <c r="H97" i="5"/>
  <c r="H120" i="5"/>
  <c r="H105" i="5"/>
  <c r="H173" i="5"/>
  <c r="H165" i="5"/>
  <c r="H162" i="5"/>
  <c r="H164" i="5"/>
  <c r="H148" i="5"/>
  <c r="H132" i="5"/>
  <c r="H153" i="5"/>
  <c r="H118" i="5"/>
  <c r="H102" i="5"/>
  <c r="H150" i="5"/>
  <c r="H134" i="5"/>
  <c r="H138" i="5"/>
  <c r="H109" i="5"/>
  <c r="H124" i="5"/>
  <c r="H108" i="5"/>
  <c r="H92" i="5"/>
  <c r="H146" i="5"/>
  <c r="H111" i="5"/>
  <c r="H103" i="5"/>
  <c r="H147" i="5"/>
  <c r="H172" i="5"/>
  <c r="H161" i="5"/>
  <c r="H167" i="5"/>
  <c r="H160" i="5"/>
  <c r="H144" i="5"/>
  <c r="H128" i="5"/>
  <c r="H156" i="5"/>
  <c r="H114" i="5"/>
  <c r="H98" i="5"/>
  <c r="H149" i="5"/>
  <c r="H133" i="5"/>
  <c r="H129" i="5"/>
  <c r="H101" i="5"/>
  <c r="H107" i="5"/>
  <c r="H91" i="5"/>
  <c r="H137" i="5"/>
  <c r="H104" i="5"/>
  <c r="H130" i="5"/>
  <c r="H112" i="5"/>
  <c r="H171" i="5"/>
  <c r="H170" i="5"/>
  <c r="H163" i="5"/>
  <c r="H159" i="5"/>
  <c r="H140" i="5"/>
  <c r="H168" i="5"/>
  <c r="H151" i="5"/>
  <c r="H126" i="5"/>
  <c r="H110" i="5"/>
  <c r="H94" i="5"/>
  <c r="H142" i="5"/>
  <c r="H154" i="5"/>
  <c r="H125" i="5"/>
  <c r="H93" i="5"/>
  <c r="H116" i="5"/>
  <c r="H100" i="5"/>
  <c r="H113" i="5"/>
  <c r="H95" i="5"/>
  <c r="H121" i="5"/>
  <c r="H96" i="5"/>
  <c r="Y77" i="5"/>
  <c r="I77" i="5"/>
  <c r="U75" i="5"/>
  <c r="AG73" i="5"/>
  <c r="AG159" i="5" s="1"/>
  <c r="Q73" i="5"/>
  <c r="AC71" i="5"/>
  <c r="M71" i="5"/>
  <c r="Y69" i="5"/>
  <c r="I69" i="5"/>
  <c r="U67" i="5"/>
  <c r="AG65" i="5"/>
  <c r="Q65" i="5"/>
  <c r="AC63" i="5"/>
  <c r="M63" i="5"/>
  <c r="Y61" i="5"/>
  <c r="I61" i="5"/>
  <c r="U59" i="5"/>
  <c r="AG57" i="5"/>
  <c r="AG143" i="5" s="1"/>
  <c r="Q57" i="5"/>
  <c r="Q143" i="5" s="1"/>
  <c r="AC55" i="5"/>
  <c r="M55" i="5"/>
  <c r="AF55" i="5"/>
  <c r="P55" i="5"/>
  <c r="X53" i="5"/>
  <c r="H53" i="5"/>
  <c r="H139" i="5" s="1"/>
  <c r="AF51" i="5"/>
  <c r="P51" i="5"/>
  <c r="X49" i="5"/>
  <c r="H49" i="5"/>
  <c r="H135" i="5" s="1"/>
  <c r="AF47" i="5"/>
  <c r="P47" i="5"/>
  <c r="X45" i="5"/>
  <c r="H45" i="5"/>
  <c r="H131" i="5" s="1"/>
  <c r="AF43" i="5"/>
  <c r="P43" i="5"/>
  <c r="X41" i="5"/>
  <c r="H41" i="5"/>
  <c r="H127" i="5" s="1"/>
  <c r="AF39" i="5"/>
  <c r="P39" i="5"/>
  <c r="X37" i="5"/>
  <c r="H37" i="5"/>
  <c r="H123" i="5" s="1"/>
  <c r="AF35" i="5"/>
  <c r="X33" i="5"/>
  <c r="H33" i="5"/>
  <c r="H119" i="5" s="1"/>
  <c r="I29" i="5"/>
  <c r="Q27" i="5"/>
  <c r="Q113" i="5" s="1"/>
  <c r="Y25" i="5"/>
  <c r="AG23" i="5"/>
  <c r="AC21" i="5"/>
  <c r="AG19" i="5"/>
  <c r="I11" i="5"/>
  <c r="Y9" i="5"/>
  <c r="AC7" i="5"/>
  <c r="AC78" i="5"/>
  <c r="AC74" i="5"/>
  <c r="AC84" i="5"/>
  <c r="AC76" i="5"/>
  <c r="AC70" i="5"/>
  <c r="AC68" i="5"/>
  <c r="AC62" i="5"/>
  <c r="AC54" i="5"/>
  <c r="AC46" i="5"/>
  <c r="AC82" i="5"/>
  <c r="AC64" i="5"/>
  <c r="AC56" i="5"/>
  <c r="AC48" i="5"/>
  <c r="AC58" i="5"/>
  <c r="AC34" i="5"/>
  <c r="AC18" i="5"/>
  <c r="AC60" i="5"/>
  <c r="AC44" i="5"/>
  <c r="AC28" i="5"/>
  <c r="AC12" i="5"/>
  <c r="AC86" i="5"/>
  <c r="AC66" i="5"/>
  <c r="AC50" i="5"/>
  <c r="AC42" i="5"/>
  <c r="AC72" i="5"/>
  <c r="AC26" i="5"/>
  <c r="AC52" i="5"/>
  <c r="AC20" i="5"/>
  <c r="AC10" i="5"/>
  <c r="AC4" i="5"/>
  <c r="AC36" i="5"/>
  <c r="AC33" i="5"/>
  <c r="AC41" i="5"/>
  <c r="AC49" i="5"/>
  <c r="AC29" i="5"/>
  <c r="I5" i="5"/>
  <c r="W79" i="5"/>
  <c r="W69" i="5"/>
  <c r="W85" i="5"/>
  <c r="W73" i="5"/>
  <c r="W71" i="5"/>
  <c r="W65" i="5"/>
  <c r="W57" i="5"/>
  <c r="W49" i="5"/>
  <c r="W87" i="5"/>
  <c r="W81" i="5"/>
  <c r="W77" i="5"/>
  <c r="W59" i="5"/>
  <c r="W51" i="5"/>
  <c r="W75" i="5"/>
  <c r="W67" i="5"/>
  <c r="W53" i="5"/>
  <c r="W37" i="5"/>
  <c r="W21" i="5"/>
  <c r="W63" i="5"/>
  <c r="W47" i="5"/>
  <c r="W31" i="5"/>
  <c r="W15" i="5"/>
  <c r="W61" i="5"/>
  <c r="W45" i="5"/>
  <c r="W29" i="5"/>
  <c r="W7" i="5"/>
  <c r="W55" i="5"/>
  <c r="W23" i="5"/>
  <c r="W39" i="5"/>
  <c r="W13" i="5"/>
  <c r="W5" i="5"/>
  <c r="W24" i="5"/>
  <c r="W30" i="5"/>
  <c r="W38" i="5"/>
  <c r="W46" i="5"/>
  <c r="W26" i="5"/>
  <c r="K85" i="5"/>
  <c r="K75" i="5"/>
  <c r="K77" i="5"/>
  <c r="K87" i="5"/>
  <c r="K83" i="5"/>
  <c r="K79" i="5"/>
  <c r="K63" i="5"/>
  <c r="K55" i="5"/>
  <c r="K47" i="5"/>
  <c r="K73" i="5"/>
  <c r="K65" i="5"/>
  <c r="K57" i="5"/>
  <c r="K49" i="5"/>
  <c r="K69" i="5"/>
  <c r="K43" i="5"/>
  <c r="K27" i="5"/>
  <c r="K11" i="5"/>
  <c r="K71" i="5"/>
  <c r="K59" i="5"/>
  <c r="K53" i="5"/>
  <c r="K37" i="5"/>
  <c r="K21" i="5"/>
  <c r="K35" i="5"/>
  <c r="K29" i="5"/>
  <c r="K5" i="5"/>
  <c r="K67" i="5"/>
  <c r="K61" i="5"/>
  <c r="K19" i="5"/>
  <c r="K13" i="5"/>
  <c r="K51" i="5"/>
  <c r="K45" i="5"/>
  <c r="K6" i="5"/>
  <c r="K14" i="5"/>
  <c r="K40" i="5"/>
  <c r="K48" i="5"/>
  <c r="K16" i="5"/>
  <c r="K22" i="5"/>
  <c r="AG115" i="5"/>
  <c r="AG114" i="5"/>
  <c r="AG140" i="5"/>
  <c r="AG106" i="5"/>
  <c r="AG149" i="5"/>
  <c r="AG102" i="5"/>
  <c r="AG120" i="5"/>
  <c r="AG148" i="5"/>
  <c r="AG129" i="5"/>
  <c r="AG138" i="5"/>
  <c r="AG152" i="5"/>
  <c r="AG105" i="5"/>
  <c r="AG121" i="5"/>
  <c r="AG131" i="5"/>
  <c r="AG147" i="5"/>
  <c r="AG163" i="5"/>
  <c r="AG172" i="5"/>
  <c r="AG168" i="5"/>
  <c r="K26" i="5"/>
  <c r="W22" i="5"/>
  <c r="W16" i="5"/>
  <c r="AC11" i="5"/>
  <c r="AC9" i="5"/>
  <c r="U7" i="5"/>
  <c r="AE4" i="5"/>
  <c r="S81" i="5"/>
  <c r="S71" i="5"/>
  <c r="S87" i="5"/>
  <c r="S73" i="5"/>
  <c r="S75" i="5"/>
  <c r="S59" i="5"/>
  <c r="S51" i="5"/>
  <c r="S79" i="5"/>
  <c r="S67" i="5"/>
  <c r="S61" i="5"/>
  <c r="S53" i="5"/>
  <c r="S83" i="5"/>
  <c r="S65" i="5"/>
  <c r="S55" i="5"/>
  <c r="S49" i="5"/>
  <c r="S39" i="5"/>
  <c r="S23" i="5"/>
  <c r="S7" i="5"/>
  <c r="S33" i="5"/>
  <c r="S17" i="5"/>
  <c r="S63" i="5"/>
  <c r="S57" i="5"/>
  <c r="S47" i="5"/>
  <c r="S31" i="5"/>
  <c r="S69" i="5"/>
  <c r="S41" i="5"/>
  <c r="S25" i="5"/>
  <c r="S15" i="5"/>
  <c r="S9" i="5"/>
  <c r="S8" i="5"/>
  <c r="S26" i="5"/>
  <c r="S36" i="5"/>
  <c r="S44" i="5"/>
  <c r="S52" i="5"/>
  <c r="Q144" i="5"/>
  <c r="Q102" i="5"/>
  <c r="Q110" i="5"/>
  <c r="Q129" i="5"/>
  <c r="Q166" i="5"/>
  <c r="Q106" i="5"/>
  <c r="Q126" i="5"/>
  <c r="Q101" i="5"/>
  <c r="Q121" i="5"/>
  <c r="Q140" i="5"/>
  <c r="Q154" i="5"/>
  <c r="Q151" i="5"/>
  <c r="Q165" i="5"/>
  <c r="Q171" i="5"/>
  <c r="Q53" i="5"/>
  <c r="Q139" i="5" s="1"/>
  <c r="M51" i="5"/>
  <c r="W50" i="5"/>
  <c r="AG49" i="5"/>
  <c r="I49" i="5"/>
  <c r="S48" i="5"/>
  <c r="AC47" i="5"/>
  <c r="Y45" i="5"/>
  <c r="AE44" i="5"/>
  <c r="K44" i="5"/>
  <c r="U43" i="5"/>
  <c r="Q41" i="5"/>
  <c r="Q127" i="5" s="1"/>
  <c r="W40" i="5"/>
  <c r="AG39" i="5"/>
  <c r="M39" i="5"/>
  <c r="S38" i="5"/>
  <c r="AC37" i="5"/>
  <c r="I37" i="5"/>
  <c r="Y35" i="5"/>
  <c r="K34" i="5"/>
  <c r="U33" i="5"/>
  <c r="AC31" i="5"/>
  <c r="Y29" i="5"/>
  <c r="U27" i="5"/>
  <c r="Q25" i="5"/>
  <c r="Q111" i="5" s="1"/>
  <c r="Q23" i="5"/>
  <c r="Q109" i="5" s="1"/>
  <c r="M21" i="5"/>
  <c r="Q19" i="5"/>
  <c r="Q17" i="5"/>
  <c r="Q103" i="5" s="1"/>
  <c r="M15" i="5"/>
  <c r="Y13" i="5"/>
  <c r="AG11" i="5"/>
  <c r="AG97" i="5" s="1"/>
  <c r="U9" i="5"/>
  <c r="M7" i="5"/>
  <c r="M86" i="5"/>
  <c r="M82" i="5"/>
  <c r="M74" i="5"/>
  <c r="M78" i="5"/>
  <c r="M76" i="5"/>
  <c r="M62" i="5"/>
  <c r="M54" i="5"/>
  <c r="M46" i="5"/>
  <c r="M70" i="5"/>
  <c r="M68" i="5"/>
  <c r="M64" i="5"/>
  <c r="M56" i="5"/>
  <c r="M48" i="5"/>
  <c r="M84" i="5"/>
  <c r="M66" i="5"/>
  <c r="M50" i="5"/>
  <c r="M42" i="5"/>
  <c r="M26" i="5"/>
  <c r="M10" i="5"/>
  <c r="M52" i="5"/>
  <c r="M36" i="5"/>
  <c r="M20" i="5"/>
  <c r="M72" i="5"/>
  <c r="M58" i="5"/>
  <c r="M34" i="5"/>
  <c r="M28" i="5"/>
  <c r="M18" i="5"/>
  <c r="M4" i="5"/>
  <c r="M12" i="5"/>
  <c r="M60" i="5"/>
  <c r="M44" i="5"/>
  <c r="M5" i="5"/>
  <c r="M29" i="5"/>
  <c r="M33" i="5"/>
  <c r="M41" i="5"/>
  <c r="M49" i="5"/>
  <c r="M11" i="5"/>
  <c r="M19" i="5"/>
  <c r="U44" i="5"/>
  <c r="I42" i="5"/>
  <c r="AC40" i="5"/>
  <c r="AG38" i="5"/>
  <c r="Y34" i="5"/>
  <c r="M32" i="5"/>
  <c r="Q30" i="5"/>
  <c r="Q116" i="5" s="1"/>
  <c r="U28" i="5"/>
  <c r="I26" i="5"/>
  <c r="AC24" i="5"/>
  <c r="AG22" i="5"/>
  <c r="AG108" i="5" s="1"/>
  <c r="M16" i="5"/>
  <c r="Q14" i="5"/>
  <c r="Q100" i="5" s="1"/>
  <c r="U12" i="5"/>
  <c r="AC8" i="5"/>
  <c r="AG6" i="5"/>
  <c r="AG92" i="5" s="1"/>
  <c r="I88" i="5"/>
  <c r="I84" i="5"/>
  <c r="I76" i="5"/>
  <c r="I68" i="5"/>
  <c r="I80" i="5"/>
  <c r="I64" i="5"/>
  <c r="I56" i="5"/>
  <c r="I48" i="5"/>
  <c r="I74" i="5"/>
  <c r="I72" i="5"/>
  <c r="I66" i="5"/>
  <c r="I58" i="5"/>
  <c r="I50" i="5"/>
  <c r="I70" i="5"/>
  <c r="I86" i="5"/>
  <c r="I78" i="5"/>
  <c r="I60" i="5"/>
  <c r="I44" i="5"/>
  <c r="I28" i="5"/>
  <c r="I12" i="5"/>
  <c r="I54" i="5"/>
  <c r="I38" i="5"/>
  <c r="I22" i="5"/>
  <c r="I6" i="5"/>
  <c r="I52" i="5"/>
  <c r="I36" i="5"/>
  <c r="I30" i="5"/>
  <c r="I20" i="5"/>
  <c r="I4" i="5"/>
  <c r="I62" i="5"/>
  <c r="I46" i="5"/>
  <c r="I14" i="5"/>
  <c r="I17" i="5"/>
  <c r="I23" i="5"/>
  <c r="I39" i="5"/>
  <c r="I47" i="5"/>
  <c r="I25" i="5"/>
  <c r="Y87" i="5"/>
  <c r="I87" i="5"/>
  <c r="U85" i="5"/>
  <c r="AG83" i="5"/>
  <c r="AG169" i="5" s="1"/>
  <c r="Q83" i="5"/>
  <c r="AC81" i="5"/>
  <c r="M81" i="5"/>
  <c r="Y79" i="5"/>
  <c r="I79" i="5"/>
  <c r="AB174" i="5"/>
  <c r="AB170" i="5"/>
  <c r="AB169" i="5"/>
  <c r="AB166" i="5"/>
  <c r="AB143" i="5"/>
  <c r="AB127" i="5"/>
  <c r="AB167" i="5"/>
  <c r="AB145" i="5"/>
  <c r="AB136" i="5"/>
  <c r="AB109" i="5"/>
  <c r="AB93" i="5"/>
  <c r="AB140" i="5"/>
  <c r="AB118" i="5"/>
  <c r="AB104" i="5"/>
  <c r="AB95" i="5"/>
  <c r="AB115" i="5"/>
  <c r="AB122" i="5"/>
  <c r="AB108" i="5"/>
  <c r="AB124" i="5"/>
  <c r="AB98" i="5"/>
  <c r="AB173" i="5"/>
  <c r="AB168" i="5"/>
  <c r="AB165" i="5"/>
  <c r="AB155" i="5"/>
  <c r="AB139" i="5"/>
  <c r="AB163" i="5"/>
  <c r="AB154" i="5"/>
  <c r="AB144" i="5"/>
  <c r="AB130" i="5"/>
  <c r="AB105" i="5"/>
  <c r="AB162" i="5"/>
  <c r="AB134" i="5"/>
  <c r="AB112" i="5"/>
  <c r="AB103" i="5"/>
  <c r="AB94" i="5"/>
  <c r="AB99" i="5"/>
  <c r="AB116" i="5"/>
  <c r="AB156" i="5"/>
  <c r="AB92" i="5"/>
  <c r="AB107" i="5"/>
  <c r="AB172" i="5"/>
  <c r="AB164" i="5"/>
  <c r="AB161" i="5"/>
  <c r="AB151" i="5"/>
  <c r="AB135" i="5"/>
  <c r="AB159" i="5"/>
  <c r="AB152" i="5"/>
  <c r="AB138" i="5"/>
  <c r="AB117" i="5"/>
  <c r="AB101" i="5"/>
  <c r="AB153" i="5"/>
  <c r="AB120" i="5"/>
  <c r="AB111" i="5"/>
  <c r="AB102" i="5"/>
  <c r="AB149" i="5"/>
  <c r="AB106" i="5"/>
  <c r="AB148" i="5"/>
  <c r="AB123" i="5"/>
  <c r="AB171" i="5"/>
  <c r="AB160" i="5"/>
  <c r="AB157" i="5"/>
  <c r="AB147" i="5"/>
  <c r="AB131" i="5"/>
  <c r="AB158" i="5"/>
  <c r="AB146" i="5"/>
  <c r="AB128" i="5"/>
  <c r="AB113" i="5"/>
  <c r="AB97" i="5"/>
  <c r="AB150" i="5"/>
  <c r="AB119" i="5"/>
  <c r="AB110" i="5"/>
  <c r="AB96" i="5"/>
  <c r="AB132" i="5"/>
  <c r="AB142" i="5"/>
  <c r="AB100" i="5"/>
  <c r="AB126" i="5"/>
  <c r="AB114" i="5"/>
  <c r="AB91" i="5"/>
  <c r="T174" i="5"/>
  <c r="T166" i="5"/>
  <c r="T159" i="5"/>
  <c r="T149" i="5"/>
  <c r="T133" i="5"/>
  <c r="T154" i="5"/>
  <c r="T138" i="5"/>
  <c r="T115" i="5"/>
  <c r="T99" i="5"/>
  <c r="T157" i="5"/>
  <c r="T144" i="5"/>
  <c r="T128" i="5"/>
  <c r="T96" i="5"/>
  <c r="T125" i="5"/>
  <c r="T109" i="5"/>
  <c r="T93" i="5"/>
  <c r="T108" i="5"/>
  <c r="T150" i="5"/>
  <c r="T105" i="5"/>
  <c r="T173" i="5"/>
  <c r="T162" i="5"/>
  <c r="T170" i="5"/>
  <c r="T145" i="5"/>
  <c r="T129" i="5"/>
  <c r="T161" i="5"/>
  <c r="T130" i="5"/>
  <c r="T111" i="5"/>
  <c r="T95" i="5"/>
  <c r="T156" i="5"/>
  <c r="T143" i="5"/>
  <c r="T120" i="5"/>
  <c r="T148" i="5"/>
  <c r="T118" i="5"/>
  <c r="T102" i="5"/>
  <c r="T158" i="5"/>
  <c r="T134" i="5"/>
  <c r="T97" i="5"/>
  <c r="T100" i="5"/>
  <c r="T172" i="5"/>
  <c r="T167" i="5"/>
  <c r="T164" i="5"/>
  <c r="T141" i="5"/>
  <c r="T168" i="5"/>
  <c r="T155" i="5"/>
  <c r="T107" i="5"/>
  <c r="T91" i="5"/>
  <c r="T152" i="5"/>
  <c r="T136" i="5"/>
  <c r="T147" i="5"/>
  <c r="T112" i="5"/>
  <c r="T132" i="5"/>
  <c r="T117" i="5"/>
  <c r="T101" i="5"/>
  <c r="T122" i="5"/>
  <c r="T124" i="5"/>
  <c r="T92" i="5"/>
  <c r="T114" i="5"/>
  <c r="T140" i="5"/>
  <c r="T171" i="5"/>
  <c r="T163" i="5"/>
  <c r="T153" i="5"/>
  <c r="T137" i="5"/>
  <c r="T160" i="5"/>
  <c r="T146" i="5"/>
  <c r="T103" i="5"/>
  <c r="T165" i="5"/>
  <c r="T151" i="5"/>
  <c r="T142" i="5"/>
  <c r="T104" i="5"/>
  <c r="T126" i="5"/>
  <c r="T110" i="5"/>
  <c r="T94" i="5"/>
  <c r="T106" i="5"/>
  <c r="T113" i="5"/>
  <c r="T169" i="5"/>
  <c r="T121" i="5"/>
  <c r="T116" i="5"/>
  <c r="D174" i="5"/>
  <c r="D170" i="5"/>
  <c r="D163" i="5"/>
  <c r="D149" i="5"/>
  <c r="D133" i="5"/>
  <c r="D154" i="5"/>
  <c r="D147" i="5"/>
  <c r="D131" i="5"/>
  <c r="D111" i="5"/>
  <c r="D95" i="5"/>
  <c r="D130" i="5"/>
  <c r="D121" i="5"/>
  <c r="D105" i="5"/>
  <c r="D152" i="5"/>
  <c r="D127" i="5"/>
  <c r="D96" i="5"/>
  <c r="D116" i="5"/>
  <c r="D94" i="5"/>
  <c r="D118" i="5"/>
  <c r="D125" i="5"/>
  <c r="D124" i="5"/>
  <c r="D173" i="5"/>
  <c r="D166" i="5"/>
  <c r="D159" i="5"/>
  <c r="D145" i="5"/>
  <c r="D129" i="5"/>
  <c r="D169" i="5"/>
  <c r="D140" i="5"/>
  <c r="D123" i="5"/>
  <c r="D107" i="5"/>
  <c r="D91" i="5"/>
  <c r="D157" i="5"/>
  <c r="D114" i="5"/>
  <c r="D98" i="5"/>
  <c r="D143" i="5"/>
  <c r="D120" i="5"/>
  <c r="D134" i="5"/>
  <c r="D110" i="5"/>
  <c r="D158" i="5"/>
  <c r="D109" i="5"/>
  <c r="D102" i="5"/>
  <c r="D108" i="5"/>
  <c r="D172" i="5"/>
  <c r="D162" i="5"/>
  <c r="D156" i="5"/>
  <c r="D141" i="5"/>
  <c r="D164" i="5"/>
  <c r="D160" i="5"/>
  <c r="D139" i="5"/>
  <c r="D119" i="5"/>
  <c r="D103" i="5"/>
  <c r="D146" i="5"/>
  <c r="D155" i="5"/>
  <c r="D113" i="5"/>
  <c r="D97" i="5"/>
  <c r="D142" i="5"/>
  <c r="D112" i="5"/>
  <c r="D126" i="5"/>
  <c r="D101" i="5"/>
  <c r="D144" i="5"/>
  <c r="D151" i="5"/>
  <c r="D93" i="5"/>
  <c r="D92" i="5"/>
  <c r="D171" i="5"/>
  <c r="D167" i="5"/>
  <c r="D153" i="5"/>
  <c r="D137" i="5"/>
  <c r="D161" i="5"/>
  <c r="D148" i="5"/>
  <c r="D132" i="5"/>
  <c r="D115" i="5"/>
  <c r="D99" i="5"/>
  <c r="D138" i="5"/>
  <c r="D122" i="5"/>
  <c r="D106" i="5"/>
  <c r="D165" i="5"/>
  <c r="D136" i="5"/>
  <c r="D104" i="5"/>
  <c r="D117" i="5"/>
  <c r="D100" i="5"/>
  <c r="D135" i="5"/>
  <c r="D150" i="5"/>
  <c r="D128" i="5"/>
  <c r="D168" i="5"/>
  <c r="T26" i="5"/>
  <c r="T12" i="5"/>
  <c r="T98" i="5" s="1"/>
  <c r="AF10" i="5"/>
  <c r="AF8" i="5"/>
  <c r="P74" i="5"/>
  <c r="P64" i="5"/>
  <c r="P7" i="5"/>
  <c r="P11" i="5"/>
  <c r="P15" i="5"/>
  <c r="P19" i="5"/>
  <c r="P23" i="5"/>
  <c r="P27" i="5"/>
  <c r="P31" i="5"/>
  <c r="P5" i="5"/>
  <c r="P9" i="5"/>
  <c r="P13" i="5"/>
  <c r="P17" i="5"/>
  <c r="P21" i="5"/>
  <c r="P25" i="5"/>
  <c r="P29" i="5"/>
  <c r="U77" i="5"/>
  <c r="AG75" i="5"/>
  <c r="AG161" i="5" s="1"/>
  <c r="Q75" i="5"/>
  <c r="Q161" i="5" s="1"/>
  <c r="AC73" i="5"/>
  <c r="M73" i="5"/>
  <c r="Y71" i="5"/>
  <c r="I71" i="5"/>
  <c r="U69" i="5"/>
  <c r="AG67" i="5"/>
  <c r="Q67" i="5"/>
  <c r="Q153" i="5" s="1"/>
  <c r="AC65" i="5"/>
  <c r="M65" i="5"/>
  <c r="Y63" i="5"/>
  <c r="I63" i="5"/>
  <c r="U61" i="5"/>
  <c r="AG59" i="5"/>
  <c r="AG145" i="5" s="1"/>
  <c r="Q59" i="5"/>
  <c r="Q145" i="5" s="1"/>
  <c r="AC57" i="5"/>
  <c r="M57" i="5"/>
  <c r="Y55" i="5"/>
  <c r="I55" i="5"/>
  <c r="AB55" i="5"/>
  <c r="AB141" i="5" s="1"/>
  <c r="L55" i="5"/>
  <c r="T53" i="5"/>
  <c r="T139" i="5" s="1"/>
  <c r="AB51" i="5"/>
  <c r="AB137" i="5" s="1"/>
  <c r="L51" i="5"/>
  <c r="T49" i="5"/>
  <c r="T135" i="5" s="1"/>
  <c r="AB47" i="5"/>
  <c r="AB133" i="5" s="1"/>
  <c r="L47" i="5"/>
  <c r="T45" i="5"/>
  <c r="T131" i="5" s="1"/>
  <c r="AB43" i="5"/>
  <c r="AB129" i="5" s="1"/>
  <c r="L43" i="5"/>
  <c r="T41" i="5"/>
  <c r="T127" i="5" s="1"/>
  <c r="AB39" i="5"/>
  <c r="AB125" i="5" s="1"/>
  <c r="L39" i="5"/>
  <c r="T37" i="5"/>
  <c r="T123" i="5" s="1"/>
  <c r="AB35" i="5"/>
  <c r="AB121" i="5" s="1"/>
  <c r="L35" i="5"/>
  <c r="T33" i="5"/>
  <c r="T119" i="5" s="1"/>
  <c r="M25" i="5"/>
  <c r="U23" i="5"/>
  <c r="Q21" i="5"/>
  <c r="U19" i="5"/>
  <c r="AG17" i="5"/>
  <c r="AG13" i="5"/>
  <c r="AG99" i="5" s="1"/>
  <c r="M9" i="5"/>
  <c r="AC5" i="5"/>
  <c r="W4" i="5"/>
  <c r="K4" i="5"/>
  <c r="AG124" i="5"/>
  <c r="AG133" i="5"/>
  <c r="AG91" i="5"/>
  <c r="AG153" i="5"/>
  <c r="AG116" i="5"/>
  <c r="AG94" i="5"/>
  <c r="AG103" i="5"/>
  <c r="AG112" i="5"/>
  <c r="AG126" i="5"/>
  <c r="AG158" i="5"/>
  <c r="AG130" i="5"/>
  <c r="AG144" i="5"/>
  <c r="AG93" i="5"/>
  <c r="AG109" i="5"/>
  <c r="AG125" i="5"/>
  <c r="AG135" i="5"/>
  <c r="AG151" i="5"/>
  <c r="AG157" i="5"/>
  <c r="AG165" i="5"/>
  <c r="AG174" i="5"/>
  <c r="Y27" i="5"/>
  <c r="AG25" i="5"/>
  <c r="AG111" i="5" s="1"/>
  <c r="AG21" i="5"/>
  <c r="AG107" i="5" s="1"/>
  <c r="AG15" i="5"/>
  <c r="AG101" i="5" s="1"/>
  <c r="AC13" i="5"/>
  <c r="Y11" i="5"/>
  <c r="I7" i="5"/>
  <c r="Y5" i="5"/>
  <c r="AE12" i="5"/>
  <c r="AE14" i="5"/>
  <c r="AE20" i="5"/>
  <c r="S4" i="5"/>
  <c r="Q95" i="5"/>
  <c r="Q128" i="5"/>
  <c r="Q112" i="5"/>
  <c r="Q136" i="5"/>
  <c r="Q92" i="5"/>
  <c r="Q107" i="5"/>
  <c r="Q122" i="5"/>
  <c r="Q160" i="5"/>
  <c r="Q105" i="5"/>
  <c r="Q125" i="5"/>
  <c r="Q142" i="5"/>
  <c r="Q159" i="5"/>
  <c r="Q135" i="5"/>
  <c r="Q163" i="5"/>
  <c r="Q169" i="5"/>
  <c r="Q173" i="5"/>
  <c r="AG53" i="5"/>
  <c r="AG139" i="5" s="1"/>
  <c r="M53" i="5"/>
  <c r="W52" i="5"/>
  <c r="AC51" i="5"/>
  <c r="I51" i="5"/>
  <c r="S50" i="5"/>
  <c r="Y49" i="5"/>
  <c r="U47" i="5"/>
  <c r="AE46" i="5"/>
  <c r="K46" i="5"/>
  <c r="Q45" i="5"/>
  <c r="Q131" i="5" s="1"/>
  <c r="M43" i="5"/>
  <c r="W42" i="5"/>
  <c r="I41" i="5"/>
  <c r="S40" i="5"/>
  <c r="AC39" i="5"/>
  <c r="Y37" i="5"/>
  <c r="AE36" i="5"/>
  <c r="K36" i="5"/>
  <c r="U35" i="5"/>
  <c r="Q33" i="5"/>
  <c r="Q119" i="5" s="1"/>
  <c r="W32" i="5"/>
  <c r="Y31" i="5"/>
  <c r="I27" i="5"/>
  <c r="I19" i="5"/>
  <c r="I9" i="5"/>
  <c r="W6" i="5"/>
  <c r="AI4" i="5"/>
  <c r="AE73" i="5"/>
  <c r="AE85" i="5"/>
  <c r="AE81" i="5"/>
  <c r="AE75" i="5"/>
  <c r="AE71" i="5"/>
  <c r="AE61" i="5"/>
  <c r="AE53" i="5"/>
  <c r="AE45" i="5"/>
  <c r="AE63" i="5"/>
  <c r="AE55" i="5"/>
  <c r="AE47" i="5"/>
  <c r="AE69" i="5"/>
  <c r="AE51" i="5"/>
  <c r="AE33" i="5"/>
  <c r="AE17" i="5"/>
  <c r="AE67" i="5"/>
  <c r="AE57" i="5"/>
  <c r="AE43" i="5"/>
  <c r="AE27" i="5"/>
  <c r="AE11" i="5"/>
  <c r="AE77" i="5"/>
  <c r="AE59" i="5"/>
  <c r="AE41" i="5"/>
  <c r="AE9" i="5"/>
  <c r="AE65" i="5"/>
  <c r="AE49" i="5"/>
  <c r="AE35" i="5"/>
  <c r="AE25" i="5"/>
  <c r="AE83" i="5"/>
  <c r="AE19" i="5"/>
  <c r="C54" i="5"/>
  <c r="AE50" i="5"/>
  <c r="O50" i="5"/>
  <c r="AA48" i="5"/>
  <c r="AA134" i="5" s="1"/>
  <c r="C46" i="5"/>
  <c r="AE42" i="5"/>
  <c r="O42" i="5"/>
  <c r="AA40" i="5"/>
  <c r="AA126" i="5" s="1"/>
  <c r="C38" i="5"/>
  <c r="AE34" i="5"/>
  <c r="O34" i="5"/>
  <c r="AA32" i="5"/>
  <c r="AA118" i="5" s="1"/>
  <c r="AI87" i="5"/>
  <c r="AI71" i="5"/>
  <c r="AI83" i="5"/>
  <c r="AI79" i="5"/>
  <c r="AI73" i="5"/>
  <c r="AI67" i="5"/>
  <c r="AI59" i="5"/>
  <c r="AI51" i="5"/>
  <c r="AI69" i="5"/>
  <c r="AI61" i="5"/>
  <c r="AI53" i="5"/>
  <c r="AI45" i="5"/>
  <c r="AI63" i="5"/>
  <c r="AI57" i="5"/>
  <c r="AI47" i="5"/>
  <c r="AI31" i="5"/>
  <c r="AI15" i="5"/>
  <c r="AI81" i="5"/>
  <c r="AI75" i="5"/>
  <c r="AI41" i="5"/>
  <c r="AI25" i="5"/>
  <c r="AI9" i="5"/>
  <c r="AI65" i="5"/>
  <c r="AI55" i="5"/>
  <c r="AI49" i="5"/>
  <c r="AI39" i="5"/>
  <c r="AI33" i="5"/>
  <c r="AI7" i="5"/>
  <c r="AI23" i="5"/>
  <c r="AI17" i="5"/>
  <c r="AA77" i="5"/>
  <c r="AA163" i="5" s="1"/>
  <c r="AA75" i="5"/>
  <c r="AA161" i="5" s="1"/>
  <c r="AA67" i="5"/>
  <c r="AA153" i="5" s="1"/>
  <c r="AA87" i="5"/>
  <c r="AA173" i="5" s="1"/>
  <c r="AA83" i="5"/>
  <c r="AA169" i="5" s="1"/>
  <c r="AA63" i="5"/>
  <c r="AA149" i="5" s="1"/>
  <c r="AA55" i="5"/>
  <c r="AA141" i="5" s="1"/>
  <c r="AA47" i="5"/>
  <c r="AA133" i="5" s="1"/>
  <c r="AA85" i="5"/>
  <c r="AA171" i="5" s="1"/>
  <c r="AA69" i="5"/>
  <c r="AA155" i="5" s="1"/>
  <c r="AA65" i="5"/>
  <c r="AA151" i="5" s="1"/>
  <c r="AA57" i="5"/>
  <c r="AA143" i="5" s="1"/>
  <c r="AA49" i="5"/>
  <c r="AA135" i="5" s="1"/>
  <c r="AA71" i="5"/>
  <c r="AA157" i="5" s="1"/>
  <c r="AA35" i="5"/>
  <c r="AA121" i="5" s="1"/>
  <c r="AA19" i="5"/>
  <c r="AA105" i="5" s="1"/>
  <c r="AA73" i="5"/>
  <c r="AA159" i="5" s="1"/>
  <c r="AA61" i="5"/>
  <c r="AA147" i="5" s="1"/>
  <c r="AA51" i="5"/>
  <c r="AA137" i="5" s="1"/>
  <c r="AA45" i="5"/>
  <c r="AA131" i="5" s="1"/>
  <c r="AA29" i="5"/>
  <c r="AA115" i="5" s="1"/>
  <c r="AA13" i="5"/>
  <c r="AA99" i="5" s="1"/>
  <c r="AA43" i="5"/>
  <c r="AA129" i="5" s="1"/>
  <c r="AA79" i="5"/>
  <c r="AA165" i="5" s="1"/>
  <c r="AA11" i="5"/>
  <c r="AA97" i="5" s="1"/>
  <c r="AA59" i="5"/>
  <c r="AA145" i="5" s="1"/>
  <c r="AA53" i="5"/>
  <c r="AA139" i="5" s="1"/>
  <c r="AA27" i="5"/>
  <c r="AA113" i="5" s="1"/>
  <c r="AA5" i="5"/>
  <c r="AA91" i="5" s="1"/>
  <c r="AA37" i="5"/>
  <c r="AA123" i="5" s="1"/>
  <c r="AA21" i="5"/>
  <c r="AA107" i="5" s="1"/>
  <c r="J32" i="5"/>
  <c r="V30" i="5"/>
  <c r="V116" i="5" s="1"/>
  <c r="AD28" i="5"/>
  <c r="AD114" i="5" s="1"/>
  <c r="J28" i="5"/>
  <c r="V26" i="5"/>
  <c r="V112" i="5" s="1"/>
  <c r="AD24" i="5"/>
  <c r="AD110" i="5" s="1"/>
  <c r="J24" i="5"/>
  <c r="V22" i="5"/>
  <c r="V108" i="5" s="1"/>
  <c r="AD20" i="5"/>
  <c r="AD106" i="5" s="1"/>
  <c r="J20" i="5"/>
  <c r="V18" i="5"/>
  <c r="V104" i="5" s="1"/>
  <c r="AD16" i="5"/>
  <c r="AD102" i="5" s="1"/>
  <c r="J16" i="5"/>
  <c r="V14" i="5"/>
  <c r="V100" i="5" s="1"/>
  <c r="AD12" i="5"/>
  <c r="AD98" i="5" s="1"/>
  <c r="J12" i="5"/>
  <c r="V10" i="5"/>
  <c r="V96" i="5" s="1"/>
  <c r="AD8" i="5"/>
  <c r="AD94" i="5" s="1"/>
  <c r="J76" i="5"/>
  <c r="J65" i="5"/>
  <c r="O83" i="5"/>
  <c r="O73" i="5"/>
  <c r="O75" i="5"/>
  <c r="O85" i="5"/>
  <c r="O77" i="5"/>
  <c r="O69" i="5"/>
  <c r="O61" i="5"/>
  <c r="O53" i="5"/>
  <c r="O71" i="5"/>
  <c r="O63" i="5"/>
  <c r="O55" i="5"/>
  <c r="O47" i="5"/>
  <c r="O81" i="5"/>
  <c r="O59" i="5"/>
  <c r="O41" i="5"/>
  <c r="O25" i="5"/>
  <c r="O9" i="5"/>
  <c r="O65" i="5"/>
  <c r="O49" i="5"/>
  <c r="O35" i="5"/>
  <c r="O19" i="5"/>
  <c r="O67" i="5"/>
  <c r="O51" i="5"/>
  <c r="O33" i="5"/>
  <c r="O27" i="5"/>
  <c r="O57" i="5"/>
  <c r="O43" i="5"/>
  <c r="O17" i="5"/>
  <c r="O11" i="5"/>
  <c r="AD87" i="5"/>
  <c r="AD173" i="5" s="1"/>
  <c r="AD81" i="5"/>
  <c r="AD167" i="5" s="1"/>
  <c r="AD41" i="5"/>
  <c r="AD127" i="5" s="1"/>
  <c r="V85" i="5"/>
  <c r="V171" i="5" s="1"/>
  <c r="V77" i="5"/>
  <c r="V163" i="5" s="1"/>
  <c r="O4" i="5"/>
  <c r="C71" i="5"/>
  <c r="C81" i="5"/>
  <c r="C73" i="5"/>
  <c r="C69" i="5"/>
  <c r="C67" i="5"/>
  <c r="C59" i="5"/>
  <c r="C51" i="5"/>
  <c r="C77" i="5"/>
  <c r="C61" i="5"/>
  <c r="C53" i="5"/>
  <c r="C75" i="5"/>
  <c r="C87" i="5"/>
  <c r="C79" i="5"/>
  <c r="C63" i="5"/>
  <c r="C47" i="5"/>
  <c r="C31" i="5"/>
  <c r="C15" i="5"/>
  <c r="C83" i="5"/>
  <c r="C57" i="5"/>
  <c r="C41" i="5"/>
  <c r="C25" i="5"/>
  <c r="C9" i="5"/>
  <c r="C55" i="5"/>
  <c r="C39" i="5"/>
  <c r="C7" i="5"/>
  <c r="C65" i="5"/>
  <c r="C17" i="5"/>
  <c r="C49" i="5"/>
  <c r="C23" i="5"/>
  <c r="C33" i="5"/>
  <c r="AH85" i="5"/>
  <c r="AH171" i="5" s="1"/>
  <c r="AH75" i="5"/>
  <c r="AH161" i="5" s="1"/>
  <c r="R79" i="5"/>
  <c r="R165" i="5" s="1"/>
  <c r="R87" i="5"/>
  <c r="R173" i="5" s="1"/>
  <c r="R47" i="5"/>
  <c r="R133" i="5" s="1"/>
  <c r="J4" i="5"/>
  <c r="B81" i="5"/>
  <c r="B167" i="5" s="1"/>
  <c r="B75" i="5"/>
  <c r="B161" i="5" s="1"/>
  <c r="I166" i="5" l="1"/>
  <c r="I159" i="5"/>
  <c r="I153" i="5"/>
  <c r="I137" i="5"/>
  <c r="I165" i="5"/>
  <c r="I155" i="5"/>
  <c r="I123" i="5"/>
  <c r="I107" i="5"/>
  <c r="I91" i="5"/>
  <c r="I140" i="5"/>
  <c r="I161" i="5"/>
  <c r="I127" i="5"/>
  <c r="I100" i="5"/>
  <c r="I130" i="5"/>
  <c r="I114" i="5"/>
  <c r="I98" i="5"/>
  <c r="I135" i="5"/>
  <c r="I118" i="5"/>
  <c r="I151" i="5"/>
  <c r="I169" i="5"/>
  <c r="I101" i="5"/>
  <c r="I162" i="5"/>
  <c r="I158" i="5"/>
  <c r="I141" i="5"/>
  <c r="I156" i="5"/>
  <c r="I142" i="5"/>
  <c r="I111" i="5"/>
  <c r="I172" i="5"/>
  <c r="I132" i="5"/>
  <c r="I136" i="5"/>
  <c r="I92" i="5"/>
  <c r="I122" i="5"/>
  <c r="I105" i="5"/>
  <c r="I120" i="5"/>
  <c r="I102" i="5"/>
  <c r="I94" i="5"/>
  <c r="I173" i="5"/>
  <c r="I167" i="5"/>
  <c r="I157" i="5"/>
  <c r="I133" i="5"/>
  <c r="I154" i="5"/>
  <c r="I134" i="5"/>
  <c r="I103" i="5"/>
  <c r="I148" i="5"/>
  <c r="I131" i="5"/>
  <c r="I124" i="5"/>
  <c r="I160" i="5"/>
  <c r="I121" i="5"/>
  <c r="I97" i="5"/>
  <c r="I104" i="5"/>
  <c r="I93" i="5"/>
  <c r="I112" i="5"/>
  <c r="I171" i="5"/>
  <c r="I163" i="5"/>
  <c r="I149" i="5"/>
  <c r="I129" i="5"/>
  <c r="I164" i="5"/>
  <c r="I119" i="5"/>
  <c r="I99" i="5"/>
  <c r="I147" i="5"/>
  <c r="I152" i="5"/>
  <c r="I116" i="5"/>
  <c r="I146" i="5"/>
  <c r="I113" i="5"/>
  <c r="I144" i="5"/>
  <c r="I125" i="5"/>
  <c r="I128" i="5"/>
  <c r="I110" i="5"/>
  <c r="I170" i="5"/>
  <c r="I168" i="5"/>
  <c r="I145" i="5"/>
  <c r="I174" i="5"/>
  <c r="I150" i="5"/>
  <c r="I115" i="5"/>
  <c r="I95" i="5"/>
  <c r="I139" i="5"/>
  <c r="I143" i="5"/>
  <c r="I108" i="5"/>
  <c r="I126" i="5"/>
  <c r="I106" i="5"/>
  <c r="I138" i="5"/>
  <c r="I109" i="5"/>
  <c r="I96" i="5"/>
  <c r="I117" i="5"/>
  <c r="P174" i="5"/>
  <c r="P170" i="5"/>
  <c r="P164" i="5"/>
  <c r="P156" i="5"/>
  <c r="P158" i="5"/>
  <c r="P146" i="5"/>
  <c r="P130" i="5"/>
  <c r="P116" i="5"/>
  <c r="P100" i="5"/>
  <c r="P148" i="5"/>
  <c r="P139" i="5"/>
  <c r="P151" i="5"/>
  <c r="P128" i="5"/>
  <c r="P121" i="5"/>
  <c r="P107" i="5"/>
  <c r="P98" i="5"/>
  <c r="P129" i="5"/>
  <c r="P117" i="5"/>
  <c r="P94" i="5"/>
  <c r="P162" i="5"/>
  <c r="P109" i="5"/>
  <c r="P173" i="5"/>
  <c r="P167" i="5"/>
  <c r="P169" i="5"/>
  <c r="P166" i="5"/>
  <c r="P157" i="5"/>
  <c r="P142" i="5"/>
  <c r="P155" i="5"/>
  <c r="P112" i="5"/>
  <c r="P96" i="5"/>
  <c r="P147" i="5"/>
  <c r="P133" i="5"/>
  <c r="P144" i="5"/>
  <c r="P153" i="5"/>
  <c r="P115" i="5"/>
  <c r="P106" i="5"/>
  <c r="P97" i="5"/>
  <c r="P143" i="5"/>
  <c r="P110" i="5"/>
  <c r="P136" i="5"/>
  <c r="P145" i="5"/>
  <c r="P93" i="5"/>
  <c r="P172" i="5"/>
  <c r="P163" i="5"/>
  <c r="P165" i="5"/>
  <c r="P161" i="5"/>
  <c r="P154" i="5"/>
  <c r="P138" i="5"/>
  <c r="P124" i="5"/>
  <c r="P108" i="5"/>
  <c r="P92" i="5"/>
  <c r="P141" i="5"/>
  <c r="P132" i="5"/>
  <c r="P137" i="5"/>
  <c r="P123" i="5"/>
  <c r="P114" i="5"/>
  <c r="P105" i="5"/>
  <c r="P91" i="5"/>
  <c r="P126" i="5"/>
  <c r="P103" i="5"/>
  <c r="P127" i="5"/>
  <c r="P95" i="5"/>
  <c r="P118" i="5"/>
  <c r="P171" i="5"/>
  <c r="P168" i="5"/>
  <c r="P160" i="5"/>
  <c r="P159" i="5"/>
  <c r="P150" i="5"/>
  <c r="P134" i="5"/>
  <c r="P120" i="5"/>
  <c r="P104" i="5"/>
  <c r="P149" i="5"/>
  <c r="P140" i="5"/>
  <c r="P131" i="5"/>
  <c r="P135" i="5"/>
  <c r="P122" i="5"/>
  <c r="P113" i="5"/>
  <c r="P99" i="5"/>
  <c r="P152" i="5"/>
  <c r="P119" i="5"/>
  <c r="P101" i="5"/>
  <c r="P111" i="5"/>
  <c r="P125" i="5"/>
  <c r="P102" i="5"/>
  <c r="C104" i="5"/>
  <c r="C172" i="5"/>
  <c r="C170" i="5"/>
  <c r="C164" i="5"/>
  <c r="C153" i="5"/>
  <c r="C149" i="5"/>
  <c r="C145" i="5"/>
  <c r="C141" i="5"/>
  <c r="C137" i="5"/>
  <c r="C133" i="5"/>
  <c r="C129" i="5"/>
  <c r="C157" i="5"/>
  <c r="C156" i="5"/>
  <c r="C118" i="5"/>
  <c r="C102" i="5"/>
  <c r="C124" i="5"/>
  <c r="C108" i="5"/>
  <c r="C92" i="5"/>
  <c r="C105" i="5"/>
  <c r="C103" i="5"/>
  <c r="C125" i="5"/>
  <c r="C95" i="5"/>
  <c r="C169" i="5"/>
  <c r="C166" i="5"/>
  <c r="C158" i="5"/>
  <c r="C152" i="5"/>
  <c r="C148" i="5"/>
  <c r="C144" i="5"/>
  <c r="C140" i="5"/>
  <c r="C136" i="5"/>
  <c r="C132" i="5"/>
  <c r="C128" i="5"/>
  <c r="C173" i="5"/>
  <c r="C159" i="5"/>
  <c r="C114" i="5"/>
  <c r="C98" i="5"/>
  <c r="C123" i="5"/>
  <c r="C107" i="5"/>
  <c r="C91" i="5"/>
  <c r="C97" i="5"/>
  <c r="C96" i="5"/>
  <c r="C109" i="5"/>
  <c r="C165" i="5"/>
  <c r="C162" i="5"/>
  <c r="C155" i="5"/>
  <c r="C151" i="5"/>
  <c r="C147" i="5"/>
  <c r="C143" i="5"/>
  <c r="C139" i="5"/>
  <c r="C135" i="5"/>
  <c r="C131" i="5"/>
  <c r="C127" i="5"/>
  <c r="C171" i="5"/>
  <c r="C126" i="5"/>
  <c r="C110" i="5"/>
  <c r="C94" i="5"/>
  <c r="C116" i="5"/>
  <c r="C100" i="5"/>
  <c r="C121" i="5"/>
  <c r="C119" i="5"/>
  <c r="C117" i="5"/>
  <c r="C93" i="5"/>
  <c r="C174" i="5"/>
  <c r="C161" i="5"/>
  <c r="C168" i="5"/>
  <c r="C154" i="5"/>
  <c r="C150" i="5"/>
  <c r="C146" i="5"/>
  <c r="C142" i="5"/>
  <c r="C138" i="5"/>
  <c r="C134" i="5"/>
  <c r="C130" i="5"/>
  <c r="C163" i="5"/>
  <c r="C167" i="5"/>
  <c r="C122" i="5"/>
  <c r="C106" i="5"/>
  <c r="C160" i="5"/>
  <c r="C115" i="5"/>
  <c r="C99" i="5"/>
  <c r="C113" i="5"/>
  <c r="C112" i="5"/>
  <c r="C101" i="5"/>
  <c r="C111" i="5"/>
  <c r="C120" i="5"/>
  <c r="Y171" i="5"/>
  <c r="Y166" i="5"/>
  <c r="Y159" i="5"/>
  <c r="Y156" i="5"/>
  <c r="Y141" i="5"/>
  <c r="Y169" i="5"/>
  <c r="Y147" i="5"/>
  <c r="Y131" i="5"/>
  <c r="Y111" i="5"/>
  <c r="Y95" i="5"/>
  <c r="Y138" i="5"/>
  <c r="Y121" i="5"/>
  <c r="Y105" i="5"/>
  <c r="Y150" i="5"/>
  <c r="Y128" i="5"/>
  <c r="Y96" i="5"/>
  <c r="Y124" i="5"/>
  <c r="Y102" i="5"/>
  <c r="Y160" i="5"/>
  <c r="Y152" i="5"/>
  <c r="Y94" i="5"/>
  <c r="Y174" i="5"/>
  <c r="Y162" i="5"/>
  <c r="Y168" i="5"/>
  <c r="Y153" i="5"/>
  <c r="Y137" i="5"/>
  <c r="Y154" i="5"/>
  <c r="Y140" i="5"/>
  <c r="Y123" i="5"/>
  <c r="Y107" i="5"/>
  <c r="Y91" i="5"/>
  <c r="Y130" i="5"/>
  <c r="Y114" i="5"/>
  <c r="Y98" i="5"/>
  <c r="Y144" i="5"/>
  <c r="Y120" i="5"/>
  <c r="Y143" i="5"/>
  <c r="Y118" i="5"/>
  <c r="Y93" i="5"/>
  <c r="Y136" i="5"/>
  <c r="Y117" i="5"/>
  <c r="Y127" i="5"/>
  <c r="Y172" i="5"/>
  <c r="Y167" i="5"/>
  <c r="Y165" i="5"/>
  <c r="Y149" i="5"/>
  <c r="Y133" i="5"/>
  <c r="Y157" i="5"/>
  <c r="Y139" i="5"/>
  <c r="Y119" i="5"/>
  <c r="Y103" i="5"/>
  <c r="Y158" i="5"/>
  <c r="Y155" i="5"/>
  <c r="Y113" i="5"/>
  <c r="Y97" i="5"/>
  <c r="Y135" i="5"/>
  <c r="Y112" i="5"/>
  <c r="Y126" i="5"/>
  <c r="Y109" i="5"/>
  <c r="Y92" i="5"/>
  <c r="Y116" i="5"/>
  <c r="Y100" i="5"/>
  <c r="Y142" i="5"/>
  <c r="Y173" i="5"/>
  <c r="Y170" i="5"/>
  <c r="Y163" i="5"/>
  <c r="Y161" i="5"/>
  <c r="Y145" i="5"/>
  <c r="Y129" i="5"/>
  <c r="Y148" i="5"/>
  <c r="Y132" i="5"/>
  <c r="Y115" i="5"/>
  <c r="Y99" i="5"/>
  <c r="Y146" i="5"/>
  <c r="Y122" i="5"/>
  <c r="Y106" i="5"/>
  <c r="Y151" i="5"/>
  <c r="Y134" i="5"/>
  <c r="Y104" i="5"/>
  <c r="Y125" i="5"/>
  <c r="Y108" i="5"/>
  <c r="Y164" i="5"/>
  <c r="Y101" i="5"/>
  <c r="Y110" i="5"/>
  <c r="L174" i="5"/>
  <c r="L168" i="5"/>
  <c r="L166" i="5"/>
  <c r="L155" i="5"/>
  <c r="L139" i="5"/>
  <c r="L161" i="5"/>
  <c r="L121" i="5"/>
  <c r="L105" i="5"/>
  <c r="L163" i="5"/>
  <c r="L145" i="5"/>
  <c r="L136" i="5"/>
  <c r="L126" i="5"/>
  <c r="L150" i="5"/>
  <c r="L119" i="5"/>
  <c r="L110" i="5"/>
  <c r="L96" i="5"/>
  <c r="L142" i="5"/>
  <c r="L98" i="5"/>
  <c r="L115" i="5"/>
  <c r="L153" i="5"/>
  <c r="L132" i="5"/>
  <c r="L173" i="5"/>
  <c r="L164" i="5"/>
  <c r="L162" i="5"/>
  <c r="L151" i="5"/>
  <c r="L135" i="5"/>
  <c r="L170" i="5"/>
  <c r="L117" i="5"/>
  <c r="L101" i="5"/>
  <c r="L159" i="5"/>
  <c r="L144" i="5"/>
  <c r="L130" i="5"/>
  <c r="L160" i="5"/>
  <c r="L140" i="5"/>
  <c r="L118" i="5"/>
  <c r="L104" i="5"/>
  <c r="L95" i="5"/>
  <c r="L124" i="5"/>
  <c r="L92" i="5"/>
  <c r="L99" i="5"/>
  <c r="L123" i="5"/>
  <c r="L154" i="5"/>
  <c r="L172" i="5"/>
  <c r="L169" i="5"/>
  <c r="L157" i="5"/>
  <c r="L147" i="5"/>
  <c r="L131" i="5"/>
  <c r="L158" i="5"/>
  <c r="L113" i="5"/>
  <c r="L97" i="5"/>
  <c r="L152" i="5"/>
  <c r="L138" i="5"/>
  <c r="L129" i="5"/>
  <c r="L149" i="5"/>
  <c r="L134" i="5"/>
  <c r="L112" i="5"/>
  <c r="L103" i="5"/>
  <c r="L94" i="5"/>
  <c r="L114" i="5"/>
  <c r="L148" i="5"/>
  <c r="L107" i="5"/>
  <c r="L116" i="5"/>
  <c r="L122" i="5"/>
  <c r="L171" i="5"/>
  <c r="L165" i="5"/>
  <c r="L156" i="5"/>
  <c r="L143" i="5"/>
  <c r="L127" i="5"/>
  <c r="L125" i="5"/>
  <c r="L109" i="5"/>
  <c r="L93" i="5"/>
  <c r="L146" i="5"/>
  <c r="L137" i="5"/>
  <c r="L128" i="5"/>
  <c r="L133" i="5"/>
  <c r="L120" i="5"/>
  <c r="L111" i="5"/>
  <c r="L102" i="5"/>
  <c r="L167" i="5"/>
  <c r="L108" i="5"/>
  <c r="L141" i="5"/>
  <c r="L100" i="5"/>
  <c r="L91" i="5"/>
  <c r="L106" i="5"/>
  <c r="U172" i="5"/>
  <c r="U168" i="5"/>
  <c r="U160" i="5"/>
  <c r="U146" i="5"/>
  <c r="U130" i="5"/>
  <c r="U158" i="5"/>
  <c r="U152" i="5"/>
  <c r="U143" i="5"/>
  <c r="U129" i="5"/>
  <c r="U120" i="5"/>
  <c r="U104" i="5"/>
  <c r="U171" i="5"/>
  <c r="U132" i="5"/>
  <c r="U118" i="5"/>
  <c r="U109" i="5"/>
  <c r="U95" i="5"/>
  <c r="U139" i="5"/>
  <c r="U113" i="5"/>
  <c r="U147" i="5"/>
  <c r="U106" i="5"/>
  <c r="U105" i="5"/>
  <c r="U170" i="5"/>
  <c r="U164" i="5"/>
  <c r="U156" i="5"/>
  <c r="U142" i="5"/>
  <c r="U165" i="5"/>
  <c r="U157" i="5"/>
  <c r="U151" i="5"/>
  <c r="U137" i="5"/>
  <c r="U128" i="5"/>
  <c r="U116" i="5"/>
  <c r="U100" i="5"/>
  <c r="U169" i="5"/>
  <c r="U126" i="5"/>
  <c r="U117" i="5"/>
  <c r="U103" i="5"/>
  <c r="U94" i="5"/>
  <c r="U133" i="5"/>
  <c r="U107" i="5"/>
  <c r="U114" i="5"/>
  <c r="U140" i="5"/>
  <c r="U115" i="5"/>
  <c r="U167" i="5"/>
  <c r="U173" i="5"/>
  <c r="U154" i="5"/>
  <c r="U138" i="5"/>
  <c r="U162" i="5"/>
  <c r="U155" i="5"/>
  <c r="U145" i="5"/>
  <c r="U136" i="5"/>
  <c r="U127" i="5"/>
  <c r="U112" i="5"/>
  <c r="U96" i="5"/>
  <c r="U166" i="5"/>
  <c r="U125" i="5"/>
  <c r="U111" i="5"/>
  <c r="U102" i="5"/>
  <c r="U93" i="5"/>
  <c r="U141" i="5"/>
  <c r="U97" i="5"/>
  <c r="U98" i="5"/>
  <c r="U131" i="5"/>
  <c r="U99" i="5"/>
  <c r="U174" i="5"/>
  <c r="U163" i="5"/>
  <c r="U161" i="5"/>
  <c r="U150" i="5"/>
  <c r="U134" i="5"/>
  <c r="U159" i="5"/>
  <c r="U153" i="5"/>
  <c r="U144" i="5"/>
  <c r="U135" i="5"/>
  <c r="U124" i="5"/>
  <c r="U108" i="5"/>
  <c r="U92" i="5"/>
  <c r="U148" i="5"/>
  <c r="U119" i="5"/>
  <c r="U110" i="5"/>
  <c r="U101" i="5"/>
  <c r="U149" i="5"/>
  <c r="U123" i="5"/>
  <c r="U91" i="5"/>
  <c r="U121" i="5"/>
  <c r="U122" i="5"/>
  <c r="J173" i="5"/>
  <c r="J169" i="5"/>
  <c r="J165" i="5"/>
  <c r="J161" i="5"/>
  <c r="J157" i="5"/>
  <c r="J146" i="5"/>
  <c r="J130" i="5"/>
  <c r="J123" i="5"/>
  <c r="J119" i="5"/>
  <c r="J115" i="5"/>
  <c r="J111" i="5"/>
  <c r="J107" i="5"/>
  <c r="J103" i="5"/>
  <c r="J99" i="5"/>
  <c r="J95" i="5"/>
  <c r="J91" i="5"/>
  <c r="J148" i="5"/>
  <c r="J139" i="5"/>
  <c r="J151" i="5"/>
  <c r="J128" i="5"/>
  <c r="J143" i="5"/>
  <c r="J172" i="5"/>
  <c r="J168" i="5"/>
  <c r="J164" i="5"/>
  <c r="J160" i="5"/>
  <c r="J156" i="5"/>
  <c r="J142" i="5"/>
  <c r="J126" i="5"/>
  <c r="J122" i="5"/>
  <c r="J118" i="5"/>
  <c r="J114" i="5"/>
  <c r="J110" i="5"/>
  <c r="J106" i="5"/>
  <c r="J102" i="5"/>
  <c r="J98" i="5"/>
  <c r="J94" i="5"/>
  <c r="J155" i="5"/>
  <c r="J147" i="5"/>
  <c r="J133" i="5"/>
  <c r="J144" i="5"/>
  <c r="J127" i="5"/>
  <c r="J145" i="5"/>
  <c r="J171" i="5"/>
  <c r="J167" i="5"/>
  <c r="AJ167" i="5" s="1"/>
  <c r="B33" i="6" s="1"/>
  <c r="J163" i="5"/>
  <c r="J159" i="5"/>
  <c r="J154" i="5"/>
  <c r="J138" i="5"/>
  <c r="J125" i="5"/>
  <c r="J121" i="5"/>
  <c r="J117" i="5"/>
  <c r="J113" i="5"/>
  <c r="J109" i="5"/>
  <c r="J105" i="5"/>
  <c r="J101" i="5"/>
  <c r="J97" i="5"/>
  <c r="J93" i="5"/>
  <c r="J153" i="5"/>
  <c r="J141" i="5"/>
  <c r="J132" i="5"/>
  <c r="J137" i="5"/>
  <c r="J152" i="5"/>
  <c r="J136" i="5"/>
  <c r="J174" i="5"/>
  <c r="J170" i="5"/>
  <c r="J166" i="5"/>
  <c r="J162" i="5"/>
  <c r="J158" i="5"/>
  <c r="J150" i="5"/>
  <c r="J134" i="5"/>
  <c r="J124" i="5"/>
  <c r="J120" i="5"/>
  <c r="J116" i="5"/>
  <c r="J112" i="5"/>
  <c r="J108" i="5"/>
  <c r="J104" i="5"/>
  <c r="J100" i="5"/>
  <c r="J96" i="5"/>
  <c r="J92" i="5"/>
  <c r="J149" i="5"/>
  <c r="J140" i="5"/>
  <c r="J131" i="5"/>
  <c r="J135" i="5"/>
  <c r="J129" i="5"/>
  <c r="O114" i="5"/>
  <c r="O162" i="5"/>
  <c r="O167" i="5"/>
  <c r="O155" i="5"/>
  <c r="O151" i="5"/>
  <c r="O147" i="5"/>
  <c r="O143" i="5"/>
  <c r="O139" i="5"/>
  <c r="O135" i="5"/>
  <c r="O131" i="5"/>
  <c r="O127" i="5"/>
  <c r="O157" i="5"/>
  <c r="O111" i="5"/>
  <c r="O95" i="5"/>
  <c r="O164" i="5"/>
  <c r="O117" i="5"/>
  <c r="O101" i="5"/>
  <c r="O116" i="5"/>
  <c r="O121" i="5"/>
  <c r="O106" i="5"/>
  <c r="O104" i="5"/>
  <c r="O174" i="5"/>
  <c r="O173" i="5"/>
  <c r="O163" i="5"/>
  <c r="O154" i="5"/>
  <c r="O150" i="5"/>
  <c r="O146" i="5"/>
  <c r="O142" i="5"/>
  <c r="O138" i="5"/>
  <c r="O134" i="5"/>
  <c r="O130" i="5"/>
  <c r="O169" i="5"/>
  <c r="O123" i="5"/>
  <c r="O107" i="5"/>
  <c r="O91" i="5"/>
  <c r="O156" i="5"/>
  <c r="O110" i="5"/>
  <c r="O94" i="5"/>
  <c r="O108" i="5"/>
  <c r="O105" i="5"/>
  <c r="O96" i="5"/>
  <c r="O97" i="5"/>
  <c r="O98" i="5"/>
  <c r="O172" i="5"/>
  <c r="O171" i="5"/>
  <c r="O161" i="5"/>
  <c r="O153" i="5"/>
  <c r="O149" i="5"/>
  <c r="O145" i="5"/>
  <c r="O141" i="5"/>
  <c r="O137" i="5"/>
  <c r="O133" i="5"/>
  <c r="O129" i="5"/>
  <c r="O160" i="5"/>
  <c r="O119" i="5"/>
  <c r="O103" i="5"/>
  <c r="O168" i="5"/>
  <c r="O125" i="5"/>
  <c r="O109" i="5"/>
  <c r="O93" i="5"/>
  <c r="O100" i="5"/>
  <c r="O122" i="5"/>
  <c r="O120" i="5"/>
  <c r="O126" i="5"/>
  <c r="O166" i="5"/>
  <c r="O170" i="5"/>
  <c r="O159" i="5"/>
  <c r="O152" i="5"/>
  <c r="O148" i="5"/>
  <c r="O144" i="5"/>
  <c r="O140" i="5"/>
  <c r="O136" i="5"/>
  <c r="O132" i="5"/>
  <c r="O128" i="5"/>
  <c r="O158" i="5"/>
  <c r="O115" i="5"/>
  <c r="O99" i="5"/>
  <c r="O165" i="5"/>
  <c r="O118" i="5"/>
  <c r="O102" i="5"/>
  <c r="O124" i="5"/>
  <c r="O92" i="5"/>
  <c r="O112" i="5"/>
  <c r="O113" i="5"/>
  <c r="AI174" i="5"/>
  <c r="AI165" i="5"/>
  <c r="AI171" i="5"/>
  <c r="AI154" i="5"/>
  <c r="AI150" i="5"/>
  <c r="AI146" i="5"/>
  <c r="AI142" i="5"/>
  <c r="AI138" i="5"/>
  <c r="AI134" i="5"/>
  <c r="AI130" i="5"/>
  <c r="AI126" i="5"/>
  <c r="AI122" i="5"/>
  <c r="AI106" i="5"/>
  <c r="AI160" i="5"/>
  <c r="AI119" i="5"/>
  <c r="AI103" i="5"/>
  <c r="AI109" i="5"/>
  <c r="AI107" i="5"/>
  <c r="AI113" i="5"/>
  <c r="AI163" i="5"/>
  <c r="AI116" i="5"/>
  <c r="AI172" i="5"/>
  <c r="AI161" i="5"/>
  <c r="AI168" i="5"/>
  <c r="AI153" i="5"/>
  <c r="AI149" i="5"/>
  <c r="AI145" i="5"/>
  <c r="AI141" i="5"/>
  <c r="AI137" i="5"/>
  <c r="AI133" i="5"/>
  <c r="AI129" i="5"/>
  <c r="AI173" i="5"/>
  <c r="AI118" i="5"/>
  <c r="AI102" i="5"/>
  <c r="AI157" i="5"/>
  <c r="AI112" i="5"/>
  <c r="AI96" i="5"/>
  <c r="AI101" i="5"/>
  <c r="AI91" i="5"/>
  <c r="AI108" i="5"/>
  <c r="AI125" i="5"/>
  <c r="AI115" i="5"/>
  <c r="AI170" i="5"/>
  <c r="AI166" i="5"/>
  <c r="AI164" i="5"/>
  <c r="AI152" i="5"/>
  <c r="AI148" i="5"/>
  <c r="AI144" i="5"/>
  <c r="AI140" i="5"/>
  <c r="AI136" i="5"/>
  <c r="AI132" i="5"/>
  <c r="AI128" i="5"/>
  <c r="AI167" i="5"/>
  <c r="AI114" i="5"/>
  <c r="AI98" i="5"/>
  <c r="AI156" i="5"/>
  <c r="AI111" i="5"/>
  <c r="AI95" i="5"/>
  <c r="AI93" i="5"/>
  <c r="AI155" i="5"/>
  <c r="AI97" i="5"/>
  <c r="AI121" i="5"/>
  <c r="AI100" i="5"/>
  <c r="AI169" i="5"/>
  <c r="AI162" i="5"/>
  <c r="AI158" i="5"/>
  <c r="AI151" i="5"/>
  <c r="AI147" i="5"/>
  <c r="AI143" i="5"/>
  <c r="AI139" i="5"/>
  <c r="AI135" i="5"/>
  <c r="AI131" i="5"/>
  <c r="AI127" i="5"/>
  <c r="AI159" i="5"/>
  <c r="AI110" i="5"/>
  <c r="AI94" i="5"/>
  <c r="AI120" i="5"/>
  <c r="AI104" i="5"/>
  <c r="AI117" i="5"/>
  <c r="AI123" i="5"/>
  <c r="AI124" i="5"/>
  <c r="AI92" i="5"/>
  <c r="AI105" i="5"/>
  <c r="AI99" i="5"/>
  <c r="S171" i="5"/>
  <c r="S166" i="5"/>
  <c r="S163" i="5"/>
  <c r="S153" i="5"/>
  <c r="S149" i="5"/>
  <c r="S145" i="5"/>
  <c r="S141" i="5"/>
  <c r="S137" i="5"/>
  <c r="S133" i="5"/>
  <c r="S129" i="5"/>
  <c r="S172" i="5"/>
  <c r="S160" i="5"/>
  <c r="S114" i="5"/>
  <c r="S98" i="5"/>
  <c r="S105" i="5"/>
  <c r="S119" i="5"/>
  <c r="S103" i="5"/>
  <c r="S116" i="5"/>
  <c r="S107" i="5"/>
  <c r="S93" i="5"/>
  <c r="S124" i="5"/>
  <c r="S169" i="5"/>
  <c r="S162" i="5"/>
  <c r="S158" i="5"/>
  <c r="S152" i="5"/>
  <c r="S148" i="5"/>
  <c r="S144" i="5"/>
  <c r="S140" i="5"/>
  <c r="S136" i="5"/>
  <c r="S132" i="5"/>
  <c r="S128" i="5"/>
  <c r="S170" i="5"/>
  <c r="S126" i="5"/>
  <c r="S110" i="5"/>
  <c r="S94" i="5"/>
  <c r="S97" i="5"/>
  <c r="S112" i="5"/>
  <c r="S96" i="5"/>
  <c r="S101" i="5"/>
  <c r="S91" i="5"/>
  <c r="S157" i="5"/>
  <c r="S108" i="5"/>
  <c r="S165" i="5"/>
  <c r="S174" i="5"/>
  <c r="S155" i="5"/>
  <c r="S151" i="5"/>
  <c r="S147" i="5"/>
  <c r="S143" i="5"/>
  <c r="S139" i="5"/>
  <c r="S135" i="5"/>
  <c r="S131" i="5"/>
  <c r="S127" i="5"/>
  <c r="S164" i="5"/>
  <c r="S122" i="5"/>
  <c r="S106" i="5"/>
  <c r="S121" i="5"/>
  <c r="S159" i="5"/>
  <c r="S111" i="5"/>
  <c r="S95" i="5"/>
  <c r="S100" i="5"/>
  <c r="S125" i="5"/>
  <c r="S109" i="5"/>
  <c r="S92" i="5"/>
  <c r="S173" i="5"/>
  <c r="S161" i="5"/>
  <c r="S167" i="5"/>
  <c r="S154" i="5"/>
  <c r="S150" i="5"/>
  <c r="S146" i="5"/>
  <c r="S142" i="5"/>
  <c r="S138" i="5"/>
  <c r="S134" i="5"/>
  <c r="S130" i="5"/>
  <c r="S156" i="5"/>
  <c r="S168" i="5"/>
  <c r="S118" i="5"/>
  <c r="S102" i="5"/>
  <c r="S113" i="5"/>
  <c r="S120" i="5"/>
  <c r="S104" i="5"/>
  <c r="S117" i="5"/>
  <c r="S123" i="5"/>
  <c r="S115" i="5"/>
  <c r="S99" i="5"/>
  <c r="K167" i="5"/>
  <c r="K168" i="5"/>
  <c r="K155" i="5"/>
  <c r="K151" i="5"/>
  <c r="K147" i="5"/>
  <c r="K143" i="5"/>
  <c r="K139" i="5"/>
  <c r="K135" i="5"/>
  <c r="K131" i="5"/>
  <c r="K127" i="5"/>
  <c r="K162" i="5"/>
  <c r="K124" i="5"/>
  <c r="K108" i="5"/>
  <c r="K92" i="5"/>
  <c r="K122" i="5"/>
  <c r="K113" i="5"/>
  <c r="K99" i="5"/>
  <c r="K159" i="5"/>
  <c r="K109" i="5"/>
  <c r="K117" i="5"/>
  <c r="K94" i="5"/>
  <c r="K163" i="5"/>
  <c r="K164" i="5"/>
  <c r="K154" i="5"/>
  <c r="K150" i="5"/>
  <c r="K146" i="5"/>
  <c r="K142" i="5"/>
  <c r="K138" i="5"/>
  <c r="K134" i="5"/>
  <c r="K130" i="5"/>
  <c r="K173" i="5"/>
  <c r="K169" i="5"/>
  <c r="K120" i="5"/>
  <c r="K104" i="5"/>
  <c r="K158" i="5"/>
  <c r="K121" i="5"/>
  <c r="K107" i="5"/>
  <c r="K98" i="5"/>
  <c r="K125" i="5"/>
  <c r="K102" i="5"/>
  <c r="K101" i="5"/>
  <c r="K119" i="5"/>
  <c r="K174" i="5"/>
  <c r="K160" i="5"/>
  <c r="K153" i="5"/>
  <c r="K149" i="5"/>
  <c r="K145" i="5"/>
  <c r="K141" i="5"/>
  <c r="K137" i="5"/>
  <c r="K133" i="5"/>
  <c r="K129" i="5"/>
  <c r="K171" i="5"/>
  <c r="K166" i="5"/>
  <c r="K116" i="5"/>
  <c r="K100" i="5"/>
  <c r="K126" i="5"/>
  <c r="K115" i="5"/>
  <c r="K106" i="5"/>
  <c r="K97" i="5"/>
  <c r="K118" i="5"/>
  <c r="K95" i="5"/>
  <c r="K161" i="5"/>
  <c r="AJ161" i="5" s="1"/>
  <c r="B10" i="6" s="1"/>
  <c r="K103" i="5"/>
  <c r="K170" i="5"/>
  <c r="K172" i="5"/>
  <c r="K156" i="5"/>
  <c r="K152" i="5"/>
  <c r="K148" i="5"/>
  <c r="K144" i="5"/>
  <c r="K140" i="5"/>
  <c r="K136" i="5"/>
  <c r="K132" i="5"/>
  <c r="K128" i="5"/>
  <c r="K165" i="5"/>
  <c r="K157" i="5"/>
  <c r="K112" i="5"/>
  <c r="K96" i="5"/>
  <c r="K123" i="5"/>
  <c r="K114" i="5"/>
  <c r="K105" i="5"/>
  <c r="K91" i="5"/>
  <c r="K111" i="5"/>
  <c r="K93" i="5"/>
  <c r="K110" i="5"/>
  <c r="AC172" i="5"/>
  <c r="AC169" i="5"/>
  <c r="AC162" i="5"/>
  <c r="AC158" i="5"/>
  <c r="AC144" i="5"/>
  <c r="AC128" i="5"/>
  <c r="AC143" i="5"/>
  <c r="AC118" i="5"/>
  <c r="AC102" i="5"/>
  <c r="AC155" i="5"/>
  <c r="AC141" i="5"/>
  <c r="AC154" i="5"/>
  <c r="AC125" i="5"/>
  <c r="AC93" i="5"/>
  <c r="AC123" i="5"/>
  <c r="AC107" i="5"/>
  <c r="AC91" i="5"/>
  <c r="AC105" i="5"/>
  <c r="AC112" i="5"/>
  <c r="AC129" i="5"/>
  <c r="AC120" i="5"/>
  <c r="AC170" i="5"/>
  <c r="AC165" i="5"/>
  <c r="AC167" i="5"/>
  <c r="AC159" i="5"/>
  <c r="AC140" i="5"/>
  <c r="AC157" i="5"/>
  <c r="AC135" i="5"/>
  <c r="AC114" i="5"/>
  <c r="AC98" i="5"/>
  <c r="AC150" i="5"/>
  <c r="AC134" i="5"/>
  <c r="AC146" i="5"/>
  <c r="AC117" i="5"/>
  <c r="AC147" i="5"/>
  <c r="AC116" i="5"/>
  <c r="AC100" i="5"/>
  <c r="AC145" i="5"/>
  <c r="AC168" i="5"/>
  <c r="AC103" i="5"/>
  <c r="AC104" i="5"/>
  <c r="AC113" i="5"/>
  <c r="AC173" i="5"/>
  <c r="AC161" i="5"/>
  <c r="AC163" i="5"/>
  <c r="AC152" i="5"/>
  <c r="AC136" i="5"/>
  <c r="AC153" i="5"/>
  <c r="AC127" i="5"/>
  <c r="AC110" i="5"/>
  <c r="AC94" i="5"/>
  <c r="AC149" i="5"/>
  <c r="AC133" i="5"/>
  <c r="AC137" i="5"/>
  <c r="AC109" i="5"/>
  <c r="AC131" i="5"/>
  <c r="AC115" i="5"/>
  <c r="AC99" i="5"/>
  <c r="AC139" i="5"/>
  <c r="AC138" i="5"/>
  <c r="AC96" i="5"/>
  <c r="AC97" i="5"/>
  <c r="AC111" i="5"/>
  <c r="AC174" i="5"/>
  <c r="AC171" i="5"/>
  <c r="AC166" i="5"/>
  <c r="AC160" i="5"/>
  <c r="AC148" i="5"/>
  <c r="AC132" i="5"/>
  <c r="AC151" i="5"/>
  <c r="AC122" i="5"/>
  <c r="AC106" i="5"/>
  <c r="AC164" i="5"/>
  <c r="AC142" i="5"/>
  <c r="AC126" i="5"/>
  <c r="AC130" i="5"/>
  <c r="AC101" i="5"/>
  <c r="AC124" i="5"/>
  <c r="AC108" i="5"/>
  <c r="AC92" i="5"/>
  <c r="AC121" i="5"/>
  <c r="AC119" i="5"/>
  <c r="AC156" i="5"/>
  <c r="AC95" i="5"/>
  <c r="X174" i="5"/>
  <c r="X170" i="5"/>
  <c r="X166" i="5"/>
  <c r="X158" i="5"/>
  <c r="X148" i="5"/>
  <c r="X132" i="5"/>
  <c r="X150" i="5"/>
  <c r="X134" i="5"/>
  <c r="X118" i="5"/>
  <c r="X102" i="5"/>
  <c r="X154" i="5"/>
  <c r="X159" i="5"/>
  <c r="X123" i="5"/>
  <c r="X107" i="5"/>
  <c r="X91" i="5"/>
  <c r="X130" i="5"/>
  <c r="X97" i="5"/>
  <c r="X111" i="5"/>
  <c r="X125" i="5"/>
  <c r="X96" i="5"/>
  <c r="X135" i="5"/>
  <c r="X173" i="5"/>
  <c r="X169" i="5"/>
  <c r="X162" i="5"/>
  <c r="X160" i="5"/>
  <c r="X144" i="5"/>
  <c r="X128" i="5"/>
  <c r="X149" i="5"/>
  <c r="X133" i="5"/>
  <c r="X114" i="5"/>
  <c r="X98" i="5"/>
  <c r="X147" i="5"/>
  <c r="X143" i="5"/>
  <c r="X116" i="5"/>
  <c r="X100" i="5"/>
  <c r="X155" i="5"/>
  <c r="X121" i="5"/>
  <c r="X163" i="5"/>
  <c r="X104" i="5"/>
  <c r="X109" i="5"/>
  <c r="X138" i="5"/>
  <c r="X129" i="5"/>
  <c r="X172" i="5"/>
  <c r="X165" i="5"/>
  <c r="X168" i="5"/>
  <c r="X157" i="5"/>
  <c r="X140" i="5"/>
  <c r="X156" i="5"/>
  <c r="X142" i="5"/>
  <c r="X126" i="5"/>
  <c r="X110" i="5"/>
  <c r="X94" i="5"/>
  <c r="X139" i="5"/>
  <c r="X127" i="5"/>
  <c r="X115" i="5"/>
  <c r="X99" i="5"/>
  <c r="X146" i="5"/>
  <c r="X113" i="5"/>
  <c r="X151" i="5"/>
  <c r="X95" i="5"/>
  <c r="X93" i="5"/>
  <c r="X119" i="5"/>
  <c r="X117" i="5"/>
  <c r="X171" i="5"/>
  <c r="X161" i="5"/>
  <c r="X164" i="5"/>
  <c r="X152" i="5"/>
  <c r="X136" i="5"/>
  <c r="X153" i="5"/>
  <c r="X141" i="5"/>
  <c r="X122" i="5"/>
  <c r="X106" i="5"/>
  <c r="X167" i="5"/>
  <c r="X131" i="5"/>
  <c r="X124" i="5"/>
  <c r="X108" i="5"/>
  <c r="X92" i="5"/>
  <c r="X137" i="5"/>
  <c r="X105" i="5"/>
  <c r="X120" i="5"/>
  <c r="X145" i="5"/>
  <c r="X112" i="5"/>
  <c r="X103" i="5"/>
  <c r="X101" i="5"/>
  <c r="AF174" i="5"/>
  <c r="AF170" i="5"/>
  <c r="AF164" i="5"/>
  <c r="AF150" i="5"/>
  <c r="AF134" i="5"/>
  <c r="AF155" i="5"/>
  <c r="AF153" i="5"/>
  <c r="AF141" i="5"/>
  <c r="AF132" i="5"/>
  <c r="AF116" i="5"/>
  <c r="AF100" i="5"/>
  <c r="AF125" i="5"/>
  <c r="AF121" i="5"/>
  <c r="AF107" i="5"/>
  <c r="AF98" i="5"/>
  <c r="AF145" i="5"/>
  <c r="AF127" i="5"/>
  <c r="AF103" i="5"/>
  <c r="AF135" i="5"/>
  <c r="AF109" i="5"/>
  <c r="AF111" i="5"/>
  <c r="AF173" i="5"/>
  <c r="AF167" i="5"/>
  <c r="AF156" i="5"/>
  <c r="AF146" i="5"/>
  <c r="AF130" i="5"/>
  <c r="AF169" i="5"/>
  <c r="AF149" i="5"/>
  <c r="AF140" i="5"/>
  <c r="AF131" i="5"/>
  <c r="AF112" i="5"/>
  <c r="AF96" i="5"/>
  <c r="AF157" i="5"/>
  <c r="AF115" i="5"/>
  <c r="AF106" i="5"/>
  <c r="AF97" i="5"/>
  <c r="AF143" i="5"/>
  <c r="AF119" i="5"/>
  <c r="AF101" i="5"/>
  <c r="AF158" i="5"/>
  <c r="AF102" i="5"/>
  <c r="AF95" i="5"/>
  <c r="AF172" i="5"/>
  <c r="AF163" i="5"/>
  <c r="AF160" i="5"/>
  <c r="AF142" i="5"/>
  <c r="AF126" i="5"/>
  <c r="AF162" i="5"/>
  <c r="AF148" i="5"/>
  <c r="AF139" i="5"/>
  <c r="AF124" i="5"/>
  <c r="AF108" i="5"/>
  <c r="AF92" i="5"/>
  <c r="AF123" i="5"/>
  <c r="AF114" i="5"/>
  <c r="AF105" i="5"/>
  <c r="AF91" i="5"/>
  <c r="AF136" i="5"/>
  <c r="AF117" i="5"/>
  <c r="AF94" i="5"/>
  <c r="AF137" i="5"/>
  <c r="AF93" i="5"/>
  <c r="AF151" i="5"/>
  <c r="AF171" i="5"/>
  <c r="AF168" i="5"/>
  <c r="AF154" i="5"/>
  <c r="AF138" i="5"/>
  <c r="AF161" i="5"/>
  <c r="AF159" i="5"/>
  <c r="AF147" i="5"/>
  <c r="AF133" i="5"/>
  <c r="AF120" i="5"/>
  <c r="AF104" i="5"/>
  <c r="AF166" i="5"/>
  <c r="AF122" i="5"/>
  <c r="AF113" i="5"/>
  <c r="AF99" i="5"/>
  <c r="AF152" i="5"/>
  <c r="AF129" i="5"/>
  <c r="AF110" i="5"/>
  <c r="AF144" i="5"/>
  <c r="AF118" i="5"/>
  <c r="AF128" i="5"/>
  <c r="AF165" i="5"/>
  <c r="W164" i="5"/>
  <c r="W170" i="5"/>
  <c r="W162" i="5"/>
  <c r="W153" i="5"/>
  <c r="W149" i="5"/>
  <c r="W145" i="5"/>
  <c r="W141" i="5"/>
  <c r="W137" i="5"/>
  <c r="W133" i="5"/>
  <c r="W129" i="5"/>
  <c r="W159" i="5"/>
  <c r="W163" i="5"/>
  <c r="W117" i="5"/>
  <c r="W101" i="5"/>
  <c r="W126" i="5"/>
  <c r="W116" i="5"/>
  <c r="W107" i="5"/>
  <c r="W98" i="5"/>
  <c r="W118" i="5"/>
  <c r="W95" i="5"/>
  <c r="W94" i="5"/>
  <c r="W160" i="5"/>
  <c r="W169" i="5"/>
  <c r="W157" i="5"/>
  <c r="W152" i="5"/>
  <c r="W148" i="5"/>
  <c r="W144" i="5"/>
  <c r="W140" i="5"/>
  <c r="W136" i="5"/>
  <c r="W132" i="5"/>
  <c r="W128" i="5"/>
  <c r="W158" i="5"/>
  <c r="W156" i="5"/>
  <c r="W113" i="5"/>
  <c r="W97" i="5"/>
  <c r="W124" i="5"/>
  <c r="W115" i="5"/>
  <c r="W106" i="5"/>
  <c r="W92" i="5"/>
  <c r="W111" i="5"/>
  <c r="W119" i="5"/>
  <c r="W112" i="5"/>
  <c r="W174" i="5"/>
  <c r="W165" i="5"/>
  <c r="W155" i="5"/>
  <c r="W151" i="5"/>
  <c r="W147" i="5"/>
  <c r="W143" i="5"/>
  <c r="W139" i="5"/>
  <c r="W135" i="5"/>
  <c r="W131" i="5"/>
  <c r="W127" i="5"/>
  <c r="W161" i="5"/>
  <c r="W125" i="5"/>
  <c r="W109" i="5"/>
  <c r="W93" i="5"/>
  <c r="W123" i="5"/>
  <c r="W114" i="5"/>
  <c r="W100" i="5"/>
  <c r="W91" i="5"/>
  <c r="W104" i="5"/>
  <c r="W110" i="5"/>
  <c r="W96" i="5"/>
  <c r="W168" i="5"/>
  <c r="W172" i="5"/>
  <c r="W166" i="5"/>
  <c r="W154" i="5"/>
  <c r="W150" i="5"/>
  <c r="W146" i="5"/>
  <c r="W142" i="5"/>
  <c r="W138" i="5"/>
  <c r="W134" i="5"/>
  <c r="W130" i="5"/>
  <c r="W167" i="5"/>
  <c r="W171" i="5"/>
  <c r="W121" i="5"/>
  <c r="W105" i="5"/>
  <c r="W173" i="5"/>
  <c r="W122" i="5"/>
  <c r="W108" i="5"/>
  <c r="W99" i="5"/>
  <c r="W120" i="5"/>
  <c r="W102" i="5"/>
  <c r="W103" i="5"/>
  <c r="M172" i="5"/>
  <c r="M166" i="5"/>
  <c r="M168" i="5"/>
  <c r="M148" i="5"/>
  <c r="M132" i="5"/>
  <c r="M159" i="5"/>
  <c r="M138" i="5"/>
  <c r="M126" i="5"/>
  <c r="M110" i="5"/>
  <c r="M94" i="5"/>
  <c r="M135" i="5"/>
  <c r="M134" i="5"/>
  <c r="M111" i="5"/>
  <c r="M95" i="5"/>
  <c r="M125" i="5"/>
  <c r="M93" i="5"/>
  <c r="M115" i="5"/>
  <c r="M116" i="5"/>
  <c r="M149" i="5"/>
  <c r="M147" i="5"/>
  <c r="M91" i="5"/>
  <c r="M169" i="5"/>
  <c r="M162" i="5"/>
  <c r="M164" i="5"/>
  <c r="M144" i="5"/>
  <c r="M128" i="5"/>
  <c r="M153" i="5"/>
  <c r="M137" i="5"/>
  <c r="M122" i="5"/>
  <c r="M106" i="5"/>
  <c r="M154" i="5"/>
  <c r="M127" i="5"/>
  <c r="M120" i="5"/>
  <c r="M104" i="5"/>
  <c r="M167" i="5"/>
  <c r="M117" i="5"/>
  <c r="M173" i="5"/>
  <c r="M99" i="5"/>
  <c r="M105" i="5"/>
  <c r="M142" i="5"/>
  <c r="M108" i="5"/>
  <c r="M113" i="5"/>
  <c r="M165" i="5"/>
  <c r="M171" i="5"/>
  <c r="M158" i="5"/>
  <c r="M140" i="5"/>
  <c r="M163" i="5"/>
  <c r="M146" i="5"/>
  <c r="M130" i="5"/>
  <c r="M118" i="5"/>
  <c r="M102" i="5"/>
  <c r="M151" i="5"/>
  <c r="M150" i="5"/>
  <c r="M119" i="5"/>
  <c r="M103" i="5"/>
  <c r="M156" i="5"/>
  <c r="M109" i="5"/>
  <c r="M157" i="5"/>
  <c r="M133" i="5"/>
  <c r="M100" i="5"/>
  <c r="M124" i="5"/>
  <c r="M123" i="5"/>
  <c r="M97" i="5"/>
  <c r="M174" i="5"/>
  <c r="M161" i="5"/>
  <c r="M170" i="5"/>
  <c r="M152" i="5"/>
  <c r="M136" i="5"/>
  <c r="M160" i="5"/>
  <c r="M145" i="5"/>
  <c r="M129" i="5"/>
  <c r="M114" i="5"/>
  <c r="M98" i="5"/>
  <c r="M143" i="5"/>
  <c r="M139" i="5"/>
  <c r="M112" i="5"/>
  <c r="M96" i="5"/>
  <c r="M141" i="5"/>
  <c r="M101" i="5"/>
  <c r="M131" i="5"/>
  <c r="M121" i="5"/>
  <c r="M155" i="5"/>
  <c r="M92" i="5"/>
  <c r="M107" i="5"/>
  <c r="AE125" i="5"/>
  <c r="AE93" i="5"/>
  <c r="AE162" i="5"/>
  <c r="AE159" i="5"/>
  <c r="AE152" i="5"/>
  <c r="AE148" i="5"/>
  <c r="AE144" i="5"/>
  <c r="AE140" i="5"/>
  <c r="AE136" i="5"/>
  <c r="AE132" i="5"/>
  <c r="AE128" i="5"/>
  <c r="AE158" i="5"/>
  <c r="AE164" i="5"/>
  <c r="AE165" i="5"/>
  <c r="AE111" i="5"/>
  <c r="AE95" i="5"/>
  <c r="AE116" i="5"/>
  <c r="AE168" i="5"/>
  <c r="AE114" i="5"/>
  <c r="AE98" i="5"/>
  <c r="AE117" i="5"/>
  <c r="AE118" i="5"/>
  <c r="AE167" i="5"/>
  <c r="AE155" i="5"/>
  <c r="AE151" i="5"/>
  <c r="AE147" i="5"/>
  <c r="AE143" i="5"/>
  <c r="AE139" i="5"/>
  <c r="AE135" i="5"/>
  <c r="AE131" i="5"/>
  <c r="AE127" i="5"/>
  <c r="AE157" i="5"/>
  <c r="AE160" i="5"/>
  <c r="AE123" i="5"/>
  <c r="AE107" i="5"/>
  <c r="AE91" i="5"/>
  <c r="AE108" i="5"/>
  <c r="AE161" i="5"/>
  <c r="AE113" i="5"/>
  <c r="AE97" i="5"/>
  <c r="AE110" i="5"/>
  <c r="AE102" i="5"/>
  <c r="AE163" i="5"/>
  <c r="AE154" i="5"/>
  <c r="AE150" i="5"/>
  <c r="AE146" i="5"/>
  <c r="AE142" i="5"/>
  <c r="AE138" i="5"/>
  <c r="AE134" i="5"/>
  <c r="AE130" i="5"/>
  <c r="AE126" i="5"/>
  <c r="AE173" i="5"/>
  <c r="AE156" i="5"/>
  <c r="AE119" i="5"/>
  <c r="AE103" i="5"/>
  <c r="AE174" i="5"/>
  <c r="AE100" i="5"/>
  <c r="AE122" i="5"/>
  <c r="AE106" i="5"/>
  <c r="AE112" i="5"/>
  <c r="AE101" i="5"/>
  <c r="AE120" i="5"/>
  <c r="AE109" i="5"/>
  <c r="AE166" i="5"/>
  <c r="AE170" i="5"/>
  <c r="AE153" i="5"/>
  <c r="AE149" i="5"/>
  <c r="AE145" i="5"/>
  <c r="AE141" i="5"/>
  <c r="AE137" i="5"/>
  <c r="AE133" i="5"/>
  <c r="AE129" i="5"/>
  <c r="AE169" i="5"/>
  <c r="AE171" i="5"/>
  <c r="AE172" i="5"/>
  <c r="AE115" i="5"/>
  <c r="AE99" i="5"/>
  <c r="AE124" i="5"/>
  <c r="AE92" i="5"/>
  <c r="AE121" i="5"/>
  <c r="AE105" i="5"/>
  <c r="AE96" i="5"/>
  <c r="AE94" i="5"/>
  <c r="AE104" i="5"/>
  <c r="AJ120" i="5" l="1"/>
  <c r="B79" i="6" s="1"/>
  <c r="AJ113" i="5"/>
  <c r="B17" i="6" s="1"/>
  <c r="AJ106" i="5"/>
  <c r="B20" i="6" s="1"/>
  <c r="AJ130" i="5"/>
  <c r="B56" i="6" s="1"/>
  <c r="AJ146" i="5"/>
  <c r="B60" i="6" s="1"/>
  <c r="AJ119" i="5"/>
  <c r="B76" i="6" s="1"/>
  <c r="AJ94" i="5"/>
  <c r="B41" i="6" s="1"/>
  <c r="AJ127" i="5"/>
  <c r="B83" i="6" s="1"/>
  <c r="AJ143" i="5"/>
  <c r="B19" i="6" s="1"/>
  <c r="AJ162" i="5"/>
  <c r="B8" i="6" s="1"/>
  <c r="AJ97" i="5"/>
  <c r="B24" i="6" s="1"/>
  <c r="AJ98" i="5"/>
  <c r="B43" i="6" s="1"/>
  <c r="AJ128" i="5"/>
  <c r="B74" i="6" s="1"/>
  <c r="AJ144" i="5"/>
  <c r="B3" i="6" s="1"/>
  <c r="AJ166" i="5"/>
  <c r="B6" i="6" s="1"/>
  <c r="AJ103" i="5"/>
  <c r="B22" i="6" s="1"/>
  <c r="AJ124" i="5"/>
  <c r="B5" i="6" s="1"/>
  <c r="AJ157" i="5"/>
  <c r="B49" i="6" s="1"/>
  <c r="AJ141" i="5"/>
  <c r="B64" i="6" s="1"/>
  <c r="AJ164" i="5"/>
  <c r="B55" i="6" s="1"/>
  <c r="AJ111" i="5"/>
  <c r="B25" i="6" s="1"/>
  <c r="AJ99" i="5"/>
  <c r="B54" i="6" s="1"/>
  <c r="AJ122" i="5"/>
  <c r="B73" i="6" s="1"/>
  <c r="AJ134" i="5"/>
  <c r="B51" i="6" s="1"/>
  <c r="AJ150" i="5"/>
  <c r="B61" i="6" s="1"/>
  <c r="AJ174" i="5"/>
  <c r="B71" i="6" s="1"/>
  <c r="AJ121" i="5"/>
  <c r="B80" i="6" s="1"/>
  <c r="AJ110" i="5"/>
  <c r="B16" i="6" s="1"/>
  <c r="AJ131" i="5"/>
  <c r="B84" i="6" s="1"/>
  <c r="AJ147" i="5"/>
  <c r="B42" i="6" s="1"/>
  <c r="AJ165" i="5"/>
  <c r="B29" i="6" s="1"/>
  <c r="AJ91" i="5"/>
  <c r="B39" i="6" s="1"/>
  <c r="AJ114" i="5"/>
  <c r="B18" i="6" s="1"/>
  <c r="AJ132" i="5"/>
  <c r="B68" i="6" s="1"/>
  <c r="AJ148" i="5"/>
  <c r="B53" i="6" s="1"/>
  <c r="AJ169" i="5"/>
  <c r="B72" i="6" s="1"/>
  <c r="AJ105" i="5"/>
  <c r="B15" i="6" s="1"/>
  <c r="AJ102" i="5"/>
  <c r="B26" i="6" s="1"/>
  <c r="AJ129" i="5"/>
  <c r="B82" i="6" s="1"/>
  <c r="AJ145" i="5"/>
  <c r="B12" i="6" s="1"/>
  <c r="AJ170" i="5"/>
  <c r="B40" i="6" s="1"/>
  <c r="AJ101" i="5"/>
  <c r="B48" i="6" s="1"/>
  <c r="AJ115" i="5"/>
  <c r="B52" i="6" s="1"/>
  <c r="AJ138" i="5"/>
  <c r="B62" i="6" s="1"/>
  <c r="AJ154" i="5"/>
  <c r="B75" i="6" s="1"/>
  <c r="AJ93" i="5"/>
  <c r="B21" i="6" s="1"/>
  <c r="AJ100" i="5"/>
  <c r="B36" i="6" s="1"/>
  <c r="AJ126" i="5"/>
  <c r="B81" i="6" s="1"/>
  <c r="AJ135" i="5"/>
  <c r="B59" i="6" s="1"/>
  <c r="AJ151" i="5"/>
  <c r="B27" i="6" s="1"/>
  <c r="AJ109" i="5"/>
  <c r="B23" i="6" s="1"/>
  <c r="AJ107" i="5"/>
  <c r="B28" i="6" s="1"/>
  <c r="AJ159" i="5"/>
  <c r="B7" i="6" s="1"/>
  <c r="AJ136" i="5"/>
  <c r="B4" i="6" s="1"/>
  <c r="AJ152" i="5"/>
  <c r="B85" i="6" s="1"/>
  <c r="AJ95" i="5"/>
  <c r="B31" i="6" s="1"/>
  <c r="AJ92" i="5"/>
  <c r="B32" i="6" s="1"/>
  <c r="AJ118" i="5"/>
  <c r="B35" i="6" s="1"/>
  <c r="AJ133" i="5"/>
  <c r="B58" i="6" s="1"/>
  <c r="AJ149" i="5"/>
  <c r="B69" i="6" s="1"/>
  <c r="AJ172" i="5"/>
  <c r="B63" i="6" s="1"/>
  <c r="AJ112" i="5"/>
  <c r="B57" i="6" s="1"/>
  <c r="AJ160" i="5"/>
  <c r="B47" i="6" s="1"/>
  <c r="AJ163" i="5"/>
  <c r="B13" i="6" s="1"/>
  <c r="AJ142" i="5"/>
  <c r="B38" i="6" s="1"/>
  <c r="AJ168" i="5"/>
  <c r="B44" i="6" s="1"/>
  <c r="AJ117" i="5"/>
  <c r="B30" i="6" s="1"/>
  <c r="AJ116" i="5"/>
  <c r="B67" i="6" s="1"/>
  <c r="AJ171" i="5"/>
  <c r="B50" i="6" s="1"/>
  <c r="AJ139" i="5"/>
  <c r="B9" i="6" s="1"/>
  <c r="AJ155" i="5"/>
  <c r="B37" i="6" s="1"/>
  <c r="AJ96" i="5"/>
  <c r="B11" i="6" s="1"/>
  <c r="AJ123" i="5"/>
  <c r="B45" i="6" s="1"/>
  <c r="AJ173" i="5"/>
  <c r="B77" i="6" s="1"/>
  <c r="AJ140" i="5"/>
  <c r="B14" i="6" s="1"/>
  <c r="AJ158" i="5"/>
  <c r="B2" i="6" s="1"/>
  <c r="AJ125" i="5"/>
  <c r="B34" i="6" s="1"/>
  <c r="AJ108" i="5"/>
  <c r="B78" i="6" s="1"/>
  <c r="AJ156" i="5"/>
  <c r="B70" i="6" s="1"/>
  <c r="AJ137" i="5"/>
  <c r="B46" i="6" s="1"/>
  <c r="AJ153" i="5"/>
  <c r="B66" i="6" s="1"/>
  <c r="AJ104" i="5"/>
  <c r="B65" i="6" s="1"/>
</calcChain>
</file>

<file path=xl/sharedStrings.xml><?xml version="1.0" encoding="utf-8"?>
<sst xmlns="http://schemas.openxmlformats.org/spreadsheetml/2006/main" count="882" uniqueCount="168">
  <si>
    <t>Регион</t>
  </si>
  <si>
    <t>Численность раб.силы (тыс. человек)</t>
  </si>
  <si>
    <t>с высшим образование от раб.силы %</t>
  </si>
  <si>
    <t>Численность безработных (тыс. человек)</t>
  </si>
  <si>
    <t>с высшим образованием от безработных %</t>
  </si>
  <si>
    <t>Количество людей с высшим образованием из числа занятых и безработных (тыс.человек)</t>
  </si>
  <si>
    <t>Пермский край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</si>
  <si>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</si>
  <si>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</si>
  <si>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</si>
  <si>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</si>
  <si>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</si>
  <si>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</si>
  <si>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</si>
  <si>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</si>
  <si>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</si>
  <si>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</si>
  <si>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</si>
  <si>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</si>
  <si>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</si>
  <si>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</si>
  <si>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</si>
  <si>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</si>
  <si>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</si>
  <si>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</si>
  <si>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</si>
  <si>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</si>
  <si>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</si>
  <si>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</si>
  <si>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</si>
  <si>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</si>
  <si>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</si>
  <si>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</si>
  <si>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</si>
  <si>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</si>
  <si>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</si>
  <si>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</si>
  <si>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</si>
  <si>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</si>
  <si>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</si>
  <si>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</si>
  <si>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</si>
  <si>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</si>
  <si>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</si>
  <si>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</si>
  <si>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</si>
  <si>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</si>
  <si>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</si>
  <si>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</si>
  <si>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</si>
  <si>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</si>
  <si>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</si>
  <si>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</si>
  <si>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</si>
  <si>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</si>
  <si>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</si>
  <si>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</si>
  <si>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</si>
  <si>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</si>
  <si>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</si>
  <si>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</si>
  <si>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</si>
  <si>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</si>
  <si>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</si>
  <si>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</si>
  <si>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</si>
  <si>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</si>
  <si>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</si>
  <si>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</si>
  <si>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</si>
  <si>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</si>
  <si>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</si>
  <si>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</si>
  <si>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</si>
  <si>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</si>
  <si>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</si>
  <si>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</si>
  <si>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</si>
  <si>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</si>
  <si>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</si>
  <si>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</si>
  <si>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</si>
  <si>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</si>
  <si>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</si>
  <si>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</si>
  <si>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</si>
  <si>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Крым</t>
  </si>
  <si>
    <t>г. Севастополь</t>
  </si>
  <si>
    <t>Секторная структура</t>
  </si>
  <si>
    <t>Среднегодовая численность занятых по видам экономической деятельности, тыс. чел., 2015 г.</t>
  </si>
  <si>
    <t>ВРП в тыс. рублей</t>
  </si>
  <si>
    <t>Среднегодовая производительность труда, тыс.руб./чел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</si>
  <si>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</si>
  <si>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</si>
  <si>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</si>
  <si>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>Образование</t>
  </si>
  <si>
    <t xml:space="preserve">Другие виды 
деятельности
</t>
  </si>
  <si>
    <t xml:space="preserve">Геодемографические </t>
  </si>
  <si>
    <t>Технологическая специализация</t>
  </si>
  <si>
    <t>Бизнес</t>
  </si>
  <si>
    <t>Открытость</t>
  </si>
  <si>
    <t>Институты и ценности</t>
  </si>
  <si>
    <t>Размер региона</t>
  </si>
  <si>
    <t>Возрастной состав населения, 2015 г.</t>
  </si>
  <si>
    <t>Урбанизация, 2015 г.</t>
  </si>
  <si>
    <t>Транспортная доступность, 2015 г.</t>
  </si>
  <si>
    <t>Уровень образования, 2015 г.</t>
  </si>
  <si>
    <t>Патентные исследования, 2015 г.</t>
  </si>
  <si>
    <t>Объем инновационных товаров, работ, услуг, 2015 г.</t>
  </si>
  <si>
    <t>Предприятия и организации, 2015 г.</t>
  </si>
  <si>
    <t>Внешнеэкономическая деятельность, 2015 г.</t>
  </si>
  <si>
    <t>Культура, отдых и туризм, 2015 г.</t>
  </si>
  <si>
    <t>Уровень преступности, 2015 г.</t>
  </si>
  <si>
    <t>Площадь территории, тыс. км2</t>
  </si>
  <si>
    <t>Численность населения на 1 января 2016 г.,тыс. человек</t>
  </si>
  <si>
    <t>Население моложе трудоспособного возраста, в % от общей численности населения</t>
  </si>
  <si>
    <t>Население старше трудоспособного возраста, в % от общей численности населения</t>
  </si>
  <si>
    <t>Удельный вес городского населения в общей численности населения, в %</t>
  </si>
  <si>
    <t>Удельный вес сельского населения в общей численности населения, в %</t>
  </si>
  <si>
    <t xml:space="preserve">Число автобусов общего пользования на 100 000 человек населения, штук
</t>
  </si>
  <si>
    <t>Перевозки пассажиров автобусов, млн. человек, 2015 г.</t>
  </si>
  <si>
    <t xml:space="preserve">Плотность автомобильных дорог общего пользования с твердым покрытием, км путей на 1000 км2 территории
</t>
  </si>
  <si>
    <t>Выдано патентов на изобретения</t>
  </si>
  <si>
    <t>Выдано патентов на полезные модели</t>
  </si>
  <si>
    <t>В % от общего объема отгружен-ных това-ров, вы-полненных работ, услуг</t>
  </si>
  <si>
    <t>Сельское хозяйство, охота и лесное хозяйство; 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</si>
  <si>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</si>
  <si>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</si>
  <si>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газа, воды</t>
  </si>
  <si>
    <t>Строительство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</si>
  <si>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</si>
  <si>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>Здравоохранение и предоставление социальных услуг</t>
  </si>
  <si>
    <t>Предостав-ление прочих коммунальных, социальных и персональных услуг</t>
  </si>
  <si>
    <t xml:space="preserve">Число предприятий и организаций на 1000 человек
</t>
  </si>
  <si>
    <t xml:space="preserve">Экспорт со странами 
дальнего 
зарубежья (в фактически действовавших ценах; млн. долл.США) 
</t>
  </si>
  <si>
    <t>Экспорт со странами 
СНГ (в фактически действовавших ценах; млн. долл.США)</t>
  </si>
  <si>
    <t>Численность зрителей театров на 1000 человек населения человек</t>
  </si>
  <si>
    <t>Число посещений музеев на 1000 человек населения человек</t>
  </si>
  <si>
    <t>Численность российских туристов, отправленных туристскими фирмами в туры по России, на 1000 человек населения, человек</t>
  </si>
  <si>
    <t>Численность российских туристов, отправленных туристскими фирмами в зарубежные туры, на 1000 человек населения, человек</t>
  </si>
  <si>
    <t>Число зарегистрированных преступлений на 100 000 человек населения</t>
  </si>
  <si>
    <t>Тюменская область</t>
  </si>
  <si>
    <t>min</t>
  </si>
  <si>
    <t>max</t>
  </si>
  <si>
    <t>m</t>
  </si>
  <si>
    <t>ассиметрия</t>
  </si>
  <si>
    <t>среднее</t>
  </si>
  <si>
    <t>ассиметрия NEW</t>
  </si>
  <si>
    <t>стандратное отклонение</t>
  </si>
  <si>
    <t>Σ</t>
  </si>
  <si>
    <t>Индекс</t>
  </si>
  <si>
    <t>Среднее по России</t>
  </si>
  <si>
    <t>Среднее по группе</t>
  </si>
  <si>
    <t>Республика Северная Осетия-Алания</t>
  </si>
  <si>
    <t>Ханты-Мансийский автономный округ-Югра</t>
  </si>
  <si>
    <t xml:space="preserve">Добыча полезных ископаемых
</t>
  </si>
  <si>
    <t xml:space="preserve">Обрабатывающие производства
</t>
  </si>
  <si>
    <t xml:space="preserve">Производство и распределение электроэнергии, газа и воды
</t>
  </si>
  <si>
    <t>Оптовая и розничная торговля; ремонт автотранспортных средств, мотоциклов, бытовых изделий и предметов личного пользования</t>
  </si>
  <si>
    <t xml:space="preserve">Гостиницы и рестораны
</t>
  </si>
  <si>
    <t xml:space="preserve">Транспорт и связь
</t>
  </si>
  <si>
    <t xml:space="preserve">Операции снедвижимым имуществом, аренда и предоставление услуг
</t>
  </si>
  <si>
    <t>Предоставление прочих коммунальных, социальных и персональных услуг</t>
  </si>
  <si>
    <t xml:space="preserve">Другие виды деятельности
</t>
  </si>
  <si>
    <t>Перевозки пассажиров автобусов, млн. Человек</t>
  </si>
  <si>
    <t xml:space="preserve">Экспорт со странами дальнего зарубежья (в фактически действовавших ценах; млн. долл.США) 
</t>
  </si>
  <si>
    <t>Экспорт со странами СНГ (в фактически действовавших ценах; млн. долл.США)</t>
  </si>
  <si>
    <t>% инновационных товаров, работ, услуг от общего объема отгруженных товаров, выполненных работ,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</si>
</sst>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####"/>
  </numFmts>
  <fonts count="6" x14ac:knownFonts="1">
    <font>
      <sz val="11"/>
      <color rgb="FF000000"/>
      <name val="Calibri"/>
      <family val="2"/>
      <charset val="204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/>
    <xf numFmtId="0" fontId="2" fillId="0" borderId="1" xfId="0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3" fillId="0" borderId="2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/>
    <xf numFmtId="2" fontId="4" fillId="0" borderId="4" xfId="0" applyNumberFormat="1" applyFont="1" applyBorder="1"/>
    <xf numFmtId="2" fontId="4" fillId="0" borderId="5" xfId="0" applyNumberFormat="1" applyFont="1" applyBorder="1"/>
    <xf numFmtId="2" fontId="4" fillId="0" borderId="1" xfId="0" applyNumberFormat="1" applyFont="1" applyBorder="1"/>
    <xf numFmtId="2" fontId="4" fillId="0" borderId="5" xfId="0" applyNumberFormat="1" applyFont="1" applyBorder="1" applyAlignment="1">
      <alignment horizontal="left" vertical="center" wrapText="1"/>
    </xf>
    <xf numFmtId="2" fontId="4" fillId="0" borderId="6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vertical="center"/>
    </xf>
    <xf numFmtId="2" fontId="4" fillId="0" borderId="8" xfId="0" applyNumberFormat="1" applyFont="1" applyBorder="1" applyAlignment="1">
      <alignment vertical="center" wrapText="1"/>
    </xf>
    <xf numFmtId="0" fontId="0" fillId="0" borderId="0" xfId="0" applyAlignment="1"/>
    <xf numFmtId="2" fontId="3" fillId="0" borderId="4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4" fillId="3" borderId="6" xfId="0" applyNumberFormat="1" applyFont="1" applyFill="1" applyBorder="1"/>
    <xf numFmtId="2" fontId="4" fillId="3" borderId="7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left" vertical="center" wrapText="1"/>
    </xf>
    <xf numFmtId="2" fontId="0" fillId="0" borderId="0" xfId="0" applyNumberFormat="1"/>
    <xf numFmtId="0" fontId="3" fillId="0" borderId="0" xfId="0" applyFont="1"/>
    <xf numFmtId="2" fontId="5" fillId="0" borderId="1" xfId="0" applyNumberFormat="1" applyFont="1" applyBorder="1" applyAlignment="1">
      <alignment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3" fillId="0" borderId="0" xfId="0" applyNumberFormat="1" applyFont="1"/>
    <xf numFmtId="0" fontId="3" fillId="0" borderId="1" xfId="0" applyFont="1" applyBorder="1" applyAlignment="1">
      <alignment horizontal="center"/>
    </xf>
    <xf numFmtId="2" fontId="3" fillId="3" borderId="1" xfId="0" applyNumberFormat="1" applyFont="1" applyFill="1" applyBorder="1"/>
    <xf numFmtId="2" fontId="3" fillId="0" borderId="1" xfId="0" applyNumberFormat="1" applyFont="1" applyBorder="1"/>
    <xf numFmtId="2" fontId="4" fillId="0" borderId="3" xfId="0" applyNumberFormat="1" applyFont="1" applyBorder="1" applyAlignment="1">
      <alignment horizontal="left"/>
    </xf>
    <xf numFmtId="2" fontId="4" fillId="0" borderId="11" xfId="0" applyNumberFormat="1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28440</xdr:colOff>
      <xdr:row>1</xdr:row>
      <xdr:rowOff>38160</xdr:rowOff>
    </xdr:from>
    <xdr:to>
      <xdr:col>16</xdr:col>
      <xdr:colOff>570600</xdr:colOff>
      <xdr:row>1</xdr:row>
      <xdr:rowOff>285120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36240" y="895320"/>
          <a:ext cx="6045840" cy="246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228600</xdr:colOff>
      <xdr:row>0</xdr:row>
      <xdr:rowOff>38160</xdr:rowOff>
    </xdr:from>
    <xdr:to>
      <xdr:col>40</xdr:col>
      <xdr:colOff>218520</xdr:colOff>
      <xdr:row>1</xdr:row>
      <xdr:rowOff>28080</xdr:rowOff>
    </xdr:to>
    <xdr:pic>
      <xdr:nvPicPr>
        <xdr:cNvPr id="2" name="Рисунок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1339000" y="38160"/>
          <a:ext cx="6136560" cy="245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F86"/>
  <sheetViews>
    <sheetView tabSelected="1" zoomScaleNormal="100" workbookViewId="0">
      <selection activeCell="F1" sqref="F1"/>
    </sheetView>
  </sheetViews>
  <sheetFormatPr defaultRowHeight="15" x14ac:dyDescent="0.25"/>
  <cols>
    <col min="1" max="1" width="8.7109375" customWidth="1"/>
    <col min="2" max="2" width="14" customWidth="1"/>
    <col min="3" max="3" width="11" customWidth="1"/>
    <col min="4" max="4" width="11.140625" customWidth="1"/>
    <col min="5" max="5" width="11.42578125"/>
    <col min="6" max="6" width="16" customWidth="1"/>
    <col min="7" max="1025" width="8.7109375" customWidth="1"/>
  </cols>
  <sheetData>
    <row r="1" spans="1:6" ht="67.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22.5" x14ac:dyDescent="0.25">
      <c r="A2" s="13" t="s">
        <v>6</v>
      </c>
      <c r="B2" s="12">
        <v>1305</v>
      </c>
      <c r="C2" s="12">
        <v>26.2</v>
      </c>
      <c r="D2" s="12">
        <v>82</v>
      </c>
      <c r="E2" s="12">
        <v>9.5</v>
      </c>
      <c r="F2" s="12">
        <f t="shared" ref="F2:F33" si="0">(B2/100)*C2+(D2/100)*E2</f>
        <v>349.70000000000005</v>
      </c>
    </row>
    <row r="3" spans="1:6" ht="33.75" x14ac:dyDescent="0.25">
      <c r="A3" s="13" t="s">
        <v>7</v>
      </c>
      <c r="B3" s="12">
        <v>806</v>
      </c>
      <c r="C3" s="12">
        <v>30.4</v>
      </c>
      <c r="D3" s="12">
        <v>33</v>
      </c>
      <c r="E3" s="12">
        <v>23.5</v>
      </c>
      <c r="F3" s="12">
        <f t="shared" si="0"/>
        <v>252.779</v>
      </c>
    </row>
    <row r="4" spans="1:6" ht="22.5" x14ac:dyDescent="0.25">
      <c r="A4" s="13" t="s">
        <v>8</v>
      </c>
      <c r="B4" s="12">
        <v>624</v>
      </c>
      <c r="C4" s="12">
        <v>27.7</v>
      </c>
      <c r="D4" s="12">
        <v>29</v>
      </c>
      <c r="E4" s="12">
        <v>18.2</v>
      </c>
      <c r="F4" s="12">
        <f t="shared" si="0"/>
        <v>178.126</v>
      </c>
    </row>
    <row r="5" spans="1:6" ht="33.75" x14ac:dyDescent="0.25">
      <c r="A5" s="13" t="s">
        <v>9</v>
      </c>
      <c r="B5" s="12">
        <v>760</v>
      </c>
      <c r="C5" s="12">
        <v>26.5</v>
      </c>
      <c r="D5" s="12">
        <v>42</v>
      </c>
      <c r="E5" s="12">
        <v>20.3</v>
      </c>
      <c r="F5" s="12">
        <f t="shared" si="0"/>
        <v>209.92599999999999</v>
      </c>
    </row>
    <row r="6" spans="1:6" ht="22.5" x14ac:dyDescent="0.25">
      <c r="A6" s="13" t="s">
        <v>10</v>
      </c>
      <c r="B6" s="12">
        <v>1162</v>
      </c>
      <c r="C6" s="12">
        <v>31.3</v>
      </c>
      <c r="D6" s="12">
        <v>52</v>
      </c>
      <c r="E6" s="12">
        <v>15.7</v>
      </c>
      <c r="F6" s="12">
        <f t="shared" si="0"/>
        <v>371.86999999999995</v>
      </c>
    </row>
    <row r="7" spans="1:6" ht="22.5" x14ac:dyDescent="0.25">
      <c r="A7" s="13" t="s">
        <v>11</v>
      </c>
      <c r="B7" s="12">
        <v>548</v>
      </c>
      <c r="C7" s="12">
        <v>28.2</v>
      </c>
      <c r="D7" s="12">
        <v>31</v>
      </c>
      <c r="E7" s="12">
        <v>16.3</v>
      </c>
      <c r="F7" s="12">
        <f t="shared" si="0"/>
        <v>159.589</v>
      </c>
    </row>
    <row r="8" spans="1:6" ht="22.5" x14ac:dyDescent="0.25">
      <c r="A8" s="13" t="s">
        <v>12</v>
      </c>
      <c r="B8" s="12">
        <v>535</v>
      </c>
      <c r="C8" s="12">
        <v>29.1</v>
      </c>
      <c r="D8" s="12">
        <v>23</v>
      </c>
      <c r="E8" s="12">
        <v>15.4</v>
      </c>
      <c r="F8" s="12">
        <f t="shared" si="0"/>
        <v>159.227</v>
      </c>
    </row>
    <row r="9" spans="1:6" ht="22.5" x14ac:dyDescent="0.25">
      <c r="A9" s="13" t="s">
        <v>13</v>
      </c>
      <c r="B9" s="12">
        <v>325</v>
      </c>
      <c r="C9" s="12">
        <v>27.1</v>
      </c>
      <c r="D9" s="12">
        <v>17</v>
      </c>
      <c r="E9" s="12">
        <v>13.6</v>
      </c>
      <c r="F9" s="12">
        <f t="shared" si="0"/>
        <v>90.387</v>
      </c>
    </row>
    <row r="10" spans="1:6" ht="22.5" x14ac:dyDescent="0.25">
      <c r="A10" s="13" t="s">
        <v>14</v>
      </c>
      <c r="B10" s="12">
        <v>571</v>
      </c>
      <c r="C10" s="12">
        <v>34.1</v>
      </c>
      <c r="D10" s="12">
        <v>24</v>
      </c>
      <c r="E10" s="12">
        <v>23.4</v>
      </c>
      <c r="F10" s="12">
        <f t="shared" si="0"/>
        <v>200.327</v>
      </c>
    </row>
    <row r="11" spans="1:6" ht="22.5" x14ac:dyDescent="0.25">
      <c r="A11" s="13" t="s">
        <v>15</v>
      </c>
      <c r="B11" s="12">
        <v>595</v>
      </c>
      <c r="C11" s="12">
        <v>29.9</v>
      </c>
      <c r="D11" s="12">
        <v>24</v>
      </c>
      <c r="E11" s="12">
        <v>20.2</v>
      </c>
      <c r="F11" s="12">
        <f t="shared" si="0"/>
        <v>182.75300000000001</v>
      </c>
    </row>
    <row r="12" spans="1:6" ht="22.5" x14ac:dyDescent="0.25">
      <c r="A12" s="13" t="s">
        <v>16</v>
      </c>
      <c r="B12" s="12">
        <v>3938</v>
      </c>
      <c r="C12" s="12">
        <v>43.6</v>
      </c>
      <c r="D12" s="12">
        <v>129</v>
      </c>
      <c r="E12" s="12">
        <v>31.4</v>
      </c>
      <c r="F12" s="12">
        <f t="shared" si="0"/>
        <v>1757.4740000000002</v>
      </c>
    </row>
    <row r="13" spans="1:6" ht="22.5" x14ac:dyDescent="0.25">
      <c r="A13" s="13" t="s">
        <v>17</v>
      </c>
      <c r="B13" s="12">
        <v>385</v>
      </c>
      <c r="C13" s="12">
        <v>32.799999999999997</v>
      </c>
      <c r="D13" s="12">
        <v>24</v>
      </c>
      <c r="E13" s="12">
        <v>24.5</v>
      </c>
      <c r="F13" s="12">
        <f t="shared" si="0"/>
        <v>132.16</v>
      </c>
    </row>
    <row r="14" spans="1:6" ht="22.5" x14ac:dyDescent="0.25">
      <c r="A14" s="13" t="s">
        <v>18</v>
      </c>
      <c r="B14" s="12">
        <v>538</v>
      </c>
      <c r="C14" s="12">
        <v>30.3</v>
      </c>
      <c r="D14" s="12">
        <v>25</v>
      </c>
      <c r="E14" s="12">
        <v>11.3</v>
      </c>
      <c r="F14" s="12">
        <f t="shared" si="0"/>
        <v>165.839</v>
      </c>
    </row>
    <row r="15" spans="1:6" ht="22.5" x14ac:dyDescent="0.25">
      <c r="A15" s="13" t="s">
        <v>19</v>
      </c>
      <c r="B15" s="12">
        <v>530</v>
      </c>
      <c r="C15" s="12">
        <v>32</v>
      </c>
      <c r="D15" s="12">
        <v>33</v>
      </c>
      <c r="E15" s="12">
        <v>22.5</v>
      </c>
      <c r="F15" s="12">
        <f t="shared" si="0"/>
        <v>177.02500000000001</v>
      </c>
    </row>
    <row r="16" spans="1:6" ht="22.5" x14ac:dyDescent="0.25">
      <c r="A16" s="13" t="s">
        <v>20</v>
      </c>
      <c r="B16" s="12">
        <v>526</v>
      </c>
      <c r="C16" s="12">
        <v>25.9</v>
      </c>
      <c r="D16" s="12">
        <v>24</v>
      </c>
      <c r="E16" s="12">
        <v>15.9</v>
      </c>
      <c r="F16" s="12">
        <f t="shared" si="0"/>
        <v>140.04999999999998</v>
      </c>
    </row>
    <row r="17" spans="1:6" ht="22.5" x14ac:dyDescent="0.25">
      <c r="A17" s="13" t="s">
        <v>21</v>
      </c>
      <c r="B17" s="12">
        <v>704</v>
      </c>
      <c r="C17" s="12">
        <v>26.9</v>
      </c>
      <c r="D17" s="12">
        <v>39</v>
      </c>
      <c r="E17" s="12">
        <v>16.100000000000001</v>
      </c>
      <c r="F17" s="12">
        <f t="shared" si="0"/>
        <v>195.655</v>
      </c>
    </row>
    <row r="18" spans="1:6" ht="22.5" x14ac:dyDescent="0.25">
      <c r="A18" s="13" t="s">
        <v>22</v>
      </c>
      <c r="B18" s="12">
        <v>803</v>
      </c>
      <c r="C18" s="12">
        <v>29.1</v>
      </c>
      <c r="D18" s="12">
        <v>33</v>
      </c>
      <c r="E18" s="12">
        <v>18.100000000000001</v>
      </c>
      <c r="F18" s="12">
        <f t="shared" si="0"/>
        <v>239.64600000000002</v>
      </c>
    </row>
    <row r="19" spans="1:6" ht="22.5" x14ac:dyDescent="0.25">
      <c r="A19" s="13" t="s">
        <v>23</v>
      </c>
      <c r="B19" s="12">
        <v>688</v>
      </c>
      <c r="C19" s="12">
        <v>28.4</v>
      </c>
      <c r="D19" s="12">
        <v>37</v>
      </c>
      <c r="E19" s="12">
        <v>16.3</v>
      </c>
      <c r="F19" s="12">
        <f t="shared" si="0"/>
        <v>201.423</v>
      </c>
    </row>
    <row r="20" spans="1:6" x14ac:dyDescent="0.25">
      <c r="A20" s="13" t="s">
        <v>24</v>
      </c>
      <c r="B20" s="12">
        <v>7067</v>
      </c>
      <c r="C20" s="12">
        <v>47.8</v>
      </c>
      <c r="D20" s="12">
        <v>125</v>
      </c>
      <c r="E20" s="12">
        <v>38.1</v>
      </c>
      <c r="F20" s="12">
        <f t="shared" si="0"/>
        <v>3425.6509999999998</v>
      </c>
    </row>
    <row r="21" spans="1:6" ht="22.5" x14ac:dyDescent="0.25">
      <c r="A21" s="13" t="s">
        <v>25</v>
      </c>
      <c r="B21" s="12">
        <v>327</v>
      </c>
      <c r="C21" s="12">
        <v>27.9</v>
      </c>
      <c r="D21" s="12">
        <v>29</v>
      </c>
      <c r="E21" s="12">
        <v>15</v>
      </c>
      <c r="F21" s="12">
        <f t="shared" si="0"/>
        <v>95.582999999999984</v>
      </c>
    </row>
    <row r="22" spans="1:6" ht="22.5" x14ac:dyDescent="0.25">
      <c r="A22" s="13" t="s">
        <v>26</v>
      </c>
      <c r="B22" s="12">
        <v>477</v>
      </c>
      <c r="C22" s="12">
        <v>27.1</v>
      </c>
      <c r="D22" s="12">
        <v>33</v>
      </c>
      <c r="E22" s="12">
        <v>9.3000000000000007</v>
      </c>
      <c r="F22" s="12">
        <f t="shared" si="0"/>
        <v>132.33599999999998</v>
      </c>
    </row>
    <row r="23" spans="1:6" ht="33.75" x14ac:dyDescent="0.25">
      <c r="A23" s="13" t="s">
        <v>27</v>
      </c>
      <c r="B23" s="12">
        <v>588</v>
      </c>
      <c r="C23" s="12">
        <v>25.8</v>
      </c>
      <c r="D23" s="12">
        <v>40</v>
      </c>
      <c r="E23" s="12">
        <v>10.7</v>
      </c>
      <c r="F23" s="12">
        <f t="shared" si="0"/>
        <v>155.98400000000001</v>
      </c>
    </row>
    <row r="24" spans="1:6" ht="33.75" x14ac:dyDescent="0.25">
      <c r="A24" s="13" t="s">
        <v>28</v>
      </c>
      <c r="B24" s="12">
        <v>23</v>
      </c>
      <c r="C24" s="12">
        <v>23.2</v>
      </c>
      <c r="D24" s="12">
        <v>2</v>
      </c>
      <c r="E24" s="12">
        <v>4.2</v>
      </c>
      <c r="F24" s="12">
        <f t="shared" si="0"/>
        <v>5.42</v>
      </c>
    </row>
    <row r="25" spans="1:6" ht="22.5" x14ac:dyDescent="0.25">
      <c r="A25" s="13" t="s">
        <v>29</v>
      </c>
      <c r="B25" s="12">
        <v>611</v>
      </c>
      <c r="C25" s="12">
        <v>25.7</v>
      </c>
      <c r="D25" s="12">
        <v>42</v>
      </c>
      <c r="E25" s="12">
        <v>17.899999999999999</v>
      </c>
      <c r="F25" s="12">
        <f t="shared" si="0"/>
        <v>164.54500000000002</v>
      </c>
    </row>
    <row r="26" spans="1:6" ht="33.75" x14ac:dyDescent="0.25">
      <c r="A26" s="13" t="s">
        <v>30</v>
      </c>
      <c r="B26" s="12">
        <v>530</v>
      </c>
      <c r="C26" s="12">
        <v>31.1</v>
      </c>
      <c r="D26" s="12">
        <v>30</v>
      </c>
      <c r="E26" s="12">
        <v>20.7</v>
      </c>
      <c r="F26" s="12">
        <f t="shared" si="0"/>
        <v>171.04000000000002</v>
      </c>
    </row>
    <row r="27" spans="1:6" ht="33.75" x14ac:dyDescent="0.25">
      <c r="A27" s="13" t="s">
        <v>31</v>
      </c>
      <c r="B27" s="12">
        <v>966</v>
      </c>
      <c r="C27" s="12">
        <v>26.1</v>
      </c>
      <c r="D27" s="12">
        <v>49</v>
      </c>
      <c r="E27" s="12">
        <v>25.6</v>
      </c>
      <c r="F27" s="12">
        <f t="shared" si="0"/>
        <v>264.67</v>
      </c>
    </row>
    <row r="28" spans="1:6" ht="22.5" x14ac:dyDescent="0.25">
      <c r="A28" s="13" t="s">
        <v>32</v>
      </c>
      <c r="B28" s="12">
        <v>455</v>
      </c>
      <c r="C28" s="12">
        <v>33.5</v>
      </c>
      <c r="D28" s="12">
        <v>35</v>
      </c>
      <c r="E28" s="12">
        <v>15.7</v>
      </c>
      <c r="F28" s="12">
        <f t="shared" si="0"/>
        <v>157.91999999999999</v>
      </c>
    </row>
    <row r="29" spans="1:6" ht="33.75" x14ac:dyDescent="0.25">
      <c r="A29" s="13" t="s">
        <v>33</v>
      </c>
      <c r="B29" s="12">
        <v>326</v>
      </c>
      <c r="C29" s="12">
        <v>25</v>
      </c>
      <c r="D29" s="12">
        <v>15</v>
      </c>
      <c r="E29" s="12">
        <v>14.9</v>
      </c>
      <c r="F29" s="12">
        <f t="shared" si="0"/>
        <v>83.734999999999999</v>
      </c>
    </row>
    <row r="30" spans="1:6" ht="22.5" x14ac:dyDescent="0.25">
      <c r="A30" s="13" t="s">
        <v>34</v>
      </c>
      <c r="B30" s="12">
        <v>335</v>
      </c>
      <c r="C30" s="12">
        <v>27</v>
      </c>
      <c r="D30" s="12">
        <v>23</v>
      </c>
      <c r="E30" s="12">
        <v>14.9</v>
      </c>
      <c r="F30" s="12">
        <f t="shared" si="0"/>
        <v>93.87700000000001</v>
      </c>
    </row>
    <row r="31" spans="1:6" ht="22.5" x14ac:dyDescent="0.25">
      <c r="A31" s="13" t="s">
        <v>35</v>
      </c>
      <c r="B31" s="12">
        <v>2967</v>
      </c>
      <c r="C31" s="12">
        <v>42.6</v>
      </c>
      <c r="D31" s="12">
        <v>62</v>
      </c>
      <c r="E31" s="12">
        <v>34</v>
      </c>
      <c r="F31" s="12">
        <f t="shared" si="0"/>
        <v>1285.0219999999999</v>
      </c>
    </row>
    <row r="32" spans="1:6" ht="22.5" x14ac:dyDescent="0.25">
      <c r="A32" s="13" t="s">
        <v>36</v>
      </c>
      <c r="B32" s="12">
        <v>202</v>
      </c>
      <c r="C32" s="12">
        <v>34.700000000000003</v>
      </c>
      <c r="D32" s="12">
        <v>18</v>
      </c>
      <c r="E32" s="12">
        <v>29.7</v>
      </c>
      <c r="F32" s="12">
        <f t="shared" si="0"/>
        <v>75.440000000000012</v>
      </c>
    </row>
    <row r="33" spans="1:6" ht="33.75" x14ac:dyDescent="0.25">
      <c r="A33" s="13" t="s">
        <v>37</v>
      </c>
      <c r="B33" s="12">
        <v>145</v>
      </c>
      <c r="C33" s="12">
        <v>35.6</v>
      </c>
      <c r="D33" s="12">
        <v>15</v>
      </c>
      <c r="E33" s="12">
        <v>26.9</v>
      </c>
      <c r="F33" s="12">
        <f t="shared" si="0"/>
        <v>55.654999999999994</v>
      </c>
    </row>
    <row r="34" spans="1:6" ht="22.5" x14ac:dyDescent="0.25">
      <c r="A34" s="13" t="s">
        <v>38</v>
      </c>
      <c r="B34" s="12">
        <v>2702</v>
      </c>
      <c r="C34" s="12">
        <v>29.1</v>
      </c>
      <c r="D34" s="12">
        <v>162</v>
      </c>
      <c r="E34" s="12">
        <v>24.3</v>
      </c>
      <c r="F34" s="12">
        <f t="shared" ref="F34:F65" si="1">(B34/100)*C34+(D34/100)*E34</f>
        <v>825.64800000000002</v>
      </c>
    </row>
    <row r="35" spans="1:6" ht="33.75" x14ac:dyDescent="0.25">
      <c r="A35" s="13" t="s">
        <v>39</v>
      </c>
      <c r="B35" s="12">
        <v>529</v>
      </c>
      <c r="C35" s="12">
        <v>31.7</v>
      </c>
      <c r="D35" s="12">
        <v>40</v>
      </c>
      <c r="E35" s="12">
        <v>15.3</v>
      </c>
      <c r="F35" s="12">
        <f t="shared" si="1"/>
        <v>173.81299999999999</v>
      </c>
    </row>
    <row r="36" spans="1:6" ht="33.75" x14ac:dyDescent="0.25">
      <c r="A36" s="13" t="s">
        <v>40</v>
      </c>
      <c r="B36" s="12">
        <v>1308</v>
      </c>
      <c r="C36" s="12">
        <v>31.1</v>
      </c>
      <c r="D36" s="12">
        <v>95</v>
      </c>
      <c r="E36" s="12">
        <v>18.399999999999999</v>
      </c>
      <c r="F36" s="12">
        <f t="shared" si="1"/>
        <v>424.26800000000003</v>
      </c>
    </row>
    <row r="37" spans="1:6" ht="22.5" x14ac:dyDescent="0.25">
      <c r="A37" s="13" t="s">
        <v>41</v>
      </c>
      <c r="B37" s="12">
        <v>2132</v>
      </c>
      <c r="C37" s="12">
        <v>30.9</v>
      </c>
      <c r="D37" s="12">
        <v>130</v>
      </c>
      <c r="E37" s="12">
        <v>17.399999999999999</v>
      </c>
      <c r="F37" s="12">
        <f t="shared" si="1"/>
        <v>681.40800000000002</v>
      </c>
    </row>
    <row r="38" spans="1:6" ht="22.5" x14ac:dyDescent="0.25">
      <c r="A38" s="13" t="s">
        <v>42</v>
      </c>
      <c r="B38" s="12">
        <v>1301</v>
      </c>
      <c r="C38" s="12">
        <v>29</v>
      </c>
      <c r="D38" s="12">
        <v>140</v>
      </c>
      <c r="E38" s="12">
        <v>22.3</v>
      </c>
      <c r="F38" s="12">
        <f t="shared" si="1"/>
        <v>408.51</v>
      </c>
    </row>
    <row r="39" spans="1:6" ht="33.75" x14ac:dyDescent="0.25">
      <c r="A39" s="13" t="s">
        <v>43</v>
      </c>
      <c r="B39" s="12">
        <v>223</v>
      </c>
      <c r="C39" s="12">
        <v>26.5</v>
      </c>
      <c r="D39" s="12">
        <v>68</v>
      </c>
      <c r="E39" s="12">
        <v>14.4</v>
      </c>
      <c r="F39" s="12">
        <f t="shared" si="1"/>
        <v>68.887</v>
      </c>
    </row>
    <row r="40" spans="1:6" ht="45" x14ac:dyDescent="0.25">
      <c r="A40" s="13" t="s">
        <v>44</v>
      </c>
      <c r="B40" s="12">
        <v>427</v>
      </c>
      <c r="C40" s="12">
        <v>29.8</v>
      </c>
      <c r="D40" s="12">
        <v>43</v>
      </c>
      <c r="E40" s="12">
        <v>23.3</v>
      </c>
      <c r="F40" s="12">
        <f t="shared" si="1"/>
        <v>137.26499999999999</v>
      </c>
    </row>
    <row r="41" spans="1:6" ht="45" x14ac:dyDescent="0.25">
      <c r="A41" s="13" t="s">
        <v>45</v>
      </c>
      <c r="B41" s="12">
        <v>217</v>
      </c>
      <c r="C41" s="12">
        <v>42.1</v>
      </c>
      <c r="D41" s="12">
        <v>33</v>
      </c>
      <c r="E41" s="12">
        <v>37.9</v>
      </c>
      <c r="F41" s="12">
        <f t="shared" si="1"/>
        <v>103.864</v>
      </c>
    </row>
    <row r="42" spans="1:6" ht="45" x14ac:dyDescent="0.25">
      <c r="A42" s="13" t="s">
        <v>153</v>
      </c>
      <c r="B42" s="12">
        <v>329</v>
      </c>
      <c r="C42" s="12">
        <v>38.1</v>
      </c>
      <c r="D42" s="12">
        <v>31</v>
      </c>
      <c r="E42" s="12">
        <v>33.299999999999997</v>
      </c>
      <c r="F42" s="12">
        <f t="shared" si="1"/>
        <v>135.672</v>
      </c>
    </row>
    <row r="43" spans="1:6" ht="33.75" x14ac:dyDescent="0.25">
      <c r="A43" s="13" t="s">
        <v>46</v>
      </c>
      <c r="B43" s="12">
        <v>618</v>
      </c>
      <c r="C43" s="12">
        <v>22.1</v>
      </c>
      <c r="D43" s="12">
        <v>106</v>
      </c>
      <c r="E43" s="12">
        <v>8.6999999999999993</v>
      </c>
      <c r="F43" s="12">
        <f t="shared" si="1"/>
        <v>145.80000000000001</v>
      </c>
    </row>
    <row r="44" spans="1:6" ht="22.5" x14ac:dyDescent="0.25">
      <c r="A44" s="13" t="s">
        <v>47</v>
      </c>
      <c r="B44" s="12">
        <v>1377</v>
      </c>
      <c r="C44" s="12">
        <v>34.9</v>
      </c>
      <c r="D44" s="12">
        <v>78</v>
      </c>
      <c r="E44" s="12">
        <v>25.1</v>
      </c>
      <c r="F44" s="12">
        <f t="shared" si="1"/>
        <v>500.15099999999995</v>
      </c>
    </row>
    <row r="45" spans="1:6" ht="45" x14ac:dyDescent="0.25">
      <c r="A45" s="13" t="s">
        <v>48</v>
      </c>
      <c r="B45" s="12">
        <v>2017</v>
      </c>
      <c r="C45" s="12">
        <v>26.8</v>
      </c>
      <c r="D45" s="12">
        <v>123</v>
      </c>
      <c r="E45" s="12">
        <v>19.899999999999999</v>
      </c>
      <c r="F45" s="12">
        <f t="shared" si="1"/>
        <v>565.03300000000002</v>
      </c>
    </row>
    <row r="46" spans="1:6" ht="33.75" x14ac:dyDescent="0.25">
      <c r="A46" s="13" t="s">
        <v>49</v>
      </c>
      <c r="B46" s="12">
        <v>359</v>
      </c>
      <c r="C46" s="12">
        <v>28.4</v>
      </c>
      <c r="D46" s="12">
        <v>19</v>
      </c>
      <c r="E46" s="12">
        <v>20.8</v>
      </c>
      <c r="F46" s="12">
        <f t="shared" si="1"/>
        <v>105.90799999999999</v>
      </c>
    </row>
    <row r="47" spans="1:6" ht="33.75" x14ac:dyDescent="0.25">
      <c r="A47" s="13" t="s">
        <v>50</v>
      </c>
      <c r="B47" s="12">
        <v>446</v>
      </c>
      <c r="C47" s="12">
        <v>33.6</v>
      </c>
      <c r="D47" s="12">
        <v>19</v>
      </c>
      <c r="E47" s="12">
        <v>25.7</v>
      </c>
      <c r="F47" s="12">
        <f t="shared" si="1"/>
        <v>154.739</v>
      </c>
    </row>
    <row r="48" spans="1:6" ht="33.75" x14ac:dyDescent="0.25">
      <c r="A48" s="13" t="s">
        <v>51</v>
      </c>
      <c r="B48" s="12">
        <v>2062</v>
      </c>
      <c r="C48" s="12">
        <v>33.700000000000003</v>
      </c>
      <c r="D48" s="12">
        <v>82</v>
      </c>
      <c r="E48" s="12">
        <v>22.8</v>
      </c>
      <c r="F48" s="12">
        <f t="shared" si="1"/>
        <v>713.59000000000015</v>
      </c>
    </row>
    <row r="49" spans="1:6" ht="45" x14ac:dyDescent="0.25">
      <c r="A49" s="13" t="s">
        <v>52</v>
      </c>
      <c r="B49" s="12">
        <v>821</v>
      </c>
      <c r="C49" s="12">
        <v>25.1</v>
      </c>
      <c r="D49" s="12">
        <v>41</v>
      </c>
      <c r="E49" s="12">
        <v>15.7</v>
      </c>
      <c r="F49" s="12">
        <f t="shared" si="1"/>
        <v>212.50800000000004</v>
      </c>
    </row>
    <row r="50" spans="1:6" ht="33.75" x14ac:dyDescent="0.25">
      <c r="A50" s="13" t="s">
        <v>53</v>
      </c>
      <c r="B50" s="12">
        <v>671</v>
      </c>
      <c r="C50" s="12">
        <v>29.6</v>
      </c>
      <c r="D50" s="12">
        <v>33</v>
      </c>
      <c r="E50" s="12">
        <v>20.8</v>
      </c>
      <c r="F50" s="12">
        <f t="shared" si="1"/>
        <v>205.48000000000002</v>
      </c>
    </row>
    <row r="51" spans="1:6" ht="22.5" x14ac:dyDescent="0.25">
      <c r="A51" s="13" t="s">
        <v>54</v>
      </c>
      <c r="B51" s="12">
        <v>679</v>
      </c>
      <c r="C51" s="12">
        <v>24.7</v>
      </c>
      <c r="D51" s="12">
        <v>36</v>
      </c>
      <c r="E51" s="12">
        <v>15.1</v>
      </c>
      <c r="F51" s="12">
        <f t="shared" si="1"/>
        <v>173.149</v>
      </c>
    </row>
    <row r="52" spans="1:6" ht="33.75" x14ac:dyDescent="0.25">
      <c r="A52" s="13" t="s">
        <v>55</v>
      </c>
      <c r="B52" s="12">
        <v>1764</v>
      </c>
      <c r="C52" s="12">
        <v>32.1</v>
      </c>
      <c r="D52" s="12">
        <v>75</v>
      </c>
      <c r="E52" s="12">
        <v>16.8</v>
      </c>
      <c r="F52" s="12">
        <f t="shared" si="1"/>
        <v>578.84400000000005</v>
      </c>
    </row>
    <row r="53" spans="1:6" ht="33.75" x14ac:dyDescent="0.25">
      <c r="A53" s="13" t="s">
        <v>56</v>
      </c>
      <c r="B53" s="12">
        <v>1012</v>
      </c>
      <c r="C53" s="12">
        <v>26.5</v>
      </c>
      <c r="D53" s="12">
        <v>49</v>
      </c>
      <c r="E53" s="12">
        <v>17.600000000000001</v>
      </c>
      <c r="F53" s="12">
        <f t="shared" si="1"/>
        <v>276.80400000000003</v>
      </c>
    </row>
    <row r="54" spans="1:6" ht="22.5" x14ac:dyDescent="0.25">
      <c r="A54" s="13" t="s">
        <v>57</v>
      </c>
      <c r="B54" s="12">
        <v>702</v>
      </c>
      <c r="C54" s="12">
        <v>30</v>
      </c>
      <c r="D54" s="12">
        <v>33</v>
      </c>
      <c r="E54" s="12">
        <v>22.4</v>
      </c>
      <c r="F54" s="12">
        <f t="shared" si="1"/>
        <v>217.99199999999999</v>
      </c>
    </row>
    <row r="55" spans="1:6" ht="22.5" x14ac:dyDescent="0.25">
      <c r="A55" s="13" t="s">
        <v>58</v>
      </c>
      <c r="B55" s="12">
        <v>1758</v>
      </c>
      <c r="C55" s="12">
        <v>36.9</v>
      </c>
      <c r="D55" s="12">
        <v>60</v>
      </c>
      <c r="E55" s="12">
        <v>22.1</v>
      </c>
      <c r="F55" s="12">
        <f t="shared" si="1"/>
        <v>661.96199999999988</v>
      </c>
    </row>
    <row r="56" spans="1:6" ht="22.5" x14ac:dyDescent="0.25">
      <c r="A56" s="13" t="s">
        <v>59</v>
      </c>
      <c r="B56" s="12">
        <v>1257</v>
      </c>
      <c r="C56" s="12">
        <v>31.9</v>
      </c>
      <c r="D56" s="12">
        <v>59</v>
      </c>
      <c r="E56" s="12">
        <v>20.9</v>
      </c>
      <c r="F56" s="12">
        <f t="shared" si="1"/>
        <v>413.31400000000002</v>
      </c>
    </row>
    <row r="57" spans="1:6" ht="22.5" x14ac:dyDescent="0.25">
      <c r="A57" s="13" t="s">
        <v>60</v>
      </c>
      <c r="B57" s="12">
        <v>650</v>
      </c>
      <c r="C57" s="12">
        <v>26.7</v>
      </c>
      <c r="D57" s="12">
        <v>32</v>
      </c>
      <c r="E57" s="12">
        <v>17</v>
      </c>
      <c r="F57" s="12">
        <f t="shared" si="1"/>
        <v>178.98999999999998</v>
      </c>
    </row>
    <row r="58" spans="1:6" ht="22.5" x14ac:dyDescent="0.25">
      <c r="A58" s="13" t="s">
        <v>61</v>
      </c>
      <c r="B58" s="12">
        <v>425</v>
      </c>
      <c r="C58" s="12">
        <v>30.4</v>
      </c>
      <c r="D58" s="12">
        <v>32</v>
      </c>
      <c r="E58" s="12">
        <v>18.399999999999999</v>
      </c>
      <c r="F58" s="12">
        <f t="shared" si="1"/>
        <v>135.08799999999999</v>
      </c>
    </row>
    <row r="59" spans="1:6" ht="22.5" x14ac:dyDescent="0.25">
      <c r="A59" s="13" t="s">
        <v>62</v>
      </c>
      <c r="B59" s="12">
        <v>2293</v>
      </c>
      <c r="C59" s="12">
        <v>28.7</v>
      </c>
      <c r="D59" s="12">
        <v>149</v>
      </c>
      <c r="E59" s="12">
        <v>12.6</v>
      </c>
      <c r="F59" s="12">
        <f t="shared" si="1"/>
        <v>676.86500000000001</v>
      </c>
    </row>
    <row r="60" spans="1:6" ht="22.5" x14ac:dyDescent="0.25">
      <c r="A60" s="13" t="s">
        <v>141</v>
      </c>
      <c r="B60" s="12">
        <v>701</v>
      </c>
      <c r="C60" s="12">
        <v>30.8</v>
      </c>
      <c r="D60" s="12">
        <v>43</v>
      </c>
      <c r="E60" s="12">
        <v>25.2</v>
      </c>
      <c r="F60" s="12">
        <f t="shared" si="1"/>
        <v>226.744</v>
      </c>
    </row>
    <row r="61" spans="1:6" ht="67.5" x14ac:dyDescent="0.25">
      <c r="A61" s="13" t="s">
        <v>154</v>
      </c>
      <c r="B61" s="12">
        <v>918</v>
      </c>
      <c r="C61" s="12">
        <v>37.5</v>
      </c>
      <c r="D61" s="12">
        <v>41</v>
      </c>
      <c r="E61" s="12">
        <v>22.5</v>
      </c>
      <c r="F61" s="12">
        <f t="shared" si="1"/>
        <v>353.47500000000002</v>
      </c>
    </row>
    <row r="62" spans="1:6" ht="45" x14ac:dyDescent="0.25">
      <c r="A62" s="13" t="s">
        <v>63</v>
      </c>
      <c r="B62" s="12">
        <v>316</v>
      </c>
      <c r="C62" s="12">
        <v>36.5</v>
      </c>
      <c r="D62" s="12">
        <v>11</v>
      </c>
      <c r="E62" s="12">
        <v>27.2</v>
      </c>
      <c r="F62" s="12">
        <f t="shared" si="1"/>
        <v>118.33200000000001</v>
      </c>
    </row>
    <row r="63" spans="1:6" ht="22.5" x14ac:dyDescent="0.25">
      <c r="A63" s="13" t="s">
        <v>64</v>
      </c>
      <c r="B63" s="12">
        <v>1857</v>
      </c>
      <c r="C63" s="12">
        <v>30.7</v>
      </c>
      <c r="D63" s="12">
        <v>129</v>
      </c>
      <c r="E63" s="12">
        <v>17.899999999999999</v>
      </c>
      <c r="F63" s="12">
        <f t="shared" si="1"/>
        <v>593.19000000000005</v>
      </c>
    </row>
    <row r="64" spans="1:6" ht="22.5" x14ac:dyDescent="0.25">
      <c r="A64" s="13" t="s">
        <v>65</v>
      </c>
      <c r="B64" s="12">
        <v>100</v>
      </c>
      <c r="C64" s="12">
        <v>29.4</v>
      </c>
      <c r="D64" s="12">
        <v>10</v>
      </c>
      <c r="E64" s="12">
        <v>15.6</v>
      </c>
      <c r="F64" s="12">
        <f t="shared" si="1"/>
        <v>30.959999999999997</v>
      </c>
    </row>
    <row r="65" spans="1:6" ht="22.5" x14ac:dyDescent="0.25">
      <c r="A65" s="13" t="s">
        <v>66</v>
      </c>
      <c r="B65" s="12">
        <v>458</v>
      </c>
      <c r="C65" s="12">
        <v>31.6</v>
      </c>
      <c r="D65" s="12">
        <v>42</v>
      </c>
      <c r="E65" s="12">
        <v>20.5</v>
      </c>
      <c r="F65" s="12">
        <f t="shared" si="1"/>
        <v>153.33800000000002</v>
      </c>
    </row>
    <row r="66" spans="1:6" ht="22.5" x14ac:dyDescent="0.25">
      <c r="A66" s="13" t="s">
        <v>67</v>
      </c>
      <c r="B66" s="12">
        <v>125</v>
      </c>
      <c r="C66" s="12">
        <v>31.9</v>
      </c>
      <c r="D66" s="12">
        <v>23</v>
      </c>
      <c r="E66" s="12">
        <v>12.8</v>
      </c>
      <c r="F66" s="12">
        <f t="shared" ref="F66:F97" si="2">(B66/100)*C66+(D66/100)*E66</f>
        <v>42.819000000000003</v>
      </c>
    </row>
    <row r="67" spans="1:6" ht="22.5" x14ac:dyDescent="0.25">
      <c r="A67" s="13" t="s">
        <v>68</v>
      </c>
      <c r="B67" s="12">
        <v>262</v>
      </c>
      <c r="C67" s="12">
        <v>27.6</v>
      </c>
      <c r="D67" s="12">
        <v>15</v>
      </c>
      <c r="E67" s="12">
        <v>13.7</v>
      </c>
      <c r="F67" s="12">
        <f t="shared" si="2"/>
        <v>74.367000000000019</v>
      </c>
    </row>
    <row r="68" spans="1:6" ht="22.5" x14ac:dyDescent="0.25">
      <c r="A68" s="13" t="s">
        <v>69</v>
      </c>
      <c r="B68" s="12">
        <v>1180</v>
      </c>
      <c r="C68" s="12">
        <v>28.6</v>
      </c>
      <c r="D68" s="12">
        <v>95</v>
      </c>
      <c r="E68" s="12">
        <v>16.3</v>
      </c>
      <c r="F68" s="12">
        <f t="shared" si="2"/>
        <v>352.96500000000003</v>
      </c>
    </row>
    <row r="69" spans="1:6" ht="22.5" x14ac:dyDescent="0.25">
      <c r="A69" s="13" t="s">
        <v>70</v>
      </c>
      <c r="B69" s="12">
        <v>536</v>
      </c>
      <c r="C69" s="12">
        <v>22.8</v>
      </c>
      <c r="D69" s="12">
        <v>56</v>
      </c>
      <c r="E69" s="12">
        <v>11.7</v>
      </c>
      <c r="F69" s="12">
        <f t="shared" si="2"/>
        <v>128.76000000000002</v>
      </c>
    </row>
    <row r="70" spans="1:6" ht="22.5" x14ac:dyDescent="0.25">
      <c r="A70" s="13" t="s">
        <v>71</v>
      </c>
      <c r="B70" s="12">
        <v>1501</v>
      </c>
      <c r="C70" s="12">
        <v>28.7</v>
      </c>
      <c r="D70" s="12">
        <v>93</v>
      </c>
      <c r="E70" s="12">
        <v>14.5</v>
      </c>
      <c r="F70" s="12">
        <f t="shared" si="2"/>
        <v>444.27199999999999</v>
      </c>
    </row>
    <row r="71" spans="1:6" ht="22.5" x14ac:dyDescent="0.25">
      <c r="A71" s="13" t="s">
        <v>72</v>
      </c>
      <c r="B71" s="12">
        <v>1259</v>
      </c>
      <c r="C71" s="12">
        <v>28.8</v>
      </c>
      <c r="D71" s="12">
        <v>103</v>
      </c>
      <c r="E71" s="12">
        <v>15.3</v>
      </c>
      <c r="F71" s="12">
        <f t="shared" si="2"/>
        <v>378.351</v>
      </c>
    </row>
    <row r="72" spans="1:6" ht="22.5" x14ac:dyDescent="0.25">
      <c r="A72" s="13" t="s">
        <v>73</v>
      </c>
      <c r="B72" s="12">
        <v>1376</v>
      </c>
      <c r="C72" s="12">
        <v>28</v>
      </c>
      <c r="D72" s="12">
        <v>106</v>
      </c>
      <c r="E72" s="12">
        <v>19.399999999999999</v>
      </c>
      <c r="F72" s="12">
        <f t="shared" si="2"/>
        <v>405.84399999999999</v>
      </c>
    </row>
    <row r="73" spans="1:6" ht="33.75" x14ac:dyDescent="0.25">
      <c r="A73" s="13" t="s">
        <v>74</v>
      </c>
      <c r="B73" s="12">
        <v>1441</v>
      </c>
      <c r="C73" s="12">
        <v>33.6</v>
      </c>
      <c r="D73" s="12">
        <v>99</v>
      </c>
      <c r="E73" s="12">
        <v>21.2</v>
      </c>
      <c r="F73" s="12">
        <f t="shared" si="2"/>
        <v>505.16400000000004</v>
      </c>
    </row>
    <row r="74" spans="1:6" ht="22.5" x14ac:dyDescent="0.25">
      <c r="A74" s="13" t="s">
        <v>75</v>
      </c>
      <c r="B74" s="12">
        <v>1050</v>
      </c>
      <c r="C74" s="12">
        <v>26.8</v>
      </c>
      <c r="D74" s="12">
        <v>72</v>
      </c>
      <c r="E74" s="12">
        <v>15.3</v>
      </c>
      <c r="F74" s="12">
        <f t="shared" si="2"/>
        <v>292.41600000000005</v>
      </c>
    </row>
    <row r="75" spans="1:6" ht="22.5" x14ac:dyDescent="0.25">
      <c r="A75" s="13" t="s">
        <v>76</v>
      </c>
      <c r="B75" s="12">
        <v>526</v>
      </c>
      <c r="C75" s="12">
        <v>32.799999999999997</v>
      </c>
      <c r="D75" s="12">
        <v>40</v>
      </c>
      <c r="E75" s="12">
        <v>15.2</v>
      </c>
      <c r="F75" s="12">
        <f t="shared" si="2"/>
        <v>178.608</v>
      </c>
    </row>
    <row r="76" spans="1:6" ht="33.75" x14ac:dyDescent="0.25">
      <c r="A76" s="13" t="s">
        <v>77</v>
      </c>
      <c r="B76" s="12">
        <v>501</v>
      </c>
      <c r="C76" s="12">
        <v>31.9</v>
      </c>
      <c r="D76" s="12">
        <v>37</v>
      </c>
      <c r="E76" s="12">
        <v>18</v>
      </c>
      <c r="F76" s="12">
        <f t="shared" si="2"/>
        <v>166.47899999999998</v>
      </c>
    </row>
    <row r="77" spans="1:6" ht="22.5" x14ac:dyDescent="0.25">
      <c r="A77" s="13" t="s">
        <v>78</v>
      </c>
      <c r="B77" s="12">
        <v>189</v>
      </c>
      <c r="C77" s="12">
        <v>38.799999999999997</v>
      </c>
      <c r="D77" s="12">
        <v>8</v>
      </c>
      <c r="E77" s="12">
        <v>22.3</v>
      </c>
      <c r="F77" s="12">
        <f t="shared" si="2"/>
        <v>75.116</v>
      </c>
    </row>
    <row r="78" spans="1:6" ht="22.5" x14ac:dyDescent="0.25">
      <c r="A78" s="13" t="s">
        <v>79</v>
      </c>
      <c r="B78" s="12">
        <v>1057</v>
      </c>
      <c r="C78" s="12">
        <v>31.7</v>
      </c>
      <c r="D78" s="12">
        <v>73</v>
      </c>
      <c r="E78" s="12">
        <v>17.7</v>
      </c>
      <c r="F78" s="12">
        <f t="shared" si="2"/>
        <v>347.99</v>
      </c>
    </row>
    <row r="79" spans="1:6" ht="22.5" x14ac:dyDescent="0.25">
      <c r="A79" s="13" t="s">
        <v>80</v>
      </c>
      <c r="B79" s="12">
        <v>728</v>
      </c>
      <c r="C79" s="12">
        <v>33.799999999999997</v>
      </c>
      <c r="D79" s="12">
        <v>39</v>
      </c>
      <c r="E79" s="12">
        <v>15.5</v>
      </c>
      <c r="F79" s="12">
        <f t="shared" si="2"/>
        <v>252.10899999999998</v>
      </c>
    </row>
    <row r="80" spans="1:6" ht="22.5" x14ac:dyDescent="0.25">
      <c r="A80" s="13" t="s">
        <v>81</v>
      </c>
      <c r="B80" s="12">
        <v>412</v>
      </c>
      <c r="C80" s="12">
        <v>30.4</v>
      </c>
      <c r="D80" s="12">
        <v>24</v>
      </c>
      <c r="E80" s="12">
        <v>11.8</v>
      </c>
      <c r="F80" s="12">
        <f t="shared" si="2"/>
        <v>128.07999999999998</v>
      </c>
    </row>
    <row r="81" spans="1:6" ht="22.5" x14ac:dyDescent="0.25">
      <c r="A81" s="13" t="s">
        <v>82</v>
      </c>
      <c r="B81" s="12">
        <v>93</v>
      </c>
      <c r="C81" s="12">
        <v>33.799999999999997</v>
      </c>
      <c r="D81" s="12">
        <v>4</v>
      </c>
      <c r="E81" s="12">
        <v>18.3</v>
      </c>
      <c r="F81" s="12">
        <f t="shared" si="2"/>
        <v>32.165999999999997</v>
      </c>
    </row>
    <row r="82" spans="1:6" ht="22.5" x14ac:dyDescent="0.25">
      <c r="A82" s="13" t="s">
        <v>83</v>
      </c>
      <c r="B82" s="12">
        <v>280</v>
      </c>
      <c r="C82" s="12">
        <v>30</v>
      </c>
      <c r="D82" s="12">
        <v>18</v>
      </c>
      <c r="E82" s="12">
        <v>15.5</v>
      </c>
      <c r="F82" s="12">
        <f t="shared" si="2"/>
        <v>86.79</v>
      </c>
    </row>
    <row r="83" spans="1:6" ht="33.75" x14ac:dyDescent="0.25">
      <c r="A83" s="13" t="s">
        <v>84</v>
      </c>
      <c r="B83" s="12">
        <v>85</v>
      </c>
      <c r="C83" s="12">
        <v>23.3</v>
      </c>
      <c r="D83" s="12">
        <v>7</v>
      </c>
      <c r="E83" s="12">
        <v>7.1</v>
      </c>
      <c r="F83" s="12">
        <f t="shared" si="2"/>
        <v>20.302</v>
      </c>
    </row>
    <row r="84" spans="1:6" ht="33.75" x14ac:dyDescent="0.25">
      <c r="A84" s="13" t="s">
        <v>85</v>
      </c>
      <c r="B84" s="12">
        <v>32</v>
      </c>
      <c r="C84" s="12">
        <v>26.4</v>
      </c>
      <c r="D84" s="12">
        <v>1</v>
      </c>
      <c r="E84" s="12">
        <v>9.6999999999999993</v>
      </c>
      <c r="F84" s="12">
        <f t="shared" si="2"/>
        <v>8.5449999999999999</v>
      </c>
    </row>
    <row r="85" spans="1:6" ht="22.5" x14ac:dyDescent="0.25">
      <c r="A85" s="13" t="s">
        <v>86</v>
      </c>
      <c r="B85" s="12">
        <v>964</v>
      </c>
      <c r="C85" s="12">
        <v>31</v>
      </c>
      <c r="D85" s="12">
        <v>69</v>
      </c>
      <c r="E85" s="12">
        <v>25.5</v>
      </c>
      <c r="F85" s="12">
        <f t="shared" si="2"/>
        <v>316.43500000000006</v>
      </c>
    </row>
    <row r="86" spans="1:6" ht="33.75" x14ac:dyDescent="0.25">
      <c r="A86" s="13" t="s">
        <v>87</v>
      </c>
      <c r="B86" s="12">
        <v>199</v>
      </c>
      <c r="C86" s="12">
        <v>42.8</v>
      </c>
      <c r="D86" s="12">
        <v>17</v>
      </c>
      <c r="E86" s="12">
        <v>44.1</v>
      </c>
      <c r="F86" s="12">
        <f t="shared" si="2"/>
        <v>92.668999999999997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88"/>
  <sheetViews>
    <sheetView topLeftCell="X1" zoomScaleNormal="100" workbookViewId="0">
      <selection activeCell="B3" sqref="B3:N3"/>
    </sheetView>
  </sheetViews>
  <sheetFormatPr defaultRowHeight="15" x14ac:dyDescent="0.25"/>
  <cols>
    <col min="1" max="1" width="8.7109375" customWidth="1"/>
    <col min="2" max="2" width="15.140625" bestFit="1" customWidth="1"/>
    <col min="3" max="14" width="8.85546875" customWidth="1"/>
    <col min="15" max="15" width="8.7109375" customWidth="1"/>
    <col min="16" max="18" width="12.140625" customWidth="1"/>
    <col min="19" max="20" width="10.85546875" customWidth="1"/>
    <col min="21" max="21" width="12.140625" customWidth="1"/>
    <col min="22" max="22" width="10.85546875" customWidth="1"/>
    <col min="23" max="24" width="12.140625" customWidth="1"/>
    <col min="25" max="27" width="10.85546875" customWidth="1"/>
    <col min="28" max="28" width="8.85546875" customWidth="1"/>
    <col min="29" max="29" width="8.7109375" customWidth="1"/>
    <col min="30" max="30" width="11" customWidth="1"/>
    <col min="31" max="1025" width="8.7109375" customWidth="1"/>
  </cols>
  <sheetData>
    <row r="1" spans="1:42" ht="20.100000000000001" customHeight="1" x14ac:dyDescent="0.25">
      <c r="A1" s="14"/>
      <c r="B1" s="11" t="s">
        <v>88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20.100000000000001" customHeight="1" x14ac:dyDescent="0.25">
      <c r="A2" s="14"/>
      <c r="B2" s="9" t="s">
        <v>89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 t="s">
        <v>90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15"/>
      <c r="AD2" s="10" t="s">
        <v>91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ht="45.75" customHeight="1" x14ac:dyDescent="0.25">
      <c r="A3" s="16"/>
      <c r="B3" s="16" t="s">
        <v>125</v>
      </c>
      <c r="C3" s="16" t="s">
        <v>155</v>
      </c>
      <c r="D3" s="16" t="s">
        <v>156</v>
      </c>
      <c r="E3" s="16" t="s">
        <v>157</v>
      </c>
      <c r="F3" s="16" t="s">
        <v>129</v>
      </c>
      <c r="G3" s="16" t="s">
        <v>158</v>
      </c>
      <c r="H3" s="16" t="s">
        <v>159</v>
      </c>
      <c r="I3" s="16" t="s">
        <v>160</v>
      </c>
      <c r="J3" s="16" t="s">
        <v>161</v>
      </c>
      <c r="K3" s="16" t="s">
        <v>95</v>
      </c>
      <c r="L3" s="16" t="s">
        <v>131</v>
      </c>
      <c r="M3" s="16" t="s">
        <v>162</v>
      </c>
      <c r="N3" s="16" t="s">
        <v>163</v>
      </c>
      <c r="O3" s="17"/>
      <c r="P3" s="16" t="s">
        <v>125</v>
      </c>
      <c r="Q3" s="16" t="s">
        <v>155</v>
      </c>
      <c r="R3" s="16" t="s">
        <v>156</v>
      </c>
      <c r="S3" s="16" t="s">
        <v>157</v>
      </c>
      <c r="T3" s="16" t="s">
        <v>129</v>
      </c>
      <c r="U3" s="16" t="s">
        <v>158</v>
      </c>
      <c r="V3" s="16" t="s">
        <v>159</v>
      </c>
      <c r="W3" s="16" t="s">
        <v>160</v>
      </c>
      <c r="X3" s="16" t="s">
        <v>161</v>
      </c>
      <c r="Y3" s="16" t="s">
        <v>95</v>
      </c>
      <c r="Z3" s="16" t="s">
        <v>131</v>
      </c>
      <c r="AA3" s="16" t="s">
        <v>162</v>
      </c>
      <c r="AB3" s="16" t="s">
        <v>163</v>
      </c>
      <c r="AC3" s="16"/>
      <c r="AD3" s="16" t="s">
        <v>125</v>
      </c>
      <c r="AE3" s="16" t="s">
        <v>155</v>
      </c>
      <c r="AF3" s="16" t="s">
        <v>156</v>
      </c>
      <c r="AG3" s="16" t="s">
        <v>157</v>
      </c>
      <c r="AH3" s="16" t="s">
        <v>129</v>
      </c>
      <c r="AI3" s="16" t="s">
        <v>158</v>
      </c>
      <c r="AJ3" s="16" t="s">
        <v>159</v>
      </c>
      <c r="AK3" s="16" t="s">
        <v>160</v>
      </c>
      <c r="AL3" s="16" t="s">
        <v>161</v>
      </c>
      <c r="AM3" s="16" t="s">
        <v>95</v>
      </c>
      <c r="AN3" s="16" t="s">
        <v>131</v>
      </c>
      <c r="AO3" s="16" t="s">
        <v>162</v>
      </c>
      <c r="AP3" s="16" t="s">
        <v>163</v>
      </c>
    </row>
    <row r="4" spans="1:42" ht="20.100000000000001" customHeight="1" x14ac:dyDescent="0.25">
      <c r="A4" s="13" t="s">
        <v>6</v>
      </c>
      <c r="B4" s="17">
        <v>90.6</v>
      </c>
      <c r="C4" s="17">
        <v>19.100000000000001</v>
      </c>
      <c r="D4" s="17">
        <v>273.89999999999998</v>
      </c>
      <c r="E4" s="17">
        <v>31.8</v>
      </c>
      <c r="F4" s="17">
        <v>96.4</v>
      </c>
      <c r="G4" s="17">
        <v>194.4</v>
      </c>
      <c r="H4" s="17">
        <v>29.6</v>
      </c>
      <c r="I4" s="17">
        <v>103.8</v>
      </c>
      <c r="J4" s="17">
        <v>94.9</v>
      </c>
      <c r="K4" s="17">
        <v>91.7</v>
      </c>
      <c r="L4" s="17">
        <v>79.400000000000006</v>
      </c>
      <c r="M4" s="17">
        <v>45.6</v>
      </c>
      <c r="N4" s="17">
        <v>94.7</v>
      </c>
      <c r="O4" s="13" t="s">
        <v>6</v>
      </c>
      <c r="P4" s="18">
        <v>27012537</v>
      </c>
      <c r="Q4" s="19">
        <v>173811618.59999999</v>
      </c>
      <c r="R4" s="19">
        <v>328968158.39999998</v>
      </c>
      <c r="S4" s="20">
        <v>33370805</v>
      </c>
      <c r="T4" s="19">
        <v>42551487.799999997</v>
      </c>
      <c r="U4" s="19">
        <v>129277330.09999999</v>
      </c>
      <c r="V4" s="19">
        <v>10705903.199999999</v>
      </c>
      <c r="W4" s="19">
        <v>73399745.799999997</v>
      </c>
      <c r="X4" s="19">
        <v>110859572.7</v>
      </c>
      <c r="Y4" s="19">
        <v>31557390.199999999</v>
      </c>
      <c r="Z4" s="19">
        <v>41047258.5</v>
      </c>
      <c r="AA4" s="19">
        <v>11482873.699999999</v>
      </c>
      <c r="AB4" s="20">
        <v>0</v>
      </c>
      <c r="AC4" s="13" t="s">
        <v>6</v>
      </c>
      <c r="AD4" s="21">
        <f t="shared" ref="AD4:AP11" si="0">P4/(B4*1000)</f>
        <v>298.1516225165563</v>
      </c>
      <c r="AE4" s="21">
        <f t="shared" si="0"/>
        <v>9100.0847434554962</v>
      </c>
      <c r="AF4" s="21">
        <f t="shared" si="0"/>
        <v>1201.0520569550931</v>
      </c>
      <c r="AG4" s="21">
        <f t="shared" si="0"/>
        <v>1049.3963836477988</v>
      </c>
      <c r="AH4" s="21">
        <f t="shared" si="0"/>
        <v>441.40547510373443</v>
      </c>
      <c r="AI4" s="21">
        <f t="shared" si="0"/>
        <v>665.00684207818927</v>
      </c>
      <c r="AJ4" s="21">
        <f t="shared" si="0"/>
        <v>361.6859189189189</v>
      </c>
      <c r="AK4" s="21">
        <f t="shared" si="0"/>
        <v>707.12664547206168</v>
      </c>
      <c r="AL4" s="21">
        <f t="shared" si="0"/>
        <v>1168.1725258166491</v>
      </c>
      <c r="AM4" s="21">
        <f t="shared" si="0"/>
        <v>344.13729770992364</v>
      </c>
      <c r="AN4" s="21">
        <f t="shared" si="0"/>
        <v>516.96799118387912</v>
      </c>
      <c r="AO4" s="21">
        <f t="shared" si="0"/>
        <v>251.81740570175438</v>
      </c>
      <c r="AP4" s="21">
        <f t="shared" si="0"/>
        <v>0</v>
      </c>
    </row>
    <row r="5" spans="1:42" ht="20.100000000000001" customHeight="1" x14ac:dyDescent="0.25">
      <c r="A5" s="13" t="s">
        <v>7</v>
      </c>
      <c r="B5" s="17">
        <v>131.6</v>
      </c>
      <c r="C5" s="17">
        <v>22.9</v>
      </c>
      <c r="D5" s="17">
        <v>111.5</v>
      </c>
      <c r="E5" s="17">
        <v>16.5</v>
      </c>
      <c r="F5" s="17">
        <v>52.8</v>
      </c>
      <c r="G5" s="17">
        <v>98.7</v>
      </c>
      <c r="H5" s="17">
        <v>7.2</v>
      </c>
      <c r="I5" s="17">
        <v>43.8</v>
      </c>
      <c r="J5" s="17">
        <v>44</v>
      </c>
      <c r="K5" s="17">
        <v>61</v>
      </c>
      <c r="L5" s="17">
        <v>45.6</v>
      </c>
      <c r="M5" s="17">
        <v>22.4</v>
      </c>
      <c r="N5" s="17">
        <v>40</v>
      </c>
      <c r="O5" s="13" t="s">
        <v>7</v>
      </c>
      <c r="P5" s="18">
        <v>143615968</v>
      </c>
      <c r="Q5" s="19">
        <v>72385828.599999994</v>
      </c>
      <c r="R5" s="19">
        <v>129766590.8</v>
      </c>
      <c r="S5" s="19">
        <v>20374459.300000001</v>
      </c>
      <c r="T5" s="19">
        <v>48706297.5</v>
      </c>
      <c r="U5" s="19">
        <v>111896172.40000001</v>
      </c>
      <c r="V5" s="19">
        <v>3251442.3</v>
      </c>
      <c r="W5" s="19">
        <v>39931396.399999999</v>
      </c>
      <c r="X5" s="19">
        <v>50507839.700000003</v>
      </c>
      <c r="Y5" s="19">
        <v>17594095.699999999</v>
      </c>
      <c r="Z5" s="19">
        <v>23409850.199999999</v>
      </c>
      <c r="AA5" s="19">
        <v>7267422.5999999996</v>
      </c>
      <c r="AB5" s="20">
        <v>0</v>
      </c>
      <c r="AC5" s="13" t="s">
        <v>7</v>
      </c>
      <c r="AD5" s="21">
        <f t="shared" si="0"/>
        <v>1091.3067477203647</v>
      </c>
      <c r="AE5" s="21">
        <f t="shared" si="0"/>
        <v>3160.9532139737989</v>
      </c>
      <c r="AF5" s="21">
        <f t="shared" si="0"/>
        <v>1163.825926457399</v>
      </c>
      <c r="AG5" s="21">
        <f t="shared" si="0"/>
        <v>1234.8157151515152</v>
      </c>
      <c r="AH5" s="21">
        <f t="shared" si="0"/>
        <v>922.46775568181818</v>
      </c>
      <c r="AI5" s="21">
        <f t="shared" si="0"/>
        <v>1133.6998216818643</v>
      </c>
      <c r="AJ5" s="21">
        <f t="shared" si="0"/>
        <v>451.58920833333332</v>
      </c>
      <c r="AK5" s="21">
        <f t="shared" si="0"/>
        <v>911.67571689497709</v>
      </c>
      <c r="AL5" s="21">
        <f t="shared" si="0"/>
        <v>1147.9054477272728</v>
      </c>
      <c r="AM5" s="21">
        <f t="shared" si="0"/>
        <v>288.42779836065574</v>
      </c>
      <c r="AN5" s="21">
        <f t="shared" si="0"/>
        <v>513.37390789473682</v>
      </c>
      <c r="AO5" s="21">
        <f t="shared" si="0"/>
        <v>324.43850892857142</v>
      </c>
      <c r="AP5" s="21">
        <f t="shared" si="0"/>
        <v>0</v>
      </c>
    </row>
    <row r="6" spans="1:42" ht="20.100000000000001" customHeight="1" x14ac:dyDescent="0.25">
      <c r="A6" s="13" t="s">
        <v>8</v>
      </c>
      <c r="B6" s="17">
        <v>58.6</v>
      </c>
      <c r="C6" s="17">
        <v>0.1</v>
      </c>
      <c r="D6" s="17">
        <v>79.599999999999994</v>
      </c>
      <c r="E6" s="17">
        <v>15.9</v>
      </c>
      <c r="F6" s="17">
        <v>29.7</v>
      </c>
      <c r="G6" s="17">
        <v>128.30000000000001</v>
      </c>
      <c r="H6" s="17">
        <v>9</v>
      </c>
      <c r="I6" s="17">
        <v>37.799999999999997</v>
      </c>
      <c r="J6" s="17">
        <v>29.5</v>
      </c>
      <c r="K6" s="17">
        <v>40</v>
      </c>
      <c r="L6" s="17">
        <v>36.9</v>
      </c>
      <c r="M6" s="17">
        <v>15.3</v>
      </c>
      <c r="N6" s="17">
        <v>41.4</v>
      </c>
      <c r="O6" s="13" t="s">
        <v>8</v>
      </c>
      <c r="P6" s="18">
        <v>42223255.399999999</v>
      </c>
      <c r="Q6" s="19">
        <v>201915.7</v>
      </c>
      <c r="R6" s="19">
        <v>50347202.200000003</v>
      </c>
      <c r="S6" s="19">
        <v>9382720.0999999996</v>
      </c>
      <c r="T6" s="19">
        <v>13458209.300000001</v>
      </c>
      <c r="U6" s="20">
        <v>55077917</v>
      </c>
      <c r="V6" s="19">
        <v>4869497.7</v>
      </c>
      <c r="W6" s="19">
        <v>27073390.199999999</v>
      </c>
      <c r="X6" s="19">
        <v>21498976.399999999</v>
      </c>
      <c r="Y6" s="19">
        <v>10296782.199999999</v>
      </c>
      <c r="Z6" s="19">
        <v>12181409.199999999</v>
      </c>
      <c r="AA6" s="19">
        <v>3553721.3</v>
      </c>
      <c r="AB6" s="20">
        <v>0</v>
      </c>
      <c r="AC6" s="13" t="s">
        <v>8</v>
      </c>
      <c r="AD6" s="21">
        <f t="shared" si="0"/>
        <v>720.53336860068259</v>
      </c>
      <c r="AE6" s="21">
        <f t="shared" si="0"/>
        <v>2019.1570000000002</v>
      </c>
      <c r="AF6" s="21">
        <f t="shared" si="0"/>
        <v>632.5025402010051</v>
      </c>
      <c r="AG6" s="21">
        <f t="shared" si="0"/>
        <v>590.10818238993704</v>
      </c>
      <c r="AH6" s="21">
        <f t="shared" si="0"/>
        <v>453.13836026936031</v>
      </c>
      <c r="AI6" s="21">
        <f t="shared" si="0"/>
        <v>429.29007794232263</v>
      </c>
      <c r="AJ6" s="21">
        <f t="shared" si="0"/>
        <v>541.05529999999999</v>
      </c>
      <c r="AK6" s="21">
        <f t="shared" si="0"/>
        <v>716.22725396825399</v>
      </c>
      <c r="AL6" s="21">
        <f t="shared" si="0"/>
        <v>728.77886101694912</v>
      </c>
      <c r="AM6" s="21">
        <f t="shared" si="0"/>
        <v>257.419555</v>
      </c>
      <c r="AN6" s="21">
        <f t="shared" si="0"/>
        <v>330.11949051490512</v>
      </c>
      <c r="AO6" s="21">
        <f t="shared" si="0"/>
        <v>232.26936601307187</v>
      </c>
      <c r="AP6" s="21">
        <f t="shared" si="0"/>
        <v>0</v>
      </c>
    </row>
    <row r="7" spans="1:42" ht="20.100000000000001" customHeight="1" x14ac:dyDescent="0.25">
      <c r="A7" s="13" t="s">
        <v>9</v>
      </c>
      <c r="B7" s="17">
        <v>51.2</v>
      </c>
      <c r="C7" s="17">
        <v>2.6</v>
      </c>
      <c r="D7" s="17">
        <v>185.1</v>
      </c>
      <c r="E7" s="17">
        <v>19.899999999999999</v>
      </c>
      <c r="F7" s="17">
        <v>59.1</v>
      </c>
      <c r="G7" s="17">
        <v>100.7</v>
      </c>
      <c r="H7" s="17">
        <v>18.2</v>
      </c>
      <c r="I7" s="17">
        <v>44.6</v>
      </c>
      <c r="J7" s="17">
        <v>55.3</v>
      </c>
      <c r="K7" s="17">
        <v>48.1</v>
      </c>
      <c r="L7" s="17">
        <v>38.299999999999997</v>
      </c>
      <c r="M7" s="17">
        <v>20.5</v>
      </c>
      <c r="N7" s="17">
        <v>49.6</v>
      </c>
      <c r="O7" s="13" t="s">
        <v>9</v>
      </c>
      <c r="P7" s="18">
        <v>23777503.899999999</v>
      </c>
      <c r="Q7" s="19">
        <v>2009945.6</v>
      </c>
      <c r="R7" s="19">
        <v>127522341.40000001</v>
      </c>
      <c r="S7" s="19">
        <v>17130730.800000001</v>
      </c>
      <c r="T7" s="20">
        <v>15126940</v>
      </c>
      <c r="U7" s="19">
        <v>49546640.299999997</v>
      </c>
      <c r="V7" s="19">
        <v>3993638.9</v>
      </c>
      <c r="W7" s="19">
        <v>29371406.899999999</v>
      </c>
      <c r="X7" s="19">
        <v>38106710.100000001</v>
      </c>
      <c r="Y7" s="19">
        <v>11200171.699999999</v>
      </c>
      <c r="Z7" s="19">
        <v>17420478.800000001</v>
      </c>
      <c r="AA7" s="19">
        <v>8339743.7000000002</v>
      </c>
      <c r="AB7" s="20">
        <v>0</v>
      </c>
      <c r="AC7" s="13" t="s">
        <v>9</v>
      </c>
      <c r="AD7" s="21">
        <f t="shared" si="0"/>
        <v>464.40437304687498</v>
      </c>
      <c r="AE7" s="21">
        <f t="shared" si="0"/>
        <v>773.05600000000004</v>
      </c>
      <c r="AF7" s="21">
        <f t="shared" si="0"/>
        <v>688.9375548352242</v>
      </c>
      <c r="AG7" s="21">
        <f t="shared" si="0"/>
        <v>860.84074371859299</v>
      </c>
      <c r="AH7" s="21">
        <f t="shared" si="0"/>
        <v>255.95499153976311</v>
      </c>
      <c r="AI7" s="21">
        <f t="shared" si="0"/>
        <v>492.02224726911618</v>
      </c>
      <c r="AJ7" s="21">
        <f t="shared" si="0"/>
        <v>219.43070879120879</v>
      </c>
      <c r="AK7" s="21">
        <f t="shared" si="0"/>
        <v>658.55172421524662</v>
      </c>
      <c r="AL7" s="21">
        <f t="shared" si="0"/>
        <v>689.09059855334544</v>
      </c>
      <c r="AM7" s="21">
        <f t="shared" si="0"/>
        <v>232.85180249480248</v>
      </c>
      <c r="AN7" s="21">
        <f t="shared" si="0"/>
        <v>454.84278851174935</v>
      </c>
      <c r="AO7" s="21">
        <f t="shared" si="0"/>
        <v>406.81676585365852</v>
      </c>
      <c r="AP7" s="21">
        <f t="shared" si="0"/>
        <v>0</v>
      </c>
    </row>
    <row r="8" spans="1:42" ht="20.100000000000001" customHeight="1" x14ac:dyDescent="0.25">
      <c r="A8" s="13" t="s">
        <v>10</v>
      </c>
      <c r="B8" s="17">
        <v>151.4</v>
      </c>
      <c r="C8" s="17">
        <v>2.7</v>
      </c>
      <c r="D8" s="17">
        <v>137.9</v>
      </c>
      <c r="E8" s="17">
        <v>30.4</v>
      </c>
      <c r="F8" s="17">
        <v>75.5</v>
      </c>
      <c r="G8" s="17">
        <v>231.5</v>
      </c>
      <c r="H8" s="17">
        <v>14.1</v>
      </c>
      <c r="I8" s="17">
        <v>83.6</v>
      </c>
      <c r="J8" s="17">
        <v>75</v>
      </c>
      <c r="K8" s="17">
        <v>81.099999999999994</v>
      </c>
      <c r="L8" s="17">
        <v>76.5</v>
      </c>
      <c r="M8" s="17">
        <v>28.2</v>
      </c>
      <c r="N8" s="17">
        <v>63.8</v>
      </c>
      <c r="O8" s="13" t="s">
        <v>10</v>
      </c>
      <c r="P8" s="18">
        <v>126059645.40000001</v>
      </c>
      <c r="Q8" s="20">
        <v>3697734</v>
      </c>
      <c r="R8" s="19">
        <v>117718734.7</v>
      </c>
      <c r="S8" s="19">
        <v>23624687.800000001</v>
      </c>
      <c r="T8" s="19">
        <v>64307836.399999999</v>
      </c>
      <c r="U8" s="20">
        <v>160663704</v>
      </c>
      <c r="V8" s="19">
        <v>6656497.2999999998</v>
      </c>
      <c r="W8" s="19">
        <v>61541022.600000001</v>
      </c>
      <c r="X8" s="20">
        <v>134587365</v>
      </c>
      <c r="Y8" s="19">
        <v>29905295.800000001</v>
      </c>
      <c r="Z8" s="19">
        <v>28355004.600000001</v>
      </c>
      <c r="AA8" s="19">
        <v>8398048.1999999993</v>
      </c>
      <c r="AB8" s="20">
        <v>0</v>
      </c>
      <c r="AC8" s="13" t="s">
        <v>10</v>
      </c>
      <c r="AD8" s="21">
        <f t="shared" si="0"/>
        <v>832.62645574636724</v>
      </c>
      <c r="AE8" s="21">
        <f t="shared" si="0"/>
        <v>1369.5311111111112</v>
      </c>
      <c r="AF8" s="21">
        <f t="shared" si="0"/>
        <v>853.65289847715735</v>
      </c>
      <c r="AG8" s="21">
        <f t="shared" si="0"/>
        <v>777.12788815789474</v>
      </c>
      <c r="AH8" s="21">
        <f t="shared" si="0"/>
        <v>851.75942251655624</v>
      </c>
      <c r="AI8" s="21">
        <f t="shared" si="0"/>
        <v>694.01168034557236</v>
      </c>
      <c r="AJ8" s="21">
        <f t="shared" si="0"/>
        <v>472.09200709219857</v>
      </c>
      <c r="AK8" s="21">
        <f t="shared" si="0"/>
        <v>736.13663397129187</v>
      </c>
      <c r="AL8" s="21">
        <f t="shared" si="0"/>
        <v>1794.4982</v>
      </c>
      <c r="AM8" s="21">
        <f t="shared" si="0"/>
        <v>368.74594081381014</v>
      </c>
      <c r="AN8" s="21">
        <f t="shared" si="0"/>
        <v>370.65365490196081</v>
      </c>
      <c r="AO8" s="21">
        <f t="shared" si="0"/>
        <v>297.80312765957444</v>
      </c>
      <c r="AP8" s="21">
        <f t="shared" si="0"/>
        <v>0</v>
      </c>
    </row>
    <row r="9" spans="1:42" ht="20.100000000000001" customHeight="1" x14ac:dyDescent="0.25">
      <c r="A9" s="13" t="s">
        <v>11</v>
      </c>
      <c r="B9" s="17">
        <v>29.2</v>
      </c>
      <c r="C9" s="17">
        <v>0.6</v>
      </c>
      <c r="D9" s="17">
        <v>119.8</v>
      </c>
      <c r="E9" s="17">
        <v>16.100000000000001</v>
      </c>
      <c r="F9" s="17">
        <v>27.3</v>
      </c>
      <c r="G9" s="17">
        <v>101.4</v>
      </c>
      <c r="H9" s="17">
        <v>7.1</v>
      </c>
      <c r="I9" s="17">
        <v>29.3</v>
      </c>
      <c r="J9" s="17">
        <v>27.8</v>
      </c>
      <c r="K9" s="17">
        <v>37.299999999999997</v>
      </c>
      <c r="L9" s="17">
        <v>36</v>
      </c>
      <c r="M9" s="17">
        <v>15.4</v>
      </c>
      <c r="N9" s="17">
        <v>34.200000000000003</v>
      </c>
      <c r="O9" s="13" t="s">
        <v>11</v>
      </c>
      <c r="P9" s="18">
        <v>8656924.4000000004</v>
      </c>
      <c r="Q9" s="19">
        <v>426502.1</v>
      </c>
      <c r="R9" s="19">
        <v>33384647.899999999</v>
      </c>
      <c r="S9" s="20">
        <v>10981795</v>
      </c>
      <c r="T9" s="19">
        <v>4992261.7</v>
      </c>
      <c r="U9" s="19">
        <v>42724021.600000001</v>
      </c>
      <c r="V9" s="19">
        <v>2501161.9</v>
      </c>
      <c r="W9" s="19">
        <v>15295713.300000001</v>
      </c>
      <c r="X9" s="19">
        <v>20340713.800000001</v>
      </c>
      <c r="Y9" s="19">
        <v>8871070.8000000007</v>
      </c>
      <c r="Z9" s="19">
        <v>12181126.1</v>
      </c>
      <c r="AA9" s="19">
        <v>3474569.2</v>
      </c>
      <c r="AB9" s="20">
        <v>0</v>
      </c>
      <c r="AC9" s="13" t="s">
        <v>11</v>
      </c>
      <c r="AD9" s="21">
        <f t="shared" si="0"/>
        <v>296.47001369863017</v>
      </c>
      <c r="AE9" s="21">
        <f t="shared" si="0"/>
        <v>710.83683333333329</v>
      </c>
      <c r="AF9" s="21">
        <f t="shared" si="0"/>
        <v>278.66984891485811</v>
      </c>
      <c r="AG9" s="21">
        <f t="shared" si="0"/>
        <v>682.09906832298134</v>
      </c>
      <c r="AH9" s="21">
        <f t="shared" si="0"/>
        <v>182.86672893772894</v>
      </c>
      <c r="AI9" s="21">
        <f t="shared" si="0"/>
        <v>421.34143589743593</v>
      </c>
      <c r="AJ9" s="21">
        <f t="shared" si="0"/>
        <v>352.27632394366196</v>
      </c>
      <c r="AK9" s="21">
        <f t="shared" si="0"/>
        <v>522.03799658703076</v>
      </c>
      <c r="AL9" s="21">
        <f t="shared" si="0"/>
        <v>731.68035251798563</v>
      </c>
      <c r="AM9" s="21">
        <f t="shared" si="0"/>
        <v>237.83031635388741</v>
      </c>
      <c r="AN9" s="21">
        <f t="shared" si="0"/>
        <v>338.36461388888887</v>
      </c>
      <c r="AO9" s="21">
        <f t="shared" si="0"/>
        <v>225.62137662337665</v>
      </c>
      <c r="AP9" s="21">
        <f t="shared" si="0"/>
        <v>0</v>
      </c>
    </row>
    <row r="10" spans="1:42" ht="20.100000000000001" customHeight="1" x14ac:dyDescent="0.25">
      <c r="A10" s="13" t="s">
        <v>12</v>
      </c>
      <c r="B10" s="17">
        <v>33</v>
      </c>
      <c r="C10" s="17">
        <v>1.6</v>
      </c>
      <c r="D10" s="17">
        <v>117.9</v>
      </c>
      <c r="E10" s="17">
        <v>12.4</v>
      </c>
      <c r="F10" s="17">
        <v>51</v>
      </c>
      <c r="G10" s="17">
        <v>75.2</v>
      </c>
      <c r="H10" s="17">
        <v>8.8000000000000007</v>
      </c>
      <c r="I10" s="17">
        <v>32.200000000000003</v>
      </c>
      <c r="J10" s="17">
        <v>47.2</v>
      </c>
      <c r="K10" s="17">
        <v>33</v>
      </c>
      <c r="L10" s="17">
        <v>27.6</v>
      </c>
      <c r="M10" s="17">
        <v>14.3</v>
      </c>
      <c r="N10" s="17">
        <v>33.299999999999997</v>
      </c>
      <c r="O10" s="13" t="s">
        <v>12</v>
      </c>
      <c r="P10" s="18">
        <v>27993024.199999999</v>
      </c>
      <c r="Q10" s="19">
        <v>2016753.8</v>
      </c>
      <c r="R10" s="19">
        <v>109582163.59999999</v>
      </c>
      <c r="S10" s="19">
        <v>7024051.2999999998</v>
      </c>
      <c r="T10" s="19">
        <v>29101421.699999999</v>
      </c>
      <c r="U10" s="19">
        <v>43367616.399999999</v>
      </c>
      <c r="V10" s="19">
        <v>3061613.9</v>
      </c>
      <c r="W10" s="19">
        <v>16346695.699999999</v>
      </c>
      <c r="X10" s="19">
        <v>44837213.700000003</v>
      </c>
      <c r="Y10" s="19">
        <v>12067773.800000001</v>
      </c>
      <c r="Z10" s="19">
        <v>16297349.1</v>
      </c>
      <c r="AA10" s="19">
        <v>6226149.5999999996</v>
      </c>
      <c r="AB10" s="20">
        <v>0</v>
      </c>
      <c r="AC10" s="13" t="s">
        <v>12</v>
      </c>
      <c r="AD10" s="21">
        <f t="shared" si="0"/>
        <v>848.27346060606055</v>
      </c>
      <c r="AE10" s="21">
        <f t="shared" si="0"/>
        <v>1260.471125</v>
      </c>
      <c r="AF10" s="21">
        <f t="shared" si="0"/>
        <v>929.45007294317213</v>
      </c>
      <c r="AG10" s="21">
        <f t="shared" si="0"/>
        <v>566.45574999999997</v>
      </c>
      <c r="AH10" s="21">
        <f t="shared" si="0"/>
        <v>570.61611176470592</v>
      </c>
      <c r="AI10" s="21">
        <f t="shared" si="0"/>
        <v>576.69702659574466</v>
      </c>
      <c r="AJ10" s="21">
        <f t="shared" si="0"/>
        <v>347.91067045454542</v>
      </c>
      <c r="AK10" s="21">
        <f t="shared" si="0"/>
        <v>507.66135714285707</v>
      </c>
      <c r="AL10" s="21">
        <f t="shared" si="0"/>
        <v>949.94096822033907</v>
      </c>
      <c r="AM10" s="21">
        <f t="shared" si="0"/>
        <v>365.69011515151516</v>
      </c>
      <c r="AN10" s="21">
        <f t="shared" si="0"/>
        <v>590.48366304347826</v>
      </c>
      <c r="AO10" s="21">
        <f t="shared" si="0"/>
        <v>435.39507692307689</v>
      </c>
      <c r="AP10" s="21">
        <f t="shared" si="0"/>
        <v>0</v>
      </c>
    </row>
    <row r="11" spans="1:42" ht="20.100000000000001" customHeight="1" x14ac:dyDescent="0.25">
      <c r="A11" s="13" t="s">
        <v>13</v>
      </c>
      <c r="B11" s="17">
        <v>31.8</v>
      </c>
      <c r="C11" s="17">
        <v>0.4</v>
      </c>
      <c r="D11" s="17">
        <v>59.6</v>
      </c>
      <c r="E11" s="17">
        <v>11.8</v>
      </c>
      <c r="F11" s="17">
        <v>17.899999999999999</v>
      </c>
      <c r="G11" s="17">
        <v>50.3</v>
      </c>
      <c r="H11" s="17">
        <v>4.5999999999999996</v>
      </c>
      <c r="I11" s="17">
        <v>22</v>
      </c>
      <c r="J11" s="17">
        <v>14.9</v>
      </c>
      <c r="K11" s="17">
        <v>26.3</v>
      </c>
      <c r="L11" s="17">
        <v>21</v>
      </c>
      <c r="M11" s="17">
        <v>10</v>
      </c>
      <c r="N11" s="17">
        <v>25.7</v>
      </c>
      <c r="O11" s="13" t="s">
        <v>13</v>
      </c>
      <c r="P11" s="18">
        <v>15599036.199999999</v>
      </c>
      <c r="Q11" s="20">
        <v>320023</v>
      </c>
      <c r="R11" s="19">
        <v>38224593.899999999</v>
      </c>
      <c r="S11" s="19">
        <v>12639828.699999999</v>
      </c>
      <c r="T11" s="19">
        <v>10382285.1</v>
      </c>
      <c r="U11" s="20">
        <v>21778697</v>
      </c>
      <c r="V11" s="19">
        <v>1838999.5</v>
      </c>
      <c r="W11" s="19">
        <v>12143583.1</v>
      </c>
      <c r="X11" s="19">
        <v>14416828.699999999</v>
      </c>
      <c r="Y11" s="19">
        <v>7378960.2999999998</v>
      </c>
      <c r="Z11" s="19">
        <v>8087792.5999999996</v>
      </c>
      <c r="AA11" s="19">
        <v>2960654.7</v>
      </c>
      <c r="AB11" s="20">
        <v>0</v>
      </c>
      <c r="AC11" s="13" t="s">
        <v>13</v>
      </c>
      <c r="AD11" s="21">
        <f t="shared" si="0"/>
        <v>490.5357295597484</v>
      </c>
      <c r="AE11" s="21">
        <f t="shared" si="0"/>
        <v>800.0575</v>
      </c>
      <c r="AF11" s="21">
        <f t="shared" si="0"/>
        <v>641.35224664429529</v>
      </c>
      <c r="AG11" s="21">
        <f t="shared" si="0"/>
        <v>1071.1719237288135</v>
      </c>
      <c r="AH11" s="21">
        <f t="shared" si="0"/>
        <v>580.01592737430167</v>
      </c>
      <c r="AI11" s="21">
        <f t="shared" si="0"/>
        <v>432.97608349900594</v>
      </c>
      <c r="AJ11" s="21">
        <f t="shared" si="0"/>
        <v>399.78250000000003</v>
      </c>
      <c r="AK11" s="21">
        <f t="shared" si="0"/>
        <v>551.98104999999998</v>
      </c>
      <c r="AL11" s="21">
        <f t="shared" si="0"/>
        <v>967.57239597315436</v>
      </c>
      <c r="AM11" s="21">
        <f t="shared" si="0"/>
        <v>280.56883269961975</v>
      </c>
      <c r="AN11" s="21">
        <f t="shared" si="0"/>
        <v>385.13298095238093</v>
      </c>
      <c r="AO11" s="21">
        <f t="shared" si="0"/>
        <v>296.06547</v>
      </c>
      <c r="AP11" s="21">
        <f t="shared" si="0"/>
        <v>0</v>
      </c>
    </row>
    <row r="12" spans="1:42" ht="20.100000000000001" customHeight="1" x14ac:dyDescent="0.25">
      <c r="A12" s="13" t="s">
        <v>14</v>
      </c>
      <c r="B12" s="17">
        <v>95.1</v>
      </c>
      <c r="C12" s="17">
        <v>9.1999999999999993</v>
      </c>
      <c r="D12" s="17">
        <v>64.599999999999994</v>
      </c>
      <c r="E12" s="17">
        <v>19.2</v>
      </c>
      <c r="F12" s="17">
        <v>29.2</v>
      </c>
      <c r="G12" s="17">
        <v>146.9</v>
      </c>
      <c r="H12" s="17">
        <v>5.9</v>
      </c>
      <c r="I12" s="17">
        <v>33.6</v>
      </c>
      <c r="J12" s="17">
        <v>26.2</v>
      </c>
      <c r="K12" s="17">
        <v>47.4</v>
      </c>
      <c r="L12" s="17">
        <v>35.9</v>
      </c>
      <c r="M12" s="17">
        <v>13.4</v>
      </c>
      <c r="N12" s="17">
        <v>38.6</v>
      </c>
      <c r="O12" s="13" t="s">
        <v>14</v>
      </c>
      <c r="P12" s="18">
        <v>63216834.5</v>
      </c>
      <c r="Q12" s="20">
        <v>28770474</v>
      </c>
      <c r="R12" s="19">
        <v>63336078.700000003</v>
      </c>
      <c r="S12" s="20">
        <v>26631826</v>
      </c>
      <c r="T12" s="19">
        <v>23656977.699999999</v>
      </c>
      <c r="U12" s="19">
        <v>30880336.300000001</v>
      </c>
      <c r="V12" s="19">
        <v>2492537.7999999998</v>
      </c>
      <c r="W12" s="19">
        <v>20441842.199999999</v>
      </c>
      <c r="X12" s="19">
        <v>25011925.800000001</v>
      </c>
      <c r="Y12" s="19">
        <v>14018923.6</v>
      </c>
      <c r="Z12" s="19">
        <v>14132926.4</v>
      </c>
      <c r="AA12" s="19">
        <v>4029148.7</v>
      </c>
      <c r="AB12" s="20">
        <v>0</v>
      </c>
      <c r="AC12" s="13" t="s">
        <v>14</v>
      </c>
      <c r="AD12" s="21">
        <f t="shared" ref="AD12:AD43" si="1">P12/(B12*1000)</f>
        <v>664.74063617245008</v>
      </c>
      <c r="AE12" s="21">
        <f t="shared" ref="AE12:AE43" si="2">Q12/(C12*1000)</f>
        <v>3127.2254347826088</v>
      </c>
      <c r="AF12" s="21">
        <f t="shared" ref="AF12:AF43" si="3">R12/(D12*1000)</f>
        <v>980.43465479876181</v>
      </c>
      <c r="AG12" s="21">
        <f t="shared" ref="AG12:AG43" si="4">S12/(E12*1000)</f>
        <v>1387.0742708333332</v>
      </c>
      <c r="AH12" s="21">
        <f t="shared" ref="AH12:AH43" si="5">T12/(F12*1000)</f>
        <v>810.17046917808216</v>
      </c>
      <c r="AI12" s="21">
        <f t="shared" ref="AI12:AI43" si="6">U12/(G12*1000)</f>
        <v>210.21331722260041</v>
      </c>
      <c r="AJ12" s="21">
        <f t="shared" ref="AJ12:AJ43" si="7">V12/(H12*1000)</f>
        <v>422.46403389830505</v>
      </c>
      <c r="AK12" s="21">
        <f t="shared" ref="AK12:AK43" si="8">W12/(I12*1000)</f>
        <v>608.38816071428573</v>
      </c>
      <c r="AL12" s="21">
        <f t="shared" ref="AL12:AL43" si="9">X12/(J12*1000)</f>
        <v>954.6536564885497</v>
      </c>
      <c r="AM12" s="21">
        <f t="shared" ref="AM12:AM43" si="10">Y12/(K12*1000)</f>
        <v>295.75788185654005</v>
      </c>
      <c r="AO12" s="21">
        <f t="shared" ref="AO12:AO43" si="11">AA12/(M12*1000)</f>
        <v>300.68273880597019</v>
      </c>
      <c r="AP12" s="21">
        <f t="shared" ref="AP12:AP43" si="12">AB12/(N12*1000)</f>
        <v>0</v>
      </c>
    </row>
    <row r="13" spans="1:42" ht="20.100000000000001" customHeight="1" x14ac:dyDescent="0.25">
      <c r="A13" s="13" t="s">
        <v>15</v>
      </c>
      <c r="B13" s="17">
        <v>67.099999999999994</v>
      </c>
      <c r="C13" s="17">
        <v>2.9</v>
      </c>
      <c r="D13" s="17">
        <v>99.4</v>
      </c>
      <c r="E13" s="17">
        <v>15.3</v>
      </c>
      <c r="F13" s="17">
        <v>40.6</v>
      </c>
      <c r="G13" s="17">
        <v>102.5</v>
      </c>
      <c r="H13" s="17">
        <v>14.5</v>
      </c>
      <c r="I13" s="17">
        <v>34.9</v>
      </c>
      <c r="J13" s="17">
        <v>31.7</v>
      </c>
      <c r="K13" s="17">
        <v>36.799999999999997</v>
      </c>
      <c r="L13" s="17">
        <v>37.200000000000003</v>
      </c>
      <c r="M13" s="17">
        <v>24.3</v>
      </c>
      <c r="N13" s="17">
        <v>33.9</v>
      </c>
      <c r="O13" s="13" t="s">
        <v>15</v>
      </c>
      <c r="P13" s="18">
        <v>57816431.799999997</v>
      </c>
      <c r="Q13" s="20">
        <v>2514645</v>
      </c>
      <c r="R13" s="19">
        <v>184249368.59999999</v>
      </c>
      <c r="S13" s="19">
        <v>11936450.699999999</v>
      </c>
      <c r="T13" s="19">
        <v>33540811.699999999</v>
      </c>
      <c r="U13" s="19">
        <v>48385425.5</v>
      </c>
      <c r="V13" s="19">
        <v>3242729.2</v>
      </c>
      <c r="W13" s="20">
        <v>18630648</v>
      </c>
      <c r="X13" s="19">
        <v>37670026.5</v>
      </c>
      <c r="Y13" s="19">
        <v>11902352.300000001</v>
      </c>
      <c r="Z13" s="19">
        <v>15118324.1</v>
      </c>
      <c r="AA13" s="19">
        <v>5125123.2</v>
      </c>
      <c r="AB13" s="20">
        <v>0</v>
      </c>
      <c r="AC13" s="13" t="s">
        <v>15</v>
      </c>
      <c r="AD13" s="21">
        <f t="shared" si="1"/>
        <v>861.64577943368101</v>
      </c>
      <c r="AE13" s="21">
        <f t="shared" si="2"/>
        <v>867.11896551724135</v>
      </c>
      <c r="AF13" s="21">
        <f t="shared" si="3"/>
        <v>1853.6153782696176</v>
      </c>
      <c r="AG13" s="21">
        <f t="shared" si="4"/>
        <v>780.16017647058823</v>
      </c>
      <c r="AH13" s="21">
        <f t="shared" si="5"/>
        <v>826.12836699507386</v>
      </c>
      <c r="AI13" s="21">
        <f t="shared" si="6"/>
        <v>472.0529317073171</v>
      </c>
      <c r="AJ13" s="21">
        <f t="shared" si="7"/>
        <v>223.63649655172415</v>
      </c>
      <c r="AK13" s="21">
        <f t="shared" si="8"/>
        <v>533.82945558739254</v>
      </c>
      <c r="AL13" s="21">
        <f t="shared" si="9"/>
        <v>1188.3289116719243</v>
      </c>
      <c r="AM13" s="21">
        <f t="shared" si="10"/>
        <v>323.43348641304351</v>
      </c>
      <c r="AN13" s="21">
        <f t="shared" ref="AN13:AN44" si="13">Z13/(L13*1000)</f>
        <v>406.40656182795698</v>
      </c>
      <c r="AO13" s="21">
        <f t="shared" si="11"/>
        <v>210.91041975308642</v>
      </c>
      <c r="AP13" s="21">
        <f t="shared" si="12"/>
        <v>0</v>
      </c>
    </row>
    <row r="14" spans="1:42" ht="20.100000000000001" customHeight="1" x14ac:dyDescent="0.25">
      <c r="A14" s="13" t="s">
        <v>16</v>
      </c>
      <c r="B14" s="17">
        <v>97.1</v>
      </c>
      <c r="C14" s="17">
        <v>3.8</v>
      </c>
      <c r="D14" s="17">
        <v>582.4</v>
      </c>
      <c r="E14" s="17">
        <v>83.1</v>
      </c>
      <c r="F14" s="17">
        <v>210.5</v>
      </c>
      <c r="G14" s="17">
        <v>612.20000000000005</v>
      </c>
      <c r="H14" s="17">
        <v>68.599999999999994</v>
      </c>
      <c r="I14" s="17">
        <v>274.5</v>
      </c>
      <c r="J14" s="17">
        <v>396.5</v>
      </c>
      <c r="K14" s="17">
        <v>200.7</v>
      </c>
      <c r="L14" s="17">
        <v>188.7</v>
      </c>
      <c r="M14" s="17">
        <v>154</v>
      </c>
      <c r="N14" s="17">
        <v>199.1</v>
      </c>
      <c r="O14" s="13" t="s">
        <v>16</v>
      </c>
      <c r="P14" s="18">
        <v>66786291.600000001</v>
      </c>
      <c r="Q14" s="19">
        <v>6639757.4000000004</v>
      </c>
      <c r="R14" s="19">
        <v>596855089.70000005</v>
      </c>
      <c r="S14" s="19">
        <v>110623864.8</v>
      </c>
      <c r="T14" s="19">
        <v>213860092.30000001</v>
      </c>
      <c r="U14" s="19">
        <v>850501448.70000005</v>
      </c>
      <c r="V14" s="19">
        <v>33733112.799999997</v>
      </c>
      <c r="W14" s="19">
        <v>246634399.59999999</v>
      </c>
      <c r="X14" s="19">
        <v>548951235.70000005</v>
      </c>
      <c r="Y14" s="19">
        <v>96255405.700000003</v>
      </c>
      <c r="Z14" s="19">
        <v>146184564.69999999</v>
      </c>
      <c r="AA14" s="19">
        <v>59472183.5</v>
      </c>
      <c r="AB14" s="19">
        <v>2318.3000000000002</v>
      </c>
      <c r="AC14" s="13" t="s">
        <v>16</v>
      </c>
      <c r="AD14" s="21">
        <f t="shared" si="1"/>
        <v>687.80938825952626</v>
      </c>
      <c r="AE14" s="21">
        <f t="shared" si="2"/>
        <v>1747.3045789473686</v>
      </c>
      <c r="AF14" s="21">
        <f t="shared" si="3"/>
        <v>1024.8198655563187</v>
      </c>
      <c r="AG14" s="21">
        <f t="shared" si="4"/>
        <v>1331.2137761732852</v>
      </c>
      <c r="AH14" s="21">
        <f t="shared" si="5"/>
        <v>1015.9624337292162</v>
      </c>
      <c r="AI14" s="21">
        <f t="shared" si="6"/>
        <v>1389.2542448546228</v>
      </c>
      <c r="AJ14" s="21">
        <f t="shared" si="7"/>
        <v>491.73633819241979</v>
      </c>
      <c r="AK14" s="21">
        <f t="shared" si="8"/>
        <v>898.48597304189434</v>
      </c>
      <c r="AL14" s="21">
        <f t="shared" si="9"/>
        <v>1384.4923977301389</v>
      </c>
      <c r="AM14" s="21">
        <f t="shared" si="10"/>
        <v>479.59843398106631</v>
      </c>
      <c r="AN14" s="21">
        <f t="shared" si="13"/>
        <v>774.6929766825649</v>
      </c>
      <c r="AO14" s="21">
        <f t="shared" si="11"/>
        <v>386.18300974025976</v>
      </c>
      <c r="AP14" s="21">
        <f t="shared" si="12"/>
        <v>1.1643897538925163E-2</v>
      </c>
    </row>
    <row r="15" spans="1:42" ht="20.100000000000001" customHeight="1" x14ac:dyDescent="0.25">
      <c r="A15" s="13" t="s">
        <v>17</v>
      </c>
      <c r="B15" s="17">
        <v>68.599999999999994</v>
      </c>
      <c r="C15" s="17">
        <v>0.1</v>
      </c>
      <c r="D15" s="17">
        <v>56.4</v>
      </c>
      <c r="E15" s="17">
        <v>9.5</v>
      </c>
      <c r="F15" s="17">
        <v>22.8</v>
      </c>
      <c r="G15" s="17">
        <v>71.5</v>
      </c>
      <c r="H15" s="17">
        <v>6.5</v>
      </c>
      <c r="I15" s="17">
        <v>25.3</v>
      </c>
      <c r="J15" s="17">
        <v>21</v>
      </c>
      <c r="K15" s="17">
        <v>35.200000000000003</v>
      </c>
      <c r="L15" s="17">
        <v>24.1</v>
      </c>
      <c r="M15" s="17">
        <v>14.3</v>
      </c>
      <c r="N15" s="17">
        <v>27.6</v>
      </c>
      <c r="O15" s="13" t="s">
        <v>17</v>
      </c>
      <c r="P15" s="18">
        <v>41085399.700000003</v>
      </c>
      <c r="Q15" s="19">
        <v>267662.8</v>
      </c>
      <c r="R15" s="19">
        <v>35210394.600000001</v>
      </c>
      <c r="S15" s="19">
        <v>5017612.3</v>
      </c>
      <c r="T15" s="19">
        <v>17133559.899999999</v>
      </c>
      <c r="U15" s="19">
        <v>31524334.899999999</v>
      </c>
      <c r="V15" s="19">
        <v>1528570.3</v>
      </c>
      <c r="W15" s="19">
        <v>23377363.699999999</v>
      </c>
      <c r="X15" s="19">
        <v>14175542.199999999</v>
      </c>
      <c r="Y15" s="19">
        <v>11608775.4</v>
      </c>
      <c r="Z15" s="19">
        <v>9241370.5999999996</v>
      </c>
      <c r="AA15" s="19">
        <v>3093461.2</v>
      </c>
      <c r="AB15" s="20">
        <v>0</v>
      </c>
      <c r="AC15" s="13" t="s">
        <v>17</v>
      </c>
      <c r="AD15" s="21">
        <f t="shared" si="1"/>
        <v>598.91253206997089</v>
      </c>
      <c r="AE15" s="21">
        <f t="shared" si="2"/>
        <v>2676.6279999999997</v>
      </c>
      <c r="AF15" s="21">
        <f t="shared" si="3"/>
        <v>624.29777659574472</v>
      </c>
      <c r="AG15" s="21">
        <f t="shared" si="4"/>
        <v>528.16971578947368</v>
      </c>
      <c r="AH15" s="21">
        <f t="shared" si="5"/>
        <v>751.47192543859637</v>
      </c>
      <c r="AI15" s="21">
        <f t="shared" si="6"/>
        <v>440.89978881118878</v>
      </c>
      <c r="AJ15" s="21">
        <f t="shared" si="7"/>
        <v>235.16466153846156</v>
      </c>
      <c r="AK15" s="21">
        <f t="shared" si="8"/>
        <v>924.00647035573115</v>
      </c>
      <c r="AL15" s="21">
        <f t="shared" si="9"/>
        <v>675.02581904761905</v>
      </c>
      <c r="AM15" s="21">
        <f t="shared" si="10"/>
        <v>329.79475568181817</v>
      </c>
      <c r="AN15" s="21">
        <f t="shared" si="13"/>
        <v>383.4593609958506</v>
      </c>
      <c r="AO15" s="21">
        <f t="shared" si="11"/>
        <v>216.32595804195805</v>
      </c>
      <c r="AP15" s="21">
        <f t="shared" si="12"/>
        <v>0</v>
      </c>
    </row>
    <row r="16" spans="1:42" ht="20.100000000000001" customHeight="1" x14ac:dyDescent="0.25">
      <c r="A16" s="13" t="s">
        <v>18</v>
      </c>
      <c r="B16" s="17">
        <v>47.6</v>
      </c>
      <c r="C16" s="17">
        <v>2.2999999999999998</v>
      </c>
      <c r="D16" s="17">
        <v>98.3</v>
      </c>
      <c r="E16" s="17">
        <v>15.7</v>
      </c>
      <c r="F16" s="17">
        <v>40.6</v>
      </c>
      <c r="G16" s="17">
        <v>79.7</v>
      </c>
      <c r="H16" s="17">
        <v>5.9</v>
      </c>
      <c r="I16" s="17">
        <v>39.200000000000003</v>
      </c>
      <c r="J16" s="17">
        <v>29</v>
      </c>
      <c r="K16" s="17">
        <v>44.8</v>
      </c>
      <c r="L16" s="17">
        <v>34.799999999999997</v>
      </c>
      <c r="M16" s="17">
        <v>16.899999999999999</v>
      </c>
      <c r="N16" s="17">
        <v>37.200000000000003</v>
      </c>
      <c r="O16" s="13" t="s">
        <v>18</v>
      </c>
      <c r="P16" s="18">
        <v>31585191.399999999</v>
      </c>
      <c r="Q16" s="19">
        <v>857259.6</v>
      </c>
      <c r="R16" s="19">
        <v>94730750.400000006</v>
      </c>
      <c r="S16" s="19">
        <v>12090162.699999999</v>
      </c>
      <c r="T16" s="19">
        <v>15465328.800000001</v>
      </c>
      <c r="U16" s="19">
        <v>53118446.899999999</v>
      </c>
      <c r="V16" s="19">
        <v>2178307.4</v>
      </c>
      <c r="W16" s="19">
        <v>29028289.399999999</v>
      </c>
      <c r="X16" s="19">
        <v>28717928.899999999</v>
      </c>
      <c r="Y16" s="19">
        <v>13976084.9</v>
      </c>
      <c r="Z16" s="20">
        <v>14644986</v>
      </c>
      <c r="AA16" s="19">
        <v>4141457.7</v>
      </c>
      <c r="AB16" s="20">
        <v>0</v>
      </c>
      <c r="AC16" s="13" t="s">
        <v>18</v>
      </c>
      <c r="AD16" s="21">
        <f t="shared" si="1"/>
        <v>663.5544411764705</v>
      </c>
      <c r="AE16" s="21">
        <f t="shared" si="2"/>
        <v>372.72156521739129</v>
      </c>
      <c r="AF16" s="21">
        <f t="shared" si="3"/>
        <v>963.69023804679557</v>
      </c>
      <c r="AG16" s="21">
        <f t="shared" si="4"/>
        <v>770.07405732484074</v>
      </c>
      <c r="AH16" s="21">
        <f t="shared" si="5"/>
        <v>380.91942857142857</v>
      </c>
      <c r="AI16" s="21">
        <f t="shared" si="6"/>
        <v>666.47988582183189</v>
      </c>
      <c r="AJ16" s="21">
        <f t="shared" si="7"/>
        <v>369.20464406779661</v>
      </c>
      <c r="AK16" s="21">
        <f t="shared" si="8"/>
        <v>740.51758673469385</v>
      </c>
      <c r="AL16" s="21">
        <f t="shared" si="9"/>
        <v>990.27341034482754</v>
      </c>
      <c r="AM16" s="21">
        <f t="shared" si="10"/>
        <v>311.96618080357143</v>
      </c>
      <c r="AN16" s="21">
        <f t="shared" si="13"/>
        <v>420.83293103448278</v>
      </c>
      <c r="AO16" s="21">
        <f t="shared" si="11"/>
        <v>245.05666863905327</v>
      </c>
      <c r="AP16" s="21">
        <f t="shared" si="12"/>
        <v>0</v>
      </c>
    </row>
    <row r="17" spans="1:42" ht="20.100000000000001" customHeight="1" x14ac:dyDescent="0.25">
      <c r="A17" s="13" t="s">
        <v>19</v>
      </c>
      <c r="B17" s="17">
        <v>54.2</v>
      </c>
      <c r="C17" s="17">
        <v>0.8</v>
      </c>
      <c r="D17" s="17">
        <v>88</v>
      </c>
      <c r="E17" s="17">
        <v>21</v>
      </c>
      <c r="F17" s="17">
        <v>41.6</v>
      </c>
      <c r="G17" s="17">
        <v>76.3</v>
      </c>
      <c r="H17" s="17">
        <v>6.8</v>
      </c>
      <c r="I17" s="17">
        <v>40.299999999999997</v>
      </c>
      <c r="J17" s="17">
        <v>26.5</v>
      </c>
      <c r="K17" s="17">
        <v>43</v>
      </c>
      <c r="L17" s="17">
        <v>34.9</v>
      </c>
      <c r="M17" s="17">
        <v>16.100000000000001</v>
      </c>
      <c r="N17" s="17">
        <v>32.6</v>
      </c>
      <c r="O17" s="13" t="s">
        <v>19</v>
      </c>
      <c r="P17" s="18">
        <v>16246638</v>
      </c>
      <c r="Q17" s="19">
        <v>651177.19999999995</v>
      </c>
      <c r="R17" s="19">
        <v>60754696.5</v>
      </c>
      <c r="S17" s="19">
        <v>21897627.899999999</v>
      </c>
      <c r="T17" s="19">
        <v>16254460.699999999</v>
      </c>
      <c r="U17" s="19">
        <v>46948739.299999997</v>
      </c>
      <c r="V17" s="19">
        <v>2715058.1</v>
      </c>
      <c r="W17" s="19">
        <v>29087486.300000001</v>
      </c>
      <c r="X17" s="19">
        <v>17544433.100000001</v>
      </c>
      <c r="Y17" s="19">
        <v>10403617.4</v>
      </c>
      <c r="Z17" s="19">
        <v>11909697.199999999</v>
      </c>
      <c r="AA17" s="19">
        <v>2970909.3</v>
      </c>
      <c r="AB17" s="20">
        <v>0</v>
      </c>
      <c r="AC17" s="13" t="s">
        <v>19</v>
      </c>
      <c r="AD17" s="21">
        <f t="shared" si="1"/>
        <v>299.75346863468633</v>
      </c>
      <c r="AE17" s="21">
        <f t="shared" si="2"/>
        <v>813.97149999999999</v>
      </c>
      <c r="AF17" s="21">
        <f t="shared" si="3"/>
        <v>690.39427840909093</v>
      </c>
      <c r="AG17" s="21">
        <f t="shared" si="4"/>
        <v>1042.7441857142855</v>
      </c>
      <c r="AH17" s="21">
        <f t="shared" si="5"/>
        <v>390.73222836538457</v>
      </c>
      <c r="AI17" s="21">
        <f t="shared" si="6"/>
        <v>615.31768414154647</v>
      </c>
      <c r="AJ17" s="21">
        <f t="shared" si="7"/>
        <v>399.27325000000002</v>
      </c>
      <c r="AK17" s="21">
        <f t="shared" si="8"/>
        <v>721.77385359801485</v>
      </c>
      <c r="AL17" s="21">
        <f t="shared" si="9"/>
        <v>662.05407924528311</v>
      </c>
      <c r="AM17" s="21">
        <f t="shared" si="10"/>
        <v>241.94459069767441</v>
      </c>
      <c r="AN17" s="21">
        <f t="shared" si="13"/>
        <v>341.25206876790827</v>
      </c>
      <c r="AO17" s="21">
        <f t="shared" si="11"/>
        <v>184.52852795031052</v>
      </c>
      <c r="AP17" s="21">
        <f t="shared" si="12"/>
        <v>0</v>
      </c>
    </row>
    <row r="18" spans="1:42" ht="20.100000000000001" customHeight="1" x14ac:dyDescent="0.25">
      <c r="A18" s="13" t="s">
        <v>20</v>
      </c>
      <c r="B18" s="17">
        <v>118.5</v>
      </c>
      <c r="C18" s="17">
        <v>0.1</v>
      </c>
      <c r="D18" s="17">
        <v>69</v>
      </c>
      <c r="E18" s="17">
        <v>12.6</v>
      </c>
      <c r="F18" s="17">
        <v>17.600000000000001</v>
      </c>
      <c r="G18" s="17">
        <v>92.1</v>
      </c>
      <c r="H18" s="17">
        <v>8.1</v>
      </c>
      <c r="I18" s="17">
        <v>31.4</v>
      </c>
      <c r="J18" s="17">
        <v>31.8</v>
      </c>
      <c r="K18" s="17">
        <v>35.299999999999997</v>
      </c>
      <c r="L18" s="17">
        <v>30.8</v>
      </c>
      <c r="M18" s="17">
        <v>20</v>
      </c>
      <c r="N18" s="17">
        <v>32.9</v>
      </c>
      <c r="O18" s="13" t="s">
        <v>20</v>
      </c>
      <c r="P18" s="18">
        <v>80750496.299999997</v>
      </c>
      <c r="Q18" s="19">
        <v>100087.1</v>
      </c>
      <c r="R18" s="19">
        <v>40265614.899999999</v>
      </c>
      <c r="S18" s="19">
        <v>5759258.5999999996</v>
      </c>
      <c r="T18" s="19">
        <v>44024115.200000003</v>
      </c>
      <c r="U18" s="19">
        <v>47201680.600000001</v>
      </c>
      <c r="V18" s="19">
        <v>2093864.2</v>
      </c>
      <c r="W18" s="19">
        <v>24941249.899999999</v>
      </c>
      <c r="X18" s="20">
        <v>28452751</v>
      </c>
      <c r="Y18" s="19">
        <v>9742261.3000000007</v>
      </c>
      <c r="Z18" s="19">
        <v>11351555.9</v>
      </c>
      <c r="AA18" s="19">
        <v>3256555.3</v>
      </c>
      <c r="AB18" s="20">
        <v>0</v>
      </c>
      <c r="AC18" s="13" t="s">
        <v>20</v>
      </c>
      <c r="AD18" s="21">
        <f t="shared" si="1"/>
        <v>681.43878734177213</v>
      </c>
      <c r="AE18" s="21">
        <f t="shared" si="2"/>
        <v>1000.8710000000001</v>
      </c>
      <c r="AF18" s="21">
        <f t="shared" si="3"/>
        <v>583.55963623188404</v>
      </c>
      <c r="AG18" s="21">
        <f t="shared" si="4"/>
        <v>457.08401587301586</v>
      </c>
      <c r="AH18" s="21">
        <f t="shared" si="5"/>
        <v>2501.3701818181821</v>
      </c>
      <c r="AI18" s="21">
        <f t="shared" si="6"/>
        <v>512.50467535287737</v>
      </c>
      <c r="AJ18" s="21">
        <f t="shared" si="7"/>
        <v>258.50175308641974</v>
      </c>
      <c r="AK18" s="21">
        <f t="shared" si="8"/>
        <v>794.30732165605093</v>
      </c>
      <c r="AL18" s="21">
        <f t="shared" si="9"/>
        <v>894.74059748427669</v>
      </c>
      <c r="AM18" s="21">
        <f t="shared" si="10"/>
        <v>275.98473937677056</v>
      </c>
      <c r="AN18" s="21">
        <f t="shared" si="13"/>
        <v>368.55700974025973</v>
      </c>
      <c r="AO18" s="21">
        <f t="shared" si="11"/>
        <v>162.827765</v>
      </c>
      <c r="AP18" s="21">
        <f t="shared" si="12"/>
        <v>0</v>
      </c>
    </row>
    <row r="19" spans="1:42" ht="20.100000000000001" customHeight="1" x14ac:dyDescent="0.25">
      <c r="A19" s="13" t="s">
        <v>21</v>
      </c>
      <c r="B19" s="17">
        <v>59.2</v>
      </c>
      <c r="C19" s="17">
        <v>1</v>
      </c>
      <c r="D19" s="17">
        <v>98.6</v>
      </c>
      <c r="E19" s="17">
        <v>22.6</v>
      </c>
      <c r="F19" s="17">
        <v>42.7</v>
      </c>
      <c r="G19" s="17">
        <v>103.5</v>
      </c>
      <c r="H19" s="17">
        <v>7.7</v>
      </c>
      <c r="I19" s="17">
        <v>39.299999999999997</v>
      </c>
      <c r="J19" s="17">
        <v>32.9</v>
      </c>
      <c r="K19" s="17">
        <v>49.6</v>
      </c>
      <c r="L19" s="17">
        <v>40.6</v>
      </c>
      <c r="M19" s="17">
        <v>22.9</v>
      </c>
      <c r="N19" s="17">
        <v>49.8</v>
      </c>
      <c r="O19" s="13" t="s">
        <v>21</v>
      </c>
      <c r="P19" s="18">
        <v>22180010.300000001</v>
      </c>
      <c r="Q19" s="19">
        <v>181188.7</v>
      </c>
      <c r="R19" s="19">
        <v>60312744.899999999</v>
      </c>
      <c r="S19" s="19">
        <v>32465468.800000001</v>
      </c>
      <c r="T19" s="19">
        <v>23505738.899999999</v>
      </c>
      <c r="U19" s="19">
        <v>52144390.200000003</v>
      </c>
      <c r="V19" s="19">
        <v>4366501.4000000004</v>
      </c>
      <c r="W19" s="19">
        <v>35763730.600000001</v>
      </c>
      <c r="X19" s="19">
        <v>34348025.700000003</v>
      </c>
      <c r="Y19" s="19">
        <v>13902363.300000001</v>
      </c>
      <c r="Z19" s="19">
        <v>17356443.600000001</v>
      </c>
      <c r="AA19" s="19">
        <v>5132597.7</v>
      </c>
      <c r="AB19" s="20">
        <v>0</v>
      </c>
      <c r="AC19" s="13" t="s">
        <v>21</v>
      </c>
      <c r="AD19" s="21">
        <f t="shared" si="1"/>
        <v>374.66233614864865</v>
      </c>
      <c r="AE19" s="21">
        <f t="shared" si="2"/>
        <v>181.18870000000001</v>
      </c>
      <c r="AF19" s="21">
        <f t="shared" si="3"/>
        <v>611.69112474645033</v>
      </c>
      <c r="AG19" s="21">
        <f t="shared" si="4"/>
        <v>1436.525168141593</v>
      </c>
      <c r="AH19" s="21">
        <f t="shared" si="5"/>
        <v>550.48568852459016</v>
      </c>
      <c r="AI19" s="21">
        <f t="shared" si="6"/>
        <v>503.81053333333335</v>
      </c>
      <c r="AJ19" s="21">
        <f t="shared" si="7"/>
        <v>567.07810389610393</v>
      </c>
      <c r="AK19" s="21">
        <f t="shared" si="8"/>
        <v>910.01859033078881</v>
      </c>
      <c r="AL19" s="21">
        <f t="shared" si="9"/>
        <v>1044.0129392097265</v>
      </c>
      <c r="AM19" s="21">
        <f t="shared" si="10"/>
        <v>280.28958266129035</v>
      </c>
      <c r="AN19" s="21">
        <f t="shared" si="13"/>
        <v>427.49861083743843</v>
      </c>
      <c r="AO19" s="21">
        <f t="shared" si="11"/>
        <v>224.13090393013101</v>
      </c>
      <c r="AP19" s="21">
        <f t="shared" si="12"/>
        <v>0</v>
      </c>
    </row>
    <row r="20" spans="1:42" ht="20.100000000000001" customHeight="1" x14ac:dyDescent="0.25">
      <c r="A20" s="13" t="s">
        <v>22</v>
      </c>
      <c r="B20" s="17">
        <v>51.8</v>
      </c>
      <c r="C20" s="17">
        <v>2.7</v>
      </c>
      <c r="D20" s="17">
        <v>143.19999999999999</v>
      </c>
      <c r="E20" s="17">
        <v>22.7</v>
      </c>
      <c r="F20" s="17">
        <v>52.1</v>
      </c>
      <c r="G20" s="17">
        <v>166</v>
      </c>
      <c r="H20" s="17">
        <v>9.3000000000000007</v>
      </c>
      <c r="I20" s="17">
        <v>43.6</v>
      </c>
      <c r="J20" s="17">
        <v>58.8</v>
      </c>
      <c r="K20" s="17">
        <v>54.8</v>
      </c>
      <c r="L20" s="17">
        <v>46.5</v>
      </c>
      <c r="M20" s="17">
        <v>39.1</v>
      </c>
      <c r="N20" s="17">
        <v>52.4</v>
      </c>
      <c r="O20" s="13" t="s">
        <v>22</v>
      </c>
      <c r="P20" s="18">
        <v>32495698</v>
      </c>
      <c r="Q20" s="19">
        <v>1881513.2</v>
      </c>
      <c r="R20" s="19">
        <v>189633252.09999999</v>
      </c>
      <c r="S20" s="19">
        <v>16020549.300000001</v>
      </c>
      <c r="T20" s="19">
        <v>23508204.800000001</v>
      </c>
      <c r="U20" s="19">
        <v>60860700.100000001</v>
      </c>
      <c r="V20" s="19">
        <v>3209009.6</v>
      </c>
      <c r="W20" s="19">
        <v>29289297.300000001</v>
      </c>
      <c r="X20" s="20">
        <v>54748771</v>
      </c>
      <c r="Y20" s="19">
        <v>14821023.699999999</v>
      </c>
      <c r="Z20" s="19">
        <v>20220686.300000001</v>
      </c>
      <c r="AA20" s="19">
        <v>6729089.0999999996</v>
      </c>
      <c r="AB20" s="20">
        <v>0</v>
      </c>
      <c r="AC20" s="13" t="s">
        <v>22</v>
      </c>
      <c r="AD20" s="21">
        <f t="shared" si="1"/>
        <v>627.33007722007721</v>
      </c>
      <c r="AE20" s="21">
        <f t="shared" si="2"/>
        <v>696.85674074074075</v>
      </c>
      <c r="AF20" s="21">
        <f t="shared" si="3"/>
        <v>1324.2545537709498</v>
      </c>
      <c r="AG20" s="21">
        <f t="shared" si="4"/>
        <v>705.75107048458153</v>
      </c>
      <c r="AH20" s="21">
        <f t="shared" si="5"/>
        <v>451.21314395393478</v>
      </c>
      <c r="AI20" s="21">
        <f t="shared" si="6"/>
        <v>366.63072349397589</v>
      </c>
      <c r="AJ20" s="21">
        <f t="shared" si="7"/>
        <v>345.05479569892475</v>
      </c>
      <c r="AK20" s="21">
        <f t="shared" si="8"/>
        <v>671.77287385321108</v>
      </c>
      <c r="AL20" s="21">
        <f t="shared" si="9"/>
        <v>931.10154761904766</v>
      </c>
      <c r="AM20" s="21">
        <f t="shared" si="10"/>
        <v>270.45663686131388</v>
      </c>
      <c r="AN20" s="21">
        <f t="shared" si="13"/>
        <v>434.85346881720432</v>
      </c>
      <c r="AO20" s="21">
        <f t="shared" si="11"/>
        <v>172.09946547314578</v>
      </c>
      <c r="AP20" s="21">
        <f t="shared" si="12"/>
        <v>0</v>
      </c>
    </row>
    <row r="21" spans="1:42" ht="20.100000000000001" customHeight="1" x14ac:dyDescent="0.25">
      <c r="A21" s="13" t="s">
        <v>23</v>
      </c>
      <c r="B21" s="17">
        <v>49.4</v>
      </c>
      <c r="C21" s="17">
        <v>1</v>
      </c>
      <c r="D21" s="17">
        <v>143</v>
      </c>
      <c r="E21" s="17">
        <v>19.100000000000001</v>
      </c>
      <c r="F21" s="17">
        <v>39.6</v>
      </c>
      <c r="G21" s="17">
        <v>111.5</v>
      </c>
      <c r="H21" s="17">
        <v>10.4</v>
      </c>
      <c r="I21" s="17">
        <v>44</v>
      </c>
      <c r="J21" s="17">
        <v>43.6</v>
      </c>
      <c r="K21" s="17">
        <v>53</v>
      </c>
      <c r="L21" s="17">
        <v>43.1</v>
      </c>
      <c r="M21" s="17">
        <v>21.9</v>
      </c>
      <c r="N21" s="17">
        <v>42.6</v>
      </c>
      <c r="O21" s="13" t="s">
        <v>23</v>
      </c>
      <c r="P21" s="18">
        <v>20364356.300000001</v>
      </c>
      <c r="Q21" s="19">
        <v>525390.80000000005</v>
      </c>
      <c r="R21" s="19">
        <v>121623809.3</v>
      </c>
      <c r="S21" s="19">
        <v>16431781.1</v>
      </c>
      <c r="T21" s="19">
        <v>29157084.800000001</v>
      </c>
      <c r="U21" s="19">
        <v>71157464.599999994</v>
      </c>
      <c r="V21" s="19">
        <v>3705287.6</v>
      </c>
      <c r="W21" s="20">
        <v>58676972</v>
      </c>
      <c r="X21" s="19">
        <v>52176550.600000001</v>
      </c>
      <c r="Y21" s="19">
        <v>16016060.5</v>
      </c>
      <c r="Z21" s="19">
        <v>19538695.5</v>
      </c>
      <c r="AA21" s="19">
        <v>8737553.6999999993</v>
      </c>
      <c r="AB21" s="20">
        <v>0</v>
      </c>
      <c r="AC21" s="13" t="s">
        <v>23</v>
      </c>
      <c r="AD21" s="21">
        <f t="shared" si="1"/>
        <v>412.23393319838056</v>
      </c>
      <c r="AE21" s="21">
        <f t="shared" si="2"/>
        <v>525.39080000000001</v>
      </c>
      <c r="AF21" s="21">
        <f t="shared" si="3"/>
        <v>850.51614895104888</v>
      </c>
      <c r="AG21" s="21">
        <f t="shared" si="4"/>
        <v>860.30267539267015</v>
      </c>
      <c r="AH21" s="21">
        <f t="shared" si="5"/>
        <v>736.29002020202017</v>
      </c>
      <c r="AI21" s="21">
        <f t="shared" si="6"/>
        <v>638.1835390134529</v>
      </c>
      <c r="AJ21" s="21">
        <f t="shared" si="7"/>
        <v>356.27765384615384</v>
      </c>
      <c r="AK21" s="21">
        <f t="shared" si="8"/>
        <v>1333.5675454545456</v>
      </c>
      <c r="AL21" s="21">
        <f t="shared" si="9"/>
        <v>1196.7098761467889</v>
      </c>
      <c r="AM21" s="21">
        <f t="shared" si="10"/>
        <v>302.189820754717</v>
      </c>
      <c r="AN21" s="21">
        <f t="shared" si="13"/>
        <v>453.33400232018562</v>
      </c>
      <c r="AO21" s="21">
        <f t="shared" si="11"/>
        <v>398.97505479452053</v>
      </c>
      <c r="AP21" s="21">
        <f t="shared" si="12"/>
        <v>0</v>
      </c>
    </row>
    <row r="22" spans="1:42" ht="20.100000000000001" customHeight="1" x14ac:dyDescent="0.25">
      <c r="A22" s="13" t="s">
        <v>24</v>
      </c>
      <c r="B22" s="17">
        <v>12.7</v>
      </c>
      <c r="C22" s="17">
        <v>4.3</v>
      </c>
      <c r="D22" s="17">
        <v>547.9</v>
      </c>
      <c r="E22" s="17">
        <v>72.099999999999994</v>
      </c>
      <c r="F22" s="17">
        <v>819.4</v>
      </c>
      <c r="G22" s="17">
        <v>1831.4</v>
      </c>
      <c r="H22" s="17">
        <v>137.80000000000001</v>
      </c>
      <c r="I22" s="17">
        <v>477.4</v>
      </c>
      <c r="J22" s="17">
        <v>1251.5999999999999</v>
      </c>
      <c r="K22" s="17">
        <v>371.5</v>
      </c>
      <c r="L22" s="17">
        <v>292.2</v>
      </c>
      <c r="M22" s="17">
        <v>294</v>
      </c>
      <c r="N22" s="17">
        <v>649.9</v>
      </c>
      <c r="O22" s="13" t="s">
        <v>24</v>
      </c>
      <c r="P22" s="18">
        <v>8513118.5999999996</v>
      </c>
      <c r="Q22" s="20">
        <v>0</v>
      </c>
      <c r="R22" s="19">
        <v>1691232943.7</v>
      </c>
      <c r="S22" s="19">
        <v>461206510.5</v>
      </c>
      <c r="T22" s="19">
        <v>585984256.10000002</v>
      </c>
      <c r="U22" s="19">
        <v>4378161728.1000004</v>
      </c>
      <c r="V22" s="19">
        <v>108272635.59999999</v>
      </c>
      <c r="W22" s="19">
        <v>1178340460.9000001</v>
      </c>
      <c r="X22" s="19">
        <v>3236969206.8000002</v>
      </c>
      <c r="Y22" s="19">
        <v>292156711.39999998</v>
      </c>
      <c r="Z22" s="19">
        <v>430553623.10000002</v>
      </c>
      <c r="AA22" s="19">
        <v>309839812.80000001</v>
      </c>
      <c r="AB22" s="20">
        <v>0</v>
      </c>
      <c r="AC22" s="13" t="s">
        <v>24</v>
      </c>
      <c r="AD22" s="21">
        <f t="shared" si="1"/>
        <v>670.32429921259836</v>
      </c>
      <c r="AE22" s="21">
        <f t="shared" si="2"/>
        <v>0</v>
      </c>
      <c r="AF22" s="21">
        <f t="shared" si="3"/>
        <v>3086.7547795218106</v>
      </c>
      <c r="AG22" s="21">
        <f t="shared" si="4"/>
        <v>6396.7615880721223</v>
      </c>
      <c r="AH22" s="21">
        <f t="shared" si="5"/>
        <v>715.13821833048576</v>
      </c>
      <c r="AI22" s="21">
        <f t="shared" si="6"/>
        <v>2390.6092214153109</v>
      </c>
      <c r="AJ22" s="21">
        <f t="shared" si="7"/>
        <v>785.7230449927431</v>
      </c>
      <c r="AK22" s="21">
        <f t="shared" si="8"/>
        <v>2468.2456240050274</v>
      </c>
      <c r="AL22" s="21">
        <f t="shared" si="9"/>
        <v>2586.264946308725</v>
      </c>
      <c r="AM22" s="21">
        <f t="shared" si="10"/>
        <v>786.4245259757738</v>
      </c>
      <c r="AN22" s="21">
        <f t="shared" si="13"/>
        <v>1473.4894698836415</v>
      </c>
      <c r="AO22" s="21">
        <f t="shared" si="11"/>
        <v>1053.8769142857143</v>
      </c>
      <c r="AP22" s="21">
        <f t="shared" si="12"/>
        <v>0</v>
      </c>
    </row>
    <row r="23" spans="1:42" ht="20.100000000000001" customHeight="1" x14ac:dyDescent="0.25">
      <c r="A23" s="13" t="s">
        <v>25</v>
      </c>
      <c r="B23" s="17">
        <v>16.899999999999999</v>
      </c>
      <c r="C23" s="17">
        <v>7.5</v>
      </c>
      <c r="D23" s="17">
        <v>28.7</v>
      </c>
      <c r="E23" s="17">
        <v>11.4</v>
      </c>
      <c r="F23" s="17">
        <v>19.5</v>
      </c>
      <c r="G23" s="17">
        <v>52.8</v>
      </c>
      <c r="H23" s="17">
        <v>6.8</v>
      </c>
      <c r="I23" s="17">
        <v>36.6</v>
      </c>
      <c r="J23" s="17">
        <v>19.899999999999999</v>
      </c>
      <c r="K23" s="17">
        <v>28.9</v>
      </c>
      <c r="L23" s="17">
        <v>23.7</v>
      </c>
      <c r="M23" s="17">
        <v>9.8000000000000007</v>
      </c>
      <c r="N23" s="17">
        <v>27</v>
      </c>
      <c r="O23" s="13" t="s">
        <v>25</v>
      </c>
      <c r="P23" s="18">
        <v>11453250.800000001</v>
      </c>
      <c r="Q23" s="19">
        <v>17404313.5</v>
      </c>
      <c r="R23" s="19">
        <v>32173026.100000001</v>
      </c>
      <c r="S23" s="19">
        <v>11559447.6</v>
      </c>
      <c r="T23" s="19">
        <v>6977983.7000000002</v>
      </c>
      <c r="U23" s="19">
        <v>32505122.800000001</v>
      </c>
      <c r="V23" s="19">
        <v>2168293.9</v>
      </c>
      <c r="W23" s="19">
        <v>29930901.600000001</v>
      </c>
      <c r="X23" s="19">
        <v>18096336.100000001</v>
      </c>
      <c r="Y23" s="20">
        <v>8932419</v>
      </c>
      <c r="Z23" s="19">
        <v>14917520.699999999</v>
      </c>
      <c r="AA23" s="19">
        <v>3124834.9</v>
      </c>
      <c r="AB23" s="20">
        <v>0</v>
      </c>
      <c r="AC23" s="13" t="s">
        <v>25</v>
      </c>
      <c r="AD23" s="21">
        <f t="shared" si="1"/>
        <v>677.70714792899412</v>
      </c>
      <c r="AE23" s="21">
        <f t="shared" si="2"/>
        <v>2320.5751333333333</v>
      </c>
      <c r="AF23" s="21">
        <f t="shared" si="3"/>
        <v>1121.011362369338</v>
      </c>
      <c r="AG23" s="21">
        <f t="shared" si="4"/>
        <v>1013.9866315789474</v>
      </c>
      <c r="AH23" s="21">
        <f t="shared" si="5"/>
        <v>357.84531794871793</v>
      </c>
      <c r="AI23" s="21">
        <f t="shared" si="6"/>
        <v>615.62732575757582</v>
      </c>
      <c r="AJ23" s="21">
        <f t="shared" si="7"/>
        <v>318.86674999999997</v>
      </c>
      <c r="AK23" s="21">
        <f t="shared" si="8"/>
        <v>817.78419672131156</v>
      </c>
      <c r="AL23" s="21">
        <f t="shared" si="9"/>
        <v>909.36362311557798</v>
      </c>
      <c r="AM23" s="21">
        <f t="shared" si="10"/>
        <v>309.08024221453286</v>
      </c>
      <c r="AN23" s="21">
        <f t="shared" si="13"/>
        <v>629.43125316455689</v>
      </c>
      <c r="AO23" s="21">
        <f t="shared" si="11"/>
        <v>318.86070408163266</v>
      </c>
      <c r="AP23" s="21">
        <f t="shared" si="12"/>
        <v>0</v>
      </c>
    </row>
    <row r="24" spans="1:42" ht="20.100000000000001" customHeight="1" x14ac:dyDescent="0.25">
      <c r="A24" s="13" t="s">
        <v>26</v>
      </c>
      <c r="B24" s="17">
        <v>29.7</v>
      </c>
      <c r="C24" s="17">
        <v>29.1</v>
      </c>
      <c r="D24" s="17">
        <v>33.9</v>
      </c>
      <c r="E24" s="17">
        <v>21.2</v>
      </c>
      <c r="F24" s="17">
        <v>35.700000000000003</v>
      </c>
      <c r="G24" s="17">
        <v>46.8</v>
      </c>
      <c r="H24" s="17">
        <v>5.2</v>
      </c>
      <c r="I24" s="17">
        <v>50.8</v>
      </c>
      <c r="J24" s="17">
        <v>37.1</v>
      </c>
      <c r="K24" s="17">
        <v>43.9</v>
      </c>
      <c r="L24" s="17">
        <v>36.1</v>
      </c>
      <c r="M24" s="17">
        <v>14.9</v>
      </c>
      <c r="N24" s="17">
        <v>41</v>
      </c>
      <c r="O24" s="13" t="s">
        <v>26</v>
      </c>
      <c r="P24" s="18">
        <v>10174834.9</v>
      </c>
      <c r="Q24" s="19">
        <v>189859704.30000001</v>
      </c>
      <c r="R24" s="19">
        <v>60610816.799999997</v>
      </c>
      <c r="S24" s="19">
        <v>15741568.800000001</v>
      </c>
      <c r="T24" s="19">
        <v>42884926.600000001</v>
      </c>
      <c r="U24" s="19">
        <v>27602901.199999999</v>
      </c>
      <c r="V24" s="19">
        <v>3682904.4</v>
      </c>
      <c r="W24" s="19">
        <v>49136716.799999997</v>
      </c>
      <c r="X24" s="19">
        <v>48522030.700000003</v>
      </c>
      <c r="Y24" s="19">
        <v>17391200.100000001</v>
      </c>
      <c r="Z24" s="20">
        <v>23962142</v>
      </c>
      <c r="AA24" s="19">
        <v>5403121.2999999998</v>
      </c>
      <c r="AB24" s="20">
        <v>0</v>
      </c>
      <c r="AC24" s="13" t="s">
        <v>26</v>
      </c>
      <c r="AD24" s="21">
        <f t="shared" si="1"/>
        <v>342.58703367003369</v>
      </c>
      <c r="AE24" s="21">
        <f t="shared" si="2"/>
        <v>6524.3884639175258</v>
      </c>
      <c r="AF24" s="21">
        <f t="shared" si="3"/>
        <v>1787.9296991150441</v>
      </c>
      <c r="AG24" s="21">
        <f t="shared" si="4"/>
        <v>742.52683018867924</v>
      </c>
      <c r="AH24" s="21">
        <f t="shared" si="5"/>
        <v>1201.2584481792717</v>
      </c>
      <c r="AI24" s="21">
        <f t="shared" si="6"/>
        <v>589.80558119658122</v>
      </c>
      <c r="AJ24" s="21">
        <f t="shared" si="7"/>
        <v>708.25084615384617</v>
      </c>
      <c r="AK24" s="21">
        <f t="shared" si="8"/>
        <v>967.25820472440944</v>
      </c>
      <c r="AL24" s="21">
        <f t="shared" si="9"/>
        <v>1307.8714474393532</v>
      </c>
      <c r="AM24" s="21">
        <f t="shared" si="10"/>
        <v>396.1548997722096</v>
      </c>
      <c r="AN24" s="21">
        <f t="shared" si="13"/>
        <v>663.77124653739611</v>
      </c>
      <c r="AO24" s="21">
        <f t="shared" si="11"/>
        <v>362.62559060402685</v>
      </c>
      <c r="AP24" s="21">
        <f t="shared" si="12"/>
        <v>0</v>
      </c>
    </row>
    <row r="25" spans="1:42" ht="20.100000000000001" customHeight="1" x14ac:dyDescent="0.25">
      <c r="A25" s="13" t="s">
        <v>27</v>
      </c>
      <c r="B25" s="17">
        <v>45.5</v>
      </c>
      <c r="C25" s="17">
        <v>2.6</v>
      </c>
      <c r="D25" s="22">
        <v>105.2</v>
      </c>
      <c r="E25" s="17">
        <v>18.600000000000001</v>
      </c>
      <c r="F25" s="17">
        <v>27.4</v>
      </c>
      <c r="G25" s="17">
        <v>84.4</v>
      </c>
      <c r="H25" s="17">
        <v>8.4</v>
      </c>
      <c r="I25" s="17">
        <v>61.1</v>
      </c>
      <c r="J25" s="17">
        <v>32.799999999999997</v>
      </c>
      <c r="K25" s="17">
        <v>56.8</v>
      </c>
      <c r="L25" s="17">
        <v>47.8</v>
      </c>
      <c r="M25" s="17">
        <v>17.899999999999999</v>
      </c>
      <c r="N25" s="17">
        <v>47.4</v>
      </c>
      <c r="O25" s="13" t="s">
        <v>27</v>
      </c>
      <c r="P25" s="18">
        <v>26483142</v>
      </c>
      <c r="Q25" s="19">
        <v>13575090.5</v>
      </c>
      <c r="R25" s="20">
        <v>91696347</v>
      </c>
      <c r="S25" s="19">
        <v>13758055.1</v>
      </c>
      <c r="T25" s="19">
        <v>15803413.699999999</v>
      </c>
      <c r="U25" s="19">
        <v>48016894.5</v>
      </c>
      <c r="V25" s="19">
        <v>5856352.4000000004</v>
      </c>
      <c r="W25" s="19">
        <v>60490196.899999999</v>
      </c>
      <c r="X25" s="19">
        <v>35151734.700000003</v>
      </c>
      <c r="Y25" s="19">
        <v>17656288.5</v>
      </c>
      <c r="Z25" s="19">
        <v>28248464.5</v>
      </c>
      <c r="AA25" s="19">
        <v>7405097.9000000004</v>
      </c>
      <c r="AB25" s="20">
        <v>0</v>
      </c>
      <c r="AC25" s="13" t="s">
        <v>27</v>
      </c>
      <c r="AD25" s="21">
        <f t="shared" si="1"/>
        <v>582.04707692307693</v>
      </c>
      <c r="AE25" s="21">
        <f t="shared" si="2"/>
        <v>5221.188653846154</v>
      </c>
      <c r="AF25" s="21">
        <f t="shared" si="3"/>
        <v>871.6382794676806</v>
      </c>
      <c r="AG25" s="21">
        <f t="shared" si="4"/>
        <v>739.68038172043009</v>
      </c>
      <c r="AH25" s="21">
        <f t="shared" si="5"/>
        <v>576.76692335766415</v>
      </c>
      <c r="AI25" s="21">
        <f t="shared" si="6"/>
        <v>568.92055094786735</v>
      </c>
      <c r="AJ25" s="21">
        <f t="shared" si="7"/>
        <v>697.18480952380958</v>
      </c>
      <c r="AK25" s="21">
        <f t="shared" si="8"/>
        <v>990.01958919803599</v>
      </c>
      <c r="AL25" s="21">
        <f t="shared" si="9"/>
        <v>1071.6992286585366</v>
      </c>
      <c r="AM25" s="21">
        <f t="shared" si="10"/>
        <v>310.85014964788735</v>
      </c>
      <c r="AN25" s="21">
        <f t="shared" si="13"/>
        <v>590.97206066945603</v>
      </c>
      <c r="AO25" s="21">
        <f t="shared" si="11"/>
        <v>413.69262011173186</v>
      </c>
      <c r="AP25" s="21">
        <f t="shared" si="12"/>
        <v>0</v>
      </c>
    </row>
    <row r="26" spans="1:42" ht="20.100000000000001" customHeight="1" x14ac:dyDescent="0.25">
      <c r="A26" s="13" t="s">
        <v>28</v>
      </c>
      <c r="B26" s="17">
        <v>1.8</v>
      </c>
      <c r="C26" s="17">
        <v>7.6</v>
      </c>
      <c r="D26" s="17">
        <v>0.7</v>
      </c>
      <c r="E26" s="17">
        <v>2</v>
      </c>
      <c r="F26" s="17">
        <v>3.5</v>
      </c>
      <c r="G26" s="17">
        <v>1.5</v>
      </c>
      <c r="H26" s="17">
        <v>0.5</v>
      </c>
      <c r="I26" s="17">
        <v>3.1</v>
      </c>
      <c r="J26" s="17">
        <v>3.3</v>
      </c>
      <c r="K26" s="17">
        <v>3.4</v>
      </c>
      <c r="L26" s="17">
        <v>2</v>
      </c>
      <c r="M26" s="17">
        <v>1.2</v>
      </c>
      <c r="N26" s="17">
        <v>2.7</v>
      </c>
      <c r="O26" s="13" t="s">
        <v>28</v>
      </c>
      <c r="P26" s="18">
        <v>2432260.6</v>
      </c>
      <c r="Q26" s="19">
        <v>158781351.69999999</v>
      </c>
      <c r="R26" s="19">
        <v>599978.6</v>
      </c>
      <c r="S26" s="19">
        <v>1981238.8</v>
      </c>
      <c r="T26" s="19">
        <v>32439731.100000001</v>
      </c>
      <c r="U26" s="19">
        <v>1601690.4</v>
      </c>
      <c r="V26" s="19">
        <v>307637.59999999998</v>
      </c>
      <c r="W26" s="19">
        <v>12788579.5</v>
      </c>
      <c r="X26" s="19">
        <v>7295441.2999999998</v>
      </c>
      <c r="Y26" s="19">
        <v>2064464.2</v>
      </c>
      <c r="Z26" s="19">
        <v>2247924.9</v>
      </c>
      <c r="AA26" s="19">
        <v>921731.2</v>
      </c>
      <c r="AB26" s="20">
        <v>0</v>
      </c>
      <c r="AC26" s="13" t="s">
        <v>28</v>
      </c>
      <c r="AD26" s="21">
        <f t="shared" si="1"/>
        <v>1351.2558888888889</v>
      </c>
      <c r="AE26" s="21">
        <f t="shared" si="2"/>
        <v>20892.283118421052</v>
      </c>
      <c r="AF26" s="21">
        <f t="shared" si="3"/>
        <v>857.11228571428569</v>
      </c>
      <c r="AG26" s="21">
        <f t="shared" si="4"/>
        <v>990.61940000000004</v>
      </c>
      <c r="AH26" s="21">
        <f t="shared" si="5"/>
        <v>9268.4946</v>
      </c>
      <c r="AI26" s="21">
        <f t="shared" si="6"/>
        <v>1067.7936</v>
      </c>
      <c r="AJ26" s="21">
        <f t="shared" si="7"/>
        <v>615.27519999999993</v>
      </c>
      <c r="AK26" s="21">
        <f t="shared" si="8"/>
        <v>4125.3482258064514</v>
      </c>
      <c r="AL26" s="21">
        <f t="shared" si="9"/>
        <v>2210.7397878787879</v>
      </c>
      <c r="AM26" s="21">
        <f t="shared" si="10"/>
        <v>607.19535294117645</v>
      </c>
      <c r="AN26" s="21">
        <f t="shared" si="13"/>
        <v>1123.96245</v>
      </c>
      <c r="AO26" s="21">
        <f t="shared" si="11"/>
        <v>768.10933333333332</v>
      </c>
      <c r="AP26" s="21">
        <f t="shared" si="12"/>
        <v>0</v>
      </c>
    </row>
    <row r="27" spans="1:42" ht="20.100000000000001" customHeight="1" x14ac:dyDescent="0.25">
      <c r="A27" s="13" t="s">
        <v>29</v>
      </c>
      <c r="B27" s="17">
        <v>57.3</v>
      </c>
      <c r="C27" s="17">
        <v>0.8</v>
      </c>
      <c r="D27" s="17">
        <v>109.7</v>
      </c>
      <c r="E27" s="17">
        <v>19.5</v>
      </c>
      <c r="F27" s="17">
        <v>36.1</v>
      </c>
      <c r="G27" s="17">
        <v>90</v>
      </c>
      <c r="H27" s="17">
        <v>11.4</v>
      </c>
      <c r="I27" s="17">
        <v>50.8</v>
      </c>
      <c r="J27" s="17">
        <v>35.299999999999997</v>
      </c>
      <c r="K27" s="17">
        <v>52.3</v>
      </c>
      <c r="L27" s="17">
        <v>43.1</v>
      </c>
      <c r="M27" s="17">
        <v>21.4</v>
      </c>
      <c r="N27" s="17">
        <v>44.2</v>
      </c>
      <c r="O27" s="13" t="s">
        <v>29</v>
      </c>
      <c r="P27" s="18">
        <v>21898897.800000001</v>
      </c>
      <c r="Q27" s="19">
        <v>216655.4</v>
      </c>
      <c r="R27" s="19">
        <v>186132720.59999999</v>
      </c>
      <c r="S27" s="19">
        <v>17097737.800000001</v>
      </c>
      <c r="T27" s="19">
        <v>22030203.699999999</v>
      </c>
      <c r="U27" s="19">
        <v>55668634.799999997</v>
      </c>
      <c r="V27" s="19">
        <v>2663930.7999999998</v>
      </c>
      <c r="W27" s="19">
        <v>82598791.799999997</v>
      </c>
      <c r="X27" s="19">
        <v>28360190.199999999</v>
      </c>
      <c r="Y27" s="19">
        <v>10830113.199999999</v>
      </c>
      <c r="Z27" s="19">
        <v>18424584.699999999</v>
      </c>
      <c r="AA27" s="19">
        <v>6529968.2000000002</v>
      </c>
      <c r="AB27" s="20">
        <v>0</v>
      </c>
      <c r="AC27" s="13" t="s">
        <v>29</v>
      </c>
      <c r="AD27" s="21">
        <f t="shared" si="1"/>
        <v>382.17971727748693</v>
      </c>
      <c r="AE27" s="21">
        <f t="shared" si="2"/>
        <v>270.81925000000001</v>
      </c>
      <c r="AF27" s="21">
        <f t="shared" si="3"/>
        <v>1696.7431230628988</v>
      </c>
      <c r="AG27" s="21">
        <f t="shared" si="4"/>
        <v>876.80706666666674</v>
      </c>
      <c r="AH27" s="21">
        <f t="shared" si="5"/>
        <v>610.25495013850411</v>
      </c>
      <c r="AI27" s="21">
        <f t="shared" si="6"/>
        <v>618.54038666666668</v>
      </c>
      <c r="AJ27" s="21">
        <f t="shared" si="7"/>
        <v>233.67814035087719</v>
      </c>
      <c r="AK27" s="21">
        <f t="shared" si="8"/>
        <v>1625.9604685039369</v>
      </c>
      <c r="AL27" s="21">
        <f t="shared" si="9"/>
        <v>803.40482152974505</v>
      </c>
      <c r="AM27" s="21">
        <f t="shared" si="10"/>
        <v>207.07673422562141</v>
      </c>
      <c r="AN27" s="21">
        <f t="shared" si="13"/>
        <v>427.48456380510441</v>
      </c>
      <c r="AO27" s="21">
        <f t="shared" si="11"/>
        <v>305.13870093457945</v>
      </c>
      <c r="AP27" s="21">
        <f t="shared" si="12"/>
        <v>0</v>
      </c>
    </row>
    <row r="28" spans="1:42" ht="20.100000000000001" customHeight="1" x14ac:dyDescent="0.25">
      <c r="A28" s="13" t="s">
        <v>30</v>
      </c>
      <c r="B28" s="17">
        <v>34.799999999999997</v>
      </c>
      <c r="C28" s="17">
        <v>3.4</v>
      </c>
      <c r="D28" s="17">
        <v>73</v>
      </c>
      <c r="E28" s="17">
        <v>11.3</v>
      </c>
      <c r="F28" s="17">
        <v>39.700000000000003</v>
      </c>
      <c r="G28" s="17">
        <v>86.5</v>
      </c>
      <c r="H28" s="17">
        <v>12.4</v>
      </c>
      <c r="I28" s="17">
        <v>44.8</v>
      </c>
      <c r="J28" s="17">
        <v>44.1</v>
      </c>
      <c r="K28" s="17">
        <v>31.8</v>
      </c>
      <c r="L28" s="17">
        <v>29.1</v>
      </c>
      <c r="M28" s="17">
        <v>19.3</v>
      </c>
      <c r="N28" s="17">
        <v>43.6</v>
      </c>
      <c r="O28" s="13" t="s">
        <v>30</v>
      </c>
      <c r="P28" s="18">
        <v>25288510</v>
      </c>
      <c r="Q28" s="20">
        <v>11680330</v>
      </c>
      <c r="R28" s="19">
        <v>84867109.400000006</v>
      </c>
      <c r="S28" s="19">
        <v>10119491.5</v>
      </c>
      <c r="T28" s="19">
        <v>20239931.600000001</v>
      </c>
      <c r="U28" s="19">
        <v>47312401.700000003</v>
      </c>
      <c r="V28" s="19">
        <v>3428071.2</v>
      </c>
      <c r="W28" s="19">
        <v>33861270.299999997</v>
      </c>
      <c r="X28" s="19">
        <v>52951040.100000001</v>
      </c>
      <c r="Y28" s="19">
        <v>11424287.9</v>
      </c>
      <c r="Z28" s="19">
        <v>16264543.4</v>
      </c>
      <c r="AA28" s="19">
        <v>5367233.8</v>
      </c>
      <c r="AB28" s="20">
        <v>0</v>
      </c>
      <c r="AC28" s="13" t="s">
        <v>30</v>
      </c>
      <c r="AD28" s="21">
        <f t="shared" si="1"/>
        <v>726.68132183908051</v>
      </c>
      <c r="AE28" s="21">
        <f t="shared" si="2"/>
        <v>3435.3911764705881</v>
      </c>
      <c r="AF28" s="21">
        <f t="shared" si="3"/>
        <v>1162.5631424657536</v>
      </c>
      <c r="AG28" s="21">
        <f t="shared" si="4"/>
        <v>895.530221238938</v>
      </c>
      <c r="AH28" s="21">
        <f t="shared" si="5"/>
        <v>509.82195465994965</v>
      </c>
      <c r="AI28" s="21">
        <f t="shared" si="6"/>
        <v>546.96418150289026</v>
      </c>
      <c r="AJ28" s="21">
        <f t="shared" si="7"/>
        <v>276.4573548387097</v>
      </c>
      <c r="AK28" s="21">
        <f t="shared" si="8"/>
        <v>755.8319263392857</v>
      </c>
      <c r="AL28" s="21">
        <f t="shared" si="9"/>
        <v>1200.7038571428573</v>
      </c>
      <c r="AM28" s="21">
        <f t="shared" si="10"/>
        <v>359.25433647798741</v>
      </c>
      <c r="AN28" s="21">
        <f t="shared" si="13"/>
        <v>558.91901718213057</v>
      </c>
      <c r="AO28" s="21">
        <f t="shared" si="11"/>
        <v>278.09501554404142</v>
      </c>
      <c r="AP28" s="21">
        <f t="shared" si="12"/>
        <v>0</v>
      </c>
    </row>
    <row r="29" spans="1:42" ht="20.100000000000001" customHeight="1" x14ac:dyDescent="0.25">
      <c r="A29" s="13" t="s">
        <v>31</v>
      </c>
      <c r="B29" s="17">
        <v>72.599999999999994</v>
      </c>
      <c r="C29" s="17">
        <v>6</v>
      </c>
      <c r="D29" s="17">
        <v>138.1</v>
      </c>
      <c r="E29" s="17">
        <v>25.4</v>
      </c>
      <c r="F29" s="17">
        <v>83.4</v>
      </c>
      <c r="G29" s="17">
        <v>140.6</v>
      </c>
      <c r="H29" s="17">
        <v>15.3</v>
      </c>
      <c r="I29" s="17">
        <v>63.8</v>
      </c>
      <c r="J29" s="17">
        <v>57.5</v>
      </c>
      <c r="K29" s="17">
        <v>43</v>
      </c>
      <c r="L29" s="17">
        <v>37.1</v>
      </c>
      <c r="M29" s="17">
        <v>25.3</v>
      </c>
      <c r="N29" s="17">
        <v>35.1</v>
      </c>
      <c r="O29" s="13" t="s">
        <v>31</v>
      </c>
      <c r="P29" s="18">
        <v>55330853</v>
      </c>
      <c r="Q29" s="19">
        <v>5157586.4000000004</v>
      </c>
      <c r="R29" s="19">
        <v>260215725.40000001</v>
      </c>
      <c r="S29" s="19">
        <v>48225134.700000003</v>
      </c>
      <c r="T29" s="20">
        <v>87213288</v>
      </c>
      <c r="U29" s="19">
        <v>101886766.09999999</v>
      </c>
      <c r="V29" s="19">
        <v>6062707.5999999996</v>
      </c>
      <c r="W29" s="19">
        <v>119475375.2</v>
      </c>
      <c r="X29" s="19">
        <v>80724103.700000003</v>
      </c>
      <c r="Y29" s="19">
        <v>16888594.399999999</v>
      </c>
      <c r="Z29" s="19">
        <v>27599949.199999999</v>
      </c>
      <c r="AA29" s="20">
        <v>9700247</v>
      </c>
      <c r="AB29" s="20">
        <v>0</v>
      </c>
      <c r="AC29" s="13" t="s">
        <v>31</v>
      </c>
      <c r="AD29" s="21">
        <f t="shared" si="1"/>
        <v>762.13296143250693</v>
      </c>
      <c r="AE29" s="21">
        <f t="shared" si="2"/>
        <v>859.59773333333339</v>
      </c>
      <c r="AF29" s="21">
        <f t="shared" si="3"/>
        <v>1884.2557958001448</v>
      </c>
      <c r="AG29" s="21">
        <f t="shared" si="4"/>
        <v>1898.6273503937009</v>
      </c>
      <c r="AH29" s="21">
        <f t="shared" si="5"/>
        <v>1045.7228776978418</v>
      </c>
      <c r="AI29" s="21">
        <f t="shared" si="6"/>
        <v>724.65694238975811</v>
      </c>
      <c r="AJ29" s="21">
        <f t="shared" si="7"/>
        <v>396.25539869281045</v>
      </c>
      <c r="AK29" s="21">
        <f t="shared" si="8"/>
        <v>1872.6547836990596</v>
      </c>
      <c r="AL29" s="21">
        <f t="shared" si="9"/>
        <v>1403.8974556521739</v>
      </c>
      <c r="AM29" s="21">
        <f t="shared" si="10"/>
        <v>392.75800930232555</v>
      </c>
      <c r="AN29" s="21">
        <f t="shared" si="13"/>
        <v>743.93394070080865</v>
      </c>
      <c r="AO29" s="21">
        <f t="shared" si="11"/>
        <v>383.40897233201582</v>
      </c>
      <c r="AP29" s="21">
        <f t="shared" si="12"/>
        <v>0</v>
      </c>
    </row>
    <row r="30" spans="1:42" ht="20.100000000000001" customHeight="1" x14ac:dyDescent="0.25">
      <c r="A30" s="13" t="s">
        <v>32</v>
      </c>
      <c r="B30" s="17">
        <v>13.4</v>
      </c>
      <c r="C30" s="17">
        <v>14</v>
      </c>
      <c r="D30" s="17">
        <v>42.7</v>
      </c>
      <c r="E30" s="17">
        <v>20.6</v>
      </c>
      <c r="F30" s="17">
        <v>23.8</v>
      </c>
      <c r="G30" s="17">
        <v>69.8</v>
      </c>
      <c r="H30" s="17">
        <v>10</v>
      </c>
      <c r="I30" s="17">
        <v>40.5</v>
      </c>
      <c r="J30" s="17">
        <v>32.799999999999997</v>
      </c>
      <c r="K30" s="17">
        <v>32.6</v>
      </c>
      <c r="L30" s="17">
        <v>31.4</v>
      </c>
      <c r="M30" s="17">
        <v>20</v>
      </c>
      <c r="N30" s="17">
        <v>46.1</v>
      </c>
      <c r="O30" s="13" t="s">
        <v>32</v>
      </c>
      <c r="P30" s="18">
        <v>44255391.600000001</v>
      </c>
      <c r="Q30" s="19">
        <v>58307416.600000001</v>
      </c>
      <c r="R30" s="19">
        <v>45013233.899999999</v>
      </c>
      <c r="S30" s="19">
        <v>21607103.100000001</v>
      </c>
      <c r="T30" s="19">
        <v>28840999.800000001</v>
      </c>
      <c r="U30" s="19">
        <v>40384788.700000003</v>
      </c>
      <c r="V30" s="19">
        <v>6056392.7999999998</v>
      </c>
      <c r="W30" s="19">
        <v>44637792.899999999</v>
      </c>
      <c r="X30" s="19">
        <v>31527305.899999999</v>
      </c>
      <c r="Y30" s="19">
        <v>13458126.9</v>
      </c>
      <c r="Z30" s="19">
        <v>25119411.100000001</v>
      </c>
      <c r="AA30" s="20">
        <v>8283084</v>
      </c>
      <c r="AB30" s="20">
        <v>0</v>
      </c>
      <c r="AC30" s="13" t="s">
        <v>32</v>
      </c>
      <c r="AD30" s="21">
        <f t="shared" si="1"/>
        <v>3302.6411641791046</v>
      </c>
      <c r="AE30" s="21">
        <f t="shared" si="2"/>
        <v>4164.815471428572</v>
      </c>
      <c r="AF30" s="21">
        <f t="shared" si="3"/>
        <v>1054.1740960187353</v>
      </c>
      <c r="AG30" s="21">
        <f t="shared" si="4"/>
        <v>1048.8885</v>
      </c>
      <c r="AH30" s="21">
        <f t="shared" si="5"/>
        <v>1211.8067142857144</v>
      </c>
      <c r="AI30" s="21">
        <f t="shared" si="6"/>
        <v>578.57863467048719</v>
      </c>
      <c r="AJ30" s="21">
        <f t="shared" si="7"/>
        <v>605.63927999999999</v>
      </c>
      <c r="AK30" s="21">
        <f t="shared" si="8"/>
        <v>1102.1677259259259</v>
      </c>
      <c r="AL30" s="21">
        <f t="shared" si="9"/>
        <v>961.19835060975606</v>
      </c>
      <c r="AM30" s="21">
        <f t="shared" si="10"/>
        <v>412.82597852760739</v>
      </c>
      <c r="AN30" s="21">
        <f t="shared" si="13"/>
        <v>799.98124522292994</v>
      </c>
      <c r="AO30" s="21">
        <f t="shared" si="11"/>
        <v>414.1542</v>
      </c>
      <c r="AP30" s="21">
        <f t="shared" si="12"/>
        <v>0</v>
      </c>
    </row>
    <row r="31" spans="1:42" ht="20.100000000000001" customHeight="1" x14ac:dyDescent="0.25">
      <c r="A31" s="13" t="s">
        <v>33</v>
      </c>
      <c r="B31" s="17">
        <v>32.1</v>
      </c>
      <c r="C31" s="17">
        <v>1.1000000000000001</v>
      </c>
      <c r="D31" s="17">
        <v>66.599999999999994</v>
      </c>
      <c r="E31" s="17">
        <v>12.8</v>
      </c>
      <c r="F31" s="17">
        <v>19.2</v>
      </c>
      <c r="G31" s="17">
        <v>43.1</v>
      </c>
      <c r="H31" s="17">
        <v>5.6</v>
      </c>
      <c r="I31" s="17">
        <v>23.2</v>
      </c>
      <c r="J31" s="17">
        <v>18.399999999999999</v>
      </c>
      <c r="K31" s="17">
        <v>23.1</v>
      </c>
      <c r="L31" s="17">
        <v>20.2</v>
      </c>
      <c r="M31" s="17">
        <v>11.3</v>
      </c>
      <c r="N31" s="17">
        <v>26.9</v>
      </c>
      <c r="O31" s="13" t="s">
        <v>33</v>
      </c>
      <c r="P31" s="18">
        <v>19827569.600000001</v>
      </c>
      <c r="Q31" s="19">
        <v>2444456.5</v>
      </c>
      <c r="R31" s="19">
        <v>84665557.599999994</v>
      </c>
      <c r="S31" s="19">
        <v>7127583.5</v>
      </c>
      <c r="T31" s="19">
        <v>26451592.699999999</v>
      </c>
      <c r="U31" s="19">
        <v>22010378.399999999</v>
      </c>
      <c r="V31" s="19">
        <v>2627401.7000000002</v>
      </c>
      <c r="W31" s="20">
        <v>17160635</v>
      </c>
      <c r="X31" s="19">
        <v>17433121.399999999</v>
      </c>
      <c r="Y31" s="19">
        <v>7504094.5999999996</v>
      </c>
      <c r="Z31" s="19">
        <v>10299336.800000001</v>
      </c>
      <c r="AA31" s="19">
        <v>3262585.3</v>
      </c>
      <c r="AB31" s="20">
        <v>0</v>
      </c>
      <c r="AC31" s="13" t="s">
        <v>33</v>
      </c>
      <c r="AD31" s="21">
        <f t="shared" si="1"/>
        <v>617.6812959501558</v>
      </c>
      <c r="AE31" s="21">
        <f t="shared" si="2"/>
        <v>2222.2331818181819</v>
      </c>
      <c r="AF31" s="21">
        <f t="shared" si="3"/>
        <v>1271.2546186186185</v>
      </c>
      <c r="AG31" s="21">
        <f t="shared" si="4"/>
        <v>556.84246093750005</v>
      </c>
      <c r="AH31" s="21">
        <f t="shared" si="5"/>
        <v>1377.6871197916666</v>
      </c>
      <c r="AI31" s="21">
        <f t="shared" si="6"/>
        <v>510.68163341067282</v>
      </c>
      <c r="AJ31" s="21">
        <f t="shared" si="7"/>
        <v>469.17887500000001</v>
      </c>
      <c r="AK31" s="21">
        <f t="shared" si="8"/>
        <v>739.68254310344832</v>
      </c>
      <c r="AL31" s="21">
        <f t="shared" si="9"/>
        <v>947.45224999999994</v>
      </c>
      <c r="AM31" s="21">
        <f t="shared" si="10"/>
        <v>324.85258008658008</v>
      </c>
      <c r="AN31" s="21">
        <f t="shared" si="13"/>
        <v>509.86815841584161</v>
      </c>
      <c r="AO31" s="21">
        <f t="shared" si="11"/>
        <v>288.7243628318584</v>
      </c>
      <c r="AP31" s="21">
        <f t="shared" si="12"/>
        <v>0</v>
      </c>
    </row>
    <row r="32" spans="1:42" ht="20.100000000000001" customHeight="1" x14ac:dyDescent="0.25">
      <c r="A32" s="13" t="s">
        <v>34</v>
      </c>
      <c r="B32" s="17">
        <v>47.9</v>
      </c>
      <c r="C32" s="17">
        <v>0.5</v>
      </c>
      <c r="D32" s="17">
        <v>48.4</v>
      </c>
      <c r="E32" s="17">
        <v>11.7</v>
      </c>
      <c r="F32" s="17">
        <v>23.5</v>
      </c>
      <c r="G32" s="17">
        <v>52.8</v>
      </c>
      <c r="H32" s="17">
        <v>7.1</v>
      </c>
      <c r="I32" s="17">
        <v>26.2</v>
      </c>
      <c r="J32" s="17">
        <v>19.399999999999999</v>
      </c>
      <c r="K32" s="17">
        <v>22.9</v>
      </c>
      <c r="L32" s="17">
        <v>20.5</v>
      </c>
      <c r="M32" s="17">
        <v>11.3</v>
      </c>
      <c r="N32" s="17">
        <v>26</v>
      </c>
      <c r="O32" s="13" t="s">
        <v>34</v>
      </c>
      <c r="P32" s="18">
        <v>13328713.9</v>
      </c>
      <c r="Q32" s="19">
        <v>541908.30000000005</v>
      </c>
      <c r="R32" s="19">
        <v>22731522.899999999</v>
      </c>
      <c r="S32" s="19">
        <v>5777761.9000000004</v>
      </c>
      <c r="T32" s="19">
        <v>8893397.6999999993</v>
      </c>
      <c r="U32" s="19">
        <v>23672143.199999999</v>
      </c>
      <c r="V32" s="19">
        <v>2229034.2999999998</v>
      </c>
      <c r="W32" s="19">
        <v>16158828.5</v>
      </c>
      <c r="X32" s="19">
        <v>10290652.199999999</v>
      </c>
      <c r="Y32" s="19">
        <v>5775029.7999999998</v>
      </c>
      <c r="Z32" s="20">
        <v>8787414</v>
      </c>
      <c r="AA32" s="19">
        <v>2698717.6</v>
      </c>
      <c r="AB32" s="20">
        <v>0</v>
      </c>
      <c r="AC32" s="13" t="s">
        <v>34</v>
      </c>
      <c r="AD32" s="21">
        <f t="shared" si="1"/>
        <v>278.26125052192066</v>
      </c>
      <c r="AE32" s="21">
        <f t="shared" si="2"/>
        <v>1083.8166000000001</v>
      </c>
      <c r="AF32" s="21">
        <f t="shared" si="3"/>
        <v>469.65956404958672</v>
      </c>
      <c r="AG32" s="21">
        <f t="shared" si="4"/>
        <v>493.82580341880345</v>
      </c>
      <c r="AH32" s="21">
        <f t="shared" si="5"/>
        <v>378.44245531914891</v>
      </c>
      <c r="AI32" s="21">
        <f t="shared" si="6"/>
        <v>448.33604545454546</v>
      </c>
      <c r="AJ32" s="21">
        <f t="shared" si="7"/>
        <v>313.94849295774645</v>
      </c>
      <c r="AK32" s="21">
        <f t="shared" si="8"/>
        <v>616.74917938931299</v>
      </c>
      <c r="AL32" s="21">
        <f t="shared" si="9"/>
        <v>530.4459896907216</v>
      </c>
      <c r="AM32" s="21">
        <f t="shared" si="10"/>
        <v>252.18470742358079</v>
      </c>
      <c r="AN32" s="21">
        <f t="shared" si="13"/>
        <v>428.65434146341465</v>
      </c>
      <c r="AO32" s="21">
        <f t="shared" si="11"/>
        <v>238.82456637168141</v>
      </c>
      <c r="AP32" s="21">
        <f t="shared" si="12"/>
        <v>0</v>
      </c>
    </row>
    <row r="33" spans="1:42" ht="20.100000000000001" customHeight="1" x14ac:dyDescent="0.25">
      <c r="A33" s="13" t="s">
        <v>35</v>
      </c>
      <c r="B33" s="17">
        <v>10.5</v>
      </c>
      <c r="C33" s="17">
        <v>1.2</v>
      </c>
      <c r="D33" s="17">
        <v>351.9</v>
      </c>
      <c r="E33" s="17">
        <v>42.7</v>
      </c>
      <c r="F33" s="17">
        <v>264.60000000000002</v>
      </c>
      <c r="G33" s="17">
        <v>562.20000000000005</v>
      </c>
      <c r="H33" s="17">
        <v>59.2</v>
      </c>
      <c r="I33" s="17">
        <v>234.3</v>
      </c>
      <c r="J33" s="17">
        <v>407.8</v>
      </c>
      <c r="K33" s="17">
        <v>229.7</v>
      </c>
      <c r="L33" s="17">
        <v>151.9</v>
      </c>
      <c r="M33" s="17">
        <v>124</v>
      </c>
      <c r="N33" s="17">
        <v>150</v>
      </c>
      <c r="O33" s="13" t="s">
        <v>35</v>
      </c>
      <c r="P33" s="18">
        <v>6912505.2000000002</v>
      </c>
      <c r="Q33" s="19">
        <v>12576954.4</v>
      </c>
      <c r="R33" s="19">
        <v>602431772.79999995</v>
      </c>
      <c r="S33" s="19">
        <v>96506726.799999997</v>
      </c>
      <c r="T33" s="19">
        <v>155013420.19999999</v>
      </c>
      <c r="U33" s="19">
        <v>684455395.79999995</v>
      </c>
      <c r="V33" s="19">
        <v>37408607.100000001</v>
      </c>
      <c r="W33" s="19">
        <v>433019885.30000001</v>
      </c>
      <c r="X33" s="19">
        <v>832020326.39999998</v>
      </c>
      <c r="Y33" s="19">
        <v>121690899.40000001</v>
      </c>
      <c r="Z33" s="19">
        <v>183971052.40000001</v>
      </c>
      <c r="AA33" s="20">
        <v>90749969</v>
      </c>
      <c r="AB33" s="20">
        <v>0</v>
      </c>
      <c r="AC33" s="13" t="s">
        <v>35</v>
      </c>
      <c r="AD33" s="21">
        <f t="shared" si="1"/>
        <v>658.33382857142863</v>
      </c>
      <c r="AE33" s="21">
        <f t="shared" si="2"/>
        <v>10480.795333333333</v>
      </c>
      <c r="AF33" s="21">
        <f t="shared" si="3"/>
        <v>1711.9402466609831</v>
      </c>
      <c r="AG33" s="21">
        <f t="shared" si="4"/>
        <v>2260.1106978922717</v>
      </c>
      <c r="AH33" s="21">
        <f t="shared" si="5"/>
        <v>585.84059032501887</v>
      </c>
      <c r="AI33" s="21">
        <f t="shared" si="6"/>
        <v>1217.4589039487726</v>
      </c>
      <c r="AJ33" s="21">
        <f t="shared" si="7"/>
        <v>631.90214695945951</v>
      </c>
      <c r="AK33" s="21">
        <f t="shared" si="8"/>
        <v>1848.1429163465643</v>
      </c>
      <c r="AL33" s="21">
        <f t="shared" si="9"/>
        <v>2040.2656360961255</v>
      </c>
      <c r="AM33" s="21">
        <f t="shared" si="10"/>
        <v>529.78188680888115</v>
      </c>
      <c r="AN33" s="21">
        <f t="shared" si="13"/>
        <v>1211.132668861093</v>
      </c>
      <c r="AO33" s="21">
        <f t="shared" si="11"/>
        <v>731.85458870967739</v>
      </c>
      <c r="AP33" s="21">
        <f t="shared" si="12"/>
        <v>0</v>
      </c>
    </row>
    <row r="34" spans="1:42" ht="20.100000000000001" customHeight="1" x14ac:dyDescent="0.25">
      <c r="A34" s="13" t="s">
        <v>36</v>
      </c>
      <c r="B34" s="17">
        <v>25.7</v>
      </c>
      <c r="C34" s="17">
        <v>1</v>
      </c>
      <c r="D34" s="17">
        <v>16.5</v>
      </c>
      <c r="E34" s="17">
        <v>4</v>
      </c>
      <c r="F34" s="17">
        <v>9.1999999999999993</v>
      </c>
      <c r="G34" s="17">
        <v>26.8</v>
      </c>
      <c r="H34" s="17">
        <v>2.2000000000000002</v>
      </c>
      <c r="I34" s="17">
        <v>7.7</v>
      </c>
      <c r="J34" s="17">
        <v>7.6</v>
      </c>
      <c r="K34" s="17">
        <v>15.3</v>
      </c>
      <c r="L34" s="17">
        <v>12.2</v>
      </c>
      <c r="M34" s="17">
        <v>6.5</v>
      </c>
      <c r="N34" s="17">
        <v>14.6</v>
      </c>
      <c r="O34" s="13" t="s">
        <v>36</v>
      </c>
      <c r="P34" s="18">
        <v>13216103.4</v>
      </c>
      <c r="Q34" s="19">
        <v>596954.4</v>
      </c>
      <c r="R34" s="19">
        <v>15402054.1</v>
      </c>
      <c r="S34" s="19">
        <v>1229492.1000000001</v>
      </c>
      <c r="T34" s="20">
        <v>5621231</v>
      </c>
      <c r="U34" s="19">
        <v>13200198.5</v>
      </c>
      <c r="V34" s="19">
        <v>1189661.8</v>
      </c>
      <c r="W34" s="19">
        <v>3409862.6</v>
      </c>
      <c r="X34" s="19">
        <v>10733551.800000001</v>
      </c>
      <c r="Y34" s="20">
        <v>4637762</v>
      </c>
      <c r="Z34" s="19">
        <v>5107626.5999999996</v>
      </c>
      <c r="AA34" s="19">
        <v>1445555.2</v>
      </c>
      <c r="AB34" s="20">
        <v>0</v>
      </c>
      <c r="AC34" s="13" t="s">
        <v>36</v>
      </c>
      <c r="AD34" s="21">
        <f t="shared" si="1"/>
        <v>514.24526848249025</v>
      </c>
      <c r="AE34" s="21">
        <f t="shared" si="2"/>
        <v>596.95440000000008</v>
      </c>
      <c r="AF34" s="21">
        <f t="shared" si="3"/>
        <v>933.45782424242418</v>
      </c>
      <c r="AG34" s="21">
        <f t="shared" si="4"/>
        <v>307.37302500000004</v>
      </c>
      <c r="AH34" s="21">
        <f t="shared" si="5"/>
        <v>611.00336956521744</v>
      </c>
      <c r="AI34" s="21">
        <f t="shared" si="6"/>
        <v>492.54472014925375</v>
      </c>
      <c r="AJ34" s="21">
        <f t="shared" si="7"/>
        <v>540.75536363636365</v>
      </c>
      <c r="AK34" s="21">
        <f t="shared" si="8"/>
        <v>442.83929870129873</v>
      </c>
      <c r="AL34" s="21">
        <f t="shared" si="9"/>
        <v>1412.3094473684212</v>
      </c>
      <c r="AM34" s="21">
        <f t="shared" si="10"/>
        <v>303.12169934640525</v>
      </c>
      <c r="AN34" s="21">
        <f t="shared" si="13"/>
        <v>418.65791803278688</v>
      </c>
      <c r="AO34" s="21">
        <f t="shared" si="11"/>
        <v>222.39310769230769</v>
      </c>
      <c r="AP34" s="21">
        <f t="shared" si="12"/>
        <v>0</v>
      </c>
    </row>
    <row r="35" spans="1:42" ht="20.100000000000001" customHeight="1" x14ac:dyDescent="0.25">
      <c r="A35" s="13" t="s">
        <v>37</v>
      </c>
      <c r="B35" s="17">
        <v>29.1</v>
      </c>
      <c r="C35" s="17">
        <v>1.2</v>
      </c>
      <c r="D35" s="17">
        <v>4.8</v>
      </c>
      <c r="E35" s="17">
        <v>4.0999999999999996</v>
      </c>
      <c r="F35" s="17">
        <v>5.2</v>
      </c>
      <c r="G35" s="17">
        <v>12.3</v>
      </c>
      <c r="H35" s="17">
        <v>2.8</v>
      </c>
      <c r="I35" s="17">
        <v>7.8</v>
      </c>
      <c r="J35" s="17">
        <v>4.2</v>
      </c>
      <c r="K35" s="17">
        <v>13.4</v>
      </c>
      <c r="L35" s="17">
        <v>9</v>
      </c>
      <c r="M35" s="17">
        <v>4.5</v>
      </c>
      <c r="N35" s="17">
        <v>12.9</v>
      </c>
      <c r="O35" s="13" t="s">
        <v>37</v>
      </c>
      <c r="P35" s="18">
        <v>14989706.1</v>
      </c>
      <c r="Q35" s="20">
        <v>938013</v>
      </c>
      <c r="R35" s="19">
        <v>706873.3</v>
      </c>
      <c r="S35" s="20">
        <v>664175</v>
      </c>
      <c r="T35" s="19">
        <v>4073818.3</v>
      </c>
      <c r="U35" s="19">
        <v>3932832.2</v>
      </c>
      <c r="V35" s="19">
        <v>147893.1</v>
      </c>
      <c r="W35" s="19">
        <v>10491529.5</v>
      </c>
      <c r="X35" s="19">
        <v>2781277.7</v>
      </c>
      <c r="Y35" s="19">
        <v>3081325.7</v>
      </c>
      <c r="Z35" s="19">
        <v>2926283.5</v>
      </c>
      <c r="AA35" s="19">
        <v>571887.9</v>
      </c>
      <c r="AB35" s="20">
        <v>0</v>
      </c>
      <c r="AC35" s="13" t="s">
        <v>37</v>
      </c>
      <c r="AD35" s="21">
        <f t="shared" si="1"/>
        <v>515.11017525773195</v>
      </c>
      <c r="AE35" s="21">
        <f t="shared" si="2"/>
        <v>781.67750000000001</v>
      </c>
      <c r="AF35" s="21">
        <f t="shared" si="3"/>
        <v>147.26527083333335</v>
      </c>
      <c r="AG35" s="21">
        <f t="shared" si="4"/>
        <v>161.9939024390244</v>
      </c>
      <c r="AH35" s="21">
        <f t="shared" si="5"/>
        <v>783.42659615384616</v>
      </c>
      <c r="AI35" s="21">
        <f t="shared" si="6"/>
        <v>319.74245528455288</v>
      </c>
      <c r="AJ35" s="21">
        <f t="shared" si="7"/>
        <v>52.818964285714287</v>
      </c>
      <c r="AK35" s="21">
        <f t="shared" si="8"/>
        <v>1345.0678846153846</v>
      </c>
      <c r="AL35" s="21">
        <f t="shared" si="9"/>
        <v>662.20897619047628</v>
      </c>
      <c r="AM35" s="21">
        <f t="shared" si="10"/>
        <v>229.94967910447764</v>
      </c>
      <c r="AN35" s="21">
        <f t="shared" si="13"/>
        <v>325.14261111111114</v>
      </c>
      <c r="AO35" s="21">
        <f t="shared" si="11"/>
        <v>127.08620000000001</v>
      </c>
      <c r="AP35" s="21">
        <f t="shared" si="12"/>
        <v>0</v>
      </c>
    </row>
    <row r="36" spans="1:42" ht="20.100000000000001" customHeight="1" x14ac:dyDescent="0.25">
      <c r="A36" s="13" t="s">
        <v>38</v>
      </c>
      <c r="B36" s="17">
        <v>374.5</v>
      </c>
      <c r="C36" s="17">
        <v>9.1999999999999993</v>
      </c>
      <c r="D36" s="17">
        <v>260.10000000000002</v>
      </c>
      <c r="E36" s="17">
        <v>52.6</v>
      </c>
      <c r="F36" s="17">
        <v>194.2</v>
      </c>
      <c r="G36" s="17">
        <v>440.6</v>
      </c>
      <c r="H36" s="17">
        <v>75.099999999999994</v>
      </c>
      <c r="I36" s="17">
        <v>199.4</v>
      </c>
      <c r="J36" s="17">
        <v>140.4</v>
      </c>
      <c r="K36" s="17">
        <v>166.1</v>
      </c>
      <c r="L36" s="17">
        <v>179.7</v>
      </c>
      <c r="M36" s="17">
        <v>87.2</v>
      </c>
      <c r="N36" s="17">
        <v>143.5</v>
      </c>
      <c r="O36" s="13" t="s">
        <v>38</v>
      </c>
      <c r="P36" s="18">
        <v>244372446.19999999</v>
      </c>
      <c r="Q36" s="19">
        <v>11917643.800000001</v>
      </c>
      <c r="R36" s="19">
        <v>219414820.30000001</v>
      </c>
      <c r="S36" s="19">
        <v>47033868.899999999</v>
      </c>
      <c r="T36" s="19">
        <v>198734771.40000001</v>
      </c>
      <c r="U36" s="19">
        <v>339130706.39999998</v>
      </c>
      <c r="V36" s="19">
        <v>56779233.600000001</v>
      </c>
      <c r="W36" s="19">
        <v>308325736.10000002</v>
      </c>
      <c r="X36" s="19">
        <v>212705197.5</v>
      </c>
      <c r="Y36" s="19">
        <v>63053573.399999999</v>
      </c>
      <c r="Z36" s="19">
        <v>90246408.099999994</v>
      </c>
      <c r="AA36" s="19">
        <v>46892176.600000001</v>
      </c>
      <c r="AB36" s="20">
        <v>0</v>
      </c>
      <c r="AC36" s="13" t="s">
        <v>38</v>
      </c>
      <c r="AD36" s="21">
        <f t="shared" si="1"/>
        <v>652.52989639519353</v>
      </c>
      <c r="AE36" s="21">
        <f t="shared" si="2"/>
        <v>1295.3960652173914</v>
      </c>
      <c r="AF36" s="21">
        <f t="shared" si="3"/>
        <v>843.57870165321026</v>
      </c>
      <c r="AG36" s="21">
        <f t="shared" si="4"/>
        <v>894.18001711026614</v>
      </c>
      <c r="AH36" s="21">
        <f t="shared" si="5"/>
        <v>1023.3510370751802</v>
      </c>
      <c r="AI36" s="21">
        <f t="shared" si="6"/>
        <v>769.70201180208801</v>
      </c>
      <c r="AJ36" s="21">
        <f t="shared" si="7"/>
        <v>756.04838348868179</v>
      </c>
      <c r="AK36" s="21">
        <f t="shared" si="8"/>
        <v>1546.2674829488467</v>
      </c>
      <c r="AL36" s="21">
        <f t="shared" si="9"/>
        <v>1514.9942841880343</v>
      </c>
      <c r="AM36" s="21">
        <f t="shared" si="10"/>
        <v>379.61212161348584</v>
      </c>
      <c r="AN36" s="21">
        <f t="shared" si="13"/>
        <v>502.20594379521424</v>
      </c>
      <c r="AO36" s="21">
        <f t="shared" si="11"/>
        <v>537.75431880733947</v>
      </c>
      <c r="AP36" s="21">
        <f t="shared" si="12"/>
        <v>0</v>
      </c>
    </row>
    <row r="37" spans="1:42" ht="20.100000000000001" customHeight="1" x14ac:dyDescent="0.25">
      <c r="A37" s="13" t="s">
        <v>39</v>
      </c>
      <c r="B37" s="17">
        <v>71.2</v>
      </c>
      <c r="C37" s="17">
        <v>13.8</v>
      </c>
      <c r="D37" s="17">
        <v>40.4</v>
      </c>
      <c r="E37" s="17">
        <v>14.1</v>
      </c>
      <c r="F37" s="17">
        <v>30.4</v>
      </c>
      <c r="G37" s="17">
        <v>59.1</v>
      </c>
      <c r="H37" s="17">
        <v>6.6</v>
      </c>
      <c r="I37" s="17">
        <v>36.4</v>
      </c>
      <c r="J37" s="17">
        <v>28.3</v>
      </c>
      <c r="K37" s="17">
        <v>39</v>
      </c>
      <c r="L37" s="17">
        <v>38.1</v>
      </c>
      <c r="M37" s="17">
        <v>16</v>
      </c>
      <c r="N37" s="17">
        <v>41.3</v>
      </c>
      <c r="O37" s="13" t="s">
        <v>39</v>
      </c>
      <c r="P37" s="18">
        <v>25163633.199999999</v>
      </c>
      <c r="Q37" s="19">
        <v>80930124.099999994</v>
      </c>
      <c r="R37" s="20">
        <v>13448664</v>
      </c>
      <c r="S37" s="19">
        <v>10078231.800000001</v>
      </c>
      <c r="T37" s="20">
        <v>30251306</v>
      </c>
      <c r="U37" s="19">
        <v>39565750.5</v>
      </c>
      <c r="V37" s="19">
        <v>4801648.7</v>
      </c>
      <c r="W37" s="19">
        <v>32873907.699999999</v>
      </c>
      <c r="X37" s="20">
        <v>29935904</v>
      </c>
      <c r="Y37" s="19">
        <v>10627849.5</v>
      </c>
      <c r="Z37" s="19">
        <v>15340464.699999999</v>
      </c>
      <c r="AA37" s="19">
        <v>3840842.4</v>
      </c>
      <c r="AB37" s="20">
        <v>0</v>
      </c>
      <c r="AC37" s="13" t="s">
        <v>39</v>
      </c>
      <c r="AD37" s="21">
        <f t="shared" si="1"/>
        <v>353.42181460674158</v>
      </c>
      <c r="AE37" s="21">
        <f t="shared" si="2"/>
        <v>5864.5017463768108</v>
      </c>
      <c r="AF37" s="21">
        <f t="shared" si="3"/>
        <v>332.88772277227724</v>
      </c>
      <c r="AG37" s="21">
        <f t="shared" si="4"/>
        <v>714.76821276595751</v>
      </c>
      <c r="AH37" s="21">
        <f t="shared" si="5"/>
        <v>995.10874999999999</v>
      </c>
      <c r="AI37" s="21">
        <f t="shared" si="6"/>
        <v>669.47124365482239</v>
      </c>
      <c r="AJ37" s="21">
        <f t="shared" si="7"/>
        <v>727.52253030303029</v>
      </c>
      <c r="AK37" s="21">
        <f t="shared" si="8"/>
        <v>903.12933241758242</v>
      </c>
      <c r="AL37" s="21">
        <f t="shared" si="9"/>
        <v>1057.8057950530035</v>
      </c>
      <c r="AM37" s="21">
        <f t="shared" si="10"/>
        <v>272.50896153846156</v>
      </c>
      <c r="AN37" s="21">
        <f t="shared" si="13"/>
        <v>402.63686876640418</v>
      </c>
      <c r="AO37" s="21">
        <f t="shared" si="11"/>
        <v>240.05265</v>
      </c>
      <c r="AP37" s="21">
        <f t="shared" si="12"/>
        <v>0</v>
      </c>
    </row>
    <row r="38" spans="1:42" ht="20.100000000000001" customHeight="1" x14ac:dyDescent="0.25">
      <c r="A38" s="13" t="s">
        <v>40</v>
      </c>
      <c r="B38" s="17">
        <v>194.9</v>
      </c>
      <c r="C38" s="17">
        <v>6.1</v>
      </c>
      <c r="D38" s="17">
        <v>176.6</v>
      </c>
      <c r="E38" s="17">
        <v>36.6</v>
      </c>
      <c r="F38" s="17">
        <v>86.7</v>
      </c>
      <c r="G38" s="17">
        <v>238.7</v>
      </c>
      <c r="H38" s="17">
        <v>19</v>
      </c>
      <c r="I38" s="17">
        <v>95.7</v>
      </c>
      <c r="J38" s="17">
        <v>85</v>
      </c>
      <c r="K38" s="17">
        <v>95</v>
      </c>
      <c r="L38" s="17">
        <v>75.5</v>
      </c>
      <c r="M38" s="17">
        <v>38.5</v>
      </c>
      <c r="N38" s="17">
        <v>72.8</v>
      </c>
      <c r="O38" s="13" t="s">
        <v>40</v>
      </c>
      <c r="P38" s="18">
        <v>97572059.400000006</v>
      </c>
      <c r="Q38" s="19">
        <v>37829425.799999997</v>
      </c>
      <c r="R38" s="19">
        <v>183252539.19999999</v>
      </c>
      <c r="S38" s="19">
        <v>16997986.5</v>
      </c>
      <c r="T38" s="19">
        <v>61948239.899999999</v>
      </c>
      <c r="U38" s="19">
        <v>104631787.2</v>
      </c>
      <c r="V38" s="19">
        <v>5231232.9000000004</v>
      </c>
      <c r="W38" s="19">
        <v>52128018.200000003</v>
      </c>
      <c r="X38" s="19">
        <v>70832641.5</v>
      </c>
      <c r="Y38" s="19">
        <v>26659129.699999999</v>
      </c>
      <c r="Z38" s="19">
        <v>30738505.100000001</v>
      </c>
      <c r="AA38" s="19">
        <v>10368330.4</v>
      </c>
      <c r="AB38" s="20">
        <v>0</v>
      </c>
      <c r="AC38" s="13" t="s">
        <v>40</v>
      </c>
      <c r="AD38" s="21">
        <f t="shared" si="1"/>
        <v>500.62626680348899</v>
      </c>
      <c r="AE38" s="21">
        <f t="shared" si="2"/>
        <v>6201.545213114754</v>
      </c>
      <c r="AF38" s="21">
        <f t="shared" si="3"/>
        <v>1037.6700973952434</v>
      </c>
      <c r="AG38" s="21">
        <f t="shared" si="4"/>
        <v>464.42586065573772</v>
      </c>
      <c r="AH38" s="21">
        <f t="shared" si="5"/>
        <v>714.51257093425602</v>
      </c>
      <c r="AI38" s="21">
        <f t="shared" si="6"/>
        <v>438.34012232928364</v>
      </c>
      <c r="AJ38" s="21">
        <f t="shared" si="7"/>
        <v>275.3280473684211</v>
      </c>
      <c r="AK38" s="21">
        <f t="shared" si="8"/>
        <v>544.70238453500531</v>
      </c>
      <c r="AL38" s="21">
        <f t="shared" si="9"/>
        <v>833.32519411764702</v>
      </c>
      <c r="AM38" s="21">
        <f t="shared" si="10"/>
        <v>280.62241789473683</v>
      </c>
      <c r="AN38" s="21">
        <f t="shared" si="13"/>
        <v>407.13251788079469</v>
      </c>
      <c r="AO38" s="21">
        <f t="shared" si="11"/>
        <v>269.30728311688313</v>
      </c>
      <c r="AP38" s="21">
        <f t="shared" si="12"/>
        <v>0</v>
      </c>
    </row>
    <row r="39" spans="1:42" ht="20.100000000000001" customHeight="1" x14ac:dyDescent="0.25">
      <c r="A39" s="13" t="s">
        <v>41</v>
      </c>
      <c r="B39" s="17">
        <v>249.1</v>
      </c>
      <c r="C39" s="17">
        <v>11.8</v>
      </c>
      <c r="D39" s="17">
        <v>243.6</v>
      </c>
      <c r="E39" s="17">
        <v>52.4</v>
      </c>
      <c r="F39" s="17">
        <v>154.5</v>
      </c>
      <c r="G39" s="17">
        <v>445.8</v>
      </c>
      <c r="H39" s="17">
        <v>35.9</v>
      </c>
      <c r="I39" s="17">
        <v>147</v>
      </c>
      <c r="J39" s="17">
        <v>119.7</v>
      </c>
      <c r="K39" s="17">
        <v>141.19999999999999</v>
      </c>
      <c r="L39" s="17">
        <v>122.5</v>
      </c>
      <c r="M39" s="17">
        <v>61.9</v>
      </c>
      <c r="N39" s="17">
        <v>116.5</v>
      </c>
      <c r="O39" s="13" t="s">
        <v>41</v>
      </c>
      <c r="P39" s="18">
        <v>160077820.5</v>
      </c>
      <c r="Q39" s="19">
        <v>12072018.300000001</v>
      </c>
      <c r="R39" s="19">
        <v>212780123.59999999</v>
      </c>
      <c r="S39" s="19">
        <v>55093160.5</v>
      </c>
      <c r="T39" s="19">
        <v>99156455.900000006</v>
      </c>
      <c r="U39" s="19">
        <v>221348477.19999999</v>
      </c>
      <c r="V39" s="19">
        <v>15616549.699999999</v>
      </c>
      <c r="W39" s="19">
        <v>105453986.7</v>
      </c>
      <c r="X39" s="19">
        <v>128582621.40000001</v>
      </c>
      <c r="Y39" s="19">
        <v>42788026.5</v>
      </c>
      <c r="Z39" s="19">
        <v>54835958.299999997</v>
      </c>
      <c r="AA39" s="19">
        <v>15410316.1</v>
      </c>
      <c r="AB39" s="20">
        <v>0</v>
      </c>
      <c r="AC39" s="13" t="s">
        <v>41</v>
      </c>
      <c r="AD39" s="21">
        <f t="shared" si="1"/>
        <v>642.62473103171419</v>
      </c>
      <c r="AE39" s="21">
        <f t="shared" si="2"/>
        <v>1023.0523983050848</v>
      </c>
      <c r="AF39" s="21">
        <f t="shared" si="3"/>
        <v>873.48162397372744</v>
      </c>
      <c r="AG39" s="21">
        <f t="shared" si="4"/>
        <v>1051.3961927480916</v>
      </c>
      <c r="AH39" s="21">
        <f t="shared" si="5"/>
        <v>641.78935857605177</v>
      </c>
      <c r="AI39" s="21">
        <f t="shared" si="6"/>
        <v>496.51968864961862</v>
      </c>
      <c r="AJ39" s="21">
        <f t="shared" si="7"/>
        <v>435.00138440111419</v>
      </c>
      <c r="AK39" s="21">
        <f t="shared" si="8"/>
        <v>717.37405918367347</v>
      </c>
      <c r="AL39" s="21">
        <f t="shared" si="9"/>
        <v>1074.2073634085214</v>
      </c>
      <c r="AM39" s="21">
        <f t="shared" si="10"/>
        <v>303.03134915014164</v>
      </c>
      <c r="AN39" s="21">
        <f t="shared" si="13"/>
        <v>447.64047591836731</v>
      </c>
      <c r="AO39" s="21">
        <f t="shared" si="11"/>
        <v>248.95502584814216</v>
      </c>
      <c r="AP39" s="21">
        <f t="shared" si="12"/>
        <v>0</v>
      </c>
    </row>
    <row r="40" spans="1:42" ht="20.100000000000001" customHeight="1" x14ac:dyDescent="0.25">
      <c r="A40" s="13" t="s">
        <v>42</v>
      </c>
      <c r="B40" s="17">
        <v>276.7</v>
      </c>
      <c r="C40" s="17">
        <v>6.8</v>
      </c>
      <c r="D40" s="17">
        <v>71.400000000000006</v>
      </c>
      <c r="E40" s="17">
        <v>12.6</v>
      </c>
      <c r="F40" s="17">
        <v>80</v>
      </c>
      <c r="G40" s="17">
        <v>130.30000000000001</v>
      </c>
      <c r="H40" s="17">
        <v>29.7</v>
      </c>
      <c r="I40" s="17">
        <v>70.599999999999994</v>
      </c>
      <c r="J40" s="17">
        <v>26.9</v>
      </c>
      <c r="K40" s="17">
        <v>122.3</v>
      </c>
      <c r="L40" s="17">
        <v>68</v>
      </c>
      <c r="M40" s="17">
        <v>42.2</v>
      </c>
      <c r="N40" s="17">
        <v>62.2</v>
      </c>
      <c r="O40" s="13" t="s">
        <v>42</v>
      </c>
      <c r="P40" s="18">
        <v>86800114.799999997</v>
      </c>
      <c r="Q40" s="19">
        <v>2122929.2999999998</v>
      </c>
      <c r="R40" s="19">
        <v>21252414.5</v>
      </c>
      <c r="S40" s="20">
        <v>12772209</v>
      </c>
      <c r="T40" s="19">
        <v>100374161.2</v>
      </c>
      <c r="U40" s="19">
        <v>161235460.69999999</v>
      </c>
      <c r="V40" s="19">
        <v>30870211.100000001</v>
      </c>
      <c r="W40" s="20">
        <v>39096070</v>
      </c>
      <c r="X40" s="19">
        <v>15444421.199999999</v>
      </c>
      <c r="Y40" s="19">
        <v>28456233.600000001</v>
      </c>
      <c r="Z40" s="20">
        <v>25987560</v>
      </c>
      <c r="AA40" s="19">
        <v>8777737.6999999993</v>
      </c>
      <c r="AB40" s="20">
        <v>0</v>
      </c>
      <c r="AC40" s="13" t="s">
        <v>42</v>
      </c>
      <c r="AD40" s="21">
        <f t="shared" si="1"/>
        <v>313.69755981207084</v>
      </c>
      <c r="AE40" s="21">
        <f t="shared" si="2"/>
        <v>312.19548529411765</v>
      </c>
      <c r="AF40" s="21">
        <f t="shared" si="3"/>
        <v>297.65286414565827</v>
      </c>
      <c r="AG40" s="21">
        <f t="shared" si="4"/>
        <v>1013.667380952381</v>
      </c>
      <c r="AH40" s="21">
        <f t="shared" si="5"/>
        <v>1254.677015</v>
      </c>
      <c r="AI40" s="21">
        <f t="shared" si="6"/>
        <v>1237.4171964696852</v>
      </c>
      <c r="AJ40" s="21">
        <f t="shared" si="7"/>
        <v>1039.4010471380473</v>
      </c>
      <c r="AK40" s="21">
        <f t="shared" si="8"/>
        <v>553.76869688385273</v>
      </c>
      <c r="AL40" s="21">
        <f t="shared" si="9"/>
        <v>574.14205204460961</v>
      </c>
      <c r="AM40" s="21">
        <f t="shared" si="10"/>
        <v>232.6756631234669</v>
      </c>
      <c r="AN40" s="21">
        <f t="shared" si="13"/>
        <v>382.17</v>
      </c>
      <c r="AO40" s="21">
        <f t="shared" si="11"/>
        <v>208.00326303317533</v>
      </c>
      <c r="AP40" s="21">
        <f t="shared" si="12"/>
        <v>0</v>
      </c>
    </row>
    <row r="41" spans="1:42" ht="20.100000000000001" customHeight="1" x14ac:dyDescent="0.25">
      <c r="A41" s="13" t="s">
        <v>43</v>
      </c>
      <c r="B41" s="17">
        <v>5.7</v>
      </c>
      <c r="C41" s="17">
        <v>1.1000000000000001</v>
      </c>
      <c r="D41" s="17">
        <v>6.8</v>
      </c>
      <c r="E41" s="17">
        <v>1.8</v>
      </c>
      <c r="F41" s="17">
        <v>3.2</v>
      </c>
      <c r="G41" s="17">
        <v>12.6</v>
      </c>
      <c r="H41" s="17">
        <v>0.8</v>
      </c>
      <c r="I41" s="17">
        <v>5.6</v>
      </c>
      <c r="J41" s="17">
        <v>2.2000000000000002</v>
      </c>
      <c r="K41" s="17">
        <v>14.5</v>
      </c>
      <c r="L41" s="17">
        <v>9.1999999999999993</v>
      </c>
      <c r="M41" s="17">
        <v>3.9</v>
      </c>
      <c r="N41" s="17">
        <v>11.7</v>
      </c>
      <c r="O41" s="13" t="s">
        <v>43</v>
      </c>
      <c r="P41" s="18">
        <v>4094269.2</v>
      </c>
      <c r="Q41" s="19">
        <v>668815.1</v>
      </c>
      <c r="R41" s="19">
        <v>3789334.3</v>
      </c>
      <c r="S41" s="19">
        <v>1293554.2</v>
      </c>
      <c r="T41" s="19">
        <v>6978408.0999999996</v>
      </c>
      <c r="U41" s="19">
        <v>5337656.7</v>
      </c>
      <c r="V41" s="19">
        <v>196152.9</v>
      </c>
      <c r="W41" s="19">
        <v>3159421.9</v>
      </c>
      <c r="X41" s="19">
        <v>1597947.3</v>
      </c>
      <c r="Y41" s="19">
        <v>5023195.8</v>
      </c>
      <c r="Z41" s="19">
        <v>3829339.8</v>
      </c>
      <c r="AA41" s="19">
        <v>1524277.3</v>
      </c>
      <c r="AB41" s="20">
        <v>0</v>
      </c>
      <c r="AC41" s="13" t="s">
        <v>43</v>
      </c>
      <c r="AD41" s="21">
        <f t="shared" si="1"/>
        <v>718.29284210526316</v>
      </c>
      <c r="AE41" s="21">
        <f t="shared" si="2"/>
        <v>608.01372727272724</v>
      </c>
      <c r="AF41" s="21">
        <f t="shared" si="3"/>
        <v>557.255044117647</v>
      </c>
      <c r="AG41" s="21">
        <f t="shared" si="4"/>
        <v>718.64122222222215</v>
      </c>
      <c r="AH41" s="21">
        <f t="shared" si="5"/>
        <v>2180.7525312499997</v>
      </c>
      <c r="AI41" s="21">
        <f t="shared" si="6"/>
        <v>423.62354761904766</v>
      </c>
      <c r="AJ41" s="21">
        <f t="shared" si="7"/>
        <v>245.191125</v>
      </c>
      <c r="AK41" s="21">
        <f t="shared" si="8"/>
        <v>564.18248214285711</v>
      </c>
      <c r="AL41" s="21">
        <f t="shared" si="9"/>
        <v>726.33968181818182</v>
      </c>
      <c r="AM41" s="21">
        <f t="shared" si="10"/>
        <v>346.42729655172411</v>
      </c>
      <c r="AN41" s="21">
        <f t="shared" si="13"/>
        <v>416.23258695652174</v>
      </c>
      <c r="AO41" s="21">
        <f t="shared" si="11"/>
        <v>390.84033333333332</v>
      </c>
      <c r="AP41" s="21">
        <f t="shared" si="12"/>
        <v>0</v>
      </c>
    </row>
    <row r="42" spans="1:42" ht="20.100000000000001" customHeight="1" x14ac:dyDescent="0.25">
      <c r="A42" s="13" t="s">
        <v>44</v>
      </c>
      <c r="B42" s="17">
        <v>64.3</v>
      </c>
      <c r="C42" s="17">
        <v>0.9</v>
      </c>
      <c r="D42" s="17">
        <v>45.7</v>
      </c>
      <c r="E42" s="17">
        <v>8.9</v>
      </c>
      <c r="F42" s="17">
        <v>19.100000000000001</v>
      </c>
      <c r="G42" s="17">
        <v>41.1</v>
      </c>
      <c r="H42" s="17">
        <v>3.8</v>
      </c>
      <c r="I42" s="17">
        <v>19.100000000000001</v>
      </c>
      <c r="J42" s="17">
        <v>10.7</v>
      </c>
      <c r="K42" s="17">
        <v>31.4</v>
      </c>
      <c r="L42" s="17">
        <v>23.5</v>
      </c>
      <c r="M42" s="17">
        <v>11.2</v>
      </c>
      <c r="N42" s="17">
        <v>24.9</v>
      </c>
      <c r="O42" s="13" t="s">
        <v>44</v>
      </c>
      <c r="P42" s="18">
        <v>20604393.899999999</v>
      </c>
      <c r="Q42" s="19">
        <v>167498.5</v>
      </c>
      <c r="R42" s="19">
        <v>15061007.699999999</v>
      </c>
      <c r="S42" s="19">
        <v>4585772.5999999996</v>
      </c>
      <c r="T42" s="19">
        <v>10362391.800000001</v>
      </c>
      <c r="U42" s="19">
        <v>22925511.5</v>
      </c>
      <c r="V42" s="19">
        <v>2024595.3</v>
      </c>
      <c r="W42" s="19">
        <v>6984663.4000000004</v>
      </c>
      <c r="X42" s="19">
        <v>4735182.5</v>
      </c>
      <c r="Y42" s="19">
        <v>9587130.5</v>
      </c>
      <c r="Z42" s="19">
        <v>8054081.9000000004</v>
      </c>
      <c r="AA42" s="19">
        <v>1753041.2</v>
      </c>
      <c r="AB42" s="20">
        <v>0</v>
      </c>
      <c r="AC42" s="13" t="s">
        <v>44</v>
      </c>
      <c r="AD42" s="21">
        <f t="shared" si="1"/>
        <v>320.44158475894244</v>
      </c>
      <c r="AE42" s="21">
        <f t="shared" si="2"/>
        <v>186.10944444444445</v>
      </c>
      <c r="AF42" s="21">
        <f t="shared" si="3"/>
        <v>329.56253172866519</v>
      </c>
      <c r="AG42" s="21">
        <f t="shared" si="4"/>
        <v>515.25534831460675</v>
      </c>
      <c r="AH42" s="21">
        <f t="shared" si="5"/>
        <v>542.5336020942409</v>
      </c>
      <c r="AI42" s="21">
        <f t="shared" si="6"/>
        <v>557.79833333333329</v>
      </c>
      <c r="AJ42" s="21">
        <f t="shared" si="7"/>
        <v>532.78823684210522</v>
      </c>
      <c r="AK42" s="21">
        <f t="shared" si="8"/>
        <v>365.6891832460733</v>
      </c>
      <c r="AL42" s="21">
        <f t="shared" si="9"/>
        <v>442.54042056074769</v>
      </c>
      <c r="AM42" s="21">
        <f t="shared" si="10"/>
        <v>305.32262738853501</v>
      </c>
      <c r="AN42" s="21">
        <f t="shared" si="13"/>
        <v>342.72688936170215</v>
      </c>
      <c r="AO42" s="21">
        <f t="shared" si="11"/>
        <v>156.5215357142857</v>
      </c>
      <c r="AP42" s="21">
        <f t="shared" si="12"/>
        <v>0</v>
      </c>
    </row>
    <row r="43" spans="1:42" ht="20.100000000000001" customHeight="1" x14ac:dyDescent="0.25">
      <c r="A43" s="13" t="s">
        <v>45</v>
      </c>
      <c r="B43" s="17">
        <v>38.6</v>
      </c>
      <c r="C43" s="17">
        <v>1</v>
      </c>
      <c r="D43" s="17">
        <v>27.9</v>
      </c>
      <c r="E43" s="17">
        <v>5</v>
      </c>
      <c r="F43" s="17">
        <v>7.8</v>
      </c>
      <c r="G43" s="17">
        <v>21.3</v>
      </c>
      <c r="H43" s="17">
        <v>3.1</v>
      </c>
      <c r="I43" s="17">
        <v>8.6999999999999993</v>
      </c>
      <c r="J43" s="17">
        <v>5.8</v>
      </c>
      <c r="K43" s="17">
        <v>17</v>
      </c>
      <c r="L43" s="17">
        <v>11.6</v>
      </c>
      <c r="M43" s="17">
        <v>4.4000000000000004</v>
      </c>
      <c r="N43" s="17">
        <v>14.1</v>
      </c>
      <c r="O43" s="13" t="s">
        <v>45</v>
      </c>
      <c r="P43" s="18">
        <v>16863833.100000001</v>
      </c>
      <c r="Q43" s="19">
        <v>1554487.9</v>
      </c>
      <c r="R43" s="19">
        <v>7912041.9000000004</v>
      </c>
      <c r="S43" s="19">
        <v>3115046.9</v>
      </c>
      <c r="T43" s="19">
        <v>5057153.8</v>
      </c>
      <c r="U43" s="19">
        <v>6233807.2999999998</v>
      </c>
      <c r="V43" s="19">
        <v>495601.8</v>
      </c>
      <c r="W43" s="19">
        <v>3044493.8</v>
      </c>
      <c r="X43" s="19">
        <v>3122371.9</v>
      </c>
      <c r="Y43" s="19">
        <v>4377480.7</v>
      </c>
      <c r="Z43" s="19">
        <v>4535594.2</v>
      </c>
      <c r="AA43" s="20">
        <v>1160205</v>
      </c>
      <c r="AB43" s="20">
        <v>0</v>
      </c>
      <c r="AC43" s="13" t="s">
        <v>45</v>
      </c>
      <c r="AD43" s="21">
        <f t="shared" si="1"/>
        <v>436.88686787564768</v>
      </c>
      <c r="AE43" s="21">
        <f t="shared" si="2"/>
        <v>1554.4878999999999</v>
      </c>
      <c r="AF43" s="21">
        <f t="shared" si="3"/>
        <v>283.58573118279571</v>
      </c>
      <c r="AG43" s="21">
        <f t="shared" si="4"/>
        <v>623.00937999999996</v>
      </c>
      <c r="AH43" s="21">
        <f t="shared" si="5"/>
        <v>648.3530512820513</v>
      </c>
      <c r="AI43" s="21">
        <f t="shared" si="6"/>
        <v>292.66700938967136</v>
      </c>
      <c r="AJ43" s="21">
        <f t="shared" si="7"/>
        <v>159.87154838709677</v>
      </c>
      <c r="AK43" s="21">
        <f t="shared" si="8"/>
        <v>349.94181609195402</v>
      </c>
      <c r="AL43" s="21">
        <f t="shared" si="9"/>
        <v>538.33998275862064</v>
      </c>
      <c r="AM43" s="21">
        <f t="shared" si="10"/>
        <v>257.49886470588234</v>
      </c>
      <c r="AN43" s="21">
        <f t="shared" si="13"/>
        <v>390.99950000000001</v>
      </c>
      <c r="AO43" s="21">
        <f t="shared" si="11"/>
        <v>263.68295454545455</v>
      </c>
      <c r="AP43" s="21">
        <f t="shared" si="12"/>
        <v>0</v>
      </c>
    </row>
    <row r="44" spans="1:42" ht="20.100000000000001" customHeight="1" x14ac:dyDescent="0.25">
      <c r="A44" s="13" t="s">
        <v>153</v>
      </c>
      <c r="B44" s="17">
        <v>44.7</v>
      </c>
      <c r="C44" s="17">
        <v>0.5</v>
      </c>
      <c r="D44" s="17">
        <v>43.1</v>
      </c>
      <c r="E44" s="17">
        <v>8.6</v>
      </c>
      <c r="F44" s="17">
        <v>22.5</v>
      </c>
      <c r="G44" s="17">
        <v>40.4</v>
      </c>
      <c r="H44" s="17">
        <v>8.3000000000000007</v>
      </c>
      <c r="I44" s="17">
        <v>18.7</v>
      </c>
      <c r="J44" s="17">
        <v>12.3</v>
      </c>
      <c r="K44" s="17">
        <v>33.4</v>
      </c>
      <c r="L44" s="17">
        <v>23.3</v>
      </c>
      <c r="M44" s="17">
        <v>12.5</v>
      </c>
      <c r="N44" s="17">
        <v>25.2</v>
      </c>
      <c r="O44" s="13" t="s">
        <v>153</v>
      </c>
      <c r="P44" s="18">
        <v>20565481.5</v>
      </c>
      <c r="Q44" s="19">
        <v>385435.1</v>
      </c>
      <c r="R44" s="19">
        <v>12836998.1</v>
      </c>
      <c r="S44" s="19">
        <v>2298255.9</v>
      </c>
      <c r="T44" s="19">
        <v>10133776.800000001</v>
      </c>
      <c r="U44" s="19">
        <v>21837436.699999999</v>
      </c>
      <c r="V44" s="19">
        <v>2476596.2999999998</v>
      </c>
      <c r="W44" s="19">
        <v>9408614.1999999993</v>
      </c>
      <c r="X44" s="19">
        <v>5512987.5</v>
      </c>
      <c r="Y44" s="19">
        <v>8755336.8000000007</v>
      </c>
      <c r="Z44" s="19">
        <v>8978496.4000000004</v>
      </c>
      <c r="AA44" s="19">
        <v>2120587.7999999998</v>
      </c>
      <c r="AB44" s="20">
        <v>0</v>
      </c>
      <c r="AC44" s="13" t="s">
        <v>153</v>
      </c>
      <c r="AD44" s="21">
        <f t="shared" ref="AD44:AD75" si="14">P44/(B44*1000)</f>
        <v>460.07788590604025</v>
      </c>
      <c r="AE44" s="21">
        <f t="shared" ref="AE44:AE75" si="15">Q44/(C44*1000)</f>
        <v>770.87019999999995</v>
      </c>
      <c r="AF44" s="21">
        <f t="shared" ref="AF44:AF75" si="16">R44/(D44*1000)</f>
        <v>297.84218329466358</v>
      </c>
      <c r="AG44" s="21">
        <f t="shared" ref="AG44:AG75" si="17">S44/(E44*1000)</f>
        <v>267.23905813953485</v>
      </c>
      <c r="AH44" s="21">
        <f t="shared" ref="AH44:AH75" si="18">T44/(F44*1000)</f>
        <v>450.39008000000001</v>
      </c>
      <c r="AI44" s="21">
        <f t="shared" ref="AI44:AI75" si="19">U44/(G44*1000)</f>
        <v>540.53061138613862</v>
      </c>
      <c r="AJ44" s="21">
        <f t="shared" ref="AJ44:AJ75" si="20">V44/(H44*1000)</f>
        <v>298.38509638554217</v>
      </c>
      <c r="AK44" s="21">
        <f t="shared" ref="AK44:AK75" si="21">W44/(I44*1000)</f>
        <v>503.13444919786093</v>
      </c>
      <c r="AL44" s="21">
        <f t="shared" ref="AL44:AL75" si="22">X44/(J44*1000)</f>
        <v>448.21036585365852</v>
      </c>
      <c r="AM44" s="21">
        <f t="shared" ref="AM44:AM75" si="23">Y44/(K44*1000)</f>
        <v>262.13583233532938</v>
      </c>
      <c r="AN44" s="21">
        <f t="shared" si="13"/>
        <v>385.34319313304724</v>
      </c>
      <c r="AO44" s="21">
        <f t="shared" ref="AO44:AO75" si="24">AA44/(M44*1000)</f>
        <v>169.64702399999999</v>
      </c>
      <c r="AP44" s="21">
        <f t="shared" ref="AP44:AP75" si="25">AB44/(N44*1000)</f>
        <v>0</v>
      </c>
    </row>
    <row r="45" spans="1:42" ht="20.100000000000001" customHeight="1" x14ac:dyDescent="0.25">
      <c r="A45" s="13" t="s">
        <v>46</v>
      </c>
      <c r="B45" s="17">
        <v>90.9</v>
      </c>
      <c r="C45" s="17">
        <v>3</v>
      </c>
      <c r="D45" s="17">
        <v>25.2</v>
      </c>
      <c r="E45" s="17">
        <v>6.9</v>
      </c>
      <c r="F45" s="17">
        <v>45.5</v>
      </c>
      <c r="G45" s="17">
        <v>35.9</v>
      </c>
      <c r="H45" s="17">
        <v>2.9</v>
      </c>
      <c r="I45" s="17">
        <v>16.899999999999999</v>
      </c>
      <c r="J45" s="17">
        <v>7.9</v>
      </c>
      <c r="K45" s="17">
        <v>66.400000000000006</v>
      </c>
      <c r="L45" s="17">
        <v>31.2</v>
      </c>
      <c r="M45" s="17">
        <v>14.1</v>
      </c>
      <c r="N45" s="17">
        <v>41.5</v>
      </c>
      <c r="O45" s="13" t="s">
        <v>46</v>
      </c>
      <c r="P45" s="18">
        <v>12487705.1</v>
      </c>
      <c r="Q45" s="19">
        <v>2114342.7000000002</v>
      </c>
      <c r="R45" s="19">
        <v>4508438.0999999996</v>
      </c>
      <c r="S45" s="20">
        <v>3433329</v>
      </c>
      <c r="T45" s="19">
        <v>22906700.699999999</v>
      </c>
      <c r="U45" s="19">
        <v>27122531.300000001</v>
      </c>
      <c r="V45" s="19">
        <v>5513396.9000000004</v>
      </c>
      <c r="W45" s="19">
        <v>8431023.1999999993</v>
      </c>
      <c r="X45" s="19">
        <v>7342639.7000000002</v>
      </c>
      <c r="Y45" s="19">
        <v>18232588.699999999</v>
      </c>
      <c r="Z45" s="19">
        <v>12607199.699999999</v>
      </c>
      <c r="AA45" s="19">
        <v>2925521.7</v>
      </c>
      <c r="AB45" s="20">
        <v>21314</v>
      </c>
      <c r="AC45" s="13" t="s">
        <v>46</v>
      </c>
      <c r="AD45" s="21">
        <f t="shared" si="14"/>
        <v>137.37849394939494</v>
      </c>
      <c r="AE45" s="21">
        <f t="shared" si="15"/>
        <v>704.78090000000009</v>
      </c>
      <c r="AF45" s="21">
        <f t="shared" si="16"/>
        <v>178.90627380952378</v>
      </c>
      <c r="AG45" s="21">
        <f t="shared" si="17"/>
        <v>497.58391304347828</v>
      </c>
      <c r="AH45" s="21">
        <f t="shared" si="18"/>
        <v>503.44397142857139</v>
      </c>
      <c r="AI45" s="21">
        <f t="shared" si="19"/>
        <v>755.5022646239554</v>
      </c>
      <c r="AJ45" s="21">
        <f t="shared" si="20"/>
        <v>1901.1713448275864</v>
      </c>
      <c r="AK45" s="21">
        <f t="shared" si="21"/>
        <v>498.87711242603547</v>
      </c>
      <c r="AL45" s="21">
        <f t="shared" si="22"/>
        <v>929.44806329113931</v>
      </c>
      <c r="AM45" s="21">
        <f t="shared" si="23"/>
        <v>274.58717921686747</v>
      </c>
      <c r="AN45" s="21">
        <f t="shared" ref="AN45:AN76" si="26">Z45/(L45*1000)</f>
        <v>404.07691346153842</v>
      </c>
      <c r="AO45" s="21">
        <f t="shared" si="24"/>
        <v>207.48380851063831</v>
      </c>
      <c r="AP45" s="21">
        <f t="shared" si="25"/>
        <v>0.51359036144578318</v>
      </c>
    </row>
    <row r="46" spans="1:42" ht="20.100000000000001" customHeight="1" x14ac:dyDescent="0.25">
      <c r="A46" s="13" t="s">
        <v>47</v>
      </c>
      <c r="B46" s="17">
        <v>213.6</v>
      </c>
      <c r="C46" s="17">
        <v>3.5</v>
      </c>
      <c r="D46" s="17">
        <v>130.1</v>
      </c>
      <c r="E46" s="17">
        <v>37.4</v>
      </c>
      <c r="F46" s="17">
        <v>92.2</v>
      </c>
      <c r="G46" s="17">
        <v>232</v>
      </c>
      <c r="H46" s="17">
        <v>29.5</v>
      </c>
      <c r="I46" s="17">
        <v>93.8</v>
      </c>
      <c r="J46" s="17">
        <v>67.599999999999994</v>
      </c>
      <c r="K46" s="17">
        <v>89.1</v>
      </c>
      <c r="L46" s="17">
        <v>102.6</v>
      </c>
      <c r="M46" s="17">
        <v>64.099999999999994</v>
      </c>
      <c r="N46" s="17">
        <v>79.8</v>
      </c>
      <c r="O46" s="13" t="s">
        <v>47</v>
      </c>
      <c r="P46" s="18">
        <v>105831998.5</v>
      </c>
      <c r="Q46" s="19">
        <v>3407885.4</v>
      </c>
      <c r="R46" s="19">
        <v>90503140.799999997</v>
      </c>
      <c r="S46" s="19">
        <v>28102581.5</v>
      </c>
      <c r="T46" s="19">
        <v>39062968.899999999</v>
      </c>
      <c r="U46" s="19">
        <v>103684667.8</v>
      </c>
      <c r="V46" s="19">
        <v>14558105.199999999</v>
      </c>
      <c r="W46" s="19">
        <v>57999277.399999999</v>
      </c>
      <c r="X46" s="19">
        <v>45436430.200000003</v>
      </c>
      <c r="Y46" s="19">
        <v>25156852.5</v>
      </c>
      <c r="Z46" s="19">
        <v>46156532.600000001</v>
      </c>
      <c r="AA46" s="19">
        <v>10079957.5</v>
      </c>
      <c r="AB46" s="20">
        <v>0</v>
      </c>
      <c r="AC46" s="13" t="s">
        <v>47</v>
      </c>
      <c r="AD46" s="21">
        <f t="shared" si="14"/>
        <v>495.46815777153557</v>
      </c>
      <c r="AE46" s="21">
        <f t="shared" si="15"/>
        <v>973.68154285714286</v>
      </c>
      <c r="AF46" s="21">
        <f t="shared" si="16"/>
        <v>695.64289623366642</v>
      </c>
      <c r="AG46" s="21">
        <f t="shared" si="17"/>
        <v>751.40592245989308</v>
      </c>
      <c r="AH46" s="21">
        <f t="shared" si="18"/>
        <v>423.67645227765723</v>
      </c>
      <c r="AI46" s="21">
        <f t="shared" si="19"/>
        <v>446.91667155172411</v>
      </c>
      <c r="AJ46" s="21">
        <f t="shared" si="20"/>
        <v>493.49509152542373</v>
      </c>
      <c r="AK46" s="21">
        <f t="shared" si="21"/>
        <v>618.32918336886996</v>
      </c>
      <c r="AL46" s="21">
        <f t="shared" si="22"/>
        <v>672.13654142011842</v>
      </c>
      <c r="AM46" s="21">
        <f t="shared" si="23"/>
        <v>282.34402356902359</v>
      </c>
      <c r="AN46" s="21">
        <f t="shared" si="26"/>
        <v>449.86873879142303</v>
      </c>
      <c r="AO46" s="21">
        <f t="shared" si="24"/>
        <v>157.25362714508583</v>
      </c>
      <c r="AP46" s="21">
        <f t="shared" si="25"/>
        <v>0</v>
      </c>
    </row>
    <row r="47" spans="1:42" ht="20.100000000000001" customHeight="1" x14ac:dyDescent="0.25">
      <c r="A47" s="13" t="s">
        <v>48</v>
      </c>
      <c r="B47" s="17">
        <v>223.4</v>
      </c>
      <c r="C47" s="17">
        <v>35.299999999999997</v>
      </c>
      <c r="D47" s="17">
        <v>280.10000000000002</v>
      </c>
      <c r="E47" s="17">
        <v>52.6</v>
      </c>
      <c r="F47" s="17">
        <v>157.5</v>
      </c>
      <c r="G47" s="17">
        <v>290.5</v>
      </c>
      <c r="H47" s="17">
        <v>32.299999999999997</v>
      </c>
      <c r="I47" s="17">
        <v>117.4</v>
      </c>
      <c r="J47" s="17">
        <v>138.80000000000001</v>
      </c>
      <c r="K47" s="17">
        <v>160.30000000000001</v>
      </c>
      <c r="L47" s="17">
        <v>114.6</v>
      </c>
      <c r="M47" s="17">
        <v>55.5</v>
      </c>
      <c r="N47" s="17">
        <v>101.5</v>
      </c>
      <c r="O47" s="13" t="s">
        <v>48</v>
      </c>
      <c r="P47" s="18">
        <v>103402291.90000001</v>
      </c>
      <c r="Q47" s="20">
        <v>48220609</v>
      </c>
      <c r="R47" s="19">
        <v>388639823.10000002</v>
      </c>
      <c r="S47" s="19">
        <v>40244344.5</v>
      </c>
      <c r="T47" s="19">
        <v>118074052.09999999</v>
      </c>
      <c r="U47" s="19">
        <v>203346259.09999999</v>
      </c>
      <c r="V47" s="19">
        <v>16813377.800000001</v>
      </c>
      <c r="W47" s="19">
        <v>101069431.09999999</v>
      </c>
      <c r="X47" s="19">
        <v>114784613.40000001</v>
      </c>
      <c r="Y47" s="19">
        <v>55118246.5</v>
      </c>
      <c r="Z47" s="19">
        <v>57522490.899999999</v>
      </c>
      <c r="AA47" s="19">
        <v>16125691.5</v>
      </c>
      <c r="AB47" s="20">
        <v>8205</v>
      </c>
      <c r="AC47" s="13" t="s">
        <v>48</v>
      </c>
      <c r="AD47" s="21">
        <f t="shared" si="14"/>
        <v>462.85717054610569</v>
      </c>
      <c r="AE47" s="21">
        <f t="shared" si="15"/>
        <v>1366.0229178470254</v>
      </c>
      <c r="AF47" s="21">
        <f t="shared" si="16"/>
        <v>1387.5038311317387</v>
      </c>
      <c r="AG47" s="21">
        <f t="shared" si="17"/>
        <v>765.10160646387828</v>
      </c>
      <c r="AH47" s="21">
        <f t="shared" si="18"/>
        <v>749.67652126984126</v>
      </c>
      <c r="AI47" s="21">
        <f t="shared" si="19"/>
        <v>699.98712254733221</v>
      </c>
      <c r="AJ47" s="21">
        <f t="shared" si="20"/>
        <v>520.53801238390099</v>
      </c>
      <c r="AK47" s="21">
        <f t="shared" si="21"/>
        <v>860.89805025553653</v>
      </c>
      <c r="AL47" s="21">
        <f t="shared" si="22"/>
        <v>826.97848270893371</v>
      </c>
      <c r="AM47" s="21">
        <f t="shared" si="23"/>
        <v>343.84433250155956</v>
      </c>
      <c r="AN47" s="21">
        <f t="shared" si="26"/>
        <v>501.94145636998252</v>
      </c>
      <c r="AO47" s="21">
        <f t="shared" si="24"/>
        <v>290.553</v>
      </c>
      <c r="AP47" s="21">
        <f t="shared" si="25"/>
        <v>8.0837438423645325E-2</v>
      </c>
    </row>
    <row r="48" spans="1:42" ht="20.100000000000001" customHeight="1" x14ac:dyDescent="0.25">
      <c r="A48" s="13" t="s">
        <v>49</v>
      </c>
      <c r="B48" s="17">
        <v>36</v>
      </c>
      <c r="C48" s="17">
        <v>0.4</v>
      </c>
      <c r="D48" s="17">
        <v>65.599999999999994</v>
      </c>
      <c r="E48" s="17">
        <v>9.6999999999999993</v>
      </c>
      <c r="F48" s="17">
        <v>18.600000000000001</v>
      </c>
      <c r="G48" s="17">
        <v>53.3</v>
      </c>
      <c r="H48" s="17">
        <v>4.5</v>
      </c>
      <c r="I48" s="17">
        <v>17.899999999999999</v>
      </c>
      <c r="J48" s="17">
        <v>14.2</v>
      </c>
      <c r="K48" s="17">
        <v>26.7</v>
      </c>
      <c r="L48" s="17">
        <v>20.5</v>
      </c>
      <c r="M48" s="17">
        <v>11.5</v>
      </c>
      <c r="N48" s="17">
        <v>25.4</v>
      </c>
      <c r="O48" s="13" t="s">
        <v>49</v>
      </c>
      <c r="P48" s="18">
        <v>32335313.5</v>
      </c>
      <c r="Q48" s="20">
        <v>173035</v>
      </c>
      <c r="R48" s="19">
        <v>48193557.600000001</v>
      </c>
      <c r="S48" s="19">
        <v>5599280.5999999996</v>
      </c>
      <c r="T48" s="20">
        <v>15946070</v>
      </c>
      <c r="U48" s="19">
        <v>17043274.699999999</v>
      </c>
      <c r="V48" s="19">
        <v>1831914.8</v>
      </c>
      <c r="W48" s="19">
        <v>7182557.7999999998</v>
      </c>
      <c r="X48" s="19">
        <v>15736851.300000001</v>
      </c>
      <c r="Y48" s="19">
        <v>5998025.0999999996</v>
      </c>
      <c r="Z48" s="19">
        <v>6504455.4000000004</v>
      </c>
      <c r="AA48" s="19">
        <v>3105266.6</v>
      </c>
      <c r="AB48" s="20">
        <v>0</v>
      </c>
      <c r="AC48" s="13" t="s">
        <v>49</v>
      </c>
      <c r="AD48" s="21">
        <f t="shared" si="14"/>
        <v>898.20315277777775</v>
      </c>
      <c r="AE48" s="21">
        <f t="shared" si="15"/>
        <v>432.58749999999998</v>
      </c>
      <c r="AF48" s="21">
        <f t="shared" si="16"/>
        <v>734.65789024390244</v>
      </c>
      <c r="AG48" s="21">
        <f t="shared" si="17"/>
        <v>577.24542268041239</v>
      </c>
      <c r="AH48" s="21">
        <f t="shared" si="18"/>
        <v>857.31559139784952</v>
      </c>
      <c r="AI48" s="21">
        <f t="shared" si="19"/>
        <v>319.76125140712946</v>
      </c>
      <c r="AJ48" s="21">
        <f t="shared" si="20"/>
        <v>407.09217777777781</v>
      </c>
      <c r="AK48" s="21">
        <f t="shared" si="21"/>
        <v>401.26021229050281</v>
      </c>
      <c r="AL48" s="21">
        <f t="shared" si="22"/>
        <v>1108.2289647887324</v>
      </c>
      <c r="AM48" s="21">
        <f t="shared" si="23"/>
        <v>224.64513483146067</v>
      </c>
      <c r="AN48" s="21">
        <f t="shared" si="26"/>
        <v>317.29050731707321</v>
      </c>
      <c r="AO48" s="21">
        <f t="shared" si="24"/>
        <v>270.02318260869566</v>
      </c>
      <c r="AP48" s="21">
        <f t="shared" si="25"/>
        <v>0</v>
      </c>
    </row>
    <row r="49" spans="1:42" ht="20.100000000000001" customHeight="1" x14ac:dyDescent="0.25">
      <c r="A49" s="13" t="s">
        <v>50</v>
      </c>
      <c r="B49" s="17">
        <v>73.400000000000006</v>
      </c>
      <c r="C49" s="17">
        <v>0.2</v>
      </c>
      <c r="D49" s="17">
        <v>60.6</v>
      </c>
      <c r="E49" s="17">
        <v>8.1</v>
      </c>
      <c r="F49" s="17">
        <v>27.4</v>
      </c>
      <c r="G49" s="17">
        <v>50.1</v>
      </c>
      <c r="H49" s="17">
        <v>3</v>
      </c>
      <c r="I49" s="17">
        <v>21.2</v>
      </c>
      <c r="J49" s="17">
        <v>17.8</v>
      </c>
      <c r="K49" s="17">
        <v>30.5</v>
      </c>
      <c r="L49" s="17">
        <v>26.6</v>
      </c>
      <c r="M49" s="17">
        <v>10.3</v>
      </c>
      <c r="N49" s="17">
        <v>33.700000000000003</v>
      </c>
      <c r="O49" s="13" t="s">
        <v>50</v>
      </c>
      <c r="P49" s="18">
        <v>26248803.100000001</v>
      </c>
      <c r="Q49" s="19">
        <v>153333.70000000001</v>
      </c>
      <c r="R49" s="19">
        <v>42394208.399999999</v>
      </c>
      <c r="S49" s="19">
        <v>8514987.0999999996</v>
      </c>
      <c r="T49" s="19">
        <v>21470120.800000001</v>
      </c>
      <c r="U49" s="19">
        <v>18654801.199999999</v>
      </c>
      <c r="V49" s="19">
        <v>1947899.9</v>
      </c>
      <c r="W49" s="19">
        <v>12510566.199999999</v>
      </c>
      <c r="X49" s="19">
        <v>13184357.5</v>
      </c>
      <c r="Y49" s="19">
        <v>8150252.2999999998</v>
      </c>
      <c r="Z49" s="20">
        <v>9544366</v>
      </c>
      <c r="AA49" s="20">
        <v>1994868</v>
      </c>
      <c r="AB49" s="20">
        <v>0</v>
      </c>
      <c r="AC49" s="13" t="s">
        <v>50</v>
      </c>
      <c r="AD49" s="21">
        <f t="shared" si="14"/>
        <v>357.61312125340601</v>
      </c>
      <c r="AE49" s="21">
        <f t="shared" si="15"/>
        <v>766.66850000000011</v>
      </c>
      <c r="AF49" s="21">
        <f t="shared" si="16"/>
        <v>699.57439603960393</v>
      </c>
      <c r="AG49" s="21">
        <f t="shared" si="17"/>
        <v>1051.2329753086419</v>
      </c>
      <c r="AH49" s="21">
        <f t="shared" si="18"/>
        <v>783.58105109489054</v>
      </c>
      <c r="AI49" s="21">
        <f t="shared" si="19"/>
        <v>372.35132135728543</v>
      </c>
      <c r="AJ49" s="21">
        <f t="shared" si="20"/>
        <v>649.29996666666659</v>
      </c>
      <c r="AK49" s="21">
        <f t="shared" si="21"/>
        <v>590.12104716981128</v>
      </c>
      <c r="AL49" s="21">
        <f t="shared" si="22"/>
        <v>740.69424157303376</v>
      </c>
      <c r="AM49" s="21">
        <f t="shared" si="23"/>
        <v>267.22138688524592</v>
      </c>
      <c r="AN49" s="21">
        <f t="shared" si="26"/>
        <v>358.81075187969924</v>
      </c>
      <c r="AO49" s="21">
        <f t="shared" si="24"/>
        <v>193.67650485436894</v>
      </c>
      <c r="AP49" s="21">
        <f t="shared" si="25"/>
        <v>0</v>
      </c>
    </row>
    <row r="50" spans="1:42" ht="20.100000000000001" customHeight="1" x14ac:dyDescent="0.25">
      <c r="A50" s="13" t="s">
        <v>51</v>
      </c>
      <c r="B50" s="17">
        <v>172</v>
      </c>
      <c r="C50" s="17">
        <v>39.5</v>
      </c>
      <c r="D50" s="17">
        <v>310</v>
      </c>
      <c r="E50" s="17">
        <v>45.4</v>
      </c>
      <c r="F50" s="17">
        <v>174.5</v>
      </c>
      <c r="G50" s="17">
        <v>314.3</v>
      </c>
      <c r="H50" s="17">
        <v>38.9</v>
      </c>
      <c r="I50" s="17">
        <v>126.1</v>
      </c>
      <c r="J50" s="17">
        <v>152</v>
      </c>
      <c r="K50" s="17">
        <v>159.6</v>
      </c>
      <c r="L50" s="17">
        <v>102.6</v>
      </c>
      <c r="M50" s="17">
        <v>61.5</v>
      </c>
      <c r="N50" s="17">
        <v>110.4</v>
      </c>
      <c r="O50" s="13" t="s">
        <v>51</v>
      </c>
      <c r="P50" s="18">
        <v>139096635.69999999</v>
      </c>
      <c r="Q50" s="19">
        <v>399853434.39999998</v>
      </c>
      <c r="R50" s="19">
        <v>361555714.30000001</v>
      </c>
      <c r="S50" s="19">
        <v>45651737.200000003</v>
      </c>
      <c r="T50" s="19">
        <v>165771669.69999999</v>
      </c>
      <c r="U50" s="19">
        <v>256229520.59999999</v>
      </c>
      <c r="V50" s="19">
        <v>16165952.199999999</v>
      </c>
      <c r="W50" s="19">
        <v>124149458.90000001</v>
      </c>
      <c r="X50" s="19">
        <v>181206578.5</v>
      </c>
      <c r="Y50" s="19">
        <v>51469850.799999997</v>
      </c>
      <c r="Z50" s="19">
        <v>46544322.5</v>
      </c>
      <c r="AA50" s="19">
        <v>24501816.800000001</v>
      </c>
      <c r="AB50" s="20">
        <v>0</v>
      </c>
      <c r="AC50" s="13" t="s">
        <v>51</v>
      </c>
      <c r="AD50" s="21">
        <f t="shared" si="14"/>
        <v>808.70137034883714</v>
      </c>
      <c r="AE50" s="21">
        <f t="shared" si="15"/>
        <v>10122.871756962024</v>
      </c>
      <c r="AF50" s="21">
        <f t="shared" si="16"/>
        <v>1166.3087558064517</v>
      </c>
      <c r="AG50" s="21">
        <f t="shared" si="17"/>
        <v>1005.5448722466961</v>
      </c>
      <c r="AH50" s="21">
        <f t="shared" si="18"/>
        <v>949.98091518624631</v>
      </c>
      <c r="AI50" s="21">
        <f t="shared" si="19"/>
        <v>815.23869105949723</v>
      </c>
      <c r="AJ50" s="21">
        <f t="shared" si="20"/>
        <v>415.57717737789199</v>
      </c>
      <c r="AK50" s="21">
        <f t="shared" si="21"/>
        <v>984.53179143536875</v>
      </c>
      <c r="AL50" s="21">
        <f t="shared" si="22"/>
        <v>1192.1485427631578</v>
      </c>
      <c r="AM50" s="21">
        <f t="shared" si="23"/>
        <v>322.49279949874688</v>
      </c>
      <c r="AN50" s="21">
        <f t="shared" si="26"/>
        <v>453.64836744639376</v>
      </c>
      <c r="AO50" s="21">
        <f t="shared" si="24"/>
        <v>398.40352520325206</v>
      </c>
      <c r="AP50" s="21">
        <f t="shared" si="25"/>
        <v>0</v>
      </c>
    </row>
    <row r="51" spans="1:42" ht="20.100000000000001" customHeight="1" x14ac:dyDescent="0.25">
      <c r="A51" s="13" t="s">
        <v>52</v>
      </c>
      <c r="B51" s="17">
        <v>83.2</v>
      </c>
      <c r="C51" s="17">
        <v>9.1999999999999993</v>
      </c>
      <c r="D51" s="17">
        <v>154.30000000000001</v>
      </c>
      <c r="E51" s="17">
        <v>17.399999999999999</v>
      </c>
      <c r="F51" s="17">
        <v>48</v>
      </c>
      <c r="G51" s="17">
        <v>120.4</v>
      </c>
      <c r="H51" s="17">
        <v>12.3</v>
      </c>
      <c r="I51" s="17">
        <v>53.2</v>
      </c>
      <c r="J51" s="17">
        <v>43.2</v>
      </c>
      <c r="K51" s="17">
        <v>67.5</v>
      </c>
      <c r="L51" s="17">
        <v>50.6</v>
      </c>
      <c r="M51" s="17">
        <v>23.9</v>
      </c>
      <c r="N51" s="17">
        <v>49.7</v>
      </c>
      <c r="O51" s="13" t="s">
        <v>52</v>
      </c>
      <c r="P51" s="18">
        <v>43541606.899999999</v>
      </c>
      <c r="Q51" s="19">
        <v>127709618.40000001</v>
      </c>
      <c r="R51" s="20">
        <v>98577381</v>
      </c>
      <c r="S51" s="19">
        <v>10332517.699999999</v>
      </c>
      <c r="T51" s="19">
        <v>28319730.800000001</v>
      </c>
      <c r="U51" s="19">
        <v>54022268.399999999</v>
      </c>
      <c r="V51" s="19">
        <v>4948936.3</v>
      </c>
      <c r="W51" s="20">
        <v>34516442</v>
      </c>
      <c r="X51" s="19">
        <v>43075304.200000003</v>
      </c>
      <c r="Y51" s="19">
        <v>17393057.5</v>
      </c>
      <c r="Z51" s="19">
        <v>24110302.699999999</v>
      </c>
      <c r="AA51" s="19">
        <v>6890887.0999999996</v>
      </c>
      <c r="AB51" s="20">
        <v>0</v>
      </c>
      <c r="AC51" s="13" t="s">
        <v>52</v>
      </c>
      <c r="AD51" s="21">
        <f t="shared" si="14"/>
        <v>523.33662139423075</v>
      </c>
      <c r="AE51" s="21">
        <f t="shared" si="15"/>
        <v>13881.480260869566</v>
      </c>
      <c r="AF51" s="21">
        <f t="shared" si="16"/>
        <v>638.86831497083608</v>
      </c>
      <c r="AG51" s="21">
        <f t="shared" si="17"/>
        <v>593.82285632183903</v>
      </c>
      <c r="AH51" s="21">
        <f t="shared" si="18"/>
        <v>589.99439166666673</v>
      </c>
      <c r="AI51" s="21">
        <f t="shared" si="19"/>
        <v>448.68993687707638</v>
      </c>
      <c r="AJ51" s="21">
        <f t="shared" si="20"/>
        <v>402.35254471544715</v>
      </c>
      <c r="AK51" s="21">
        <f t="shared" si="21"/>
        <v>648.80530075187971</v>
      </c>
      <c r="AL51" s="21">
        <f t="shared" si="22"/>
        <v>997.11352314814826</v>
      </c>
      <c r="AM51" s="21">
        <f t="shared" si="23"/>
        <v>257.67492592592595</v>
      </c>
      <c r="AN51" s="21">
        <f t="shared" si="26"/>
        <v>476.48819565217389</v>
      </c>
      <c r="AO51" s="21">
        <f t="shared" si="24"/>
        <v>288.3216359832636</v>
      </c>
      <c r="AP51" s="21">
        <f t="shared" si="25"/>
        <v>0</v>
      </c>
    </row>
    <row r="52" spans="1:42" ht="20.100000000000001" customHeight="1" x14ac:dyDescent="0.25">
      <c r="A52" s="13" t="s">
        <v>53</v>
      </c>
      <c r="B52" s="17">
        <v>75</v>
      </c>
      <c r="C52" s="17">
        <v>0.5</v>
      </c>
      <c r="D52" s="17">
        <v>109.2</v>
      </c>
      <c r="E52" s="17">
        <v>11.2</v>
      </c>
      <c r="F52" s="17">
        <v>49.3</v>
      </c>
      <c r="G52" s="17">
        <v>95.4</v>
      </c>
      <c r="H52" s="17">
        <v>8.9</v>
      </c>
      <c r="I52" s="17">
        <v>31.6</v>
      </c>
      <c r="J52" s="17">
        <v>38</v>
      </c>
      <c r="K52" s="17">
        <v>43</v>
      </c>
      <c r="L52" s="17">
        <v>35.1</v>
      </c>
      <c r="M52" s="17">
        <v>17.600000000000001</v>
      </c>
      <c r="N52" s="17">
        <v>37</v>
      </c>
      <c r="O52" s="13" t="s">
        <v>53</v>
      </c>
      <c r="P52" s="18">
        <v>28404551.199999999</v>
      </c>
      <c r="Q52" s="19">
        <v>379080.8</v>
      </c>
      <c r="R52" s="19">
        <v>62479783.200000003</v>
      </c>
      <c r="S52" s="19">
        <v>10647333.1</v>
      </c>
      <c r="T52" s="19">
        <v>21027402.199999999</v>
      </c>
      <c r="U52" s="19">
        <v>35728654.399999999</v>
      </c>
      <c r="V52" s="19">
        <v>3895885.7</v>
      </c>
      <c r="W52" s="19">
        <v>15222859.9</v>
      </c>
      <c r="X52" s="19">
        <v>28209664.899999999</v>
      </c>
      <c r="Y52" s="19">
        <v>10710568.9</v>
      </c>
      <c r="Z52" s="19">
        <v>13205819.199999999</v>
      </c>
      <c r="AA52" s="19">
        <v>3613855.9</v>
      </c>
      <c r="AB52" s="19">
        <v>287439.09999999998</v>
      </c>
      <c r="AC52" s="13" t="s">
        <v>53</v>
      </c>
      <c r="AD52" s="21">
        <f t="shared" si="14"/>
        <v>378.72734933333334</v>
      </c>
      <c r="AE52" s="21">
        <f t="shared" si="15"/>
        <v>758.16160000000002</v>
      </c>
      <c r="AF52" s="21">
        <f t="shared" si="16"/>
        <v>572.15918681318681</v>
      </c>
      <c r="AG52" s="21">
        <f t="shared" si="17"/>
        <v>950.65474107142859</v>
      </c>
      <c r="AH52" s="21">
        <f t="shared" si="18"/>
        <v>426.51931440162269</v>
      </c>
      <c r="AI52" s="21">
        <f t="shared" si="19"/>
        <v>374.5141970649895</v>
      </c>
      <c r="AJ52" s="21">
        <f t="shared" si="20"/>
        <v>437.73996629213485</v>
      </c>
      <c r="AK52" s="21">
        <f t="shared" si="21"/>
        <v>481.73607278481012</v>
      </c>
      <c r="AL52" s="21">
        <f t="shared" si="22"/>
        <v>742.35960263157892</v>
      </c>
      <c r="AM52" s="21">
        <f t="shared" si="23"/>
        <v>249.08299767441861</v>
      </c>
      <c r="AN52" s="21">
        <f t="shared" si="26"/>
        <v>376.2341652421652</v>
      </c>
      <c r="AO52" s="21">
        <f t="shared" si="24"/>
        <v>205.33272159090907</v>
      </c>
      <c r="AP52" s="21">
        <f t="shared" si="25"/>
        <v>7.7686243243243238</v>
      </c>
    </row>
    <row r="53" spans="1:42" ht="20.100000000000001" customHeight="1" x14ac:dyDescent="0.25">
      <c r="A53" s="13" t="s">
        <v>54</v>
      </c>
      <c r="B53" s="17">
        <v>66.900000000000006</v>
      </c>
      <c r="C53" s="17">
        <v>1.2</v>
      </c>
      <c r="D53" s="17">
        <v>117.6</v>
      </c>
      <c r="E53" s="17">
        <v>21</v>
      </c>
      <c r="F53" s="17">
        <v>32.1</v>
      </c>
      <c r="G53" s="17">
        <v>116.8</v>
      </c>
      <c r="H53" s="17">
        <v>10.8</v>
      </c>
      <c r="I53" s="17">
        <v>39.6</v>
      </c>
      <c r="J53" s="17">
        <v>39.9</v>
      </c>
      <c r="K53" s="17">
        <v>55.8</v>
      </c>
      <c r="L53" s="17">
        <v>45.5</v>
      </c>
      <c r="M53" s="17">
        <v>26.1</v>
      </c>
      <c r="N53" s="17">
        <v>52</v>
      </c>
      <c r="O53" s="13" t="s">
        <v>54</v>
      </c>
      <c r="P53" s="18">
        <v>24554696.199999999</v>
      </c>
      <c r="Q53" s="19">
        <v>739555.5</v>
      </c>
      <c r="R53" s="19">
        <v>80787392.900000006</v>
      </c>
      <c r="S53" s="19">
        <v>10545176.300000001</v>
      </c>
      <c r="T53" s="19">
        <v>13372753.9</v>
      </c>
      <c r="U53" s="19">
        <v>38100195.299999997</v>
      </c>
      <c r="V53" s="19">
        <v>4211908.5999999996</v>
      </c>
      <c r="W53" s="19">
        <v>22670669.699999999</v>
      </c>
      <c r="X53" s="19">
        <v>26922259.199999999</v>
      </c>
      <c r="Y53" s="19">
        <v>12105783.300000001</v>
      </c>
      <c r="Z53" s="19">
        <v>16820896.600000001</v>
      </c>
      <c r="AA53" s="19">
        <v>5867026.0999999996</v>
      </c>
      <c r="AB53" s="20">
        <v>0</v>
      </c>
      <c r="AC53" s="13" t="s">
        <v>54</v>
      </c>
      <c r="AD53" s="21">
        <f t="shared" si="14"/>
        <v>367.03581763826605</v>
      </c>
      <c r="AE53" s="21">
        <f t="shared" si="15"/>
        <v>616.29624999999999</v>
      </c>
      <c r="AF53" s="21">
        <f t="shared" si="16"/>
        <v>686.96762670068028</v>
      </c>
      <c r="AG53" s="21">
        <f t="shared" si="17"/>
        <v>502.15125238095243</v>
      </c>
      <c r="AH53" s="21">
        <f t="shared" si="18"/>
        <v>416.59669470404987</v>
      </c>
      <c r="AI53" s="21">
        <f t="shared" si="19"/>
        <v>326.20030222602736</v>
      </c>
      <c r="AJ53" s="21">
        <f t="shared" si="20"/>
        <v>389.99153703703701</v>
      </c>
      <c r="AK53" s="21">
        <f t="shared" si="21"/>
        <v>572.49165909090902</v>
      </c>
      <c r="AL53" s="21">
        <f t="shared" si="22"/>
        <v>674.74333834586469</v>
      </c>
      <c r="AM53" s="21">
        <f t="shared" si="23"/>
        <v>216.94952150537637</v>
      </c>
      <c r="AN53" s="21">
        <f t="shared" si="26"/>
        <v>369.69003516483519</v>
      </c>
      <c r="AO53" s="21">
        <f t="shared" si="24"/>
        <v>224.79027203065132</v>
      </c>
      <c r="AP53" s="21">
        <f t="shared" si="25"/>
        <v>0</v>
      </c>
    </row>
    <row r="54" spans="1:42" ht="20.100000000000001" customHeight="1" x14ac:dyDescent="0.25">
      <c r="A54" s="13" t="s">
        <v>55</v>
      </c>
      <c r="B54" s="17">
        <v>75.599999999999994</v>
      </c>
      <c r="C54" s="17">
        <v>1.2</v>
      </c>
      <c r="D54" s="17">
        <v>302.5</v>
      </c>
      <c r="E54" s="17">
        <v>39.4</v>
      </c>
      <c r="F54" s="17">
        <v>154</v>
      </c>
      <c r="G54" s="17">
        <v>371.3</v>
      </c>
      <c r="H54" s="17">
        <v>25.5</v>
      </c>
      <c r="I54" s="17">
        <v>116.1</v>
      </c>
      <c r="J54" s="17">
        <v>179.9</v>
      </c>
      <c r="K54" s="17">
        <v>117.9</v>
      </c>
      <c r="L54" s="17">
        <v>107.2</v>
      </c>
      <c r="M54" s="17">
        <v>54.8</v>
      </c>
      <c r="N54" s="17">
        <v>105.4</v>
      </c>
      <c r="O54" s="13" t="s">
        <v>55</v>
      </c>
      <c r="P54" s="18">
        <v>46345194</v>
      </c>
      <c r="Q54" s="20">
        <v>1201488</v>
      </c>
      <c r="R54" s="19">
        <v>342440906.5</v>
      </c>
      <c r="S54" s="19">
        <v>41825650.399999999</v>
      </c>
      <c r="T54" s="19">
        <v>64027704.700000003</v>
      </c>
      <c r="U54" s="19">
        <v>180184785.90000001</v>
      </c>
      <c r="V54" s="19">
        <v>11119739.800000001</v>
      </c>
      <c r="W54" s="19">
        <v>104083593.40000001</v>
      </c>
      <c r="X54" s="19">
        <v>160192709.5</v>
      </c>
      <c r="Y54" s="19">
        <v>35887243.5</v>
      </c>
      <c r="Z54" s="20">
        <v>48741148</v>
      </c>
      <c r="AA54" s="19">
        <v>17532071.699999999</v>
      </c>
      <c r="AB54" s="20">
        <v>0</v>
      </c>
      <c r="AC54" s="13" t="s">
        <v>55</v>
      </c>
      <c r="AD54" s="21">
        <f t="shared" si="14"/>
        <v>613.03166666666664</v>
      </c>
      <c r="AE54" s="21">
        <f t="shared" si="15"/>
        <v>1001.24</v>
      </c>
      <c r="AF54" s="21">
        <f t="shared" si="16"/>
        <v>1132.0360545454546</v>
      </c>
      <c r="AG54" s="21">
        <f t="shared" si="17"/>
        <v>1061.5647309644669</v>
      </c>
      <c r="AH54" s="21">
        <f t="shared" si="18"/>
        <v>415.76431623376624</v>
      </c>
      <c r="AI54" s="21">
        <f t="shared" si="19"/>
        <v>485.28086695394563</v>
      </c>
      <c r="AJ54" s="21">
        <f t="shared" si="20"/>
        <v>436.06822745098043</v>
      </c>
      <c r="AK54" s="21">
        <f t="shared" si="21"/>
        <v>896.49951248923344</v>
      </c>
      <c r="AL54" s="21">
        <f t="shared" si="22"/>
        <v>890.4541939966648</v>
      </c>
      <c r="AM54" s="21">
        <f t="shared" si="23"/>
        <v>304.38713740458013</v>
      </c>
      <c r="AN54" s="21">
        <f t="shared" si="26"/>
        <v>454.67488805970152</v>
      </c>
      <c r="AO54" s="21">
        <f t="shared" si="24"/>
        <v>319.92831569343065</v>
      </c>
      <c r="AP54" s="21">
        <f t="shared" si="25"/>
        <v>0</v>
      </c>
    </row>
    <row r="55" spans="1:42" ht="20.100000000000001" customHeight="1" x14ac:dyDescent="0.25">
      <c r="A55" s="13" t="s">
        <v>56</v>
      </c>
      <c r="B55" s="17">
        <v>192.2</v>
      </c>
      <c r="C55" s="17">
        <v>46.3</v>
      </c>
      <c r="D55" s="17">
        <v>122.5</v>
      </c>
      <c r="E55" s="17">
        <v>30.3</v>
      </c>
      <c r="F55" s="17">
        <v>70.099999999999994</v>
      </c>
      <c r="G55" s="17">
        <v>156.5</v>
      </c>
      <c r="H55" s="17">
        <v>13.5</v>
      </c>
      <c r="I55" s="17">
        <v>82.4</v>
      </c>
      <c r="J55" s="17">
        <v>61.4</v>
      </c>
      <c r="K55" s="17">
        <v>84.8</v>
      </c>
      <c r="L55" s="17">
        <v>73.900000000000006</v>
      </c>
      <c r="M55" s="17">
        <v>27.7</v>
      </c>
      <c r="N55" s="17">
        <v>60.7</v>
      </c>
      <c r="O55" s="13" t="s">
        <v>56</v>
      </c>
      <c r="P55" s="18">
        <v>70018467.299999997</v>
      </c>
      <c r="Q55" s="19">
        <v>286365062.10000002</v>
      </c>
      <c r="R55" s="19">
        <v>96034768.400000006</v>
      </c>
      <c r="S55" s="19">
        <v>28825832.899999999</v>
      </c>
      <c r="T55" s="19">
        <v>49623938.899999999</v>
      </c>
      <c r="U55" s="19">
        <v>59173016.299999997</v>
      </c>
      <c r="V55" s="19">
        <v>8116602.2000000002</v>
      </c>
      <c r="W55" s="19">
        <v>50012665.399999999</v>
      </c>
      <c r="X55" s="20">
        <v>38730223</v>
      </c>
      <c r="Y55" s="19">
        <v>21419650.5</v>
      </c>
      <c r="Z55" s="20">
        <v>27240483</v>
      </c>
      <c r="AA55" s="19">
        <v>6115503.0999999996</v>
      </c>
      <c r="AB55" s="20">
        <v>0</v>
      </c>
      <c r="AC55" s="13" t="s">
        <v>56</v>
      </c>
      <c r="AD55" s="21">
        <f t="shared" si="14"/>
        <v>364.3000379812695</v>
      </c>
      <c r="AE55" s="21">
        <f t="shared" si="15"/>
        <v>6184.9905421166313</v>
      </c>
      <c r="AF55" s="21">
        <f t="shared" si="16"/>
        <v>783.9572930612245</v>
      </c>
      <c r="AG55" s="21">
        <f t="shared" si="17"/>
        <v>951.34762046204617</v>
      </c>
      <c r="AH55" s="21">
        <f t="shared" si="18"/>
        <v>707.9021241084165</v>
      </c>
      <c r="AI55" s="21">
        <f t="shared" si="19"/>
        <v>378.10234057507984</v>
      </c>
      <c r="AJ55" s="21">
        <f t="shared" si="20"/>
        <v>601.22979259259262</v>
      </c>
      <c r="AK55" s="21">
        <f t="shared" si="21"/>
        <v>606.94982281553393</v>
      </c>
      <c r="AL55" s="21">
        <f t="shared" si="22"/>
        <v>630.78539087947888</v>
      </c>
      <c r="AM55" s="21">
        <f t="shared" si="23"/>
        <v>252.59021816037736</v>
      </c>
      <c r="AN55" s="21">
        <f t="shared" si="26"/>
        <v>368.61276048714478</v>
      </c>
      <c r="AO55" s="21">
        <f t="shared" si="24"/>
        <v>220.77628519855594</v>
      </c>
      <c r="AP55" s="21">
        <f t="shared" si="25"/>
        <v>0</v>
      </c>
    </row>
    <row r="56" spans="1:42" ht="20.100000000000001" customHeight="1" x14ac:dyDescent="0.25">
      <c r="A56" s="13" t="s">
        <v>57</v>
      </c>
      <c r="B56" s="17">
        <v>125.7</v>
      </c>
      <c r="C56" s="17">
        <v>0.6</v>
      </c>
      <c r="D56" s="17">
        <v>96.4</v>
      </c>
      <c r="E56" s="17">
        <v>13.6</v>
      </c>
      <c r="F56" s="17">
        <v>64.3</v>
      </c>
      <c r="G56" s="17">
        <v>117.8</v>
      </c>
      <c r="H56" s="17">
        <v>10.9</v>
      </c>
      <c r="I56" s="17">
        <v>45.4</v>
      </c>
      <c r="J56" s="17">
        <v>40.9</v>
      </c>
      <c r="K56" s="17">
        <v>48.8</v>
      </c>
      <c r="L56" s="17">
        <v>37.5</v>
      </c>
      <c r="M56" s="17">
        <v>17.899999999999999</v>
      </c>
      <c r="N56" s="17">
        <v>39.200000000000003</v>
      </c>
      <c r="O56" s="13" t="s">
        <v>57</v>
      </c>
      <c r="P56" s="18">
        <v>46533004.200000003</v>
      </c>
      <c r="Q56" s="19">
        <v>227597.6</v>
      </c>
      <c r="R56" s="19">
        <v>68563788.400000006</v>
      </c>
      <c r="S56" s="19">
        <v>11093284.699999999</v>
      </c>
      <c r="T56" s="19">
        <v>33769458.299999997</v>
      </c>
      <c r="U56" s="19">
        <v>54235955.200000003</v>
      </c>
      <c r="V56" s="19">
        <v>4827063.0999999996</v>
      </c>
      <c r="W56" s="19">
        <v>25513922.199999999</v>
      </c>
      <c r="X56" s="19">
        <v>43170542.299999997</v>
      </c>
      <c r="Y56" s="19">
        <v>12035353.699999999</v>
      </c>
      <c r="Z56" s="19">
        <v>17556943.699999999</v>
      </c>
      <c r="AA56" s="19">
        <v>4590993.5</v>
      </c>
      <c r="AB56" s="20">
        <v>0</v>
      </c>
      <c r="AC56" s="13" t="s">
        <v>57</v>
      </c>
      <c r="AD56" s="21">
        <f t="shared" si="14"/>
        <v>370.19096420047737</v>
      </c>
      <c r="AE56" s="21">
        <f t="shared" si="15"/>
        <v>379.32933333333335</v>
      </c>
      <c r="AF56" s="21">
        <f t="shared" si="16"/>
        <v>711.24261825726148</v>
      </c>
      <c r="AG56" s="21">
        <f t="shared" si="17"/>
        <v>815.68269852941171</v>
      </c>
      <c r="AH56" s="21">
        <f t="shared" si="18"/>
        <v>525.18597667185065</v>
      </c>
      <c r="AI56" s="21">
        <f t="shared" si="19"/>
        <v>460.4070899830221</v>
      </c>
      <c r="AJ56" s="21">
        <f t="shared" si="20"/>
        <v>442.84982568807334</v>
      </c>
      <c r="AK56" s="21">
        <f t="shared" si="21"/>
        <v>561.98066519823783</v>
      </c>
      <c r="AL56" s="21">
        <f t="shared" si="22"/>
        <v>1055.5144816625916</v>
      </c>
      <c r="AM56" s="21">
        <f t="shared" si="23"/>
        <v>246.62610040983606</v>
      </c>
      <c r="AN56" s="21">
        <f t="shared" si="26"/>
        <v>468.18516533333332</v>
      </c>
      <c r="AO56" s="21">
        <f t="shared" si="24"/>
        <v>256.48008379888267</v>
      </c>
      <c r="AP56" s="21">
        <f t="shared" si="25"/>
        <v>0</v>
      </c>
    </row>
    <row r="57" spans="1:42" ht="20.100000000000001" customHeight="1" x14ac:dyDescent="0.25">
      <c r="A57" s="13" t="s">
        <v>58</v>
      </c>
      <c r="B57" s="17">
        <v>91.9</v>
      </c>
      <c r="C57" s="17">
        <v>16.3</v>
      </c>
      <c r="D57" s="17">
        <v>297.89999999999998</v>
      </c>
      <c r="E57" s="17">
        <v>40.299999999999997</v>
      </c>
      <c r="F57" s="17">
        <v>113.1</v>
      </c>
      <c r="G57" s="17">
        <v>265.60000000000002</v>
      </c>
      <c r="H57" s="17">
        <v>32.1</v>
      </c>
      <c r="I57" s="17">
        <v>126.1</v>
      </c>
      <c r="J57" s="17">
        <v>145.1</v>
      </c>
      <c r="K57" s="17">
        <v>122.8</v>
      </c>
      <c r="L57" s="17">
        <v>101.5</v>
      </c>
      <c r="M57" s="17">
        <v>48.5</v>
      </c>
      <c r="N57" s="17">
        <v>102.6</v>
      </c>
      <c r="O57" s="13" t="s">
        <v>58</v>
      </c>
      <c r="P57" s="18">
        <v>63762398.299999997</v>
      </c>
      <c r="Q57" s="19">
        <v>202101367.80000001</v>
      </c>
      <c r="R57" s="19">
        <v>302639217.39999998</v>
      </c>
      <c r="S57" s="19">
        <v>47255014.100000001</v>
      </c>
      <c r="T57" s="19">
        <v>81797361.099999994</v>
      </c>
      <c r="U57" s="19">
        <v>132780406.8</v>
      </c>
      <c r="V57" s="19">
        <v>13815641.6</v>
      </c>
      <c r="W57" s="19">
        <v>105625878.3</v>
      </c>
      <c r="X57" s="19">
        <v>164169290.69999999</v>
      </c>
      <c r="Y57" s="19">
        <v>37643291.5</v>
      </c>
      <c r="Z57" s="19">
        <v>45683334.399999999</v>
      </c>
      <c r="AA57" s="19">
        <v>13052812.699999999</v>
      </c>
      <c r="AB57" s="20">
        <v>0</v>
      </c>
      <c r="AC57" s="13" t="s">
        <v>58</v>
      </c>
      <c r="AD57" s="21">
        <f t="shared" si="14"/>
        <v>693.82370293797601</v>
      </c>
      <c r="AE57" s="21">
        <f t="shared" si="15"/>
        <v>12398.8569202454</v>
      </c>
      <c r="AF57" s="21">
        <f t="shared" si="16"/>
        <v>1015.9087526015441</v>
      </c>
      <c r="AG57" s="21">
        <f t="shared" si="17"/>
        <v>1172.5809950372209</v>
      </c>
      <c r="AH57" s="21">
        <f t="shared" si="18"/>
        <v>723.2304252873563</v>
      </c>
      <c r="AI57" s="21">
        <f t="shared" si="19"/>
        <v>499.92623042168674</v>
      </c>
      <c r="AJ57" s="21">
        <f t="shared" si="20"/>
        <v>430.39381931464175</v>
      </c>
      <c r="AK57" s="21">
        <f t="shared" si="21"/>
        <v>837.63583108643934</v>
      </c>
      <c r="AL57" s="21">
        <f t="shared" si="22"/>
        <v>1131.4217139903515</v>
      </c>
      <c r="AM57" s="21">
        <f t="shared" si="23"/>
        <v>306.54146172638434</v>
      </c>
      <c r="AN57" s="21">
        <f t="shared" si="26"/>
        <v>450.08211231527093</v>
      </c>
      <c r="AO57" s="21">
        <f t="shared" si="24"/>
        <v>269.13015876288659</v>
      </c>
      <c r="AP57" s="21">
        <f t="shared" si="25"/>
        <v>0</v>
      </c>
    </row>
    <row r="58" spans="1:42" ht="20.100000000000001" customHeight="1" x14ac:dyDescent="0.25">
      <c r="A58" s="13" t="s">
        <v>59</v>
      </c>
      <c r="B58" s="17">
        <v>155.1</v>
      </c>
      <c r="C58" s="17">
        <v>6.5</v>
      </c>
      <c r="D58" s="17">
        <v>167.3</v>
      </c>
      <c r="E58" s="17">
        <v>44.4</v>
      </c>
      <c r="F58" s="17">
        <v>87.3</v>
      </c>
      <c r="G58" s="17">
        <v>203.6</v>
      </c>
      <c r="H58" s="17">
        <v>18.3</v>
      </c>
      <c r="I58" s="17">
        <v>101.5</v>
      </c>
      <c r="J58" s="17">
        <v>65.900000000000006</v>
      </c>
      <c r="K58" s="17">
        <v>111.6</v>
      </c>
      <c r="L58" s="17">
        <v>88</v>
      </c>
      <c r="M58" s="17">
        <v>44.2</v>
      </c>
      <c r="N58" s="17">
        <v>78.099999999999994</v>
      </c>
      <c r="O58" s="13" t="s">
        <v>59</v>
      </c>
      <c r="P58" s="18">
        <v>89667479.200000003</v>
      </c>
      <c r="Q58" s="20">
        <v>16330196</v>
      </c>
      <c r="R58" s="19">
        <v>130927123.8</v>
      </c>
      <c r="S58" s="19">
        <v>49025432.200000003</v>
      </c>
      <c r="T58" s="19">
        <v>46939935.399999999</v>
      </c>
      <c r="U58" s="19">
        <v>78378001.700000003</v>
      </c>
      <c r="V58" s="19">
        <v>7004972.7999999998</v>
      </c>
      <c r="W58" s="19">
        <v>53682969.299999997</v>
      </c>
      <c r="X58" s="19">
        <v>45870876.200000003</v>
      </c>
      <c r="Y58" s="19">
        <v>23798863.600000001</v>
      </c>
      <c r="Z58" s="19">
        <v>34614222.600000001</v>
      </c>
      <c r="AA58" s="19">
        <v>7269350.5999999996</v>
      </c>
      <c r="AB58" s="20">
        <v>0</v>
      </c>
      <c r="AC58" s="13" t="s">
        <v>59</v>
      </c>
      <c r="AD58" s="21">
        <f t="shared" si="14"/>
        <v>578.12688072211483</v>
      </c>
      <c r="AE58" s="21">
        <f t="shared" si="15"/>
        <v>2512.3378461538459</v>
      </c>
      <c r="AF58" s="21">
        <f t="shared" si="16"/>
        <v>782.58890496114759</v>
      </c>
      <c r="AG58" s="21">
        <f t="shared" si="17"/>
        <v>1104.1764009009009</v>
      </c>
      <c r="AH58" s="21">
        <f t="shared" si="18"/>
        <v>537.68539977090495</v>
      </c>
      <c r="AI58" s="21">
        <f t="shared" si="19"/>
        <v>384.96071561886055</v>
      </c>
      <c r="AJ58" s="21">
        <f t="shared" si="20"/>
        <v>382.7853989071038</v>
      </c>
      <c r="AK58" s="21">
        <f t="shared" si="21"/>
        <v>528.89624926108377</v>
      </c>
      <c r="AL58" s="21">
        <f t="shared" si="22"/>
        <v>696.06792412746586</v>
      </c>
      <c r="AM58" s="21">
        <f t="shared" si="23"/>
        <v>213.25146594982081</v>
      </c>
      <c r="AN58" s="21">
        <f t="shared" si="26"/>
        <v>393.34343863636366</v>
      </c>
      <c r="AO58" s="21">
        <f t="shared" si="24"/>
        <v>164.46494570135746</v>
      </c>
      <c r="AP58" s="21">
        <f t="shared" si="25"/>
        <v>0</v>
      </c>
    </row>
    <row r="59" spans="1:42" ht="20.100000000000001" customHeight="1" x14ac:dyDescent="0.25">
      <c r="A59" s="13" t="s">
        <v>60</v>
      </c>
      <c r="B59" s="17">
        <v>68.2</v>
      </c>
      <c r="C59" s="17">
        <v>2.2999999999999998</v>
      </c>
      <c r="D59" s="17">
        <v>133</v>
      </c>
      <c r="E59" s="17">
        <v>16.2</v>
      </c>
      <c r="F59" s="17">
        <v>42.6</v>
      </c>
      <c r="G59" s="17">
        <v>80.8</v>
      </c>
      <c r="H59" s="17">
        <v>10.6</v>
      </c>
      <c r="I59" s="17">
        <v>40.4</v>
      </c>
      <c r="J59" s="17">
        <v>39.1</v>
      </c>
      <c r="K59" s="17">
        <v>47.5</v>
      </c>
      <c r="L59" s="17">
        <v>41.9</v>
      </c>
      <c r="M59" s="17">
        <v>18.100000000000001</v>
      </c>
      <c r="N59" s="17">
        <v>42.6</v>
      </c>
      <c r="O59" s="13" t="s">
        <v>60</v>
      </c>
      <c r="P59" s="18">
        <v>23383753.5</v>
      </c>
      <c r="Q59" s="19">
        <v>9347916.1999999993</v>
      </c>
      <c r="R59" s="20">
        <v>78603875</v>
      </c>
      <c r="S59" s="19">
        <v>12571301.800000001</v>
      </c>
      <c r="T59" s="19">
        <v>20890544.100000001</v>
      </c>
      <c r="U59" s="19">
        <v>36455628.299999997</v>
      </c>
      <c r="V59" s="20">
        <v>2405896</v>
      </c>
      <c r="W59" s="19">
        <v>31678147.300000001</v>
      </c>
      <c r="X59" s="19">
        <v>31360113.199999999</v>
      </c>
      <c r="Y59" s="19">
        <v>13955234.800000001</v>
      </c>
      <c r="Z59" s="20">
        <v>14516676</v>
      </c>
      <c r="AA59" s="19">
        <v>4766585.5</v>
      </c>
      <c r="AB59" s="20">
        <v>0</v>
      </c>
      <c r="AC59" s="13" t="s">
        <v>60</v>
      </c>
      <c r="AD59" s="21">
        <f t="shared" si="14"/>
        <v>342.87028592375367</v>
      </c>
      <c r="AE59" s="21">
        <f t="shared" si="15"/>
        <v>4064.3113913043476</v>
      </c>
      <c r="AF59" s="21">
        <f t="shared" si="16"/>
        <v>591.00657894736844</v>
      </c>
      <c r="AG59" s="21">
        <f t="shared" si="17"/>
        <v>776.00628395061733</v>
      </c>
      <c r="AH59" s="21">
        <f t="shared" si="18"/>
        <v>490.38835915492962</v>
      </c>
      <c r="AI59" s="21">
        <f t="shared" si="19"/>
        <v>451.1835185643564</v>
      </c>
      <c r="AJ59" s="21">
        <f t="shared" si="20"/>
        <v>226.97132075471697</v>
      </c>
      <c r="AK59" s="21">
        <f t="shared" si="21"/>
        <v>784.11255693069313</v>
      </c>
      <c r="AL59" s="21">
        <f t="shared" si="22"/>
        <v>802.04893094629153</v>
      </c>
      <c r="AM59" s="21">
        <f t="shared" si="23"/>
        <v>293.79441684210531</v>
      </c>
      <c r="AN59" s="21">
        <f t="shared" si="26"/>
        <v>346.46004773269692</v>
      </c>
      <c r="AO59" s="21">
        <f t="shared" si="24"/>
        <v>263.34726519337016</v>
      </c>
      <c r="AP59" s="21">
        <f t="shared" si="25"/>
        <v>0</v>
      </c>
    </row>
    <row r="60" spans="1:42" ht="20.100000000000001" customHeight="1" x14ac:dyDescent="0.25">
      <c r="A60" s="13" t="s">
        <v>61</v>
      </c>
      <c r="B60" s="17">
        <v>48.9</v>
      </c>
      <c r="C60" s="17">
        <v>1</v>
      </c>
      <c r="D60" s="17">
        <v>57.4</v>
      </c>
      <c r="E60" s="17">
        <v>12.8</v>
      </c>
      <c r="F60" s="17">
        <v>19.5</v>
      </c>
      <c r="G60" s="17">
        <v>61.2</v>
      </c>
      <c r="H60" s="17">
        <v>6</v>
      </c>
      <c r="I60" s="17">
        <v>25.7</v>
      </c>
      <c r="J60" s="17">
        <v>22.5</v>
      </c>
      <c r="K60" s="17">
        <v>34.6</v>
      </c>
      <c r="L60" s="17">
        <v>31.4</v>
      </c>
      <c r="M60" s="17">
        <v>11.6</v>
      </c>
      <c r="N60" s="17">
        <v>35.6</v>
      </c>
      <c r="O60" s="13" t="s">
        <v>61</v>
      </c>
      <c r="P60" s="18">
        <v>20107422</v>
      </c>
      <c r="Q60" s="19">
        <v>1376110.9</v>
      </c>
      <c r="R60" s="19">
        <v>40159386.600000001</v>
      </c>
      <c r="S60" s="19">
        <v>10331662.1</v>
      </c>
      <c r="T60" s="19">
        <v>8917671.8000000007</v>
      </c>
      <c r="U60" s="20">
        <v>20034201</v>
      </c>
      <c r="V60" s="19">
        <v>1756926.6</v>
      </c>
      <c r="W60" s="19">
        <v>23095555.199999999</v>
      </c>
      <c r="X60" s="19">
        <v>12406081.1</v>
      </c>
      <c r="Y60" s="19">
        <v>8949045.1999999993</v>
      </c>
      <c r="Z60" s="19">
        <v>12348922.800000001</v>
      </c>
      <c r="AA60" s="19">
        <v>2408536.4</v>
      </c>
      <c r="AB60" s="20">
        <v>0</v>
      </c>
      <c r="AC60" s="13" t="s">
        <v>61</v>
      </c>
      <c r="AD60" s="21">
        <f t="shared" si="14"/>
        <v>411.19472392638039</v>
      </c>
      <c r="AE60" s="21">
        <f t="shared" si="15"/>
        <v>1376.1108999999999</v>
      </c>
      <c r="AF60" s="21">
        <f t="shared" si="16"/>
        <v>699.64088153310104</v>
      </c>
      <c r="AG60" s="21">
        <f t="shared" si="17"/>
        <v>807.16110156249999</v>
      </c>
      <c r="AH60" s="21">
        <f t="shared" si="18"/>
        <v>457.31650256410262</v>
      </c>
      <c r="AI60" s="21">
        <f t="shared" si="19"/>
        <v>327.3562254901961</v>
      </c>
      <c r="AJ60" s="21">
        <f t="shared" si="20"/>
        <v>292.8211</v>
      </c>
      <c r="AK60" s="21">
        <f t="shared" si="21"/>
        <v>898.65973540856032</v>
      </c>
      <c r="AL60" s="21">
        <f t="shared" si="22"/>
        <v>551.38138222222221</v>
      </c>
      <c r="AM60" s="21">
        <f t="shared" si="23"/>
        <v>258.64292485549129</v>
      </c>
      <c r="AN60" s="21">
        <f t="shared" si="26"/>
        <v>393.27779617834398</v>
      </c>
      <c r="AO60" s="21">
        <f t="shared" si="24"/>
        <v>207.63244827586206</v>
      </c>
      <c r="AP60" s="21">
        <f t="shared" si="25"/>
        <v>0</v>
      </c>
    </row>
    <row r="61" spans="1:42" ht="20.100000000000001" customHeight="1" x14ac:dyDescent="0.25">
      <c r="A61" s="13" t="s">
        <v>62</v>
      </c>
      <c r="B61" s="17">
        <v>84.4</v>
      </c>
      <c r="C61" s="17">
        <v>32.700000000000003</v>
      </c>
      <c r="D61" s="17">
        <v>434</v>
      </c>
      <c r="E61" s="17">
        <v>63.9</v>
      </c>
      <c r="F61" s="17">
        <v>129.9</v>
      </c>
      <c r="G61" s="17">
        <v>429.3</v>
      </c>
      <c r="H61" s="17">
        <v>40.299999999999997</v>
      </c>
      <c r="I61" s="17">
        <v>142.30000000000001</v>
      </c>
      <c r="J61" s="17">
        <v>148.5</v>
      </c>
      <c r="K61" s="17">
        <v>164.6</v>
      </c>
      <c r="L61" s="17">
        <v>133</v>
      </c>
      <c r="M61" s="17">
        <v>66.599999999999994</v>
      </c>
      <c r="N61" s="17">
        <v>151.69999999999999</v>
      </c>
      <c r="O61" s="13" t="s">
        <v>62</v>
      </c>
      <c r="P61" s="18">
        <v>48932052.399999999</v>
      </c>
      <c r="Q61" s="19">
        <v>26995401.600000001</v>
      </c>
      <c r="R61" s="19">
        <v>554674546.39999998</v>
      </c>
      <c r="S61" s="19">
        <v>69461575.200000003</v>
      </c>
      <c r="T61" s="19">
        <v>103765012.90000001</v>
      </c>
      <c r="U61" s="19">
        <v>329398020.69999999</v>
      </c>
      <c r="V61" s="19">
        <v>25115708.100000001</v>
      </c>
      <c r="W61" s="19">
        <v>192515244.30000001</v>
      </c>
      <c r="X61" s="19">
        <v>214232758.40000001</v>
      </c>
      <c r="Y61" s="19">
        <v>57762512.100000001</v>
      </c>
      <c r="Z61" s="19">
        <v>76326631.400000006</v>
      </c>
      <c r="AA61" s="19">
        <v>28029979.100000001</v>
      </c>
      <c r="AB61" s="20">
        <v>0</v>
      </c>
      <c r="AC61" s="13" t="s">
        <v>62</v>
      </c>
      <c r="AD61" s="21">
        <f t="shared" si="14"/>
        <v>579.76365402843601</v>
      </c>
      <c r="AE61" s="21">
        <f t="shared" si="15"/>
        <v>825.54744954128432</v>
      </c>
      <c r="AF61" s="21">
        <f t="shared" si="16"/>
        <v>1278.0519502304146</v>
      </c>
      <c r="AG61" s="21">
        <f t="shared" si="17"/>
        <v>1087.0356056338028</v>
      </c>
      <c r="AH61" s="21">
        <f t="shared" si="18"/>
        <v>798.80687374903778</v>
      </c>
      <c r="AI61" s="21">
        <f t="shared" si="19"/>
        <v>767.29098695550897</v>
      </c>
      <c r="AJ61" s="21">
        <f t="shared" si="20"/>
        <v>623.21856327543424</v>
      </c>
      <c r="AK61" s="21">
        <f t="shared" si="21"/>
        <v>1352.8829536191147</v>
      </c>
      <c r="AL61" s="21">
        <f t="shared" si="22"/>
        <v>1442.6448377104377</v>
      </c>
      <c r="AM61" s="21">
        <f t="shared" si="23"/>
        <v>350.92656196840829</v>
      </c>
      <c r="AN61" s="21">
        <f t="shared" si="26"/>
        <v>573.88444661654137</v>
      </c>
      <c r="AO61" s="21">
        <f t="shared" si="24"/>
        <v>420.87055705705706</v>
      </c>
      <c r="AP61" s="21">
        <f t="shared" si="25"/>
        <v>0</v>
      </c>
    </row>
    <row r="62" spans="1:42" ht="20.100000000000001" customHeight="1" x14ac:dyDescent="0.25">
      <c r="A62" s="13" t="s">
        <v>141</v>
      </c>
      <c r="B62" s="17">
        <v>74</v>
      </c>
      <c r="C62" s="17">
        <v>12.9</v>
      </c>
      <c r="D62" s="17">
        <v>73.099999999999994</v>
      </c>
      <c r="E62" s="17">
        <v>17.600000000000001</v>
      </c>
      <c r="F62" s="17">
        <v>69.2</v>
      </c>
      <c r="G62" s="17">
        <v>104.9</v>
      </c>
      <c r="H62" s="17">
        <v>14.4</v>
      </c>
      <c r="I62" s="17">
        <v>71.2</v>
      </c>
      <c r="J62" s="17">
        <v>52.9</v>
      </c>
      <c r="K62" s="17">
        <v>55.7</v>
      </c>
      <c r="L62" s="17">
        <v>49.4</v>
      </c>
      <c r="M62" s="17">
        <v>35.799999999999997</v>
      </c>
      <c r="N62" s="17">
        <v>51.6</v>
      </c>
      <c r="O62" s="13" t="s">
        <v>141</v>
      </c>
      <c r="P62" s="18">
        <v>44602389.399999999</v>
      </c>
      <c r="Q62" s="19">
        <v>130773850.5</v>
      </c>
      <c r="R62" s="19">
        <v>133105812.59999999</v>
      </c>
      <c r="S62" s="19">
        <v>27912620.199999999</v>
      </c>
      <c r="T62" s="19">
        <v>63518440.899999999</v>
      </c>
      <c r="U62" s="19">
        <v>132777254.59999999</v>
      </c>
      <c r="V62" s="19">
        <v>10482552.199999999</v>
      </c>
      <c r="W62" s="19">
        <v>100933864.5</v>
      </c>
      <c r="X62" s="20">
        <v>168494079</v>
      </c>
      <c r="Y62" s="19">
        <v>28772371.100000001</v>
      </c>
      <c r="Z62" s="19">
        <v>24547739.100000001</v>
      </c>
      <c r="AA62" s="19">
        <v>6650318.5</v>
      </c>
      <c r="AB62" s="20">
        <v>0</v>
      </c>
      <c r="AC62" s="13" t="s">
        <v>141</v>
      </c>
      <c r="AD62" s="21">
        <f t="shared" si="14"/>
        <v>602.73499189189192</v>
      </c>
      <c r="AE62" s="21">
        <f t="shared" si="15"/>
        <v>10137.507790697675</v>
      </c>
      <c r="AF62" s="21">
        <f t="shared" si="16"/>
        <v>1820.8729493844048</v>
      </c>
      <c r="AG62" s="21">
        <f t="shared" si="17"/>
        <v>1585.9443295454546</v>
      </c>
      <c r="AH62" s="21">
        <f t="shared" si="18"/>
        <v>917.89654479768785</v>
      </c>
      <c r="AI62" s="21">
        <f t="shared" si="19"/>
        <v>1265.7507588179217</v>
      </c>
      <c r="AJ62" s="21">
        <f t="shared" si="20"/>
        <v>727.95501388888886</v>
      </c>
      <c r="AK62" s="21">
        <f t="shared" si="21"/>
        <v>1417.6104564606742</v>
      </c>
      <c r="AL62" s="21">
        <f t="shared" si="22"/>
        <v>3185.1432703213609</v>
      </c>
      <c r="AM62" s="21">
        <f t="shared" si="23"/>
        <v>516.55962477558353</v>
      </c>
      <c r="AN62" s="21">
        <f t="shared" si="26"/>
        <v>496.91779554655875</v>
      </c>
      <c r="AO62" s="21">
        <f t="shared" si="24"/>
        <v>185.76308659217878</v>
      </c>
      <c r="AP62" s="21">
        <f t="shared" si="25"/>
        <v>0</v>
      </c>
    </row>
    <row r="63" spans="1:42" ht="20.100000000000001" customHeight="1" x14ac:dyDescent="0.25">
      <c r="A63" s="13" t="s">
        <v>154</v>
      </c>
      <c r="B63" s="17">
        <v>8.4</v>
      </c>
      <c r="C63" s="17">
        <v>212.3</v>
      </c>
      <c r="D63" s="17">
        <v>36.799999999999997</v>
      </c>
      <c r="E63" s="17">
        <v>42.3</v>
      </c>
      <c r="F63" s="17">
        <v>118.4</v>
      </c>
      <c r="G63" s="17">
        <v>101.2</v>
      </c>
      <c r="H63" s="17">
        <v>13.6</v>
      </c>
      <c r="I63" s="17">
        <v>102.8</v>
      </c>
      <c r="J63" s="17">
        <v>67.8</v>
      </c>
      <c r="K63" s="17">
        <v>69.2</v>
      </c>
      <c r="L63" s="17">
        <v>58.7</v>
      </c>
      <c r="M63" s="17">
        <v>25.5</v>
      </c>
      <c r="N63" s="17">
        <v>57.8</v>
      </c>
      <c r="O63" s="13" t="s">
        <v>154</v>
      </c>
      <c r="P63" s="18">
        <v>8035516.9000000004</v>
      </c>
      <c r="Q63" s="19">
        <v>2132945301.0999999</v>
      </c>
      <c r="R63" s="19">
        <v>63554473.799999997</v>
      </c>
      <c r="S63" s="20">
        <v>88996396</v>
      </c>
      <c r="T63" s="19">
        <v>161018593.90000001</v>
      </c>
      <c r="U63" s="19">
        <v>96147650.5</v>
      </c>
      <c r="V63" s="19">
        <v>15702955.199999999</v>
      </c>
      <c r="W63" s="19">
        <v>217215132.80000001</v>
      </c>
      <c r="X63" s="19">
        <v>185747937.69999999</v>
      </c>
      <c r="Y63" s="19">
        <v>45970870.399999999</v>
      </c>
      <c r="Z63" s="19">
        <v>62450556.299999997</v>
      </c>
      <c r="AA63" s="19">
        <v>19793953.199999999</v>
      </c>
      <c r="AB63" s="20">
        <v>0</v>
      </c>
      <c r="AC63" s="13" t="s">
        <v>154</v>
      </c>
      <c r="AD63" s="21">
        <f t="shared" si="14"/>
        <v>956.60915476190485</v>
      </c>
      <c r="AE63" s="21">
        <f t="shared" si="15"/>
        <v>10046.845506829957</v>
      </c>
      <c r="AF63" s="21">
        <f t="shared" si="16"/>
        <v>1727.0237445652174</v>
      </c>
      <c r="AG63" s="21">
        <f t="shared" si="17"/>
        <v>2103.9337115839244</v>
      </c>
      <c r="AH63" s="21">
        <f t="shared" si="18"/>
        <v>1359.9543403716216</v>
      </c>
      <c r="AI63" s="21">
        <f t="shared" si="19"/>
        <v>950.07559782608701</v>
      </c>
      <c r="AJ63" s="21">
        <f t="shared" si="20"/>
        <v>1154.6290588235292</v>
      </c>
      <c r="AK63" s="21">
        <f t="shared" si="21"/>
        <v>2112.9876731517511</v>
      </c>
      <c r="AL63" s="21">
        <f t="shared" si="22"/>
        <v>2739.645098820059</v>
      </c>
      <c r="AM63" s="21">
        <f t="shared" si="23"/>
        <v>664.3189364161849</v>
      </c>
      <c r="AN63" s="21">
        <f t="shared" si="26"/>
        <v>1063.8936337308346</v>
      </c>
      <c r="AO63" s="21">
        <f t="shared" si="24"/>
        <v>776.23345882352942</v>
      </c>
      <c r="AP63" s="21">
        <f t="shared" si="25"/>
        <v>0</v>
      </c>
    </row>
    <row r="64" spans="1:42" ht="20.100000000000001" customHeight="1" x14ac:dyDescent="0.25">
      <c r="A64" s="13" t="s">
        <v>63</v>
      </c>
      <c r="B64" s="17">
        <v>4.9000000000000004</v>
      </c>
      <c r="C64" s="17">
        <v>71.7</v>
      </c>
      <c r="D64" s="17">
        <v>14.3</v>
      </c>
      <c r="E64" s="17">
        <v>21.8</v>
      </c>
      <c r="F64" s="17">
        <v>74.3</v>
      </c>
      <c r="G64" s="17">
        <v>22.9</v>
      </c>
      <c r="H64" s="17">
        <v>5.4</v>
      </c>
      <c r="I64" s="17">
        <v>51.1</v>
      </c>
      <c r="J64" s="17">
        <v>29.4</v>
      </c>
      <c r="K64" s="17">
        <v>25.8</v>
      </c>
      <c r="L64" s="17">
        <v>16.899999999999999</v>
      </c>
      <c r="M64" s="17">
        <v>9.4</v>
      </c>
      <c r="N64" s="17">
        <v>27.8</v>
      </c>
      <c r="O64" s="13" t="s">
        <v>63</v>
      </c>
      <c r="P64" s="18">
        <v>2012545.8</v>
      </c>
      <c r="Q64" s="19">
        <v>997211368.5</v>
      </c>
      <c r="R64" s="19">
        <v>36048204.600000001</v>
      </c>
      <c r="S64" s="19">
        <v>31489476.600000001</v>
      </c>
      <c r="T64" s="19">
        <v>213167067.69999999</v>
      </c>
      <c r="U64" s="19">
        <v>170313233.5</v>
      </c>
      <c r="V64" s="19">
        <v>8650073.5</v>
      </c>
      <c r="W64" s="19">
        <v>124233836.40000001</v>
      </c>
      <c r="X64" s="19">
        <v>121613373.3</v>
      </c>
      <c r="Y64" s="19">
        <v>18387207.800000001</v>
      </c>
      <c r="Z64" s="19">
        <v>26737657.399999999</v>
      </c>
      <c r="AA64" s="19">
        <v>8682703.5999999996</v>
      </c>
      <c r="AB64" s="20">
        <v>0</v>
      </c>
      <c r="AC64" s="13" t="s">
        <v>63</v>
      </c>
      <c r="AD64" s="21">
        <f t="shared" si="14"/>
        <v>410.72363265306126</v>
      </c>
      <c r="AE64" s="21">
        <f t="shared" si="15"/>
        <v>13908.108347280335</v>
      </c>
      <c r="AF64" s="21">
        <f t="shared" si="16"/>
        <v>2520.8534685314685</v>
      </c>
      <c r="AG64" s="21">
        <f t="shared" si="17"/>
        <v>1444.4714036697249</v>
      </c>
      <c r="AH64" s="21">
        <f t="shared" si="18"/>
        <v>2869.0049488559889</v>
      </c>
      <c r="AI64" s="21">
        <f t="shared" si="19"/>
        <v>7437.2591048034938</v>
      </c>
      <c r="AJ64" s="21">
        <f t="shared" si="20"/>
        <v>1601.865462962963</v>
      </c>
      <c r="AK64" s="21">
        <f t="shared" si="21"/>
        <v>2431.1905362035227</v>
      </c>
      <c r="AL64" s="21">
        <f t="shared" si="22"/>
        <v>4136.5092959183676</v>
      </c>
      <c r="AM64" s="21">
        <f t="shared" si="23"/>
        <v>712.68247286821713</v>
      </c>
      <c r="AN64" s="21">
        <f t="shared" si="26"/>
        <v>1582.1099053254436</v>
      </c>
      <c r="AO64" s="21">
        <f t="shared" si="24"/>
        <v>923.69187234042545</v>
      </c>
      <c r="AP64" s="21">
        <f t="shared" si="25"/>
        <v>0</v>
      </c>
    </row>
    <row r="65" spans="1:42" ht="20.100000000000001" customHeight="1" x14ac:dyDescent="0.25">
      <c r="A65" s="13" t="s">
        <v>64</v>
      </c>
      <c r="B65" s="17">
        <v>125.3</v>
      </c>
      <c r="C65" s="17">
        <v>18.899999999999999</v>
      </c>
      <c r="D65" s="17">
        <v>388.3</v>
      </c>
      <c r="E65" s="17">
        <v>43.1</v>
      </c>
      <c r="F65" s="17">
        <v>130.69999999999999</v>
      </c>
      <c r="G65" s="17">
        <v>282.89999999999998</v>
      </c>
      <c r="H65" s="17">
        <v>24.6</v>
      </c>
      <c r="I65" s="17">
        <v>128.30000000000001</v>
      </c>
      <c r="J65" s="17">
        <v>110.4</v>
      </c>
      <c r="K65" s="17">
        <v>136.30000000000001</v>
      </c>
      <c r="L65" s="17">
        <v>104</v>
      </c>
      <c r="M65" s="17">
        <v>53.8</v>
      </c>
      <c r="N65" s="17">
        <v>100.9</v>
      </c>
      <c r="O65" s="13" t="s">
        <v>64</v>
      </c>
      <c r="P65" s="18">
        <v>81134895.200000003</v>
      </c>
      <c r="Q65" s="20">
        <v>28745540</v>
      </c>
      <c r="R65" s="19">
        <v>435437863.69999999</v>
      </c>
      <c r="S65" s="19">
        <v>39425965.399999999</v>
      </c>
      <c r="T65" s="19">
        <v>77626973.700000003</v>
      </c>
      <c r="U65" s="19">
        <v>141898408.09999999</v>
      </c>
      <c r="V65" s="19">
        <v>8941260.0999999996</v>
      </c>
      <c r="W65" s="19">
        <v>109377806.2</v>
      </c>
      <c r="X65" s="19">
        <v>120284700.7</v>
      </c>
      <c r="Y65" s="20">
        <v>38802181</v>
      </c>
      <c r="Z65" s="20">
        <v>54980494</v>
      </c>
      <c r="AA65" s="19">
        <v>14382671.9</v>
      </c>
      <c r="AB65" s="20">
        <v>0</v>
      </c>
      <c r="AC65" s="13" t="s">
        <v>64</v>
      </c>
      <c r="AD65" s="21">
        <f t="shared" si="14"/>
        <v>647.52510135674379</v>
      </c>
      <c r="AE65" s="21">
        <f t="shared" si="15"/>
        <v>1520.9280423280422</v>
      </c>
      <c r="AF65" s="21">
        <f t="shared" si="16"/>
        <v>1121.3954769508111</v>
      </c>
      <c r="AG65" s="21">
        <f t="shared" si="17"/>
        <v>914.75557772621801</v>
      </c>
      <c r="AH65" s="21">
        <f t="shared" si="18"/>
        <v>593.93246901300699</v>
      </c>
      <c r="AI65" s="21">
        <f t="shared" si="19"/>
        <v>501.58504100388831</v>
      </c>
      <c r="AJ65" s="21">
        <f t="shared" si="20"/>
        <v>363.46585772357724</v>
      </c>
      <c r="AK65" s="21">
        <f t="shared" si="21"/>
        <v>852.51602650038967</v>
      </c>
      <c r="AL65" s="21">
        <f t="shared" si="22"/>
        <v>1089.5353324275363</v>
      </c>
      <c r="AM65" s="21">
        <f t="shared" si="23"/>
        <v>284.68217901687456</v>
      </c>
      <c r="AN65" s="21">
        <f t="shared" si="26"/>
        <v>528.65859615384613</v>
      </c>
      <c r="AO65" s="21">
        <f t="shared" si="24"/>
        <v>267.33590892193308</v>
      </c>
      <c r="AP65" s="21">
        <f t="shared" si="25"/>
        <v>0</v>
      </c>
    </row>
    <row r="66" spans="1:42" ht="20.100000000000001" customHeight="1" x14ac:dyDescent="0.25">
      <c r="A66" s="13" t="s">
        <v>65</v>
      </c>
      <c r="B66" s="17">
        <v>13</v>
      </c>
      <c r="C66" s="17">
        <v>0.7</v>
      </c>
      <c r="D66" s="17">
        <v>4.7</v>
      </c>
      <c r="E66" s="17">
        <v>2.2000000000000002</v>
      </c>
      <c r="F66" s="17">
        <v>8.4</v>
      </c>
      <c r="G66" s="17">
        <v>15.2</v>
      </c>
      <c r="H66" s="17">
        <v>2.4</v>
      </c>
      <c r="I66" s="17">
        <v>5.0999999999999996</v>
      </c>
      <c r="J66" s="17">
        <v>3.9</v>
      </c>
      <c r="K66" s="17">
        <v>12.6</v>
      </c>
      <c r="L66" s="17">
        <v>7.7</v>
      </c>
      <c r="M66" s="17">
        <v>3.9</v>
      </c>
      <c r="N66" s="17">
        <v>10.9</v>
      </c>
      <c r="O66" s="13" t="s">
        <v>65</v>
      </c>
      <c r="P66" s="18">
        <v>7132458.0999999996</v>
      </c>
      <c r="Q66" s="19">
        <v>439394.7</v>
      </c>
      <c r="R66" s="19">
        <v>2292911.4</v>
      </c>
      <c r="S66" s="19">
        <v>1549331.8</v>
      </c>
      <c r="T66" s="19">
        <v>4963845.5999999996</v>
      </c>
      <c r="U66" s="19">
        <v>5520080.9000000004</v>
      </c>
      <c r="V66" s="19">
        <v>642116.9</v>
      </c>
      <c r="W66" s="19">
        <v>2072921.6</v>
      </c>
      <c r="X66" s="19">
        <v>2942387.8</v>
      </c>
      <c r="Y66" s="19">
        <v>4003158.3</v>
      </c>
      <c r="Z66" s="19">
        <v>2805006.6</v>
      </c>
      <c r="AA66" s="20">
        <v>886686</v>
      </c>
      <c r="AB66" s="20">
        <v>0</v>
      </c>
      <c r="AC66" s="13" t="s">
        <v>65</v>
      </c>
      <c r="AD66" s="21">
        <f t="shared" si="14"/>
        <v>548.65062307692301</v>
      </c>
      <c r="AE66" s="21">
        <f t="shared" si="15"/>
        <v>627.70671428571427</v>
      </c>
      <c r="AF66" s="21">
        <f t="shared" si="16"/>
        <v>487.85348936170209</v>
      </c>
      <c r="AG66" s="21">
        <f t="shared" si="17"/>
        <v>704.2417272727273</v>
      </c>
      <c r="AH66" s="21">
        <f t="shared" si="18"/>
        <v>590.93399999999997</v>
      </c>
      <c r="AI66" s="21">
        <f t="shared" si="19"/>
        <v>363.16321710526319</v>
      </c>
      <c r="AJ66" s="21">
        <f t="shared" si="20"/>
        <v>267.54870833333337</v>
      </c>
      <c r="AK66" s="21">
        <f t="shared" si="21"/>
        <v>406.45521568627453</v>
      </c>
      <c r="AL66" s="21">
        <f t="shared" si="22"/>
        <v>754.45841025641016</v>
      </c>
      <c r="AM66" s="21">
        <f t="shared" si="23"/>
        <v>317.71097619047617</v>
      </c>
      <c r="AN66" s="21">
        <f t="shared" si="26"/>
        <v>364.28657142857145</v>
      </c>
      <c r="AO66" s="21">
        <f t="shared" si="24"/>
        <v>227.35538461538462</v>
      </c>
      <c r="AP66" s="21">
        <f t="shared" si="25"/>
        <v>0</v>
      </c>
    </row>
    <row r="67" spans="1:42" ht="20.100000000000001" customHeight="1" x14ac:dyDescent="0.25">
      <c r="A67" s="13" t="s">
        <v>66</v>
      </c>
      <c r="B67" s="17">
        <v>58.5</v>
      </c>
      <c r="C67" s="17">
        <v>8</v>
      </c>
      <c r="D67" s="17">
        <v>47.4</v>
      </c>
      <c r="E67" s="17">
        <v>14.5</v>
      </c>
      <c r="F67" s="17">
        <v>26.2</v>
      </c>
      <c r="G67" s="17">
        <v>65.400000000000006</v>
      </c>
      <c r="H67" s="17">
        <v>10.8</v>
      </c>
      <c r="I67" s="17">
        <v>30.6</v>
      </c>
      <c r="J67" s="17">
        <v>28.8</v>
      </c>
      <c r="K67" s="17">
        <v>36.200000000000003</v>
      </c>
      <c r="L67" s="17">
        <v>31.9</v>
      </c>
      <c r="M67" s="17">
        <v>14.7</v>
      </c>
      <c r="N67" s="17">
        <v>39.1</v>
      </c>
      <c r="O67" s="13" t="s">
        <v>66</v>
      </c>
      <c r="P67" s="18">
        <v>12479427.9</v>
      </c>
      <c r="Q67" s="19">
        <v>8219528.2000000002</v>
      </c>
      <c r="R67" s="19">
        <v>35861022.899999999</v>
      </c>
      <c r="S67" s="19">
        <v>10559134.699999999</v>
      </c>
      <c r="T67" s="19">
        <v>12071839.4</v>
      </c>
      <c r="U67" s="19">
        <v>29085621.5</v>
      </c>
      <c r="V67" s="19">
        <v>4810282.0999999996</v>
      </c>
      <c r="W67" s="19">
        <v>26716925.600000001</v>
      </c>
      <c r="X67" s="19">
        <v>11711060.9</v>
      </c>
      <c r="Y67" s="19">
        <v>13171057.199999999</v>
      </c>
      <c r="Z67" s="19">
        <v>13737450.4</v>
      </c>
      <c r="AA67" s="19">
        <v>3938022.4</v>
      </c>
      <c r="AB67" s="20">
        <v>0</v>
      </c>
      <c r="AC67" s="13" t="s">
        <v>66</v>
      </c>
      <c r="AD67" s="21">
        <f t="shared" si="14"/>
        <v>213.32355384615386</v>
      </c>
      <c r="AE67" s="21">
        <f t="shared" si="15"/>
        <v>1027.4410250000001</v>
      </c>
      <c r="AF67" s="21">
        <f t="shared" si="16"/>
        <v>756.561664556962</v>
      </c>
      <c r="AG67" s="21">
        <f t="shared" si="17"/>
        <v>728.21618620689651</v>
      </c>
      <c r="AH67" s="21">
        <f t="shared" si="18"/>
        <v>460.75722900763361</v>
      </c>
      <c r="AI67" s="21">
        <f t="shared" si="19"/>
        <v>444.73427370030578</v>
      </c>
      <c r="AJ67" s="21">
        <f t="shared" si="20"/>
        <v>445.39649074074072</v>
      </c>
      <c r="AK67" s="21">
        <f t="shared" si="21"/>
        <v>873.10214379084971</v>
      </c>
      <c r="AL67" s="21">
        <f t="shared" si="22"/>
        <v>406.63405902777777</v>
      </c>
      <c r="AM67" s="21">
        <f t="shared" si="23"/>
        <v>363.84135911602209</v>
      </c>
      <c r="AN67" s="21">
        <f t="shared" si="26"/>
        <v>430.64107836990598</v>
      </c>
      <c r="AO67" s="21">
        <f t="shared" si="24"/>
        <v>267.89268027210886</v>
      </c>
      <c r="AP67" s="21">
        <f t="shared" si="25"/>
        <v>0</v>
      </c>
    </row>
    <row r="68" spans="1:42" ht="20.100000000000001" customHeight="1" x14ac:dyDescent="0.25">
      <c r="A68" s="13" t="s">
        <v>67</v>
      </c>
      <c r="B68" s="17">
        <v>10.3</v>
      </c>
      <c r="C68" s="17">
        <v>3.2</v>
      </c>
      <c r="D68" s="17">
        <v>3.5</v>
      </c>
      <c r="E68" s="17">
        <v>2.5</v>
      </c>
      <c r="F68" s="17">
        <v>4.8</v>
      </c>
      <c r="G68" s="17">
        <v>12.3</v>
      </c>
      <c r="H68" s="17">
        <v>1.4</v>
      </c>
      <c r="I68" s="17">
        <v>5.5</v>
      </c>
      <c r="J68" s="17">
        <v>4.0999999999999996</v>
      </c>
      <c r="K68" s="17">
        <v>22.1</v>
      </c>
      <c r="L68" s="17">
        <v>12.4</v>
      </c>
      <c r="M68" s="17">
        <v>4.9000000000000004</v>
      </c>
      <c r="N68" s="17">
        <v>14.6</v>
      </c>
      <c r="O68" s="13" t="s">
        <v>67</v>
      </c>
      <c r="P68" s="18">
        <v>3856922.8</v>
      </c>
      <c r="Q68" s="19">
        <v>4627002.8</v>
      </c>
      <c r="R68" s="19">
        <v>1405878.7</v>
      </c>
      <c r="S68" s="19">
        <v>1745945.1</v>
      </c>
      <c r="T68" s="19">
        <v>3925619.9</v>
      </c>
      <c r="U68" s="19">
        <v>4653373.8</v>
      </c>
      <c r="V68" s="19">
        <v>384819.20000000001</v>
      </c>
      <c r="W68" s="19">
        <v>1248449.5</v>
      </c>
      <c r="X68" s="19">
        <v>1947115.6</v>
      </c>
      <c r="Y68" s="19">
        <v>6010647.4000000004</v>
      </c>
      <c r="Z68" s="19">
        <v>5936945.9000000004</v>
      </c>
      <c r="AA68" s="19">
        <v>992534.4</v>
      </c>
      <c r="AB68" s="20">
        <v>0</v>
      </c>
      <c r="AC68" s="13" t="s">
        <v>67</v>
      </c>
      <c r="AD68" s="21">
        <f t="shared" si="14"/>
        <v>374.45852427184462</v>
      </c>
      <c r="AE68" s="21">
        <f t="shared" si="15"/>
        <v>1445.938375</v>
      </c>
      <c r="AF68" s="21">
        <f t="shared" si="16"/>
        <v>401.67962857142857</v>
      </c>
      <c r="AG68" s="21">
        <f t="shared" si="17"/>
        <v>698.37804000000006</v>
      </c>
      <c r="AH68" s="21">
        <f t="shared" si="18"/>
        <v>817.83747916666664</v>
      </c>
      <c r="AI68" s="21">
        <f t="shared" si="19"/>
        <v>378.32307317073167</v>
      </c>
      <c r="AJ68" s="21">
        <f t="shared" si="20"/>
        <v>274.87085714285718</v>
      </c>
      <c r="AK68" s="21">
        <f t="shared" si="21"/>
        <v>226.99081818181818</v>
      </c>
      <c r="AL68" s="21">
        <f t="shared" si="22"/>
        <v>474.90624390243903</v>
      </c>
      <c r="AM68" s="21">
        <f t="shared" si="23"/>
        <v>271.97499547511313</v>
      </c>
      <c r="AN68" s="21">
        <f t="shared" si="26"/>
        <v>478.78595967741938</v>
      </c>
      <c r="AO68" s="21">
        <f t="shared" si="24"/>
        <v>202.55804081632652</v>
      </c>
      <c r="AP68" s="21">
        <f t="shared" si="25"/>
        <v>0</v>
      </c>
    </row>
    <row r="69" spans="1:42" ht="20.100000000000001" customHeight="1" x14ac:dyDescent="0.25">
      <c r="A69" s="13" t="s">
        <v>68</v>
      </c>
      <c r="B69" s="17">
        <v>21.1</v>
      </c>
      <c r="C69" s="17">
        <v>9.5</v>
      </c>
      <c r="D69" s="17">
        <v>27.3</v>
      </c>
      <c r="E69" s="17">
        <v>8.1999999999999993</v>
      </c>
      <c r="F69" s="17">
        <v>17.899999999999999</v>
      </c>
      <c r="G69" s="17">
        <v>32.700000000000003</v>
      </c>
      <c r="H69" s="17">
        <v>4.4000000000000004</v>
      </c>
      <c r="I69" s="17">
        <v>17.899999999999999</v>
      </c>
      <c r="J69" s="17">
        <v>14.3</v>
      </c>
      <c r="K69" s="17">
        <v>23</v>
      </c>
      <c r="L69" s="17">
        <v>17.899999999999999</v>
      </c>
      <c r="M69" s="17">
        <v>8.5</v>
      </c>
      <c r="N69" s="17">
        <v>21.2</v>
      </c>
      <c r="O69" s="13" t="s">
        <v>68</v>
      </c>
      <c r="P69" s="18">
        <v>8137190.0999999996</v>
      </c>
      <c r="Q69" s="19">
        <v>22437100.100000001</v>
      </c>
      <c r="R69" s="19">
        <v>25956653.899999999</v>
      </c>
      <c r="S69" s="19">
        <v>20801131.800000001</v>
      </c>
      <c r="T69" s="19">
        <v>9686594.3000000007</v>
      </c>
      <c r="U69" s="19">
        <v>25157718.699999999</v>
      </c>
      <c r="V69" s="19">
        <v>2216937.4</v>
      </c>
      <c r="W69" s="19">
        <v>12530943.300000001</v>
      </c>
      <c r="X69" s="19">
        <v>11695986.6</v>
      </c>
      <c r="Y69" s="19">
        <v>6761889.0999999996</v>
      </c>
      <c r="Z69" s="19">
        <v>9386807.3000000007</v>
      </c>
      <c r="AA69" s="19">
        <v>2409825.6</v>
      </c>
      <c r="AB69" s="20">
        <v>0</v>
      </c>
      <c r="AC69" s="13" t="s">
        <v>68</v>
      </c>
      <c r="AD69" s="21">
        <f t="shared" si="14"/>
        <v>385.64881990521326</v>
      </c>
      <c r="AE69" s="21">
        <f t="shared" si="15"/>
        <v>2361.8000105263159</v>
      </c>
      <c r="AF69" s="21">
        <f t="shared" si="16"/>
        <v>950.79318315018304</v>
      </c>
      <c r="AG69" s="21">
        <f t="shared" si="17"/>
        <v>2536.7233902439025</v>
      </c>
      <c r="AH69" s="21">
        <f t="shared" si="18"/>
        <v>541.15051955307263</v>
      </c>
      <c r="AI69" s="21">
        <f t="shared" si="19"/>
        <v>769.3491957186543</v>
      </c>
      <c r="AJ69" s="21">
        <f t="shared" si="20"/>
        <v>503.84940909090909</v>
      </c>
      <c r="AK69" s="21">
        <f t="shared" si="21"/>
        <v>700.05269832402234</v>
      </c>
      <c r="AL69" s="21">
        <f t="shared" si="22"/>
        <v>817.90116083916087</v>
      </c>
      <c r="AM69" s="21">
        <f t="shared" si="23"/>
        <v>293.99517826086952</v>
      </c>
      <c r="AN69" s="21">
        <f t="shared" si="26"/>
        <v>524.40264245810056</v>
      </c>
      <c r="AO69" s="21">
        <f t="shared" si="24"/>
        <v>283.50889411764706</v>
      </c>
      <c r="AP69" s="21">
        <f t="shared" si="25"/>
        <v>0</v>
      </c>
    </row>
    <row r="70" spans="1:42" ht="20.100000000000001" customHeight="1" x14ac:dyDescent="0.25">
      <c r="A70" s="13" t="s">
        <v>69</v>
      </c>
      <c r="B70" s="17">
        <v>205.1</v>
      </c>
      <c r="C70" s="17">
        <v>3.3</v>
      </c>
      <c r="D70" s="17">
        <v>134.1</v>
      </c>
      <c r="E70" s="17">
        <v>30.2</v>
      </c>
      <c r="F70" s="17">
        <v>55.5</v>
      </c>
      <c r="G70" s="17">
        <v>192.5</v>
      </c>
      <c r="H70" s="17">
        <v>14.6</v>
      </c>
      <c r="I70" s="17">
        <v>85.9</v>
      </c>
      <c r="J70" s="17">
        <v>52.4</v>
      </c>
      <c r="K70" s="17">
        <v>95.1</v>
      </c>
      <c r="L70" s="17">
        <v>83.7</v>
      </c>
      <c r="M70" s="17">
        <v>31.3</v>
      </c>
      <c r="N70" s="17">
        <v>83</v>
      </c>
      <c r="O70" s="13" t="s">
        <v>69</v>
      </c>
      <c r="P70" s="18">
        <v>85619557.700000003</v>
      </c>
      <c r="Q70" s="19">
        <v>3842131.6</v>
      </c>
      <c r="R70" s="19">
        <v>91520840.900000006</v>
      </c>
      <c r="S70" s="19">
        <v>12168482.800000001</v>
      </c>
      <c r="T70" s="19">
        <v>24643422.199999999</v>
      </c>
      <c r="U70" s="19">
        <v>76630799.5</v>
      </c>
      <c r="V70" s="19">
        <v>4777076.5999999996</v>
      </c>
      <c r="W70" s="19">
        <v>38517800.299999997</v>
      </c>
      <c r="X70" s="19">
        <v>58061207.799999997</v>
      </c>
      <c r="Y70" s="19">
        <v>21217865.300000001</v>
      </c>
      <c r="Z70" s="19">
        <v>26894292.399999999</v>
      </c>
      <c r="AA70" s="19">
        <v>8194738.7000000002</v>
      </c>
      <c r="AB70" s="20">
        <v>0</v>
      </c>
      <c r="AC70" s="13" t="s">
        <v>69</v>
      </c>
      <c r="AD70" s="21">
        <f t="shared" si="14"/>
        <v>417.45274353973673</v>
      </c>
      <c r="AE70" s="21">
        <f t="shared" si="15"/>
        <v>1164.282303030303</v>
      </c>
      <c r="AF70" s="21">
        <f t="shared" si="16"/>
        <v>682.48203504847129</v>
      </c>
      <c r="AG70" s="21">
        <f t="shared" si="17"/>
        <v>402.92989403973513</v>
      </c>
      <c r="AH70" s="21">
        <f t="shared" si="18"/>
        <v>444.02562522522521</v>
      </c>
      <c r="AI70" s="21">
        <f t="shared" si="19"/>
        <v>398.08207532467532</v>
      </c>
      <c r="AJ70" s="21">
        <f t="shared" si="20"/>
        <v>327.19702739726023</v>
      </c>
      <c r="AK70" s="21">
        <f t="shared" si="21"/>
        <v>448.40279743888237</v>
      </c>
      <c r="AL70" s="21">
        <f t="shared" si="22"/>
        <v>1108.038316793893</v>
      </c>
      <c r="AM70" s="21">
        <f t="shared" si="23"/>
        <v>223.11109674027341</v>
      </c>
      <c r="AN70" s="21">
        <f t="shared" si="26"/>
        <v>321.31771087216248</v>
      </c>
      <c r="AO70" s="21">
        <f t="shared" si="24"/>
        <v>261.81273801916933</v>
      </c>
      <c r="AP70" s="21">
        <f t="shared" si="25"/>
        <v>0</v>
      </c>
    </row>
    <row r="71" spans="1:42" ht="20.100000000000001" customHeight="1" x14ac:dyDescent="0.25">
      <c r="A71" s="13" t="s">
        <v>70</v>
      </c>
      <c r="B71" s="17">
        <v>61.6</v>
      </c>
      <c r="C71" s="17">
        <v>18.100000000000001</v>
      </c>
      <c r="D71" s="17">
        <v>29.6</v>
      </c>
      <c r="E71" s="17">
        <v>18.399999999999999</v>
      </c>
      <c r="F71" s="17">
        <v>32.4</v>
      </c>
      <c r="G71" s="17">
        <v>62.3</v>
      </c>
      <c r="H71" s="17">
        <v>6.4</v>
      </c>
      <c r="I71" s="17">
        <v>58.2</v>
      </c>
      <c r="J71" s="17">
        <v>25.7</v>
      </c>
      <c r="K71" s="17">
        <v>53.2</v>
      </c>
      <c r="L71" s="17">
        <v>42.4</v>
      </c>
      <c r="M71" s="17">
        <v>15.4</v>
      </c>
      <c r="N71" s="17">
        <v>53.5</v>
      </c>
      <c r="O71" s="13" t="s">
        <v>70</v>
      </c>
      <c r="P71" s="18">
        <v>14423055</v>
      </c>
      <c r="Q71" s="19">
        <v>27814319.800000001</v>
      </c>
      <c r="R71" s="19">
        <v>8651769.9000000004</v>
      </c>
      <c r="S71" s="19">
        <v>10620012.699999999</v>
      </c>
      <c r="T71" s="19">
        <v>14728578.300000001</v>
      </c>
      <c r="U71" s="19">
        <v>30129902.199999999</v>
      </c>
      <c r="V71" s="19">
        <v>2741911.7</v>
      </c>
      <c r="W71" s="19">
        <v>51860946.899999999</v>
      </c>
      <c r="X71" s="19">
        <v>19304289.199999999</v>
      </c>
      <c r="Y71" s="19">
        <v>16126324.199999999</v>
      </c>
      <c r="Z71" s="19">
        <v>17248947.5</v>
      </c>
      <c r="AA71" s="20">
        <v>3323740</v>
      </c>
      <c r="AB71" s="20">
        <v>0</v>
      </c>
      <c r="AC71" s="13" t="s">
        <v>70</v>
      </c>
      <c r="AD71" s="21">
        <f t="shared" si="14"/>
        <v>234.14050324675324</v>
      </c>
      <c r="AE71" s="21">
        <f t="shared" si="15"/>
        <v>1536.7027513812154</v>
      </c>
      <c r="AF71" s="21">
        <f t="shared" si="16"/>
        <v>292.28952364864864</v>
      </c>
      <c r="AG71" s="21">
        <f t="shared" si="17"/>
        <v>577.1746032608695</v>
      </c>
      <c r="AH71" s="21">
        <f t="shared" si="18"/>
        <v>454.58575000000002</v>
      </c>
      <c r="AI71" s="21">
        <f t="shared" si="19"/>
        <v>483.62603852327447</v>
      </c>
      <c r="AJ71" s="21">
        <f t="shared" si="20"/>
        <v>428.42370312500003</v>
      </c>
      <c r="AK71" s="21">
        <f t="shared" si="21"/>
        <v>891.08156185567009</v>
      </c>
      <c r="AL71" s="21">
        <f t="shared" si="22"/>
        <v>751.13965758754864</v>
      </c>
      <c r="AM71" s="21">
        <f t="shared" si="23"/>
        <v>303.12639473684209</v>
      </c>
      <c r="AN71" s="21">
        <f t="shared" si="26"/>
        <v>406.81479952830188</v>
      </c>
      <c r="AO71" s="21">
        <f t="shared" si="24"/>
        <v>215.82727272727271</v>
      </c>
      <c r="AP71" s="21">
        <f t="shared" si="25"/>
        <v>0</v>
      </c>
    </row>
    <row r="72" spans="1:42" ht="20.100000000000001" customHeight="1" x14ac:dyDescent="0.25">
      <c r="A72" s="13" t="s">
        <v>71</v>
      </c>
      <c r="B72" s="17">
        <v>112.1</v>
      </c>
      <c r="C72" s="17">
        <v>28.6</v>
      </c>
      <c r="D72" s="17">
        <v>188</v>
      </c>
      <c r="E72" s="17">
        <v>47.7</v>
      </c>
      <c r="F72" s="17">
        <v>112.2</v>
      </c>
      <c r="G72" s="17">
        <v>231.9</v>
      </c>
      <c r="H72" s="17">
        <v>24</v>
      </c>
      <c r="I72" s="17">
        <v>130</v>
      </c>
      <c r="J72" s="17">
        <v>128.80000000000001</v>
      </c>
      <c r="K72" s="17">
        <v>128.9</v>
      </c>
      <c r="L72" s="17">
        <v>106</v>
      </c>
      <c r="M72" s="17">
        <v>59.7</v>
      </c>
      <c r="N72" s="17">
        <v>115.5</v>
      </c>
      <c r="O72" s="13" t="s">
        <v>71</v>
      </c>
      <c r="P72" s="18">
        <v>64108681.399999999</v>
      </c>
      <c r="Q72" s="19">
        <v>314210605.69999999</v>
      </c>
      <c r="R72" s="19">
        <v>541129332.79999995</v>
      </c>
      <c r="S72" s="19">
        <v>76755840.799999997</v>
      </c>
      <c r="T72" s="19">
        <v>111465618.40000001</v>
      </c>
      <c r="U72" s="19">
        <v>118013881.3</v>
      </c>
      <c r="V72" s="19">
        <v>8366165.2999999998</v>
      </c>
      <c r="W72" s="20">
        <v>114120425</v>
      </c>
      <c r="X72" s="19">
        <v>109813619.3</v>
      </c>
      <c r="Y72" s="19">
        <v>51186145.700000003</v>
      </c>
      <c r="Z72" s="19">
        <v>59581592.200000003</v>
      </c>
      <c r="AA72" s="19">
        <v>20692986.199999999</v>
      </c>
      <c r="AB72" s="20">
        <v>0</v>
      </c>
      <c r="AC72" s="13" t="s">
        <v>71</v>
      </c>
      <c r="AD72" s="21">
        <f t="shared" si="14"/>
        <v>571.88832649420158</v>
      </c>
      <c r="AE72" s="21">
        <f t="shared" si="15"/>
        <v>10986.384814685314</v>
      </c>
      <c r="AF72" s="21">
        <f t="shared" si="16"/>
        <v>2878.3475148936168</v>
      </c>
      <c r="AG72" s="21">
        <f t="shared" si="17"/>
        <v>1609.1371236897273</v>
      </c>
      <c r="AH72" s="21">
        <f t="shared" si="18"/>
        <v>993.45470944741544</v>
      </c>
      <c r="AI72" s="21">
        <f t="shared" si="19"/>
        <v>508.8998762397585</v>
      </c>
      <c r="AJ72" s="21">
        <f t="shared" si="20"/>
        <v>348.59022083333332</v>
      </c>
      <c r="AK72" s="21">
        <f t="shared" si="21"/>
        <v>877.84942307692313</v>
      </c>
      <c r="AL72" s="21">
        <f t="shared" si="22"/>
        <v>852.59021195652167</v>
      </c>
      <c r="AM72" s="21">
        <f t="shared" si="23"/>
        <v>397.09965632273082</v>
      </c>
      <c r="AN72" s="21">
        <f t="shared" si="26"/>
        <v>562.09049245283018</v>
      </c>
      <c r="AO72" s="21">
        <f t="shared" si="24"/>
        <v>346.61618425460637</v>
      </c>
      <c r="AP72" s="21">
        <f t="shared" si="25"/>
        <v>0</v>
      </c>
    </row>
    <row r="73" spans="1:42" ht="20.100000000000001" customHeight="1" x14ac:dyDescent="0.25">
      <c r="A73" s="13" t="s">
        <v>72</v>
      </c>
      <c r="B73" s="17">
        <v>103.2</v>
      </c>
      <c r="C73" s="17">
        <v>30.2</v>
      </c>
      <c r="D73" s="17">
        <v>145.5</v>
      </c>
      <c r="E73" s="17">
        <v>40</v>
      </c>
      <c r="F73" s="17">
        <v>88</v>
      </c>
      <c r="G73" s="17">
        <v>206.2</v>
      </c>
      <c r="H73" s="17">
        <v>23.1</v>
      </c>
      <c r="I73" s="17">
        <v>104.4</v>
      </c>
      <c r="J73" s="17">
        <v>94.2</v>
      </c>
      <c r="K73" s="17">
        <v>108.4</v>
      </c>
      <c r="L73" s="17">
        <v>83.6</v>
      </c>
      <c r="M73" s="17">
        <v>33.200000000000003</v>
      </c>
      <c r="N73" s="17">
        <v>86.9</v>
      </c>
      <c r="O73" s="13" t="s">
        <v>72</v>
      </c>
      <c r="P73" s="18">
        <v>60440490.5</v>
      </c>
      <c r="Q73" s="19">
        <v>246328374.80000001</v>
      </c>
      <c r="R73" s="19">
        <v>136143599.90000001</v>
      </c>
      <c r="S73" s="20">
        <v>53227705</v>
      </c>
      <c r="T73" s="19">
        <v>59133919.799999997</v>
      </c>
      <c r="U73" s="19">
        <v>93009457.5</v>
      </c>
      <c r="V73" s="19">
        <v>6573160.7999999998</v>
      </c>
      <c r="W73" s="20">
        <v>121114938</v>
      </c>
      <c r="X73" s="19">
        <v>74127934.5</v>
      </c>
      <c r="Y73" s="19">
        <v>35784755.899999999</v>
      </c>
      <c r="Z73" s="19">
        <v>44966472.200000003</v>
      </c>
      <c r="AA73" s="19">
        <v>11222072.1</v>
      </c>
      <c r="AB73" s="20">
        <v>0</v>
      </c>
      <c r="AC73" s="13" t="s">
        <v>72</v>
      </c>
      <c r="AD73" s="21">
        <f t="shared" si="14"/>
        <v>585.66366763565895</v>
      </c>
      <c r="AE73" s="21">
        <f t="shared" si="15"/>
        <v>8156.5687019867555</v>
      </c>
      <c r="AF73" s="21">
        <f t="shared" si="16"/>
        <v>935.69484467353959</v>
      </c>
      <c r="AG73" s="21">
        <f t="shared" si="17"/>
        <v>1330.6926249999999</v>
      </c>
      <c r="AH73" s="21">
        <f t="shared" si="18"/>
        <v>671.97636136363633</v>
      </c>
      <c r="AI73" s="21">
        <f t="shared" si="19"/>
        <v>451.0642943743938</v>
      </c>
      <c r="AJ73" s="21">
        <f t="shared" si="20"/>
        <v>284.5524155844156</v>
      </c>
      <c r="AK73" s="21">
        <f t="shared" si="21"/>
        <v>1160.1047701149425</v>
      </c>
      <c r="AL73" s="21">
        <f t="shared" si="22"/>
        <v>786.92074840764326</v>
      </c>
      <c r="AM73" s="21">
        <f t="shared" si="23"/>
        <v>330.11767435424355</v>
      </c>
      <c r="AN73" s="21">
        <f t="shared" si="26"/>
        <v>537.8764617224881</v>
      </c>
      <c r="AO73" s="21">
        <f t="shared" si="24"/>
        <v>338.01421987951807</v>
      </c>
      <c r="AP73" s="21">
        <f t="shared" si="25"/>
        <v>0</v>
      </c>
    </row>
    <row r="74" spans="1:42" ht="20.100000000000001" customHeight="1" x14ac:dyDescent="0.25">
      <c r="A74" s="13" t="s">
        <v>73</v>
      </c>
      <c r="B74" s="17">
        <v>44.3</v>
      </c>
      <c r="C74" s="17">
        <v>120.4</v>
      </c>
      <c r="D74" s="17">
        <v>153.4</v>
      </c>
      <c r="E74" s="17">
        <v>52</v>
      </c>
      <c r="F74" s="17">
        <v>71.900000000000006</v>
      </c>
      <c r="G74" s="17">
        <v>202.2</v>
      </c>
      <c r="H74" s="17">
        <v>25.4</v>
      </c>
      <c r="I74" s="17">
        <v>112.7</v>
      </c>
      <c r="J74" s="17">
        <v>116.8</v>
      </c>
      <c r="K74" s="17">
        <v>100.5</v>
      </c>
      <c r="L74" s="17">
        <v>94.6</v>
      </c>
      <c r="M74" s="17">
        <v>55.6</v>
      </c>
      <c r="N74" s="17">
        <v>88.5</v>
      </c>
      <c r="O74" s="13" t="s">
        <v>73</v>
      </c>
      <c r="P74" s="18">
        <v>33814473.100000001</v>
      </c>
      <c r="Q74" s="19">
        <v>216934483.30000001</v>
      </c>
      <c r="R74" s="19">
        <v>151142317.19999999</v>
      </c>
      <c r="S74" s="19">
        <v>42621708.299999997</v>
      </c>
      <c r="T74" s="19">
        <v>33104516.399999999</v>
      </c>
      <c r="U74" s="19">
        <v>83107340.700000003</v>
      </c>
      <c r="V74" s="20">
        <v>8075740</v>
      </c>
      <c r="W74" s="19">
        <v>69327448.299999997</v>
      </c>
      <c r="X74" s="19">
        <v>71784058.799999997</v>
      </c>
      <c r="Y74" s="19">
        <v>30111420.600000001</v>
      </c>
      <c r="Z74" s="19">
        <v>42587190.299999997</v>
      </c>
      <c r="AA74" s="19">
        <v>10454357.699999999</v>
      </c>
      <c r="AB74" s="20">
        <v>0</v>
      </c>
      <c r="AC74" s="13" t="s">
        <v>73</v>
      </c>
      <c r="AD74" s="21">
        <f t="shared" si="14"/>
        <v>763.3063905191874</v>
      </c>
      <c r="AE74" s="21">
        <f t="shared" si="15"/>
        <v>1801.7814227574752</v>
      </c>
      <c r="AF74" s="21">
        <f t="shared" si="16"/>
        <v>985.28238070404166</v>
      </c>
      <c r="AG74" s="21">
        <f t="shared" si="17"/>
        <v>819.64823653846145</v>
      </c>
      <c r="AH74" s="21">
        <f t="shared" si="18"/>
        <v>460.4244283727399</v>
      </c>
      <c r="AI74" s="21">
        <f t="shared" si="19"/>
        <v>411.01553264094957</v>
      </c>
      <c r="AJ74" s="21">
        <f t="shared" si="20"/>
        <v>317.94251968503937</v>
      </c>
      <c r="AK74" s="21">
        <f t="shared" si="21"/>
        <v>615.1503842058562</v>
      </c>
      <c r="AL74" s="21">
        <f t="shared" si="22"/>
        <v>614.58954452054797</v>
      </c>
      <c r="AM74" s="21">
        <f t="shared" si="23"/>
        <v>299.61612537313437</v>
      </c>
      <c r="AN74" s="21">
        <f t="shared" si="26"/>
        <v>450.18171564482026</v>
      </c>
      <c r="AO74" s="21">
        <f t="shared" si="24"/>
        <v>188.02801618705035</v>
      </c>
      <c r="AP74" s="21">
        <f t="shared" si="25"/>
        <v>0</v>
      </c>
    </row>
    <row r="75" spans="1:42" ht="20.100000000000001" customHeight="1" x14ac:dyDescent="0.25">
      <c r="A75" s="13" t="s">
        <v>74</v>
      </c>
      <c r="B75" s="17">
        <v>102.3</v>
      </c>
      <c r="C75" s="17">
        <v>6.3</v>
      </c>
      <c r="D75" s="17">
        <v>175.2</v>
      </c>
      <c r="E75" s="17">
        <v>31.6</v>
      </c>
      <c r="F75" s="17">
        <v>86.4</v>
      </c>
      <c r="G75" s="17">
        <v>284.8</v>
      </c>
      <c r="H75" s="17">
        <v>24.6</v>
      </c>
      <c r="I75" s="17">
        <v>134.80000000000001</v>
      </c>
      <c r="J75" s="17">
        <v>149.80000000000001</v>
      </c>
      <c r="K75" s="17">
        <v>105.8</v>
      </c>
      <c r="L75" s="17">
        <v>83.7</v>
      </c>
      <c r="M75" s="17">
        <v>58.1</v>
      </c>
      <c r="N75" s="17">
        <v>101.3</v>
      </c>
      <c r="O75" s="13" t="s">
        <v>74</v>
      </c>
      <c r="P75" s="18">
        <v>56160851.299999997</v>
      </c>
      <c r="Q75" s="19">
        <v>18035619.699999999</v>
      </c>
      <c r="R75" s="19">
        <v>133845715.2</v>
      </c>
      <c r="S75" s="19">
        <v>27827933.100000001</v>
      </c>
      <c r="T75" s="19">
        <v>43630714.200000003</v>
      </c>
      <c r="U75" s="20">
        <v>180227785</v>
      </c>
      <c r="V75" s="19">
        <v>9151828.1999999993</v>
      </c>
      <c r="W75" s="20">
        <v>167604522</v>
      </c>
      <c r="X75" s="19">
        <v>225748733.40000001</v>
      </c>
      <c r="Y75" s="19">
        <v>42557733.5</v>
      </c>
      <c r="Z75" s="19">
        <v>46795141.200000003</v>
      </c>
      <c r="AA75" s="19">
        <v>13212071.9</v>
      </c>
      <c r="AB75" s="20">
        <v>0</v>
      </c>
      <c r="AC75" s="13" t="s">
        <v>74</v>
      </c>
      <c r="AD75" s="21">
        <f t="shared" si="14"/>
        <v>548.98192864125122</v>
      </c>
      <c r="AE75" s="21">
        <f t="shared" si="15"/>
        <v>2862.7967777777776</v>
      </c>
      <c r="AF75" s="21">
        <f t="shared" si="16"/>
        <v>763.95956164383563</v>
      </c>
      <c r="AG75" s="21">
        <f t="shared" si="17"/>
        <v>880.63079430379753</v>
      </c>
      <c r="AH75" s="21">
        <f t="shared" si="18"/>
        <v>504.98511805555557</v>
      </c>
      <c r="AI75" s="21">
        <f t="shared" si="19"/>
        <v>632.82227879213485</v>
      </c>
      <c r="AJ75" s="21">
        <f t="shared" si="20"/>
        <v>372.02553658536584</v>
      </c>
      <c r="AK75" s="21">
        <f t="shared" si="21"/>
        <v>1243.3569881305639</v>
      </c>
      <c r="AL75" s="21">
        <f t="shared" si="22"/>
        <v>1507.0008905206944</v>
      </c>
      <c r="AM75" s="21">
        <f t="shared" si="23"/>
        <v>402.24700850661628</v>
      </c>
      <c r="AN75" s="21">
        <f t="shared" si="26"/>
        <v>559.08173476702518</v>
      </c>
      <c r="AO75" s="21">
        <f t="shared" si="24"/>
        <v>227.40227022375217</v>
      </c>
      <c r="AP75" s="21">
        <f t="shared" si="25"/>
        <v>0</v>
      </c>
    </row>
    <row r="76" spans="1:42" ht="20.100000000000001" customHeight="1" x14ac:dyDescent="0.25">
      <c r="A76" s="13" t="s">
        <v>75</v>
      </c>
      <c r="B76" s="17">
        <v>137.4</v>
      </c>
      <c r="C76" s="17">
        <v>0.5</v>
      </c>
      <c r="D76" s="17">
        <v>136.6</v>
      </c>
      <c r="E76" s="17">
        <v>23.5</v>
      </c>
      <c r="F76" s="17">
        <v>77.5</v>
      </c>
      <c r="G76" s="17">
        <v>145.69999999999999</v>
      </c>
      <c r="H76" s="17">
        <v>18.100000000000001</v>
      </c>
      <c r="I76" s="17">
        <v>73.3</v>
      </c>
      <c r="J76" s="17">
        <v>76.099999999999994</v>
      </c>
      <c r="K76" s="17">
        <v>78.900000000000006</v>
      </c>
      <c r="L76" s="17">
        <v>71.8</v>
      </c>
      <c r="M76" s="17">
        <v>32.200000000000003</v>
      </c>
      <c r="N76" s="17">
        <v>69.7</v>
      </c>
      <c r="O76" s="13" t="s">
        <v>75</v>
      </c>
      <c r="P76" s="18">
        <v>59311356.799999997</v>
      </c>
      <c r="Q76" s="19">
        <v>2846782.2</v>
      </c>
      <c r="R76" s="19">
        <v>223573370.30000001</v>
      </c>
      <c r="S76" s="20">
        <v>15728412</v>
      </c>
      <c r="T76" s="19">
        <v>28739360.199999999</v>
      </c>
      <c r="U76" s="19">
        <v>76930444.200000003</v>
      </c>
      <c r="V76" s="19">
        <v>5522951.5</v>
      </c>
      <c r="W76" s="20">
        <v>52120336</v>
      </c>
      <c r="X76" s="19">
        <v>58476299.399999999</v>
      </c>
      <c r="Y76" s="19">
        <v>23654530.199999999</v>
      </c>
      <c r="Z76" s="19">
        <v>27482139.399999999</v>
      </c>
      <c r="AA76" s="19">
        <v>8528851.5999999996</v>
      </c>
      <c r="AB76" s="20">
        <v>0</v>
      </c>
      <c r="AC76" s="13" t="s">
        <v>75</v>
      </c>
      <c r="AD76" s="21">
        <f t="shared" ref="AD76:AD88" si="27">P76/(B76*1000)</f>
        <v>431.66926346433769</v>
      </c>
      <c r="AE76" s="21">
        <f t="shared" ref="AE76:AE88" si="28">Q76/(C76*1000)</f>
        <v>5693.5644000000002</v>
      </c>
      <c r="AF76" s="21">
        <f t="shared" ref="AF76:AF88" si="29">R76/(D76*1000)</f>
        <v>1636.7011002928259</v>
      </c>
      <c r="AG76" s="21">
        <f t="shared" ref="AG76:AG88" si="30">S76/(E76*1000)</f>
        <v>669.29412765957443</v>
      </c>
      <c r="AH76" s="21">
        <f t="shared" ref="AH76:AH88" si="31">T76/(F76*1000)</f>
        <v>370.83045419354841</v>
      </c>
      <c r="AI76" s="21">
        <f t="shared" ref="AI76:AI88" si="32">U76/(G76*1000)</f>
        <v>528.00579409746058</v>
      </c>
      <c r="AJ76" s="21">
        <f t="shared" ref="AJ76:AJ88" si="33">V76/(H76*1000)</f>
        <v>305.13544198895028</v>
      </c>
      <c r="AK76" s="21">
        <f t="shared" ref="AK76:AK88" si="34">W76/(I76*1000)</f>
        <v>711.05506139154159</v>
      </c>
      <c r="AL76" s="21">
        <f t="shared" ref="AL76:AL88" si="35">X76/(J76*1000)</f>
        <v>768.41392115637314</v>
      </c>
      <c r="AM76" s="21">
        <f t="shared" ref="AM76:AM88" si="36">Y76/(K76*1000)</f>
        <v>299.80393155893535</v>
      </c>
      <c r="AN76" s="21">
        <f t="shared" si="26"/>
        <v>382.75960167130916</v>
      </c>
      <c r="AO76" s="21">
        <f t="shared" ref="AO76:AO88" si="37">AA76/(M76*1000)</f>
        <v>264.87116770186333</v>
      </c>
      <c r="AP76" s="21">
        <f t="shared" ref="AP76:AP88" si="38">AB76/(N76*1000)</f>
        <v>0</v>
      </c>
    </row>
    <row r="77" spans="1:42" ht="20.100000000000001" customHeight="1" x14ac:dyDescent="0.25">
      <c r="A77" s="13" t="s">
        <v>76</v>
      </c>
      <c r="B77" s="17">
        <v>32.5</v>
      </c>
      <c r="C77" s="17">
        <v>12.3</v>
      </c>
      <c r="D77" s="17">
        <v>68.7</v>
      </c>
      <c r="E77" s="17">
        <v>15.2</v>
      </c>
      <c r="F77" s="17">
        <v>44.1</v>
      </c>
      <c r="G77" s="17">
        <v>83</v>
      </c>
      <c r="H77" s="17">
        <v>11</v>
      </c>
      <c r="I77" s="17">
        <v>40.299999999999997</v>
      </c>
      <c r="J77" s="17">
        <v>42.1</v>
      </c>
      <c r="K77" s="17">
        <v>49.8</v>
      </c>
      <c r="L77" s="17">
        <v>32.6</v>
      </c>
      <c r="M77" s="17">
        <v>15.6</v>
      </c>
      <c r="N77" s="17">
        <v>36.799999999999997</v>
      </c>
      <c r="O77" s="13" t="s">
        <v>76</v>
      </c>
      <c r="P77" s="18">
        <v>20252865</v>
      </c>
      <c r="Q77" s="19">
        <v>139828939.40000001</v>
      </c>
      <c r="R77" s="19">
        <v>47508326.299999997</v>
      </c>
      <c r="S77" s="19">
        <v>15523209.699999999</v>
      </c>
      <c r="T77" s="19">
        <v>27552427.5</v>
      </c>
      <c r="U77" s="19">
        <v>40589240.100000001</v>
      </c>
      <c r="V77" s="19">
        <v>4554762.0999999996</v>
      </c>
      <c r="W77" s="19">
        <v>50210776.5</v>
      </c>
      <c r="X77" s="19">
        <v>54826304.5</v>
      </c>
      <c r="Y77" s="19">
        <v>20958683.600000001</v>
      </c>
      <c r="Z77" s="19">
        <v>18693668.5</v>
      </c>
      <c r="AA77" s="19">
        <v>4902676.5</v>
      </c>
      <c r="AB77" s="20">
        <v>0</v>
      </c>
      <c r="AC77" s="13" t="s">
        <v>76</v>
      </c>
      <c r="AD77" s="21">
        <f t="shared" si="27"/>
        <v>623.16507692307687</v>
      </c>
      <c r="AE77" s="21">
        <f t="shared" si="28"/>
        <v>11368.206455284553</v>
      </c>
      <c r="AF77" s="21">
        <f t="shared" si="29"/>
        <v>691.53313391557492</v>
      </c>
      <c r="AG77" s="21">
        <f t="shared" si="30"/>
        <v>1021.2637960526315</v>
      </c>
      <c r="AH77" s="21">
        <f t="shared" si="31"/>
        <v>624.77159863945576</v>
      </c>
      <c r="AI77" s="21">
        <f t="shared" si="32"/>
        <v>489.02698915662654</v>
      </c>
      <c r="AJ77" s="21">
        <f t="shared" si="33"/>
        <v>414.06928181818176</v>
      </c>
      <c r="AK77" s="21">
        <f t="shared" si="34"/>
        <v>1245.9249751861041</v>
      </c>
      <c r="AL77" s="21">
        <f t="shared" si="35"/>
        <v>1302.2875178147269</v>
      </c>
      <c r="AM77" s="21">
        <f t="shared" si="36"/>
        <v>420.85710040160643</v>
      </c>
      <c r="AN77" s="21">
        <f t="shared" ref="AN77:AN88" si="39">Z77/(L77*1000)</f>
        <v>573.42541411042941</v>
      </c>
      <c r="AO77" s="21">
        <f t="shared" si="37"/>
        <v>314.27413461538464</v>
      </c>
      <c r="AP77" s="21">
        <f t="shared" si="38"/>
        <v>0</v>
      </c>
    </row>
    <row r="78" spans="1:42" ht="20.100000000000001" customHeight="1" x14ac:dyDescent="0.25">
      <c r="A78" s="13" t="s">
        <v>77</v>
      </c>
      <c r="B78" s="17">
        <v>42.2</v>
      </c>
      <c r="C78" s="17">
        <v>45.5</v>
      </c>
      <c r="D78" s="17">
        <v>18.100000000000001</v>
      </c>
      <c r="E78" s="17">
        <v>31.3</v>
      </c>
      <c r="F78" s="17">
        <v>38.1</v>
      </c>
      <c r="G78" s="17">
        <v>57.2</v>
      </c>
      <c r="H78" s="17">
        <v>4.2</v>
      </c>
      <c r="I78" s="17">
        <v>50.3</v>
      </c>
      <c r="J78" s="17">
        <v>31.8</v>
      </c>
      <c r="K78" s="17">
        <v>65.099999999999994</v>
      </c>
      <c r="L78" s="17">
        <v>36.4</v>
      </c>
      <c r="M78" s="17">
        <v>18.7</v>
      </c>
      <c r="N78" s="17">
        <v>43.4</v>
      </c>
      <c r="O78" s="13" t="s">
        <v>77</v>
      </c>
      <c r="P78" s="18">
        <v>14909615.9</v>
      </c>
      <c r="Q78" s="19">
        <v>364276471.5</v>
      </c>
      <c r="R78" s="19">
        <v>10975296.800000001</v>
      </c>
      <c r="S78" s="19">
        <v>33845479.100000001</v>
      </c>
      <c r="T78" s="19">
        <v>49774443.100000001</v>
      </c>
      <c r="U78" s="19">
        <v>50885490.299999997</v>
      </c>
      <c r="V78" s="19">
        <v>4767516.2</v>
      </c>
      <c r="W78" s="19">
        <v>62901553.799999997</v>
      </c>
      <c r="X78" s="19">
        <v>29919019.699999999</v>
      </c>
      <c r="Y78" s="20">
        <v>36958490</v>
      </c>
      <c r="Z78" s="20">
        <v>32984422</v>
      </c>
      <c r="AA78" s="19">
        <v>11899579.199999999</v>
      </c>
      <c r="AB78" s="20">
        <v>0</v>
      </c>
      <c r="AC78" s="13" t="s">
        <v>77</v>
      </c>
      <c r="AD78" s="21">
        <f t="shared" si="27"/>
        <v>353.3084336492891</v>
      </c>
      <c r="AE78" s="21">
        <f t="shared" si="28"/>
        <v>8006.076296703297</v>
      </c>
      <c r="AF78" s="21">
        <f t="shared" si="29"/>
        <v>606.36998895027625</v>
      </c>
      <c r="AG78" s="21">
        <f t="shared" si="30"/>
        <v>1081.3252108626198</v>
      </c>
      <c r="AH78" s="21">
        <f t="shared" si="31"/>
        <v>1306.4158293963255</v>
      </c>
      <c r="AI78" s="21">
        <f t="shared" si="32"/>
        <v>889.60647377622377</v>
      </c>
      <c r="AJ78" s="21">
        <f t="shared" si="33"/>
        <v>1135.1229047619049</v>
      </c>
      <c r="AK78" s="21">
        <f t="shared" si="34"/>
        <v>1250.5279085487077</v>
      </c>
      <c r="AL78" s="21">
        <f t="shared" si="35"/>
        <v>940.84967610062893</v>
      </c>
      <c r="AM78" s="21">
        <f t="shared" si="36"/>
        <v>567.71874039938564</v>
      </c>
      <c r="AN78" s="21">
        <f t="shared" si="39"/>
        <v>906.16543956043961</v>
      </c>
      <c r="AO78" s="21">
        <f t="shared" si="37"/>
        <v>636.34113368983958</v>
      </c>
      <c r="AP78" s="21">
        <f t="shared" si="38"/>
        <v>0</v>
      </c>
    </row>
    <row r="79" spans="1:42" ht="20.100000000000001" customHeight="1" x14ac:dyDescent="0.25">
      <c r="A79" s="13" t="s">
        <v>78</v>
      </c>
      <c r="B79" s="17">
        <v>23.7</v>
      </c>
      <c r="C79" s="17">
        <v>2</v>
      </c>
      <c r="D79" s="17">
        <v>17.3</v>
      </c>
      <c r="E79" s="17">
        <v>10.5</v>
      </c>
      <c r="F79" s="17">
        <v>12.9</v>
      </c>
      <c r="G79" s="17">
        <v>24.7</v>
      </c>
      <c r="H79" s="17">
        <v>3.7</v>
      </c>
      <c r="I79" s="17">
        <v>14</v>
      </c>
      <c r="J79" s="17">
        <v>13.8</v>
      </c>
      <c r="K79" s="17">
        <v>15</v>
      </c>
      <c r="L79" s="17">
        <v>12.6</v>
      </c>
      <c r="M79" s="17">
        <v>7.2</v>
      </c>
      <c r="N79" s="17">
        <v>25.4</v>
      </c>
      <c r="O79" s="13" t="s">
        <v>78</v>
      </c>
      <c r="P79" s="18">
        <v>36153461.899999999</v>
      </c>
      <c r="Q79" s="19">
        <v>8371152.5</v>
      </c>
      <c r="R79" s="19">
        <v>17281497.699999999</v>
      </c>
      <c r="S79" s="20">
        <v>10013454</v>
      </c>
      <c r="T79" s="19">
        <v>6148542.4000000004</v>
      </c>
      <c r="U79" s="19">
        <v>15665324.699999999</v>
      </c>
      <c r="V79" s="19">
        <v>3126526.6</v>
      </c>
      <c r="W79" s="19">
        <v>13037277.6</v>
      </c>
      <c r="X79" s="19">
        <v>11008297.699999999</v>
      </c>
      <c r="Y79" s="19">
        <v>9172163.3000000007</v>
      </c>
      <c r="Z79" s="19">
        <v>14042434.4</v>
      </c>
      <c r="AA79" s="19">
        <v>4098656.2</v>
      </c>
      <c r="AB79" s="20">
        <v>0</v>
      </c>
      <c r="AC79" s="13" t="s">
        <v>78</v>
      </c>
      <c r="AD79" s="21">
        <f t="shared" si="27"/>
        <v>1525.4625274261602</v>
      </c>
      <c r="AE79" s="21">
        <f t="shared" si="28"/>
        <v>4185.5762500000001</v>
      </c>
      <c r="AF79" s="21">
        <f t="shared" si="29"/>
        <v>998.93050289017333</v>
      </c>
      <c r="AG79" s="21">
        <f t="shared" si="30"/>
        <v>953.66228571428576</v>
      </c>
      <c r="AH79" s="21">
        <f t="shared" si="31"/>
        <v>476.63119379844966</v>
      </c>
      <c r="AI79" s="21">
        <f t="shared" si="32"/>
        <v>634.22367206477725</v>
      </c>
      <c r="AJ79" s="21">
        <f t="shared" si="33"/>
        <v>845.00718918918926</v>
      </c>
      <c r="AK79" s="21">
        <f t="shared" si="34"/>
        <v>931.23411428571421</v>
      </c>
      <c r="AL79" s="21">
        <f t="shared" si="35"/>
        <v>797.70273188405793</v>
      </c>
      <c r="AM79" s="21">
        <f t="shared" si="36"/>
        <v>611.47755333333339</v>
      </c>
      <c r="AN79" s="21">
        <f t="shared" si="39"/>
        <v>1114.4789206349208</v>
      </c>
      <c r="AO79" s="21">
        <f t="shared" si="37"/>
        <v>569.25780555555559</v>
      </c>
      <c r="AP79" s="21">
        <f t="shared" si="38"/>
        <v>0</v>
      </c>
    </row>
    <row r="80" spans="1:42" ht="20.100000000000001" customHeight="1" x14ac:dyDescent="0.25">
      <c r="A80" s="13" t="s">
        <v>79</v>
      </c>
      <c r="B80" s="17">
        <v>95</v>
      </c>
      <c r="C80" s="17">
        <v>10.3</v>
      </c>
      <c r="D80" s="17">
        <v>99.9</v>
      </c>
      <c r="E80" s="17">
        <v>36.9</v>
      </c>
      <c r="F80" s="17">
        <v>61.9</v>
      </c>
      <c r="G80" s="17">
        <v>195.8</v>
      </c>
      <c r="H80" s="17">
        <v>26.3</v>
      </c>
      <c r="I80" s="17">
        <v>112.5</v>
      </c>
      <c r="J80" s="17">
        <v>70.2</v>
      </c>
      <c r="K80" s="17">
        <v>77.8</v>
      </c>
      <c r="L80" s="17">
        <v>61</v>
      </c>
      <c r="M80" s="17">
        <v>32.9</v>
      </c>
      <c r="N80" s="17">
        <v>89.9</v>
      </c>
      <c r="O80" s="13" t="s">
        <v>79</v>
      </c>
      <c r="P80" s="18">
        <v>70931066.099999994</v>
      </c>
      <c r="Q80" s="19">
        <v>7899571.5</v>
      </c>
      <c r="R80" s="19">
        <v>58982097.200000003</v>
      </c>
      <c r="S80" s="19">
        <v>16966039.100000001</v>
      </c>
      <c r="T80" s="19">
        <v>35198177.299999997</v>
      </c>
      <c r="U80" s="19">
        <v>144243322.09999999</v>
      </c>
      <c r="V80" s="19">
        <v>11337067.4</v>
      </c>
      <c r="W80" s="19">
        <v>171114145.30000001</v>
      </c>
      <c r="X80" s="19">
        <v>71818746.900000006</v>
      </c>
      <c r="Y80" s="19">
        <v>23603025.800000001</v>
      </c>
      <c r="Z80" s="20">
        <v>36454644</v>
      </c>
      <c r="AA80" s="19">
        <v>10941567.6</v>
      </c>
      <c r="AB80" s="20">
        <v>0</v>
      </c>
      <c r="AC80" s="13" t="s">
        <v>79</v>
      </c>
      <c r="AD80" s="21">
        <f t="shared" si="27"/>
        <v>746.64280105263151</v>
      </c>
      <c r="AE80" s="21">
        <f t="shared" si="28"/>
        <v>766.94868932038833</v>
      </c>
      <c r="AF80" s="21">
        <f t="shared" si="29"/>
        <v>590.4113833833834</v>
      </c>
      <c r="AG80" s="21">
        <f t="shared" si="30"/>
        <v>459.78425745257459</v>
      </c>
      <c r="AH80" s="21">
        <f t="shared" si="31"/>
        <v>568.62968174474952</v>
      </c>
      <c r="AI80" s="21">
        <f t="shared" si="32"/>
        <v>736.68703830439222</v>
      </c>
      <c r="AJ80" s="21">
        <f t="shared" si="33"/>
        <v>431.06720152091253</v>
      </c>
      <c r="AK80" s="21">
        <f t="shared" si="34"/>
        <v>1521.0146248888891</v>
      </c>
      <c r="AL80" s="21">
        <f t="shared" si="35"/>
        <v>1023.0590726495727</v>
      </c>
      <c r="AM80" s="21">
        <f t="shared" si="36"/>
        <v>303.38079434447303</v>
      </c>
      <c r="AN80" s="21">
        <f t="shared" si="39"/>
        <v>597.61711475409834</v>
      </c>
      <c r="AO80" s="21">
        <f t="shared" si="37"/>
        <v>332.57044376899694</v>
      </c>
      <c r="AP80" s="21">
        <f t="shared" si="38"/>
        <v>0</v>
      </c>
    </row>
    <row r="81" spans="1:42" ht="20.100000000000001" customHeight="1" x14ac:dyDescent="0.25">
      <c r="A81" s="13" t="s">
        <v>80</v>
      </c>
      <c r="B81" s="17">
        <v>38.5</v>
      </c>
      <c r="C81" s="17">
        <v>12.1</v>
      </c>
      <c r="D81" s="17">
        <v>75.3</v>
      </c>
      <c r="E81" s="17">
        <v>23.8</v>
      </c>
      <c r="F81" s="17">
        <v>68.099999999999994</v>
      </c>
      <c r="G81" s="17">
        <v>141</v>
      </c>
      <c r="H81" s="17">
        <v>14</v>
      </c>
      <c r="I81" s="17">
        <v>75.400000000000006</v>
      </c>
      <c r="J81" s="17">
        <v>65.400000000000006</v>
      </c>
      <c r="K81" s="17">
        <v>55.5</v>
      </c>
      <c r="L81" s="17">
        <v>47.7</v>
      </c>
      <c r="M81" s="17">
        <v>26.9</v>
      </c>
      <c r="N81" s="17">
        <v>72.900000000000006</v>
      </c>
      <c r="O81" s="13" t="s">
        <v>80</v>
      </c>
      <c r="P81" s="18">
        <v>43446942.299999997</v>
      </c>
      <c r="Q81" s="20">
        <v>31037323</v>
      </c>
      <c r="R81" s="19">
        <v>69153755.700000003</v>
      </c>
      <c r="S81" s="19">
        <v>26395344.600000001</v>
      </c>
      <c r="T81" s="19">
        <v>32926803.800000001</v>
      </c>
      <c r="U81" s="19">
        <v>91429640.299999997</v>
      </c>
      <c r="V81" s="19">
        <v>7701432.7999999998</v>
      </c>
      <c r="W81" s="19">
        <v>117076086.8</v>
      </c>
      <c r="X81" s="19">
        <v>55196309.700000003</v>
      </c>
      <c r="Y81" s="19">
        <v>25454151.100000001</v>
      </c>
      <c r="Z81" s="20">
        <v>31746949</v>
      </c>
      <c r="AA81" s="19">
        <v>9680799.5</v>
      </c>
      <c r="AB81" s="20">
        <v>0</v>
      </c>
      <c r="AC81" s="13" t="s">
        <v>80</v>
      </c>
      <c r="AD81" s="21">
        <f t="shared" si="27"/>
        <v>1128.4920077922077</v>
      </c>
      <c r="AE81" s="21">
        <f t="shared" si="28"/>
        <v>2565.0680165289255</v>
      </c>
      <c r="AF81" s="21">
        <f t="shared" si="29"/>
        <v>918.37656972111563</v>
      </c>
      <c r="AG81" s="21">
        <f t="shared" si="30"/>
        <v>1109.0480924369749</v>
      </c>
      <c r="AH81" s="21">
        <f t="shared" si="31"/>
        <v>483.50666372980913</v>
      </c>
      <c r="AI81" s="21">
        <f t="shared" si="32"/>
        <v>648.43716524822696</v>
      </c>
      <c r="AJ81" s="21">
        <f t="shared" si="33"/>
        <v>550.10234285714284</v>
      </c>
      <c r="AK81" s="21">
        <f t="shared" si="34"/>
        <v>1552.7332466843502</v>
      </c>
      <c r="AL81" s="21">
        <f t="shared" si="35"/>
        <v>843.98027064220173</v>
      </c>
      <c r="AM81" s="21">
        <f t="shared" si="36"/>
        <v>458.63335315315317</v>
      </c>
      <c r="AN81" s="21">
        <f t="shared" si="39"/>
        <v>665.55448637316567</v>
      </c>
      <c r="AO81" s="21">
        <f t="shared" si="37"/>
        <v>359.8810223048327</v>
      </c>
      <c r="AP81" s="21">
        <f t="shared" si="38"/>
        <v>0</v>
      </c>
    </row>
    <row r="82" spans="1:42" ht="20.100000000000001" customHeight="1" x14ac:dyDescent="0.25">
      <c r="A82" s="13" t="s">
        <v>81</v>
      </c>
      <c r="B82" s="17">
        <v>45.6</v>
      </c>
      <c r="C82" s="17">
        <v>12.8</v>
      </c>
      <c r="D82" s="17">
        <v>20.9</v>
      </c>
      <c r="E82" s="17">
        <v>18.600000000000001</v>
      </c>
      <c r="F82" s="17">
        <v>48.4</v>
      </c>
      <c r="G82" s="17">
        <v>92.6</v>
      </c>
      <c r="H82" s="17">
        <v>5.3</v>
      </c>
      <c r="I82" s="17">
        <v>42.3</v>
      </c>
      <c r="J82" s="17">
        <v>27.1</v>
      </c>
      <c r="K82" s="17">
        <v>30</v>
      </c>
      <c r="L82" s="17">
        <v>30.4</v>
      </c>
      <c r="M82" s="17">
        <v>11.6</v>
      </c>
      <c r="N82" s="17">
        <v>36.6</v>
      </c>
      <c r="O82" s="13" t="s">
        <v>81</v>
      </c>
      <c r="P82" s="18">
        <v>21215283.899999999</v>
      </c>
      <c r="Q82" s="20">
        <v>47330346</v>
      </c>
      <c r="R82" s="19">
        <v>11619210.4</v>
      </c>
      <c r="S82" s="19">
        <v>18959589.699999999</v>
      </c>
      <c r="T82" s="19">
        <v>32023471.699999999</v>
      </c>
      <c r="U82" s="19">
        <v>32541579.5</v>
      </c>
      <c r="V82" s="19">
        <v>2522521.5</v>
      </c>
      <c r="W82" s="19">
        <v>41756748.600000001</v>
      </c>
      <c r="X82" s="20">
        <v>16423774</v>
      </c>
      <c r="Y82" s="19">
        <v>12458906.699999999</v>
      </c>
      <c r="Z82" s="19">
        <v>14129133.4</v>
      </c>
      <c r="AA82" s="19">
        <v>3125058.1</v>
      </c>
      <c r="AB82" s="20">
        <v>0</v>
      </c>
      <c r="AC82" s="13" t="s">
        <v>81</v>
      </c>
      <c r="AD82" s="21">
        <f t="shared" si="27"/>
        <v>465.2474539473684</v>
      </c>
      <c r="AE82" s="21">
        <f t="shared" si="28"/>
        <v>3697.6832812500002</v>
      </c>
      <c r="AF82" s="21">
        <f t="shared" si="29"/>
        <v>555.94308133971299</v>
      </c>
      <c r="AG82" s="21">
        <f t="shared" si="30"/>
        <v>1019.3327795698924</v>
      </c>
      <c r="AH82" s="21">
        <f t="shared" si="31"/>
        <v>661.64197727272722</v>
      </c>
      <c r="AI82" s="21">
        <f t="shared" si="32"/>
        <v>351.42094492440606</v>
      </c>
      <c r="AJ82" s="21">
        <f t="shared" si="33"/>
        <v>475.94745283018869</v>
      </c>
      <c r="AK82" s="21">
        <f t="shared" si="34"/>
        <v>987.15717730496453</v>
      </c>
      <c r="AL82" s="21">
        <f t="shared" si="35"/>
        <v>606.0433210332103</v>
      </c>
      <c r="AM82" s="21">
        <f t="shared" si="36"/>
        <v>415.29688999999996</v>
      </c>
      <c r="AN82" s="21">
        <f t="shared" si="39"/>
        <v>464.77412500000003</v>
      </c>
      <c r="AO82" s="21">
        <f t="shared" si="37"/>
        <v>269.4015603448276</v>
      </c>
      <c r="AP82" s="21">
        <f t="shared" si="38"/>
        <v>0</v>
      </c>
    </row>
    <row r="83" spans="1:42" ht="20.100000000000001" customHeight="1" x14ac:dyDescent="0.25">
      <c r="A83" s="13" t="s">
        <v>82</v>
      </c>
      <c r="B83" s="17">
        <v>2.8</v>
      </c>
      <c r="C83" s="17">
        <v>11.4</v>
      </c>
      <c r="D83" s="17">
        <v>3.5</v>
      </c>
      <c r="E83" s="17">
        <v>6.7</v>
      </c>
      <c r="F83" s="17">
        <v>5</v>
      </c>
      <c r="G83" s="17">
        <v>11.5</v>
      </c>
      <c r="H83" s="17">
        <v>1.4</v>
      </c>
      <c r="I83" s="17">
        <v>7.4</v>
      </c>
      <c r="J83" s="17">
        <v>5.3</v>
      </c>
      <c r="K83" s="17">
        <v>6.8</v>
      </c>
      <c r="L83" s="17">
        <v>7.8</v>
      </c>
      <c r="M83" s="17">
        <v>3.4</v>
      </c>
      <c r="N83" s="17">
        <v>12.8</v>
      </c>
      <c r="O83" s="13" t="s">
        <v>82</v>
      </c>
      <c r="P83" s="18">
        <v>7489693.2000000002</v>
      </c>
      <c r="Q83" s="19">
        <v>35973210.899999999</v>
      </c>
      <c r="R83" s="19">
        <v>2133739.5</v>
      </c>
      <c r="S83" s="19">
        <v>10227199.5</v>
      </c>
      <c r="T83" s="19">
        <v>13811703.5</v>
      </c>
      <c r="U83" s="19">
        <v>10806870.5</v>
      </c>
      <c r="V83" s="19">
        <v>707712.7</v>
      </c>
      <c r="W83" s="19">
        <v>7456869.5</v>
      </c>
      <c r="X83" s="19">
        <v>5612377.7000000002</v>
      </c>
      <c r="Y83" s="19">
        <v>5341493.2</v>
      </c>
      <c r="Z83" s="19">
        <v>8161555.4000000004</v>
      </c>
      <c r="AA83" s="19">
        <v>2438347.4</v>
      </c>
      <c r="AB83" s="20">
        <v>0</v>
      </c>
      <c r="AC83" s="13" t="s">
        <v>82</v>
      </c>
      <c r="AD83" s="21">
        <f t="shared" si="27"/>
        <v>2674.8904285714289</v>
      </c>
      <c r="AE83" s="21">
        <f t="shared" si="28"/>
        <v>3155.5448157894734</v>
      </c>
      <c r="AF83" s="21">
        <f t="shared" si="29"/>
        <v>609.63985714285718</v>
      </c>
      <c r="AG83" s="21">
        <f t="shared" si="30"/>
        <v>1526.4476865671643</v>
      </c>
      <c r="AH83" s="21">
        <f t="shared" si="31"/>
        <v>2762.3407000000002</v>
      </c>
      <c r="AI83" s="21">
        <f t="shared" si="32"/>
        <v>939.72786956521736</v>
      </c>
      <c r="AJ83" s="21">
        <f t="shared" si="33"/>
        <v>505.50907142857142</v>
      </c>
      <c r="AK83" s="21">
        <f t="shared" si="34"/>
        <v>1007.6850675675676</v>
      </c>
      <c r="AL83" s="21">
        <f t="shared" si="35"/>
        <v>1058.9391886792453</v>
      </c>
      <c r="AM83" s="21">
        <f t="shared" si="36"/>
        <v>785.51370588235295</v>
      </c>
      <c r="AN83" s="21">
        <f t="shared" si="39"/>
        <v>1046.3532564102566</v>
      </c>
      <c r="AO83" s="21">
        <f t="shared" si="37"/>
        <v>717.16099999999994</v>
      </c>
      <c r="AP83" s="21">
        <f t="shared" si="38"/>
        <v>0</v>
      </c>
    </row>
    <row r="84" spans="1:42" ht="20.100000000000001" customHeight="1" x14ac:dyDescent="0.25">
      <c r="A84" s="13" t="s">
        <v>83</v>
      </c>
      <c r="B84" s="17">
        <v>20.3</v>
      </c>
      <c r="C84" s="17">
        <v>12</v>
      </c>
      <c r="D84" s="17">
        <v>19.399999999999999</v>
      </c>
      <c r="E84" s="17">
        <v>11.6</v>
      </c>
      <c r="F84" s="17">
        <v>28.8</v>
      </c>
      <c r="G84" s="17">
        <v>57.9</v>
      </c>
      <c r="H84" s="17">
        <v>8</v>
      </c>
      <c r="I84" s="17">
        <v>27.7</v>
      </c>
      <c r="J84" s="17">
        <v>24.4</v>
      </c>
      <c r="K84" s="17">
        <v>20.399999999999999</v>
      </c>
      <c r="L84" s="17">
        <v>19.8</v>
      </c>
      <c r="M84" s="17">
        <v>8.9</v>
      </c>
      <c r="N84" s="17">
        <v>26.1</v>
      </c>
      <c r="O84" s="13" t="s">
        <v>83</v>
      </c>
      <c r="P84" s="18">
        <v>45427716</v>
      </c>
      <c r="Q84" s="19">
        <v>489777923.69999999</v>
      </c>
      <c r="R84" s="19">
        <v>17554104.5</v>
      </c>
      <c r="S84" s="19">
        <v>10062840.9</v>
      </c>
      <c r="T84" s="19">
        <v>56910355.600000001</v>
      </c>
      <c r="U84" s="19">
        <v>43078427.600000001</v>
      </c>
      <c r="V84" s="19">
        <v>3839519.1</v>
      </c>
      <c r="W84" s="20">
        <v>41452007</v>
      </c>
      <c r="X84" s="19">
        <v>60241917.700000003</v>
      </c>
      <c r="Y84" s="19">
        <v>13320564.9</v>
      </c>
      <c r="Z84" s="19">
        <v>19167268.600000001</v>
      </c>
      <c r="AA84" s="19">
        <v>5842680.7999999998</v>
      </c>
      <c r="AB84" s="20">
        <v>0</v>
      </c>
      <c r="AC84" s="13" t="s">
        <v>83</v>
      </c>
      <c r="AD84" s="21">
        <f t="shared" si="27"/>
        <v>2237.8185221674876</v>
      </c>
      <c r="AE84" s="21">
        <f t="shared" si="28"/>
        <v>40814.826974999996</v>
      </c>
      <c r="AF84" s="21">
        <f t="shared" si="29"/>
        <v>904.85074742268046</v>
      </c>
      <c r="AG84" s="21">
        <f t="shared" si="30"/>
        <v>867.48628448275861</v>
      </c>
      <c r="AH84" s="21">
        <f t="shared" si="31"/>
        <v>1976.0540138888889</v>
      </c>
      <c r="AI84" s="21">
        <f t="shared" si="32"/>
        <v>744.01429360967188</v>
      </c>
      <c r="AJ84" s="21">
        <f t="shared" si="33"/>
        <v>479.9398875</v>
      </c>
      <c r="AK84" s="21">
        <f t="shared" si="34"/>
        <v>1496.4623465703971</v>
      </c>
      <c r="AL84" s="21">
        <f t="shared" si="35"/>
        <v>2468.9310532786885</v>
      </c>
      <c r="AM84" s="21">
        <f t="shared" si="36"/>
        <v>652.9688676470588</v>
      </c>
      <c r="AN84" s="21">
        <f t="shared" si="39"/>
        <v>968.04386868686879</v>
      </c>
      <c r="AO84" s="21">
        <f t="shared" si="37"/>
        <v>656.48098876404492</v>
      </c>
      <c r="AP84" s="21">
        <f t="shared" si="38"/>
        <v>0</v>
      </c>
    </row>
    <row r="85" spans="1:42" ht="20.100000000000001" customHeight="1" x14ac:dyDescent="0.25">
      <c r="A85" s="13" t="s">
        <v>84</v>
      </c>
      <c r="B85" s="17">
        <v>10.3</v>
      </c>
      <c r="C85" s="17">
        <v>1.2</v>
      </c>
      <c r="D85" s="17">
        <v>7.3</v>
      </c>
      <c r="E85" s="17">
        <v>3.2</v>
      </c>
      <c r="F85" s="17">
        <v>6.1</v>
      </c>
      <c r="G85" s="17">
        <v>10.7</v>
      </c>
      <c r="H85" s="17">
        <v>0.8</v>
      </c>
      <c r="I85" s="17">
        <v>7.4</v>
      </c>
      <c r="J85" s="17">
        <v>3.7</v>
      </c>
      <c r="K85" s="17">
        <v>7.3</v>
      </c>
      <c r="L85" s="17">
        <v>5.9</v>
      </c>
      <c r="M85" s="17">
        <v>2.8</v>
      </c>
      <c r="N85" s="17">
        <v>8.4</v>
      </c>
      <c r="O85" s="13" t="s">
        <v>84</v>
      </c>
      <c r="P85" s="18">
        <v>4922430.4000000004</v>
      </c>
      <c r="Q85" s="19">
        <v>766691.7</v>
      </c>
      <c r="R85" s="19">
        <v>2260917.2000000002</v>
      </c>
      <c r="S85" s="20">
        <v>2689403</v>
      </c>
      <c r="T85" s="19">
        <v>4305584.9000000004</v>
      </c>
      <c r="U85" s="19">
        <v>4499208.0999999996</v>
      </c>
      <c r="V85" s="19">
        <v>444730.8</v>
      </c>
      <c r="W85" s="19">
        <v>8142755.0999999996</v>
      </c>
      <c r="X85" s="19">
        <v>3147967.6</v>
      </c>
      <c r="Y85" s="19">
        <v>2042028.8</v>
      </c>
      <c r="Z85" s="19">
        <v>3730071.7</v>
      </c>
      <c r="AA85" s="19">
        <v>886940.4</v>
      </c>
      <c r="AB85" s="20">
        <v>0</v>
      </c>
      <c r="AC85" s="13" t="s">
        <v>84</v>
      </c>
      <c r="AD85" s="21">
        <f t="shared" si="27"/>
        <v>477.90586407766995</v>
      </c>
      <c r="AE85" s="21">
        <f t="shared" si="28"/>
        <v>638.90974999999992</v>
      </c>
      <c r="AF85" s="21">
        <f t="shared" si="29"/>
        <v>309.71468493150689</v>
      </c>
      <c r="AG85" s="21">
        <f t="shared" si="30"/>
        <v>840.43843749999996</v>
      </c>
      <c r="AH85" s="21">
        <f t="shared" si="31"/>
        <v>705.83359016393445</v>
      </c>
      <c r="AI85" s="21">
        <f t="shared" si="32"/>
        <v>420.48673831775699</v>
      </c>
      <c r="AJ85" s="21">
        <f t="shared" si="33"/>
        <v>555.9135</v>
      </c>
      <c r="AK85" s="21">
        <f t="shared" si="34"/>
        <v>1100.3723108108109</v>
      </c>
      <c r="AL85" s="21">
        <f t="shared" si="35"/>
        <v>850.80205405405411</v>
      </c>
      <c r="AM85" s="21">
        <f t="shared" si="36"/>
        <v>279.72997260273974</v>
      </c>
      <c r="AN85" s="21">
        <f t="shared" si="39"/>
        <v>632.21554237288137</v>
      </c>
      <c r="AO85" s="21">
        <f t="shared" si="37"/>
        <v>316.7644285714286</v>
      </c>
      <c r="AP85" s="21">
        <f t="shared" si="38"/>
        <v>0</v>
      </c>
    </row>
    <row r="86" spans="1:42" ht="20.100000000000001" customHeight="1" x14ac:dyDescent="0.25">
      <c r="A86" s="13" t="s">
        <v>85</v>
      </c>
      <c r="B86" s="17">
        <v>1.4</v>
      </c>
      <c r="C86" s="17">
        <v>5.5</v>
      </c>
      <c r="D86" s="17">
        <v>0.3</v>
      </c>
      <c r="E86" s="17">
        <v>3.9</v>
      </c>
      <c r="F86" s="17">
        <v>2.1</v>
      </c>
      <c r="G86" s="17">
        <v>2.2000000000000002</v>
      </c>
      <c r="H86" s="17">
        <v>0.2</v>
      </c>
      <c r="I86" s="17">
        <v>2.8</v>
      </c>
      <c r="J86" s="17">
        <v>1.4</v>
      </c>
      <c r="K86" s="17">
        <v>3.1</v>
      </c>
      <c r="L86" s="17">
        <v>2.1</v>
      </c>
      <c r="M86" s="17">
        <v>0.7</v>
      </c>
      <c r="N86" s="17">
        <v>5</v>
      </c>
      <c r="O86" s="13" t="s">
        <v>85</v>
      </c>
      <c r="P86" s="18">
        <v>435954.8</v>
      </c>
      <c r="Q86" s="19">
        <v>29946756.100000001</v>
      </c>
      <c r="R86" s="19">
        <v>407488.6</v>
      </c>
      <c r="S86" s="19">
        <v>5855645.0999999996</v>
      </c>
      <c r="T86" s="19">
        <v>3256269.5</v>
      </c>
      <c r="U86" s="19">
        <v>4012743.8</v>
      </c>
      <c r="V86" s="19">
        <v>142441.60000000001</v>
      </c>
      <c r="W86" s="19">
        <v>2645650.9</v>
      </c>
      <c r="X86" s="20">
        <v>1109943</v>
      </c>
      <c r="Y86" s="19">
        <v>2828201.9</v>
      </c>
      <c r="Z86" s="20">
        <v>3459227</v>
      </c>
      <c r="AA86" s="19">
        <v>810692.6</v>
      </c>
      <c r="AB86" s="20">
        <v>0</v>
      </c>
      <c r="AC86" s="13" t="s">
        <v>85</v>
      </c>
      <c r="AD86" s="21">
        <f t="shared" si="27"/>
        <v>311.39628571428568</v>
      </c>
      <c r="AE86" s="21">
        <f t="shared" si="28"/>
        <v>5444.8647454545453</v>
      </c>
      <c r="AF86" s="21">
        <f t="shared" si="29"/>
        <v>1358.2953333333332</v>
      </c>
      <c r="AG86" s="21">
        <f t="shared" si="30"/>
        <v>1501.4474615384615</v>
      </c>
      <c r="AH86" s="21">
        <f t="shared" si="31"/>
        <v>1550.6045238095237</v>
      </c>
      <c r="AI86" s="21">
        <f t="shared" si="32"/>
        <v>1823.9744545454544</v>
      </c>
      <c r="AJ86" s="21">
        <f t="shared" si="33"/>
        <v>712.20800000000008</v>
      </c>
      <c r="AK86" s="21">
        <f t="shared" si="34"/>
        <v>944.8753214285714</v>
      </c>
      <c r="AL86" s="21">
        <f t="shared" si="35"/>
        <v>792.81642857142856</v>
      </c>
      <c r="AM86" s="21">
        <f t="shared" si="36"/>
        <v>912.32319354838705</v>
      </c>
      <c r="AN86" s="21">
        <f t="shared" si="39"/>
        <v>1647.2509523809524</v>
      </c>
      <c r="AO86" s="21">
        <f t="shared" si="37"/>
        <v>1158.1322857142857</v>
      </c>
      <c r="AP86" s="21">
        <f t="shared" si="38"/>
        <v>0</v>
      </c>
    </row>
    <row r="87" spans="1:42" ht="20.100000000000001" customHeight="1" x14ac:dyDescent="0.25">
      <c r="A87" s="13" t="s">
        <v>86</v>
      </c>
      <c r="B87" s="17">
        <v>135.5</v>
      </c>
      <c r="C87" s="17">
        <v>6.1</v>
      </c>
      <c r="D87" s="17">
        <v>59.3</v>
      </c>
      <c r="E87" s="17">
        <v>24.2</v>
      </c>
      <c r="F87" s="17">
        <v>62.6</v>
      </c>
      <c r="G87" s="17">
        <v>148.80000000000001</v>
      </c>
      <c r="H87" s="17">
        <v>33</v>
      </c>
      <c r="I87" s="17">
        <v>61.8</v>
      </c>
      <c r="J87" s="17">
        <v>30.5</v>
      </c>
      <c r="K87" s="17">
        <v>66.2</v>
      </c>
      <c r="L87" s="17">
        <v>66.7</v>
      </c>
      <c r="M87" s="17">
        <v>35.5</v>
      </c>
      <c r="N87" s="17">
        <v>36.9</v>
      </c>
      <c r="O87" s="13" t="s">
        <v>86</v>
      </c>
      <c r="P87" s="18">
        <v>43009199.600000001</v>
      </c>
      <c r="Q87" s="19">
        <v>7520085.9000000004</v>
      </c>
      <c r="R87" s="19">
        <v>23747928.800000001</v>
      </c>
      <c r="S87" s="19">
        <v>19836543.600000001</v>
      </c>
      <c r="T87" s="19">
        <v>5637523.2999999998</v>
      </c>
      <c r="U87" s="19">
        <v>41688423.299999997</v>
      </c>
      <c r="V87" s="19">
        <v>6499252.0999999996</v>
      </c>
      <c r="W87" s="19">
        <v>25203216.199999999</v>
      </c>
      <c r="X87" s="19">
        <v>25467877.699999999</v>
      </c>
      <c r="Y87" s="19">
        <v>12441326.9</v>
      </c>
      <c r="Z87" s="19">
        <v>25195476.199999999</v>
      </c>
      <c r="AA87" s="19">
        <v>6940546.7000000002</v>
      </c>
      <c r="AB87" s="20">
        <v>0</v>
      </c>
      <c r="AC87" s="13" t="s">
        <v>86</v>
      </c>
      <c r="AD87" s="21">
        <f t="shared" si="27"/>
        <v>317.41106715867159</v>
      </c>
      <c r="AE87" s="21">
        <f t="shared" si="28"/>
        <v>1232.8009672131147</v>
      </c>
      <c r="AF87" s="21">
        <f t="shared" si="29"/>
        <v>400.47097470489041</v>
      </c>
      <c r="AG87" s="21">
        <f t="shared" si="30"/>
        <v>819.69188429752069</v>
      </c>
      <c r="AH87" s="21">
        <f t="shared" si="31"/>
        <v>90.056282747603831</v>
      </c>
      <c r="AI87" s="21">
        <f t="shared" si="32"/>
        <v>280.16413508064517</v>
      </c>
      <c r="AJ87" s="21">
        <f t="shared" si="33"/>
        <v>196.94703333333331</v>
      </c>
      <c r="AK87" s="21">
        <f t="shared" si="34"/>
        <v>407.81903236245955</v>
      </c>
      <c r="AL87" s="21">
        <f t="shared" si="35"/>
        <v>835.01238360655736</v>
      </c>
      <c r="AM87" s="21">
        <f t="shared" si="36"/>
        <v>187.93545166163142</v>
      </c>
      <c r="AN87" s="21">
        <f t="shared" si="39"/>
        <v>377.74327136431782</v>
      </c>
      <c r="AO87" s="21">
        <f t="shared" si="37"/>
        <v>195.50835774647888</v>
      </c>
      <c r="AP87" s="21">
        <f t="shared" si="38"/>
        <v>0</v>
      </c>
    </row>
    <row r="88" spans="1:42" ht="20.100000000000001" customHeight="1" x14ac:dyDescent="0.25">
      <c r="A88" s="13" t="s">
        <v>87</v>
      </c>
      <c r="B88" s="17">
        <v>2.2999999999999998</v>
      </c>
      <c r="C88" s="17">
        <v>0.8</v>
      </c>
      <c r="D88" s="17">
        <v>16.600000000000001</v>
      </c>
      <c r="E88" s="17">
        <v>5.5</v>
      </c>
      <c r="F88" s="17">
        <v>18</v>
      </c>
      <c r="G88" s="17">
        <v>33</v>
      </c>
      <c r="H88" s="17">
        <v>7.6</v>
      </c>
      <c r="I88" s="17">
        <v>17.399999999999999</v>
      </c>
      <c r="J88" s="17">
        <v>18</v>
      </c>
      <c r="K88" s="17">
        <v>13.9</v>
      </c>
      <c r="L88" s="17">
        <v>12.3</v>
      </c>
      <c r="M88" s="17">
        <v>6.1</v>
      </c>
      <c r="N88" s="17">
        <v>16.3</v>
      </c>
      <c r="O88" s="13" t="s">
        <v>87</v>
      </c>
      <c r="P88" s="18">
        <v>1960566.4</v>
      </c>
      <c r="Q88" s="19">
        <v>314417.59999999998</v>
      </c>
      <c r="R88" s="19">
        <v>5152530.3</v>
      </c>
      <c r="S88" s="19">
        <v>2686731.5</v>
      </c>
      <c r="T88" s="19">
        <v>1102183.7</v>
      </c>
      <c r="U88" s="19">
        <v>8042739.7000000002</v>
      </c>
      <c r="V88" s="19">
        <v>2948236.1</v>
      </c>
      <c r="W88" s="19">
        <v>5350866.4000000004</v>
      </c>
      <c r="X88" s="19">
        <v>7206464.5</v>
      </c>
      <c r="Y88" s="19">
        <v>2351689.7999999998</v>
      </c>
      <c r="Z88" s="19">
        <v>4014655.1</v>
      </c>
      <c r="AA88" s="19">
        <v>2044720.1</v>
      </c>
      <c r="AB88" s="20">
        <v>0</v>
      </c>
      <c r="AC88" s="13" t="s">
        <v>87</v>
      </c>
      <c r="AD88" s="21">
        <f t="shared" si="27"/>
        <v>852.42017391304341</v>
      </c>
      <c r="AE88" s="21">
        <f t="shared" si="28"/>
        <v>393.02199999999999</v>
      </c>
      <c r="AF88" s="21">
        <f t="shared" si="29"/>
        <v>310.39339156626505</v>
      </c>
      <c r="AG88" s="21">
        <f t="shared" si="30"/>
        <v>488.49663636363636</v>
      </c>
      <c r="AH88" s="21">
        <f t="shared" si="31"/>
        <v>61.232427777777772</v>
      </c>
      <c r="AI88" s="21">
        <f t="shared" si="32"/>
        <v>243.71938484848485</v>
      </c>
      <c r="AJ88" s="21">
        <f t="shared" si="33"/>
        <v>387.92580263157896</v>
      </c>
      <c r="AK88" s="21">
        <f t="shared" si="34"/>
        <v>307.52105747126438</v>
      </c>
      <c r="AL88" s="21">
        <f t="shared" si="35"/>
        <v>400.35913888888888</v>
      </c>
      <c r="AM88" s="21">
        <f t="shared" si="36"/>
        <v>169.18631654676258</v>
      </c>
      <c r="AN88" s="21">
        <f t="shared" si="39"/>
        <v>326.39472357723577</v>
      </c>
      <c r="AO88" s="21">
        <f t="shared" si="37"/>
        <v>335.20001639344264</v>
      </c>
      <c r="AP88" s="21">
        <f t="shared" si="38"/>
        <v>0</v>
      </c>
    </row>
  </sheetData>
  <mergeCells count="5">
    <mergeCell ref="B1:AB1"/>
    <mergeCell ref="AC1:AP1"/>
    <mergeCell ref="B2:N2"/>
    <mergeCell ref="O2:AB2"/>
    <mergeCell ref="AD2:AP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94"/>
  <sheetViews>
    <sheetView zoomScale="115" zoomScaleNormal="115" workbookViewId="0">
      <pane xSplit="1" ySplit="3" topLeftCell="B4" activePane="bottomRight" state="frozen"/>
      <selection pane="topRight" activeCell="V1" sqref="V1"/>
      <selection pane="bottomLeft" activeCell="A76" sqref="A76"/>
      <selection pane="bottomRight" activeCell="N3" sqref="N3"/>
    </sheetView>
  </sheetViews>
  <sheetFormatPr defaultRowHeight="15" x14ac:dyDescent="0.25"/>
  <cols>
    <col min="1" max="1025" width="10.7109375" customWidth="1"/>
  </cols>
  <sheetData>
    <row r="1" spans="1:35" ht="15" customHeight="1" x14ac:dyDescent="0.25">
      <c r="A1" s="23"/>
      <c r="B1" s="7" t="s">
        <v>97</v>
      </c>
      <c r="C1" s="7"/>
      <c r="D1" s="7"/>
      <c r="E1" s="7"/>
      <c r="F1" s="7"/>
      <c r="G1" s="7"/>
      <c r="H1" s="7"/>
      <c r="I1" s="7"/>
      <c r="J1" s="7"/>
      <c r="K1" s="24" t="s">
        <v>95</v>
      </c>
      <c r="L1" s="6" t="s">
        <v>98</v>
      </c>
      <c r="M1" s="6"/>
      <c r="N1" s="6"/>
      <c r="O1" s="5" t="s">
        <v>88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5" t="s">
        <v>99</v>
      </c>
      <c r="AC1" s="4" t="s">
        <v>100</v>
      </c>
      <c r="AD1" s="4"/>
      <c r="AE1" s="3" t="s">
        <v>101</v>
      </c>
      <c r="AF1" s="3"/>
      <c r="AG1" s="3"/>
      <c r="AH1" s="3"/>
      <c r="AI1" s="3"/>
    </row>
    <row r="2" spans="1:35" ht="42" customHeight="1" x14ac:dyDescent="0.25">
      <c r="A2" s="23"/>
      <c r="B2" s="2" t="s">
        <v>102</v>
      </c>
      <c r="C2" s="2"/>
      <c r="D2" s="1" t="s">
        <v>103</v>
      </c>
      <c r="E2" s="1"/>
      <c r="F2" s="2" t="s">
        <v>104</v>
      </c>
      <c r="G2" s="2"/>
      <c r="H2" s="2" t="s">
        <v>105</v>
      </c>
      <c r="I2" s="2"/>
      <c r="J2" s="2"/>
      <c r="K2" s="27" t="s">
        <v>106</v>
      </c>
      <c r="L2" s="1" t="s">
        <v>107</v>
      </c>
      <c r="M2" s="1"/>
      <c r="N2" s="27" t="s">
        <v>108</v>
      </c>
      <c r="O2" s="2" t="s">
        <v>91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7" t="s">
        <v>109</v>
      </c>
      <c r="AC2" s="1" t="s">
        <v>110</v>
      </c>
      <c r="AD2" s="1"/>
      <c r="AE2" s="2" t="s">
        <v>111</v>
      </c>
      <c r="AF2" s="2"/>
      <c r="AG2" s="2"/>
      <c r="AH2" s="2"/>
      <c r="AI2" s="27" t="s">
        <v>112</v>
      </c>
    </row>
    <row r="3" spans="1:35" ht="56.25" customHeight="1" x14ac:dyDescent="0.25">
      <c r="A3" s="28"/>
      <c r="B3" s="29" t="s">
        <v>113</v>
      </c>
      <c r="C3" s="29" t="s">
        <v>114</v>
      </c>
      <c r="D3" s="29" t="s">
        <v>115</v>
      </c>
      <c r="E3" s="29" t="s">
        <v>116</v>
      </c>
      <c r="F3" s="29" t="s">
        <v>117</v>
      </c>
      <c r="G3" s="29" t="s">
        <v>118</v>
      </c>
      <c r="H3" s="29" t="s">
        <v>119</v>
      </c>
      <c r="I3" s="29" t="s">
        <v>164</v>
      </c>
      <c r="J3" s="29" t="s">
        <v>121</v>
      </c>
      <c r="K3" s="29" t="s">
        <v>5</v>
      </c>
      <c r="L3" s="29" t="s">
        <v>122</v>
      </c>
      <c r="M3" s="29" t="s">
        <v>123</v>
      </c>
      <c r="N3" s="29" t="s">
        <v>167</v>
      </c>
      <c r="O3" s="16" t="s">
        <v>125</v>
      </c>
      <c r="P3" s="16" t="s">
        <v>155</v>
      </c>
      <c r="Q3" s="16" t="s">
        <v>156</v>
      </c>
      <c r="R3" s="16" t="s">
        <v>157</v>
      </c>
      <c r="S3" s="16" t="s">
        <v>129</v>
      </c>
      <c r="T3" s="16" t="s">
        <v>158</v>
      </c>
      <c r="U3" s="16" t="s">
        <v>159</v>
      </c>
      <c r="V3" s="16" t="s">
        <v>160</v>
      </c>
      <c r="W3" s="16" t="s">
        <v>161</v>
      </c>
      <c r="X3" s="16" t="s">
        <v>95</v>
      </c>
      <c r="Y3" s="16" t="s">
        <v>131</v>
      </c>
      <c r="Z3" s="16" t="s">
        <v>162</v>
      </c>
      <c r="AA3" s="16" t="s">
        <v>163</v>
      </c>
      <c r="AB3" s="29" t="s">
        <v>133</v>
      </c>
      <c r="AC3" s="29" t="s">
        <v>165</v>
      </c>
      <c r="AD3" s="29" t="s">
        <v>166</v>
      </c>
      <c r="AE3" s="29" t="s">
        <v>136</v>
      </c>
      <c r="AF3" s="29" t="s">
        <v>137</v>
      </c>
      <c r="AG3" s="29" t="s">
        <v>138</v>
      </c>
      <c r="AH3" s="29" t="s">
        <v>139</v>
      </c>
      <c r="AI3" s="29" t="s">
        <v>140</v>
      </c>
    </row>
    <row r="4" spans="1:35" ht="22.5" x14ac:dyDescent="0.25">
      <c r="A4" s="13" t="s">
        <v>6</v>
      </c>
      <c r="B4" s="27">
        <v>160.19999999999999</v>
      </c>
      <c r="C4" s="27">
        <v>2634.4</v>
      </c>
      <c r="D4" s="27">
        <v>19.7</v>
      </c>
      <c r="E4" s="27">
        <v>24</v>
      </c>
      <c r="F4" s="27">
        <v>75.599999999999994</v>
      </c>
      <c r="G4" s="27">
        <v>24.4</v>
      </c>
      <c r="H4" s="27">
        <v>95</v>
      </c>
      <c r="I4" s="27">
        <v>303.8</v>
      </c>
      <c r="J4" s="27">
        <v>130</v>
      </c>
      <c r="K4" s="26">
        <v>349.7</v>
      </c>
      <c r="L4" s="27">
        <v>366</v>
      </c>
      <c r="M4" s="27">
        <v>120</v>
      </c>
      <c r="N4" s="27">
        <v>7.7</v>
      </c>
      <c r="O4" s="27">
        <v>298.15162251655602</v>
      </c>
      <c r="P4" s="27">
        <v>9100.0847434554998</v>
      </c>
      <c r="Q4" s="27">
        <v>1201.0520569550899</v>
      </c>
      <c r="R4" s="27">
        <v>1049.3963836477999</v>
      </c>
      <c r="S4" s="27">
        <v>441.40547510373398</v>
      </c>
      <c r="T4" s="27">
        <v>665.00684207818904</v>
      </c>
      <c r="U4" s="27">
        <v>361.68591891891901</v>
      </c>
      <c r="V4" s="27">
        <v>707.12664547206202</v>
      </c>
      <c r="W4" s="27">
        <v>1168.17252581665</v>
      </c>
      <c r="X4" s="27">
        <v>344.13729770992398</v>
      </c>
      <c r="Y4" s="27">
        <v>516.96799118387901</v>
      </c>
      <c r="Z4" s="27">
        <v>251.81740570175401</v>
      </c>
      <c r="AA4" s="27">
        <v>0</v>
      </c>
      <c r="AB4" s="27">
        <v>31.822426358943201</v>
      </c>
      <c r="AC4" s="27">
        <v>5829.2</v>
      </c>
      <c r="AD4" s="27">
        <v>527.1</v>
      </c>
      <c r="AE4" s="27">
        <v>334</v>
      </c>
      <c r="AF4" s="27">
        <v>401</v>
      </c>
      <c r="AG4" s="27">
        <v>17.9547525053143</v>
      </c>
      <c r="AH4" s="27">
        <v>12.6784087458245</v>
      </c>
      <c r="AI4" s="27">
        <v>2209</v>
      </c>
    </row>
    <row r="5" spans="1:35" ht="22.5" x14ac:dyDescent="0.25">
      <c r="A5" s="13" t="s">
        <v>7</v>
      </c>
      <c r="B5" s="27">
        <v>27.1</v>
      </c>
      <c r="C5" s="27">
        <v>1550.1</v>
      </c>
      <c r="D5" s="27">
        <v>16.399999999999999</v>
      </c>
      <c r="E5" s="27">
        <v>26.6</v>
      </c>
      <c r="F5" s="27">
        <v>67.099999999999994</v>
      </c>
      <c r="G5" s="27">
        <v>32.9</v>
      </c>
      <c r="H5" s="27">
        <v>119</v>
      </c>
      <c r="I5" s="27">
        <v>115.6</v>
      </c>
      <c r="J5" s="27">
        <v>704</v>
      </c>
      <c r="K5" s="26">
        <v>252.779</v>
      </c>
      <c r="L5" s="27">
        <v>167</v>
      </c>
      <c r="M5" s="27">
        <v>90</v>
      </c>
      <c r="N5" s="27">
        <v>5</v>
      </c>
      <c r="O5" s="27">
        <v>1091.3067477203599</v>
      </c>
      <c r="P5" s="27">
        <v>3160.9532139737998</v>
      </c>
      <c r="Q5" s="27">
        <v>1163.8259264574001</v>
      </c>
      <c r="R5" s="27">
        <v>1234.81571515152</v>
      </c>
      <c r="S5" s="27">
        <v>922.46775568181795</v>
      </c>
      <c r="T5" s="27">
        <v>1133.6998216818599</v>
      </c>
      <c r="U5" s="27">
        <v>451.58920833333298</v>
      </c>
      <c r="V5" s="27">
        <v>911.67571689497697</v>
      </c>
      <c r="W5" s="27">
        <v>1147.90544772727</v>
      </c>
      <c r="X5" s="27">
        <v>288.42779836065603</v>
      </c>
      <c r="Y5" s="27">
        <v>513.37390789473704</v>
      </c>
      <c r="Z5" s="27">
        <v>324.43850892857103</v>
      </c>
      <c r="AA5" s="27">
        <v>0</v>
      </c>
      <c r="AB5" s="27">
        <v>24.082962389523299</v>
      </c>
      <c r="AC5" s="27">
        <v>1881.9</v>
      </c>
      <c r="AD5" s="27">
        <v>544.20000000000005</v>
      </c>
      <c r="AE5" s="27">
        <v>135</v>
      </c>
      <c r="AF5" s="27">
        <v>603</v>
      </c>
      <c r="AG5" s="27">
        <v>15.6118960067092</v>
      </c>
      <c r="AH5" s="27">
        <v>9.7413070124508092</v>
      </c>
      <c r="AI5" s="27">
        <v>1019</v>
      </c>
    </row>
    <row r="6" spans="1:35" ht="22.5" x14ac:dyDescent="0.25">
      <c r="A6" s="13" t="s">
        <v>8</v>
      </c>
      <c r="B6" s="27">
        <v>34.9</v>
      </c>
      <c r="C6" s="27">
        <v>1225.8</v>
      </c>
      <c r="D6" s="27">
        <v>16.7</v>
      </c>
      <c r="E6" s="27">
        <v>26.9</v>
      </c>
      <c r="F6" s="27">
        <v>69.900000000000006</v>
      </c>
      <c r="G6" s="27">
        <v>30.1</v>
      </c>
      <c r="H6" s="27">
        <v>162</v>
      </c>
      <c r="I6" s="27">
        <v>95</v>
      </c>
      <c r="J6" s="27">
        <v>307</v>
      </c>
      <c r="K6" s="26">
        <v>178.126</v>
      </c>
      <c r="L6" s="27">
        <v>56</v>
      </c>
      <c r="M6" s="27">
        <v>60</v>
      </c>
      <c r="N6" s="27">
        <v>16.5</v>
      </c>
      <c r="O6" s="27">
        <v>720.53336860068305</v>
      </c>
      <c r="P6" s="27">
        <v>2019.1569999999999</v>
      </c>
      <c r="Q6" s="27">
        <v>632.50254020100499</v>
      </c>
      <c r="R6" s="27">
        <v>590.10818238993704</v>
      </c>
      <c r="S6" s="27">
        <v>453.13836026936002</v>
      </c>
      <c r="T6" s="27">
        <v>429.29007794232302</v>
      </c>
      <c r="U6" s="27">
        <v>541.05529999999999</v>
      </c>
      <c r="V6" s="27">
        <v>716.22725396825399</v>
      </c>
      <c r="W6" s="27">
        <v>728.77886101694901</v>
      </c>
      <c r="X6" s="27">
        <v>257.419555</v>
      </c>
      <c r="Y6" s="27">
        <v>330.11949051490501</v>
      </c>
      <c r="Z6" s="27">
        <v>232.26936601307199</v>
      </c>
      <c r="AA6" s="27">
        <v>0</v>
      </c>
      <c r="AB6" s="27">
        <v>18.537281775167202</v>
      </c>
      <c r="AC6" s="27">
        <v>102.1</v>
      </c>
      <c r="AD6" s="27">
        <v>249.9</v>
      </c>
      <c r="AE6" s="27">
        <v>182</v>
      </c>
      <c r="AF6" s="27">
        <v>796</v>
      </c>
      <c r="AG6" s="27">
        <v>7.34214390602056</v>
      </c>
      <c r="AH6" s="27">
        <v>9.0553108174253492</v>
      </c>
      <c r="AI6" s="27">
        <v>1409</v>
      </c>
    </row>
    <row r="7" spans="1:35" ht="22.5" x14ac:dyDescent="0.25">
      <c r="A7" s="13" t="s">
        <v>9</v>
      </c>
      <c r="B7" s="27">
        <v>29.1</v>
      </c>
      <c r="C7" s="27">
        <v>1397.2</v>
      </c>
      <c r="D7" s="27">
        <v>16.100000000000001</v>
      </c>
      <c r="E7" s="27">
        <v>28.5</v>
      </c>
      <c r="F7" s="27">
        <v>77.900000000000006</v>
      </c>
      <c r="G7" s="27">
        <v>22.1</v>
      </c>
      <c r="H7" s="27">
        <v>74</v>
      </c>
      <c r="I7" s="27">
        <v>105.7</v>
      </c>
      <c r="J7" s="27">
        <v>336</v>
      </c>
      <c r="K7" s="26">
        <v>209.92599999999999</v>
      </c>
      <c r="L7" s="27">
        <v>241</v>
      </c>
      <c r="M7" s="27">
        <v>38</v>
      </c>
      <c r="N7" s="27">
        <v>9.6</v>
      </c>
      <c r="O7" s="27">
        <v>464.40437304687498</v>
      </c>
      <c r="P7" s="27">
        <v>773.05600000000004</v>
      </c>
      <c r="Q7" s="27">
        <v>688.93755483522398</v>
      </c>
      <c r="R7" s="27">
        <v>860.84074371859299</v>
      </c>
      <c r="S7" s="27">
        <v>255.954991539763</v>
      </c>
      <c r="T7" s="27">
        <v>492.02224726911601</v>
      </c>
      <c r="U7" s="27">
        <v>219.43070879120901</v>
      </c>
      <c r="V7" s="27">
        <v>658.55172421524696</v>
      </c>
      <c r="W7" s="27">
        <v>689.09059855334499</v>
      </c>
      <c r="X7" s="27">
        <v>232.851802494802</v>
      </c>
      <c r="Y7" s="27">
        <v>454.84278851174901</v>
      </c>
      <c r="Z7" s="27">
        <v>406.81676585365898</v>
      </c>
      <c r="AA7" s="27">
        <v>0</v>
      </c>
      <c r="AB7" s="27">
        <v>25.563985113083302</v>
      </c>
      <c r="AC7" s="27">
        <v>354.5</v>
      </c>
      <c r="AD7" s="27">
        <v>315.89999999999998</v>
      </c>
      <c r="AE7" s="27">
        <v>136</v>
      </c>
      <c r="AF7" s="27">
        <v>1487</v>
      </c>
      <c r="AG7" s="27">
        <v>43.658746063555697</v>
      </c>
      <c r="AH7" s="27">
        <v>17.463498425422301</v>
      </c>
      <c r="AI7" s="27">
        <v>1523</v>
      </c>
    </row>
    <row r="8" spans="1:35" ht="22.5" x14ac:dyDescent="0.25">
      <c r="A8" s="13" t="s">
        <v>10</v>
      </c>
      <c r="B8" s="27">
        <v>52.2</v>
      </c>
      <c r="C8" s="27">
        <v>2333.5</v>
      </c>
      <c r="D8" s="27">
        <v>15.1</v>
      </c>
      <c r="E8" s="27">
        <v>28.1</v>
      </c>
      <c r="F8" s="27">
        <v>67.099999999999994</v>
      </c>
      <c r="G8" s="27">
        <v>32.9</v>
      </c>
      <c r="H8" s="27">
        <v>137</v>
      </c>
      <c r="I8" s="27">
        <v>252.6</v>
      </c>
      <c r="J8" s="27">
        <v>327</v>
      </c>
      <c r="K8" s="26">
        <v>371.87</v>
      </c>
      <c r="L8" s="27">
        <v>588</v>
      </c>
      <c r="M8" s="27">
        <v>105</v>
      </c>
      <c r="N8" s="27">
        <v>12.4</v>
      </c>
      <c r="O8" s="27">
        <v>832.62645574636701</v>
      </c>
      <c r="P8" s="27">
        <v>1369.53111111111</v>
      </c>
      <c r="Q8" s="27">
        <v>853.65289847715701</v>
      </c>
      <c r="R8" s="27">
        <v>777.12788815789497</v>
      </c>
      <c r="S8" s="27">
        <v>851.75942251655601</v>
      </c>
      <c r="T8" s="27">
        <v>694.01168034557202</v>
      </c>
      <c r="U8" s="27">
        <v>472.09200709219903</v>
      </c>
      <c r="V8" s="27">
        <v>736.13663397129199</v>
      </c>
      <c r="W8" s="27">
        <v>1794.4982</v>
      </c>
      <c r="X8" s="27">
        <v>368.74594081381002</v>
      </c>
      <c r="Y8" s="27">
        <v>370.65365490196098</v>
      </c>
      <c r="Z8" s="27">
        <v>297.80312765957399</v>
      </c>
      <c r="AA8" s="27">
        <v>0</v>
      </c>
      <c r="AB8" s="27">
        <v>25.0987786586672</v>
      </c>
      <c r="AC8" s="27">
        <v>729.2</v>
      </c>
      <c r="AD8" s="27">
        <v>627.29999999999995</v>
      </c>
      <c r="AE8" s="27">
        <v>178</v>
      </c>
      <c r="AF8" s="27">
        <v>269</v>
      </c>
      <c r="AG8" s="27">
        <v>3.0854938932933398</v>
      </c>
      <c r="AH8" s="27">
        <v>5.52817655881723</v>
      </c>
      <c r="AI8" s="27">
        <v>1685</v>
      </c>
    </row>
    <row r="9" spans="1:35" ht="22.5" x14ac:dyDescent="0.25">
      <c r="A9" s="13" t="s">
        <v>11</v>
      </c>
      <c r="B9" s="27">
        <v>21.4</v>
      </c>
      <c r="C9" s="27">
        <v>1029.8</v>
      </c>
      <c r="D9" s="27">
        <v>16</v>
      </c>
      <c r="E9" s="27">
        <v>28.1</v>
      </c>
      <c r="F9" s="27">
        <v>81.3</v>
      </c>
      <c r="G9" s="27">
        <v>18.7</v>
      </c>
      <c r="H9" s="27">
        <v>144</v>
      </c>
      <c r="I9" s="27">
        <v>94.2</v>
      </c>
      <c r="J9" s="27">
        <v>333</v>
      </c>
      <c r="K9" s="26">
        <v>159.589</v>
      </c>
      <c r="L9" s="27">
        <v>288</v>
      </c>
      <c r="M9" s="27">
        <v>35</v>
      </c>
      <c r="N9" s="27">
        <v>1.5</v>
      </c>
      <c r="O9" s="27">
        <v>296.47001369863</v>
      </c>
      <c r="P9" s="27">
        <v>710.83683333333295</v>
      </c>
      <c r="Q9" s="27">
        <v>278.66984891485799</v>
      </c>
      <c r="R9" s="27">
        <v>682.099068322981</v>
      </c>
      <c r="S9" s="27">
        <v>182.86672893772899</v>
      </c>
      <c r="T9" s="27">
        <v>421.34143589743599</v>
      </c>
      <c r="U9" s="27">
        <v>352.27632394366202</v>
      </c>
      <c r="V9" s="27">
        <v>522.03799658703099</v>
      </c>
      <c r="W9" s="27">
        <v>731.68035251798597</v>
      </c>
      <c r="X9" s="27">
        <v>237.83031635388701</v>
      </c>
      <c r="Y9" s="27">
        <v>338.36461388888898</v>
      </c>
      <c r="Z9" s="27">
        <v>225.62137662337699</v>
      </c>
      <c r="AA9" s="27">
        <v>0</v>
      </c>
      <c r="AB9" s="27">
        <v>34.581472130510797</v>
      </c>
      <c r="AC9" s="27">
        <v>57.7</v>
      </c>
      <c r="AD9" s="27">
        <v>80.400000000000006</v>
      </c>
      <c r="AE9" s="27">
        <v>243</v>
      </c>
      <c r="AF9" s="27">
        <v>420</v>
      </c>
      <c r="AG9" s="27">
        <v>15.9254224121189</v>
      </c>
      <c r="AH9" s="27">
        <v>7.18586133229753</v>
      </c>
      <c r="AI9" s="27">
        <v>1465</v>
      </c>
    </row>
    <row r="10" spans="1:35" ht="22.5" x14ac:dyDescent="0.25">
      <c r="A10" s="13" t="s">
        <v>12</v>
      </c>
      <c r="B10" s="27">
        <v>29.8</v>
      </c>
      <c r="C10" s="27">
        <v>1009.8</v>
      </c>
      <c r="D10" s="27">
        <v>16.100000000000001</v>
      </c>
      <c r="E10" s="27">
        <v>27.3</v>
      </c>
      <c r="F10" s="27">
        <v>76.099999999999994</v>
      </c>
      <c r="G10" s="27">
        <v>23.9</v>
      </c>
      <c r="H10" s="27">
        <v>118</v>
      </c>
      <c r="I10" s="27">
        <v>42.8</v>
      </c>
      <c r="J10" s="27">
        <v>321</v>
      </c>
      <c r="K10" s="26">
        <v>159.227</v>
      </c>
      <c r="L10" s="27">
        <v>103</v>
      </c>
      <c r="M10" s="27">
        <v>26</v>
      </c>
      <c r="N10" s="27">
        <v>3.2</v>
      </c>
      <c r="O10" s="27">
        <v>848.27346060606101</v>
      </c>
      <c r="P10" s="27">
        <v>1260.471125</v>
      </c>
      <c r="Q10" s="27">
        <v>929.45007294317202</v>
      </c>
      <c r="R10" s="27">
        <v>566.45574999999997</v>
      </c>
      <c r="S10" s="27">
        <v>570.61611176470603</v>
      </c>
      <c r="T10" s="27">
        <v>576.697026595745</v>
      </c>
      <c r="U10" s="27">
        <v>347.91067045454503</v>
      </c>
      <c r="V10" s="27">
        <v>507.66135714285701</v>
      </c>
      <c r="W10" s="27">
        <v>949.94096822033896</v>
      </c>
      <c r="X10" s="27">
        <v>365.69011515151499</v>
      </c>
      <c r="Y10" s="27">
        <v>590.48366304347803</v>
      </c>
      <c r="Z10" s="27">
        <v>435.395076923077</v>
      </c>
      <c r="AA10" s="27">
        <v>0</v>
      </c>
      <c r="AB10" s="27">
        <v>28.356110120815998</v>
      </c>
      <c r="AC10" s="27">
        <v>177</v>
      </c>
      <c r="AD10" s="27">
        <v>324.3</v>
      </c>
      <c r="AE10" s="27">
        <v>208</v>
      </c>
      <c r="AF10" s="27">
        <v>664</v>
      </c>
      <c r="AG10" s="27">
        <v>71.400277282630199</v>
      </c>
      <c r="AH10" s="27">
        <v>15.9437512378689</v>
      </c>
      <c r="AI10" s="27">
        <v>1804</v>
      </c>
    </row>
    <row r="11" spans="1:35" ht="22.5" x14ac:dyDescent="0.25">
      <c r="A11" s="13" t="s">
        <v>13</v>
      </c>
      <c r="B11" s="27">
        <v>60.2</v>
      </c>
      <c r="C11" s="27">
        <v>651.5</v>
      </c>
      <c r="D11" s="27">
        <v>17.8</v>
      </c>
      <c r="E11" s="27">
        <v>27.1</v>
      </c>
      <c r="F11" s="27">
        <v>71.5</v>
      </c>
      <c r="G11" s="27">
        <v>28.5</v>
      </c>
      <c r="H11" s="27">
        <v>147</v>
      </c>
      <c r="I11" s="27">
        <v>60.7</v>
      </c>
      <c r="J11" s="27">
        <v>133</v>
      </c>
      <c r="K11" s="26">
        <v>90.387</v>
      </c>
      <c r="L11" s="27">
        <v>23</v>
      </c>
      <c r="M11" s="27">
        <v>25</v>
      </c>
      <c r="N11" s="27">
        <v>1.8</v>
      </c>
      <c r="O11" s="27">
        <v>490.53572955974801</v>
      </c>
      <c r="P11" s="27">
        <v>800.0575</v>
      </c>
      <c r="Q11" s="27">
        <v>641.35224664429495</v>
      </c>
      <c r="R11" s="27">
        <v>1071.17192372881</v>
      </c>
      <c r="S11" s="27">
        <v>580.01592737430201</v>
      </c>
      <c r="T11" s="27">
        <v>432.97608349900599</v>
      </c>
      <c r="U11" s="27">
        <v>399.78250000000003</v>
      </c>
      <c r="V11" s="27">
        <v>551.98104999999998</v>
      </c>
      <c r="W11" s="27">
        <v>967.57239597315402</v>
      </c>
      <c r="X11" s="27">
        <v>280.56883269961997</v>
      </c>
      <c r="Y11" s="27">
        <v>385.13298095238099</v>
      </c>
      <c r="Z11" s="27">
        <v>296.06547</v>
      </c>
      <c r="AA11" s="27">
        <v>0</v>
      </c>
      <c r="AB11" s="27">
        <v>27.3768227168074</v>
      </c>
      <c r="AC11" s="27">
        <v>163.30000000000001</v>
      </c>
      <c r="AD11" s="27">
        <v>123</v>
      </c>
      <c r="AE11" s="27">
        <v>326</v>
      </c>
      <c r="AF11" s="27">
        <v>729</v>
      </c>
      <c r="AG11" s="27">
        <v>8.9025326170376093</v>
      </c>
      <c r="AH11" s="27">
        <v>15.8096699923254</v>
      </c>
      <c r="AI11" s="27">
        <v>1427</v>
      </c>
    </row>
    <row r="12" spans="1:35" ht="22.5" x14ac:dyDescent="0.25">
      <c r="A12" s="13" t="s">
        <v>14</v>
      </c>
      <c r="B12" s="27">
        <v>30</v>
      </c>
      <c r="C12" s="27">
        <v>1120</v>
      </c>
      <c r="D12" s="27">
        <v>16.399999999999999</v>
      </c>
      <c r="E12" s="27">
        <v>27.8</v>
      </c>
      <c r="F12" s="27">
        <v>67.3</v>
      </c>
      <c r="G12" s="27">
        <v>32.700000000000003</v>
      </c>
      <c r="H12" s="27">
        <v>117</v>
      </c>
      <c r="I12" s="27">
        <v>114.6</v>
      </c>
      <c r="J12" s="27">
        <v>357</v>
      </c>
      <c r="K12" s="26">
        <v>200.327</v>
      </c>
      <c r="L12" s="27">
        <v>297</v>
      </c>
      <c r="M12" s="27">
        <v>71</v>
      </c>
      <c r="N12" s="27">
        <v>6.2</v>
      </c>
      <c r="O12" s="27">
        <v>664.74063617244997</v>
      </c>
      <c r="P12" s="27">
        <v>3127.2254347826101</v>
      </c>
      <c r="Q12" s="27">
        <v>980.43465479876204</v>
      </c>
      <c r="R12" s="27">
        <v>1387.07427083333</v>
      </c>
      <c r="S12" s="27">
        <v>810.17046917808204</v>
      </c>
      <c r="T12" s="27">
        <v>210.21331722260001</v>
      </c>
      <c r="U12" s="27">
        <v>422.46403389830499</v>
      </c>
      <c r="V12" s="27">
        <v>608.38816071428596</v>
      </c>
      <c r="W12" s="27">
        <v>954.65365648855004</v>
      </c>
      <c r="X12" s="27">
        <v>295.75788185654</v>
      </c>
      <c r="Y12" s="27">
        <v>393.67483008356498</v>
      </c>
      <c r="Z12" s="27">
        <v>300.68273880597002</v>
      </c>
      <c r="AA12" s="27">
        <v>0</v>
      </c>
      <c r="AB12" s="27">
        <v>22.397321428571399</v>
      </c>
      <c r="AC12" s="27">
        <v>246.9</v>
      </c>
      <c r="AD12" s="27">
        <v>149.4</v>
      </c>
      <c r="AE12" s="27">
        <v>186</v>
      </c>
      <c r="AF12" s="27">
        <v>414</v>
      </c>
      <c r="AG12" s="27">
        <v>9.375</v>
      </c>
      <c r="AH12" s="27">
        <v>11.6071428571429</v>
      </c>
      <c r="AI12" s="27">
        <v>1271</v>
      </c>
    </row>
    <row r="13" spans="1:35" ht="22.5" x14ac:dyDescent="0.25">
      <c r="A13" s="13" t="s">
        <v>15</v>
      </c>
      <c r="B13" s="27">
        <v>24</v>
      </c>
      <c r="C13" s="27">
        <v>1156.0999999999999</v>
      </c>
      <c r="D13" s="27">
        <v>16.5</v>
      </c>
      <c r="E13" s="27">
        <v>27.5</v>
      </c>
      <c r="F13" s="27">
        <v>64.2</v>
      </c>
      <c r="G13" s="27">
        <v>35.799999999999997</v>
      </c>
      <c r="H13" s="27">
        <v>105</v>
      </c>
      <c r="I13" s="27">
        <v>117.9</v>
      </c>
      <c r="J13" s="27">
        <v>520</v>
      </c>
      <c r="K13" s="26">
        <v>182.75299999999999</v>
      </c>
      <c r="L13" s="27">
        <v>85</v>
      </c>
      <c r="M13" s="27">
        <v>12</v>
      </c>
      <c r="N13" s="27">
        <v>12.3</v>
      </c>
      <c r="O13" s="27">
        <v>861.64577943368101</v>
      </c>
      <c r="P13" s="27">
        <v>867.11896551724101</v>
      </c>
      <c r="Q13" s="27">
        <v>1853.6153782696199</v>
      </c>
      <c r="R13" s="27">
        <v>780.160176470588</v>
      </c>
      <c r="S13" s="27">
        <v>826.12836699507397</v>
      </c>
      <c r="T13" s="27">
        <v>472.05293170731699</v>
      </c>
      <c r="U13" s="27">
        <v>223.63649655172401</v>
      </c>
      <c r="V13" s="27">
        <v>533.829455587393</v>
      </c>
      <c r="W13" s="27">
        <v>1188.32891167192</v>
      </c>
      <c r="X13" s="27">
        <v>323.43348641304402</v>
      </c>
      <c r="Y13" s="27">
        <v>406.40656182795698</v>
      </c>
      <c r="Z13" s="27">
        <v>210.91041975308599</v>
      </c>
      <c r="AA13" s="27">
        <v>0</v>
      </c>
      <c r="AB13" s="27">
        <v>19.274284231467899</v>
      </c>
      <c r="AC13" s="27">
        <v>2998.1</v>
      </c>
      <c r="AD13" s="27">
        <v>205</v>
      </c>
      <c r="AE13" s="27">
        <v>170</v>
      </c>
      <c r="AF13" s="27">
        <v>296</v>
      </c>
      <c r="AG13" s="27">
        <v>8.0442868263990999</v>
      </c>
      <c r="AH13" s="27">
        <v>11.6771905544503</v>
      </c>
      <c r="AI13" s="27">
        <v>1245</v>
      </c>
    </row>
    <row r="14" spans="1:35" ht="22.5" x14ac:dyDescent="0.25">
      <c r="A14" s="13" t="s">
        <v>16</v>
      </c>
      <c r="B14" s="27">
        <v>44.3</v>
      </c>
      <c r="C14" s="27">
        <v>7318.6</v>
      </c>
      <c r="D14" s="27">
        <v>16.5</v>
      </c>
      <c r="E14" s="27">
        <v>24.6</v>
      </c>
      <c r="F14" s="27">
        <v>81.599999999999994</v>
      </c>
      <c r="G14" s="27">
        <v>18.399999999999999</v>
      </c>
      <c r="H14" s="27">
        <v>111</v>
      </c>
      <c r="I14" s="27">
        <v>569.4</v>
      </c>
      <c r="J14" s="27">
        <v>720</v>
      </c>
      <c r="K14" s="26">
        <v>1757.4739999999999</v>
      </c>
      <c r="L14" s="27">
        <v>1245</v>
      </c>
      <c r="M14" s="27">
        <v>511</v>
      </c>
      <c r="N14" s="27">
        <v>13.7</v>
      </c>
      <c r="O14" s="27">
        <v>687.80938825952603</v>
      </c>
      <c r="P14" s="27">
        <v>1747.3045789473699</v>
      </c>
      <c r="Q14" s="27">
        <v>1024.8198655563201</v>
      </c>
      <c r="R14" s="27">
        <v>1331.2137761732899</v>
      </c>
      <c r="S14" s="27">
        <v>1015.96243372922</v>
      </c>
      <c r="T14" s="27">
        <v>1389.2542448546201</v>
      </c>
      <c r="U14" s="27">
        <v>491.73633819242002</v>
      </c>
      <c r="V14" s="27">
        <v>898.485973041894</v>
      </c>
      <c r="W14" s="27">
        <v>1384.4923977301401</v>
      </c>
      <c r="X14" s="27">
        <v>479.59843398106602</v>
      </c>
      <c r="Y14" s="27">
        <v>774.69297668256502</v>
      </c>
      <c r="Z14" s="27">
        <v>386.18300974025999</v>
      </c>
      <c r="AA14" s="27">
        <v>1.16438975389252E-2</v>
      </c>
      <c r="AB14" s="27">
        <v>35.4991391796245</v>
      </c>
      <c r="AC14" s="27">
        <v>2580.6999999999998</v>
      </c>
      <c r="AD14" s="27">
        <v>2305.8000000000002</v>
      </c>
      <c r="AE14" s="27">
        <v>149</v>
      </c>
      <c r="AF14" s="27">
        <v>517</v>
      </c>
      <c r="AG14" s="27">
        <v>11.3819582980351</v>
      </c>
      <c r="AH14" s="27">
        <v>31.686388107014999</v>
      </c>
      <c r="AI14" s="27">
        <v>1226</v>
      </c>
    </row>
    <row r="15" spans="1:35" ht="22.5" x14ac:dyDescent="0.25">
      <c r="A15" s="13" t="s">
        <v>17</v>
      </c>
      <c r="B15" s="27">
        <v>24.7</v>
      </c>
      <c r="C15" s="27">
        <v>759.7</v>
      </c>
      <c r="D15" s="27">
        <v>16</v>
      </c>
      <c r="E15" s="27">
        <v>28.3</v>
      </c>
      <c r="F15" s="27">
        <v>66.599999999999994</v>
      </c>
      <c r="G15" s="27">
        <v>33.4</v>
      </c>
      <c r="H15" s="27">
        <v>117</v>
      </c>
      <c r="I15" s="27">
        <v>57.1</v>
      </c>
      <c r="J15" s="27">
        <v>364</v>
      </c>
      <c r="K15" s="26">
        <v>132.16</v>
      </c>
      <c r="L15" s="27">
        <v>112</v>
      </c>
      <c r="M15" s="27">
        <v>29</v>
      </c>
      <c r="N15" s="27">
        <v>0.9</v>
      </c>
      <c r="O15" s="27">
        <v>598.91253206997101</v>
      </c>
      <c r="P15" s="27">
        <v>2676.6280000000002</v>
      </c>
      <c r="Q15" s="27">
        <v>624.29777659574495</v>
      </c>
      <c r="R15" s="27">
        <v>528.16971578947403</v>
      </c>
      <c r="S15" s="27">
        <v>751.47192543859603</v>
      </c>
      <c r="T15" s="27">
        <v>440.89978881118901</v>
      </c>
      <c r="U15" s="27">
        <v>235.16466153846201</v>
      </c>
      <c r="V15" s="27">
        <v>924.00647035573104</v>
      </c>
      <c r="W15" s="27">
        <v>675.02581904761905</v>
      </c>
      <c r="X15" s="27">
        <v>329.794755681818</v>
      </c>
      <c r="Y15" s="27">
        <v>383.459360995851</v>
      </c>
      <c r="Z15" s="27">
        <v>216.32595804195799</v>
      </c>
      <c r="AA15" s="27">
        <v>0</v>
      </c>
      <c r="AB15" s="27">
        <v>22.282479926286701</v>
      </c>
      <c r="AC15" s="27">
        <v>85.5</v>
      </c>
      <c r="AD15" s="27">
        <v>76.3</v>
      </c>
      <c r="AE15" s="27">
        <v>212</v>
      </c>
      <c r="AF15" s="27">
        <v>391</v>
      </c>
      <c r="AG15" s="27">
        <v>15.269185204686099</v>
      </c>
      <c r="AH15" s="27">
        <v>20.2711596682901</v>
      </c>
      <c r="AI15" s="27">
        <v>1542</v>
      </c>
    </row>
    <row r="16" spans="1:35" ht="22.5" x14ac:dyDescent="0.25">
      <c r="A16" s="13" t="s">
        <v>18</v>
      </c>
      <c r="B16" s="27">
        <v>39.6</v>
      </c>
      <c r="C16" s="27">
        <v>1130.0999999999999</v>
      </c>
      <c r="D16" s="27">
        <v>15.1</v>
      </c>
      <c r="E16" s="27">
        <v>29.5</v>
      </c>
      <c r="F16" s="27">
        <v>71.400000000000006</v>
      </c>
      <c r="G16" s="27">
        <v>28.6</v>
      </c>
      <c r="H16" s="27">
        <v>175</v>
      </c>
      <c r="I16" s="27">
        <v>78.3</v>
      </c>
      <c r="J16" s="27">
        <v>264</v>
      </c>
      <c r="K16" s="26">
        <v>165.839</v>
      </c>
      <c r="L16" s="27">
        <v>115</v>
      </c>
      <c r="M16" s="27">
        <v>88</v>
      </c>
      <c r="N16" s="27">
        <v>3.5</v>
      </c>
      <c r="O16" s="27">
        <v>663.55444117647096</v>
      </c>
      <c r="P16" s="27">
        <v>372.721565217391</v>
      </c>
      <c r="Q16" s="27">
        <v>963.69023804679603</v>
      </c>
      <c r="R16" s="27">
        <v>770.07405732484096</v>
      </c>
      <c r="S16" s="27">
        <v>380.91942857142902</v>
      </c>
      <c r="T16" s="27">
        <v>666.479885821832</v>
      </c>
      <c r="U16" s="27">
        <v>369.20464406779701</v>
      </c>
      <c r="V16" s="27">
        <v>740.51758673469396</v>
      </c>
      <c r="W16" s="27">
        <v>990.27341034482697</v>
      </c>
      <c r="X16" s="27">
        <v>311.96618080357098</v>
      </c>
      <c r="Y16" s="27">
        <v>420.83293103448301</v>
      </c>
      <c r="Z16" s="27">
        <v>245.05666863905299</v>
      </c>
      <c r="AA16" s="27">
        <v>0</v>
      </c>
      <c r="AB16" s="27">
        <v>29.973453676665802</v>
      </c>
      <c r="AC16" s="27">
        <v>217.3</v>
      </c>
      <c r="AD16" s="27">
        <v>140.9</v>
      </c>
      <c r="AE16" s="27">
        <v>233</v>
      </c>
      <c r="AF16" s="27">
        <v>727</v>
      </c>
      <c r="AG16" s="27">
        <v>7.6099460224758904</v>
      </c>
      <c r="AH16" s="27">
        <v>17.255110167241799</v>
      </c>
      <c r="AI16" s="27">
        <v>915</v>
      </c>
    </row>
    <row r="17" spans="1:35" ht="22.5" x14ac:dyDescent="0.25">
      <c r="A17" s="13" t="s">
        <v>19</v>
      </c>
      <c r="B17" s="27">
        <v>49.8</v>
      </c>
      <c r="C17" s="27">
        <v>958.6</v>
      </c>
      <c r="D17" s="27">
        <v>15.3</v>
      </c>
      <c r="E17" s="27">
        <v>27.4</v>
      </c>
      <c r="F17" s="27">
        <v>72</v>
      </c>
      <c r="G17" s="27">
        <v>28</v>
      </c>
      <c r="H17" s="27">
        <v>112</v>
      </c>
      <c r="I17" s="27">
        <v>81.400000000000006</v>
      </c>
      <c r="J17" s="27">
        <v>283</v>
      </c>
      <c r="K17" s="26">
        <v>177.02500000000001</v>
      </c>
      <c r="L17" s="27">
        <v>42</v>
      </c>
      <c r="M17" s="27">
        <v>10</v>
      </c>
      <c r="N17" s="27">
        <v>2.7</v>
      </c>
      <c r="O17" s="27">
        <v>299.75346863468599</v>
      </c>
      <c r="P17" s="27">
        <v>813.97149999999999</v>
      </c>
      <c r="Q17" s="27">
        <v>690.39427840909104</v>
      </c>
      <c r="R17" s="27">
        <v>1042.7441857142901</v>
      </c>
      <c r="S17" s="27">
        <v>390.73222836538503</v>
      </c>
      <c r="T17" s="27">
        <v>615.31768414154601</v>
      </c>
      <c r="U17" s="27">
        <v>399.27325000000002</v>
      </c>
      <c r="V17" s="27">
        <v>721.77385359801497</v>
      </c>
      <c r="W17" s="27">
        <v>662.05407924528299</v>
      </c>
      <c r="X17" s="27">
        <v>241.94459069767399</v>
      </c>
      <c r="Y17" s="27">
        <v>341.25206876790799</v>
      </c>
      <c r="Z17" s="27">
        <v>184.528527950311</v>
      </c>
      <c r="AA17" s="27">
        <v>0</v>
      </c>
      <c r="AB17" s="27">
        <v>28.9526392655957</v>
      </c>
      <c r="AC17" s="27">
        <v>375.2</v>
      </c>
      <c r="AD17" s="27">
        <v>516.5</v>
      </c>
      <c r="AE17" s="27">
        <v>114</v>
      </c>
      <c r="AF17" s="27">
        <v>572</v>
      </c>
      <c r="AG17" s="27">
        <v>11.1621114124765</v>
      </c>
      <c r="AH17" s="27">
        <v>14.3959941581473</v>
      </c>
      <c r="AI17" s="27">
        <v>1431</v>
      </c>
    </row>
    <row r="18" spans="1:35" ht="22.5" x14ac:dyDescent="0.25">
      <c r="A18" s="13" t="s">
        <v>20</v>
      </c>
      <c r="B18" s="27">
        <v>34.5</v>
      </c>
      <c r="C18" s="27">
        <v>1050.3</v>
      </c>
      <c r="D18" s="27">
        <v>14.8</v>
      </c>
      <c r="E18" s="27">
        <v>29.3</v>
      </c>
      <c r="F18" s="27">
        <v>60.1</v>
      </c>
      <c r="G18" s="27">
        <v>39.9</v>
      </c>
      <c r="H18" s="27">
        <v>135</v>
      </c>
      <c r="I18" s="27">
        <v>108</v>
      </c>
      <c r="J18" s="27">
        <v>287</v>
      </c>
      <c r="K18" s="26">
        <v>140.05000000000001</v>
      </c>
      <c r="L18" s="27">
        <v>104</v>
      </c>
      <c r="M18" s="27">
        <v>14</v>
      </c>
      <c r="N18" s="27">
        <v>6.1</v>
      </c>
      <c r="O18" s="27">
        <v>681.43878734177201</v>
      </c>
      <c r="P18" s="27">
        <v>1000.871</v>
      </c>
      <c r="Q18" s="27">
        <v>583.55963623188404</v>
      </c>
      <c r="R18" s="27">
        <v>457.08401587301603</v>
      </c>
      <c r="S18" s="27">
        <v>2501.3701818181798</v>
      </c>
      <c r="T18" s="27">
        <v>512.50467535287703</v>
      </c>
      <c r="U18" s="27">
        <v>258.50175308642002</v>
      </c>
      <c r="V18" s="27">
        <v>794.30732165605104</v>
      </c>
      <c r="W18" s="27">
        <v>894.74059748427703</v>
      </c>
      <c r="X18" s="27">
        <v>275.98473937677102</v>
      </c>
      <c r="Y18" s="27">
        <v>368.55700974026001</v>
      </c>
      <c r="Z18" s="27">
        <v>162.827765</v>
      </c>
      <c r="AA18" s="27">
        <v>0</v>
      </c>
      <c r="AB18" s="27">
        <v>17.532133676092499</v>
      </c>
      <c r="AC18" s="27">
        <v>52.1</v>
      </c>
      <c r="AD18" s="27">
        <v>44.3</v>
      </c>
      <c r="AE18" s="27">
        <v>191</v>
      </c>
      <c r="AF18" s="27">
        <v>632</v>
      </c>
      <c r="AG18" s="27">
        <v>3.3323812244120701</v>
      </c>
      <c r="AH18" s="27">
        <v>6.7599733409502099</v>
      </c>
      <c r="AI18" s="27">
        <v>1253</v>
      </c>
    </row>
    <row r="19" spans="1:35" ht="22.5" x14ac:dyDescent="0.25">
      <c r="A19" s="13" t="s">
        <v>21</v>
      </c>
      <c r="B19" s="27">
        <v>84.2</v>
      </c>
      <c r="C19" s="27">
        <v>1304.8</v>
      </c>
      <c r="D19" s="27">
        <v>16.2</v>
      </c>
      <c r="E19" s="27">
        <v>28.7</v>
      </c>
      <c r="F19" s="27">
        <v>75.400000000000006</v>
      </c>
      <c r="G19" s="27">
        <v>24.6</v>
      </c>
      <c r="H19" s="27">
        <v>64</v>
      </c>
      <c r="I19" s="27">
        <v>52.9</v>
      </c>
      <c r="J19" s="27">
        <v>248</v>
      </c>
      <c r="K19" s="26">
        <v>195.655</v>
      </c>
      <c r="L19" s="27">
        <v>134</v>
      </c>
      <c r="M19" s="27">
        <v>71</v>
      </c>
      <c r="N19" s="27">
        <v>5.3</v>
      </c>
      <c r="O19" s="27">
        <v>374.66233614864899</v>
      </c>
      <c r="P19" s="27">
        <v>181.18870000000001</v>
      </c>
      <c r="Q19" s="27">
        <v>611.69112474644999</v>
      </c>
      <c r="R19" s="27">
        <v>1436.52516814159</v>
      </c>
      <c r="S19" s="27">
        <v>550.48568852459005</v>
      </c>
      <c r="T19" s="27">
        <v>503.81053333333301</v>
      </c>
      <c r="U19" s="27">
        <v>567.07810389610404</v>
      </c>
      <c r="V19" s="27">
        <v>910.01859033078904</v>
      </c>
      <c r="W19" s="27">
        <v>1044.0129392097299</v>
      </c>
      <c r="X19" s="27">
        <v>280.28958266129001</v>
      </c>
      <c r="Y19" s="27">
        <v>427.49861083743798</v>
      </c>
      <c r="Z19" s="27">
        <v>224.13090393013101</v>
      </c>
      <c r="AA19" s="27">
        <v>0</v>
      </c>
      <c r="AB19" s="27">
        <v>27.7046290619252</v>
      </c>
      <c r="AC19" s="27">
        <v>117.8</v>
      </c>
      <c r="AD19" s="27">
        <v>120.9</v>
      </c>
      <c r="AE19" s="27">
        <v>227</v>
      </c>
      <c r="AF19" s="27">
        <v>387</v>
      </c>
      <c r="AG19" s="27">
        <v>4.9049662783568397</v>
      </c>
      <c r="AH19" s="27">
        <v>15.5579399141631</v>
      </c>
      <c r="AI19" s="27">
        <v>1750</v>
      </c>
    </row>
    <row r="20" spans="1:35" ht="22.5" x14ac:dyDescent="0.25">
      <c r="A20" s="13" t="s">
        <v>22</v>
      </c>
      <c r="B20" s="27">
        <v>25.7</v>
      </c>
      <c r="C20" s="27">
        <v>1506.4</v>
      </c>
      <c r="D20" s="27">
        <v>14.5</v>
      </c>
      <c r="E20" s="27">
        <v>29.9</v>
      </c>
      <c r="F20" s="27">
        <v>74.7</v>
      </c>
      <c r="G20" s="27">
        <v>25.3</v>
      </c>
      <c r="H20" s="27">
        <v>185</v>
      </c>
      <c r="I20" s="27">
        <v>92.2</v>
      </c>
      <c r="J20" s="27">
        <v>395</v>
      </c>
      <c r="K20" s="26">
        <v>239.64599999999999</v>
      </c>
      <c r="L20" s="27">
        <v>193</v>
      </c>
      <c r="M20" s="27">
        <v>45</v>
      </c>
      <c r="N20" s="27">
        <v>12.4</v>
      </c>
      <c r="O20" s="27">
        <v>627.33007722007699</v>
      </c>
      <c r="P20" s="27">
        <v>696.85674074074097</v>
      </c>
      <c r="Q20" s="27">
        <v>1324.25455377095</v>
      </c>
      <c r="R20" s="27">
        <v>705.75107048458199</v>
      </c>
      <c r="S20" s="27">
        <v>451.213143953935</v>
      </c>
      <c r="T20" s="27">
        <v>366.63072349397601</v>
      </c>
      <c r="U20" s="27">
        <v>345.05479569892498</v>
      </c>
      <c r="V20" s="27">
        <v>671.77287385321097</v>
      </c>
      <c r="W20" s="27">
        <v>931.10154761904801</v>
      </c>
      <c r="X20" s="27">
        <v>270.456636861314</v>
      </c>
      <c r="Y20" s="27">
        <v>434.85346881720398</v>
      </c>
      <c r="Z20" s="27">
        <v>172.09946547314601</v>
      </c>
      <c r="AA20" s="27">
        <v>0</v>
      </c>
      <c r="AB20" s="27">
        <v>23.892060541688799</v>
      </c>
      <c r="AC20" s="27">
        <v>2504.4</v>
      </c>
      <c r="AD20" s="27">
        <v>459.1</v>
      </c>
      <c r="AE20" s="27">
        <v>242</v>
      </c>
      <c r="AF20" s="27">
        <v>980</v>
      </c>
      <c r="AG20" s="27">
        <v>4.3813064259160903</v>
      </c>
      <c r="AH20" s="27">
        <v>9.4928305894848606</v>
      </c>
      <c r="AI20" s="27">
        <v>874</v>
      </c>
    </row>
    <row r="21" spans="1:35" ht="22.5" x14ac:dyDescent="0.25">
      <c r="A21" s="13" t="s">
        <v>23</v>
      </c>
      <c r="B21" s="27">
        <v>36.200000000000003</v>
      </c>
      <c r="C21" s="27">
        <v>1271.9000000000001</v>
      </c>
      <c r="D21" s="27">
        <v>16.5</v>
      </c>
      <c r="E21" s="27">
        <v>28</v>
      </c>
      <c r="F21" s="27">
        <v>81.7</v>
      </c>
      <c r="G21" s="27">
        <v>18.3</v>
      </c>
      <c r="H21" s="27">
        <v>102</v>
      </c>
      <c r="I21" s="27">
        <v>152.30000000000001</v>
      </c>
      <c r="J21" s="27">
        <v>265</v>
      </c>
      <c r="K21" s="26">
        <v>201.423</v>
      </c>
      <c r="L21" s="27">
        <v>167</v>
      </c>
      <c r="M21" s="27">
        <v>81</v>
      </c>
      <c r="N21" s="27">
        <v>7</v>
      </c>
      <c r="O21" s="27">
        <v>412.23393319838101</v>
      </c>
      <c r="P21" s="27">
        <v>525.39080000000001</v>
      </c>
      <c r="Q21" s="27">
        <v>850.51614895104899</v>
      </c>
      <c r="R21" s="27">
        <v>860.30267539267004</v>
      </c>
      <c r="S21" s="27">
        <v>736.29002020201995</v>
      </c>
      <c r="T21" s="27">
        <v>638.18353901345301</v>
      </c>
      <c r="U21" s="27">
        <v>356.27765384615401</v>
      </c>
      <c r="V21" s="27">
        <v>1333.5675454545501</v>
      </c>
      <c r="W21" s="27">
        <v>1196.7098761467901</v>
      </c>
      <c r="X21" s="27">
        <v>302.189820754717</v>
      </c>
      <c r="Y21" s="27">
        <v>453.33400232018602</v>
      </c>
      <c r="Z21" s="27">
        <v>398.97505479452099</v>
      </c>
      <c r="AA21" s="27">
        <v>0</v>
      </c>
      <c r="AB21" s="27">
        <v>36.892837487223801</v>
      </c>
      <c r="AC21" s="27">
        <v>605.29999999999995</v>
      </c>
      <c r="AD21" s="27">
        <v>206.2</v>
      </c>
      <c r="AE21" s="27">
        <v>267</v>
      </c>
      <c r="AF21" s="27">
        <v>1681</v>
      </c>
      <c r="AG21" s="27">
        <v>16.2748643761302</v>
      </c>
      <c r="AH21" s="27">
        <v>31.684880886862199</v>
      </c>
      <c r="AI21" s="27">
        <v>1711</v>
      </c>
    </row>
    <row r="22" spans="1:35" x14ac:dyDescent="0.25">
      <c r="A22" s="13" t="s">
        <v>24</v>
      </c>
      <c r="B22" s="27">
        <v>2.6</v>
      </c>
      <c r="C22" s="27">
        <v>12330.1</v>
      </c>
      <c r="D22" s="27">
        <v>14.4</v>
      </c>
      <c r="E22" s="27">
        <v>26.2</v>
      </c>
      <c r="F22" s="27">
        <v>98.8</v>
      </c>
      <c r="G22" s="27">
        <v>1.2</v>
      </c>
      <c r="H22" s="27">
        <v>79</v>
      </c>
      <c r="I22" s="27">
        <v>1260.9000000000001</v>
      </c>
      <c r="J22" s="27">
        <v>2453</v>
      </c>
      <c r="K22" s="26">
        <v>3425.6509999999998</v>
      </c>
      <c r="L22" s="27">
        <v>6594</v>
      </c>
      <c r="M22" s="27">
        <v>1916</v>
      </c>
      <c r="N22" s="27">
        <v>17.100000000000001</v>
      </c>
      <c r="O22" s="27">
        <v>670.32429921259802</v>
      </c>
      <c r="P22" s="27">
        <v>0</v>
      </c>
      <c r="Q22" s="27">
        <v>3086.7547795218102</v>
      </c>
      <c r="R22" s="27">
        <v>6396.7615880721196</v>
      </c>
      <c r="S22" s="27">
        <v>715.13821833048598</v>
      </c>
      <c r="T22" s="27">
        <v>2390.60922141531</v>
      </c>
      <c r="U22" s="27">
        <v>785.72304499274298</v>
      </c>
      <c r="V22" s="27">
        <v>2468.2456240050301</v>
      </c>
      <c r="W22" s="27">
        <v>2586.26494630872</v>
      </c>
      <c r="X22" s="27">
        <v>786.42452597577403</v>
      </c>
      <c r="Y22" s="27">
        <v>1473.4894698836399</v>
      </c>
      <c r="Z22" s="27">
        <v>1053.87691428571</v>
      </c>
      <c r="AA22" s="27">
        <v>0</v>
      </c>
      <c r="AB22" s="27">
        <v>94.995742126990095</v>
      </c>
      <c r="AC22" s="27">
        <v>134592.1</v>
      </c>
      <c r="AD22" s="27">
        <v>14545.5</v>
      </c>
      <c r="AE22" s="27">
        <v>612</v>
      </c>
      <c r="AF22" s="27">
        <v>2131</v>
      </c>
      <c r="AG22" s="27">
        <v>43.268100015409402</v>
      </c>
      <c r="AH22" s="27">
        <v>147.82524067120301</v>
      </c>
      <c r="AI22" s="27">
        <v>1592</v>
      </c>
    </row>
    <row r="23" spans="1:35" ht="22.5" x14ac:dyDescent="0.25">
      <c r="A23" s="13" t="s">
        <v>25</v>
      </c>
      <c r="B23" s="27">
        <v>180.5</v>
      </c>
      <c r="C23" s="27">
        <v>629.9</v>
      </c>
      <c r="D23" s="27">
        <v>17.899999999999999</v>
      </c>
      <c r="E23" s="27">
        <v>26</v>
      </c>
      <c r="F23" s="27">
        <v>79.900000000000006</v>
      </c>
      <c r="G23" s="27">
        <v>20.100000000000001</v>
      </c>
      <c r="H23" s="27">
        <v>77</v>
      </c>
      <c r="I23" s="27">
        <v>14.3</v>
      </c>
      <c r="J23" s="27">
        <v>47</v>
      </c>
      <c r="K23" s="26">
        <v>95.582999999999998</v>
      </c>
      <c r="L23" s="27">
        <v>22</v>
      </c>
      <c r="M23" s="27">
        <v>31</v>
      </c>
      <c r="N23" s="27">
        <v>0.2</v>
      </c>
      <c r="O23" s="27">
        <v>677.707147928994</v>
      </c>
      <c r="P23" s="27">
        <v>2320.5751333333301</v>
      </c>
      <c r="Q23" s="27">
        <v>1121.0113623693401</v>
      </c>
      <c r="R23" s="27">
        <v>1013.98663157895</v>
      </c>
      <c r="S23" s="27">
        <v>357.84531794871799</v>
      </c>
      <c r="T23" s="27">
        <v>615.62732575757605</v>
      </c>
      <c r="U23" s="27">
        <v>318.86675000000002</v>
      </c>
      <c r="V23" s="27">
        <v>817.78419672131201</v>
      </c>
      <c r="W23" s="27">
        <v>909.36362311557798</v>
      </c>
      <c r="X23" s="27">
        <v>309.08024221453297</v>
      </c>
      <c r="Y23" s="27">
        <v>629.43125316455701</v>
      </c>
      <c r="Z23" s="27">
        <v>318.860704081633</v>
      </c>
      <c r="AA23" s="27">
        <v>0</v>
      </c>
      <c r="AB23" s="27">
        <v>38.642641689157003</v>
      </c>
      <c r="AC23" s="27">
        <v>644.1</v>
      </c>
      <c r="AD23" s="27">
        <v>46</v>
      </c>
      <c r="AE23" s="27">
        <v>230</v>
      </c>
      <c r="AF23" s="27">
        <v>695</v>
      </c>
      <c r="AG23" s="27">
        <v>65.089696777266198</v>
      </c>
      <c r="AH23" s="27">
        <v>23.3370376250198</v>
      </c>
      <c r="AI23" s="27">
        <v>2487</v>
      </c>
    </row>
    <row r="24" spans="1:35" ht="22.5" x14ac:dyDescent="0.25">
      <c r="A24" s="13" t="s">
        <v>26</v>
      </c>
      <c r="B24" s="27">
        <v>416.8</v>
      </c>
      <c r="C24" s="27">
        <v>856.8</v>
      </c>
      <c r="D24" s="27">
        <v>19.8</v>
      </c>
      <c r="E24" s="27">
        <v>21.2</v>
      </c>
      <c r="F24" s="27">
        <v>77.900000000000006</v>
      </c>
      <c r="G24" s="27">
        <v>22.1</v>
      </c>
      <c r="H24" s="27">
        <v>105</v>
      </c>
      <c r="I24" s="27">
        <v>73.8</v>
      </c>
      <c r="J24" s="27">
        <v>16</v>
      </c>
      <c r="K24" s="26">
        <v>132.33600000000001</v>
      </c>
      <c r="L24" s="27">
        <v>41</v>
      </c>
      <c r="M24" s="27">
        <v>7</v>
      </c>
      <c r="N24" s="27">
        <v>3.3</v>
      </c>
      <c r="O24" s="27">
        <v>342.58703367003397</v>
      </c>
      <c r="P24" s="27">
        <v>6524.3884639175303</v>
      </c>
      <c r="Q24" s="27">
        <v>1787.92969911504</v>
      </c>
      <c r="R24" s="27">
        <v>742.52683018867901</v>
      </c>
      <c r="S24" s="27">
        <v>1201.2584481792701</v>
      </c>
      <c r="T24" s="27">
        <v>589.80558119658099</v>
      </c>
      <c r="U24" s="27">
        <v>708.25084615384606</v>
      </c>
      <c r="V24" s="27">
        <v>967.25820472441001</v>
      </c>
      <c r="W24" s="27">
        <v>1307.87144743935</v>
      </c>
      <c r="X24" s="27">
        <v>396.15489977221</v>
      </c>
      <c r="Y24" s="27">
        <v>663.771246537396</v>
      </c>
      <c r="Z24" s="27">
        <v>362.62559060402702</v>
      </c>
      <c r="AA24" s="27">
        <v>0</v>
      </c>
      <c r="AB24" s="27">
        <v>25.1739028944911</v>
      </c>
      <c r="AC24" s="27">
        <v>1532.6</v>
      </c>
      <c r="AD24" s="27">
        <v>142</v>
      </c>
      <c r="AE24" s="27">
        <v>182</v>
      </c>
      <c r="AF24" s="27">
        <v>425</v>
      </c>
      <c r="AG24" s="27">
        <v>10.1540616246499</v>
      </c>
      <c r="AH24" s="27">
        <v>19.6078431372549</v>
      </c>
      <c r="AI24" s="27">
        <v>2780</v>
      </c>
    </row>
    <row r="25" spans="1:35" s="32" customFormat="1" ht="22.5" x14ac:dyDescent="0.25">
      <c r="A25" s="13" t="s">
        <v>27</v>
      </c>
      <c r="B25" s="27">
        <v>413.1</v>
      </c>
      <c r="C25" s="27">
        <v>1130.2</v>
      </c>
      <c r="D25" s="27">
        <v>18.3</v>
      </c>
      <c r="E25" s="27">
        <v>25.6</v>
      </c>
      <c r="F25" s="27">
        <v>77.599999999999994</v>
      </c>
      <c r="G25" s="27">
        <v>22.4</v>
      </c>
      <c r="H25" s="27">
        <v>68</v>
      </c>
      <c r="I25" s="27">
        <v>83.7</v>
      </c>
      <c r="J25" s="27">
        <v>29</v>
      </c>
      <c r="K25" s="26">
        <v>155.98400000000001</v>
      </c>
      <c r="L25" s="27">
        <v>63</v>
      </c>
      <c r="M25" s="27">
        <v>26</v>
      </c>
      <c r="N25" s="27">
        <v>4.5</v>
      </c>
      <c r="O25" s="27">
        <v>582.04707692307704</v>
      </c>
      <c r="P25" s="27">
        <v>5221.1886538461504</v>
      </c>
      <c r="Q25" s="27">
        <v>871.63827946768095</v>
      </c>
      <c r="R25" s="27">
        <v>739.68038172042998</v>
      </c>
      <c r="S25" s="27">
        <v>576.76692335766404</v>
      </c>
      <c r="T25" s="27">
        <v>568.92055094786701</v>
      </c>
      <c r="U25" s="27">
        <v>697.18480952381003</v>
      </c>
      <c r="V25" s="27">
        <v>990.01958919803599</v>
      </c>
      <c r="W25" s="27">
        <v>1071.6992286585401</v>
      </c>
      <c r="X25" s="27">
        <v>310.85014964788701</v>
      </c>
      <c r="Y25" s="27">
        <v>590.97206066945603</v>
      </c>
      <c r="Z25" s="27">
        <v>413.69262011173203</v>
      </c>
      <c r="AA25" s="27">
        <v>0</v>
      </c>
      <c r="AB25" s="27">
        <v>8.5</v>
      </c>
      <c r="AC25" s="31">
        <v>1936</v>
      </c>
      <c r="AD25" s="31">
        <v>112</v>
      </c>
      <c r="AE25" s="27">
        <v>191</v>
      </c>
      <c r="AF25" s="27">
        <v>825</v>
      </c>
      <c r="AG25" s="27">
        <v>25.305255706954501</v>
      </c>
      <c r="AH25" s="27">
        <v>47.513714386834202</v>
      </c>
      <c r="AI25" s="27">
        <v>1966</v>
      </c>
    </row>
    <row r="26" spans="1:35" ht="33.75" x14ac:dyDescent="0.25">
      <c r="A26" s="13" t="s">
        <v>28</v>
      </c>
      <c r="B26" s="27">
        <v>176.8</v>
      </c>
      <c r="C26" s="27">
        <v>43.9</v>
      </c>
      <c r="D26" s="26">
        <v>24.4</v>
      </c>
      <c r="E26" s="27">
        <v>17</v>
      </c>
      <c r="F26" s="27">
        <v>72.400000000000006</v>
      </c>
      <c r="G26" s="27">
        <v>27.6</v>
      </c>
      <c r="H26" s="27">
        <v>68</v>
      </c>
      <c r="I26" s="27">
        <v>4.5999999999999996</v>
      </c>
      <c r="J26" s="27">
        <v>1.2</v>
      </c>
      <c r="K26" s="26">
        <v>5.42</v>
      </c>
      <c r="L26" s="27">
        <v>0</v>
      </c>
      <c r="M26" s="27">
        <v>0</v>
      </c>
      <c r="N26" s="27">
        <v>0</v>
      </c>
      <c r="O26" s="27">
        <v>1351.25588888889</v>
      </c>
      <c r="P26" s="27">
        <v>20892.283118421099</v>
      </c>
      <c r="Q26" s="27">
        <v>857.11228571428603</v>
      </c>
      <c r="R26" s="27">
        <v>990.61940000000004</v>
      </c>
      <c r="S26" s="27">
        <v>9268.4946</v>
      </c>
      <c r="T26" s="27">
        <v>1067.7936</v>
      </c>
      <c r="U26" s="27">
        <v>615.27520000000004</v>
      </c>
      <c r="V26" s="27">
        <v>4125.3482258064496</v>
      </c>
      <c r="W26" s="27">
        <v>2210.7397878787901</v>
      </c>
      <c r="X26" s="27">
        <v>607.19535294117702</v>
      </c>
      <c r="Y26" s="27">
        <v>1123.96245</v>
      </c>
      <c r="Z26" s="27">
        <v>768.10933333333298</v>
      </c>
      <c r="AA26" s="27">
        <v>0</v>
      </c>
      <c r="AB26" s="27">
        <v>26.127562642369</v>
      </c>
      <c r="AC26" s="27">
        <v>0</v>
      </c>
      <c r="AD26" s="27">
        <v>0</v>
      </c>
      <c r="AE26" s="27">
        <v>0</v>
      </c>
      <c r="AF26" s="27">
        <v>631</v>
      </c>
      <c r="AG26" s="27">
        <v>6.83371298405467</v>
      </c>
      <c r="AH26" s="27">
        <v>41.002277904327997</v>
      </c>
      <c r="AI26" s="27">
        <v>1926</v>
      </c>
    </row>
    <row r="27" spans="1:35" ht="22.5" x14ac:dyDescent="0.25">
      <c r="A27" s="13" t="s">
        <v>29</v>
      </c>
      <c r="B27" s="27">
        <v>144.5</v>
      </c>
      <c r="C27" s="27">
        <v>1187.7</v>
      </c>
      <c r="D27" s="27">
        <v>18.7</v>
      </c>
      <c r="E27" s="27">
        <v>25.4</v>
      </c>
      <c r="F27" s="27">
        <v>72</v>
      </c>
      <c r="G27" s="27">
        <v>28</v>
      </c>
      <c r="H27" s="27">
        <v>79</v>
      </c>
      <c r="I27" s="27">
        <v>94</v>
      </c>
      <c r="J27" s="27">
        <v>118</v>
      </c>
      <c r="K27" s="26">
        <v>164.54499999999999</v>
      </c>
      <c r="L27" s="27">
        <v>71</v>
      </c>
      <c r="M27" s="27">
        <v>32</v>
      </c>
      <c r="N27" s="27">
        <v>21.6</v>
      </c>
      <c r="O27" s="27">
        <v>382.17971727748699</v>
      </c>
      <c r="P27" s="27">
        <v>270.81925000000001</v>
      </c>
      <c r="Q27" s="27">
        <v>1696.7431230628999</v>
      </c>
      <c r="R27" s="27">
        <v>876.80706666666697</v>
      </c>
      <c r="S27" s="27">
        <v>610.254950138504</v>
      </c>
      <c r="T27" s="27">
        <v>618.54038666666702</v>
      </c>
      <c r="U27" s="27">
        <v>233.67814035087699</v>
      </c>
      <c r="V27" s="27">
        <v>1625.9604685039401</v>
      </c>
      <c r="W27" s="27">
        <v>803.40482152974505</v>
      </c>
      <c r="X27" s="27">
        <v>207.07673422562101</v>
      </c>
      <c r="Y27" s="27">
        <v>427.48456380510402</v>
      </c>
      <c r="Z27" s="27">
        <v>305.13870093457899</v>
      </c>
      <c r="AA27" s="27">
        <v>0</v>
      </c>
      <c r="AB27" s="27">
        <v>38.254609749936897</v>
      </c>
      <c r="AC27" s="27">
        <v>2901.2</v>
      </c>
      <c r="AD27" s="27">
        <v>457.9</v>
      </c>
      <c r="AE27" s="27">
        <v>164</v>
      </c>
      <c r="AF27" s="27">
        <v>1040</v>
      </c>
      <c r="AG27" s="27">
        <v>30.984255283320699</v>
      </c>
      <c r="AH27" s="27">
        <v>37.298981224214899</v>
      </c>
      <c r="AI27" s="27">
        <v>2458</v>
      </c>
    </row>
    <row r="28" spans="1:35" ht="22.5" x14ac:dyDescent="0.25">
      <c r="A28" s="13" t="s">
        <v>30</v>
      </c>
      <c r="B28" s="27">
        <v>15.1</v>
      </c>
      <c r="C28" s="27">
        <v>976.4</v>
      </c>
      <c r="D28" s="27">
        <v>17.100000000000001</v>
      </c>
      <c r="E28" s="27">
        <v>24.6</v>
      </c>
      <c r="F28" s="27">
        <v>77.7</v>
      </c>
      <c r="G28" s="27">
        <v>22.3</v>
      </c>
      <c r="H28" s="27">
        <v>105</v>
      </c>
      <c r="I28" s="27">
        <v>63</v>
      </c>
      <c r="J28" s="27">
        <v>513</v>
      </c>
      <c r="K28" s="26">
        <v>171.04</v>
      </c>
      <c r="L28" s="27">
        <v>46</v>
      </c>
      <c r="M28" s="27">
        <v>17</v>
      </c>
      <c r="N28" s="27">
        <v>0.4</v>
      </c>
      <c r="O28" s="27">
        <v>726.68132183908097</v>
      </c>
      <c r="P28" s="27">
        <v>3435.3911764705899</v>
      </c>
      <c r="Q28" s="27">
        <v>1162.5631424657499</v>
      </c>
      <c r="R28" s="27">
        <v>895.530221238938</v>
      </c>
      <c r="S28" s="27">
        <v>509.82195465994999</v>
      </c>
      <c r="T28" s="27">
        <v>546.96418150289003</v>
      </c>
      <c r="U28" s="27">
        <v>276.45735483870999</v>
      </c>
      <c r="V28" s="27">
        <v>755.83192633928604</v>
      </c>
      <c r="W28" s="27">
        <v>1200.70385714286</v>
      </c>
      <c r="X28" s="27">
        <v>359.25433647798701</v>
      </c>
      <c r="Y28" s="27">
        <v>558.91901718213103</v>
      </c>
      <c r="Z28" s="27">
        <v>278.09501554404102</v>
      </c>
      <c r="AA28" s="27">
        <v>0</v>
      </c>
      <c r="AB28" s="27">
        <v>55.8592789840229</v>
      </c>
      <c r="AC28" s="27">
        <v>2634.9</v>
      </c>
      <c r="AD28" s="27">
        <v>107</v>
      </c>
      <c r="AE28" s="27">
        <v>209</v>
      </c>
      <c r="AF28" s="27">
        <v>1269</v>
      </c>
      <c r="AG28" s="27">
        <v>12.1876280213027</v>
      </c>
      <c r="AH28" s="27">
        <v>38.201556739041401</v>
      </c>
      <c r="AI28" s="27">
        <v>1697</v>
      </c>
    </row>
    <row r="29" spans="1:35" ht="22.5" x14ac:dyDescent="0.25">
      <c r="A29" s="13" t="s">
        <v>31</v>
      </c>
      <c r="B29" s="27">
        <v>83.9</v>
      </c>
      <c r="C29" s="27">
        <v>1778.8</v>
      </c>
      <c r="D29" s="27">
        <v>14.8</v>
      </c>
      <c r="E29" s="27">
        <v>27.2</v>
      </c>
      <c r="F29" s="27">
        <v>64.2</v>
      </c>
      <c r="G29" s="27">
        <v>35.799999999999997</v>
      </c>
      <c r="H29" s="27">
        <v>91</v>
      </c>
      <c r="I29" s="27">
        <v>67.7</v>
      </c>
      <c r="J29" s="27">
        <v>207</v>
      </c>
      <c r="K29" s="26">
        <v>264.67</v>
      </c>
      <c r="L29" s="27">
        <v>52</v>
      </c>
      <c r="M29" s="27">
        <v>39</v>
      </c>
      <c r="N29" s="27">
        <v>2</v>
      </c>
      <c r="O29" s="27">
        <v>762.13296143250705</v>
      </c>
      <c r="P29" s="27">
        <v>859.59773333333305</v>
      </c>
      <c r="Q29" s="27">
        <v>1884.25579580014</v>
      </c>
      <c r="R29" s="27">
        <v>1898.6273503937</v>
      </c>
      <c r="S29" s="27">
        <v>1045.72287769784</v>
      </c>
      <c r="T29" s="27">
        <v>724.656942389758</v>
      </c>
      <c r="U29" s="27">
        <v>396.25539869280999</v>
      </c>
      <c r="V29" s="27">
        <v>1872.6547836990601</v>
      </c>
      <c r="W29" s="27">
        <v>1403.89745565217</v>
      </c>
      <c r="X29" s="27">
        <v>392.758009302326</v>
      </c>
      <c r="Y29" s="27">
        <v>743.93394070080899</v>
      </c>
      <c r="Z29" s="27">
        <v>383.40897233201599</v>
      </c>
      <c r="AA29" s="27">
        <v>0</v>
      </c>
      <c r="AB29" s="27">
        <v>21.542612997526401</v>
      </c>
      <c r="AC29" s="27">
        <v>9616.9</v>
      </c>
      <c r="AD29" s="27">
        <v>388</v>
      </c>
      <c r="AE29" s="27">
        <v>122</v>
      </c>
      <c r="AF29" s="27">
        <v>429</v>
      </c>
      <c r="AG29" s="27">
        <v>2.9233190915223699</v>
      </c>
      <c r="AH29" s="27">
        <v>6.8585563301101899</v>
      </c>
      <c r="AI29" s="27">
        <v>1143</v>
      </c>
    </row>
    <row r="30" spans="1:35" ht="22.5" x14ac:dyDescent="0.25">
      <c r="A30" s="13" t="s">
        <v>32</v>
      </c>
      <c r="B30" s="27">
        <v>144.9</v>
      </c>
      <c r="C30" s="27">
        <v>762.2</v>
      </c>
      <c r="D30" s="27">
        <v>18.2</v>
      </c>
      <c r="E30" s="27">
        <v>21.2</v>
      </c>
      <c r="F30" s="27">
        <v>92.5</v>
      </c>
      <c r="G30" s="27">
        <v>7.5</v>
      </c>
      <c r="H30" s="27">
        <v>101</v>
      </c>
      <c r="I30" s="27">
        <v>51.4</v>
      </c>
      <c r="J30" s="27">
        <v>23</v>
      </c>
      <c r="K30" s="26">
        <v>157.91999999999999</v>
      </c>
      <c r="L30" s="27">
        <v>32</v>
      </c>
      <c r="M30" s="27">
        <v>19</v>
      </c>
      <c r="N30" s="27">
        <v>1.7</v>
      </c>
      <c r="O30" s="27">
        <v>3302.6411641791001</v>
      </c>
      <c r="P30" s="27">
        <v>4164.8154714285702</v>
      </c>
      <c r="Q30" s="27">
        <v>1054.1740960187401</v>
      </c>
      <c r="R30" s="27">
        <v>1048.8885</v>
      </c>
      <c r="S30" s="27">
        <v>1211.8067142857101</v>
      </c>
      <c r="T30" s="27">
        <v>578.57863467048696</v>
      </c>
      <c r="U30" s="27">
        <v>605.63927999999999</v>
      </c>
      <c r="V30" s="27">
        <v>1102.16772592593</v>
      </c>
      <c r="W30" s="27">
        <v>961.19835060975595</v>
      </c>
      <c r="X30" s="27">
        <v>412.82597852760699</v>
      </c>
      <c r="Y30" s="27">
        <v>799.98124522293006</v>
      </c>
      <c r="Z30" s="27">
        <v>414.1542</v>
      </c>
      <c r="AA30" s="27">
        <v>0</v>
      </c>
      <c r="AB30" s="27">
        <v>29.623458409866199</v>
      </c>
      <c r="AC30" s="27">
        <v>2169.3000000000002</v>
      </c>
      <c r="AD30" s="27">
        <v>36.299999999999997</v>
      </c>
      <c r="AE30" s="27">
        <v>134</v>
      </c>
      <c r="AF30" s="27">
        <v>482</v>
      </c>
      <c r="AG30" s="27">
        <v>3.5423773287851001</v>
      </c>
      <c r="AH30" s="27">
        <v>17.711886643925499</v>
      </c>
      <c r="AI30" s="27">
        <v>2428</v>
      </c>
    </row>
    <row r="31" spans="1:35" ht="22.5" x14ac:dyDescent="0.25">
      <c r="A31" s="13" t="s">
        <v>33</v>
      </c>
      <c r="B31" s="27">
        <v>54.5</v>
      </c>
      <c r="C31" s="27">
        <v>615.70000000000005</v>
      </c>
      <c r="D31" s="27">
        <v>17</v>
      </c>
      <c r="E31" s="27">
        <v>28.7</v>
      </c>
      <c r="F31" s="27">
        <v>70.8</v>
      </c>
      <c r="G31" s="27">
        <v>29.2</v>
      </c>
      <c r="H31" s="27">
        <v>98</v>
      </c>
      <c r="I31" s="27">
        <v>67.2</v>
      </c>
      <c r="J31" s="27">
        <v>198</v>
      </c>
      <c r="K31" s="26">
        <v>83.734999999999999</v>
      </c>
      <c r="L31" s="27">
        <v>41</v>
      </c>
      <c r="M31" s="27">
        <v>22</v>
      </c>
      <c r="N31" s="27">
        <v>3.9</v>
      </c>
      <c r="O31" s="27">
        <v>617.68129595015603</v>
      </c>
      <c r="P31" s="27">
        <v>2222.2331818181801</v>
      </c>
      <c r="Q31" s="27">
        <v>1271.25461861862</v>
      </c>
      <c r="R31" s="27">
        <v>556.84246093750005</v>
      </c>
      <c r="S31" s="27">
        <v>1377.6871197916701</v>
      </c>
      <c r="T31" s="27">
        <v>510.68163341067299</v>
      </c>
      <c r="U31" s="27">
        <v>469.17887500000001</v>
      </c>
      <c r="V31" s="27">
        <v>739.68254310344798</v>
      </c>
      <c r="W31" s="27">
        <v>947.45225000000005</v>
      </c>
      <c r="X31" s="27">
        <v>324.85258008658002</v>
      </c>
      <c r="Y31" s="27">
        <v>509.868158415842</v>
      </c>
      <c r="Z31" s="27">
        <v>288.724362831858</v>
      </c>
      <c r="AA31" s="27">
        <v>0</v>
      </c>
      <c r="AB31" s="27">
        <v>26.602241351307502</v>
      </c>
      <c r="AC31" s="27">
        <v>927.4</v>
      </c>
      <c r="AD31" s="27">
        <v>112.7</v>
      </c>
      <c r="AE31" s="27">
        <v>130</v>
      </c>
      <c r="AF31" s="27">
        <v>1981</v>
      </c>
      <c r="AG31" s="27">
        <v>41.741107682312801</v>
      </c>
      <c r="AH31" s="27">
        <v>19.002761084944002</v>
      </c>
      <c r="AI31" s="27">
        <v>2117</v>
      </c>
    </row>
    <row r="32" spans="1:35" ht="22.5" x14ac:dyDescent="0.25">
      <c r="A32" s="13" t="s">
        <v>34</v>
      </c>
      <c r="B32" s="27">
        <v>55.4</v>
      </c>
      <c r="C32" s="27">
        <v>646.4</v>
      </c>
      <c r="D32" s="27">
        <v>16</v>
      </c>
      <c r="E32" s="27">
        <v>29</v>
      </c>
      <c r="F32" s="27">
        <v>70.5</v>
      </c>
      <c r="G32" s="27">
        <v>29.5</v>
      </c>
      <c r="H32" s="27">
        <v>149</v>
      </c>
      <c r="I32" s="27">
        <v>53.9</v>
      </c>
      <c r="J32" s="27">
        <v>299</v>
      </c>
      <c r="K32" s="26">
        <v>93.876999999999995</v>
      </c>
      <c r="L32" s="27">
        <v>33</v>
      </c>
      <c r="M32" s="27">
        <v>20</v>
      </c>
      <c r="N32" s="27">
        <v>1.1000000000000001</v>
      </c>
      <c r="O32" s="27">
        <v>278.261250521921</v>
      </c>
      <c r="P32" s="27">
        <v>1083.8166000000001</v>
      </c>
      <c r="Q32" s="27">
        <v>469.659564049587</v>
      </c>
      <c r="R32" s="27">
        <v>493.82580341880401</v>
      </c>
      <c r="S32" s="27">
        <v>378.44245531914902</v>
      </c>
      <c r="T32" s="27">
        <v>448.33604545454602</v>
      </c>
      <c r="U32" s="27">
        <v>313.948492957746</v>
      </c>
      <c r="V32" s="27">
        <v>616.74917938931299</v>
      </c>
      <c r="W32" s="27">
        <v>530.44598969072194</v>
      </c>
      <c r="X32" s="27">
        <v>252.18470742358099</v>
      </c>
      <c r="Y32" s="27">
        <v>428.65434146341499</v>
      </c>
      <c r="Z32" s="27">
        <v>238.82456637168099</v>
      </c>
      <c r="AA32" s="27">
        <v>0</v>
      </c>
      <c r="AB32" s="27">
        <v>25.450185643564399</v>
      </c>
      <c r="AC32" s="27">
        <v>49.2</v>
      </c>
      <c r="AD32" s="27">
        <v>157.30000000000001</v>
      </c>
      <c r="AE32" s="27">
        <v>143</v>
      </c>
      <c r="AF32" s="27">
        <v>1677</v>
      </c>
      <c r="AG32" s="27">
        <v>17.172029702970299</v>
      </c>
      <c r="AH32" s="27">
        <v>34.962871287128699</v>
      </c>
      <c r="AI32" s="27">
        <v>1687</v>
      </c>
    </row>
    <row r="33" spans="1:35" ht="22.5" x14ac:dyDescent="0.25">
      <c r="A33" s="13" t="s">
        <v>35</v>
      </c>
      <c r="B33" s="27">
        <v>1.4</v>
      </c>
      <c r="C33" s="27">
        <v>5225.7</v>
      </c>
      <c r="D33" s="27">
        <v>14.4</v>
      </c>
      <c r="E33" s="27">
        <v>26.4</v>
      </c>
      <c r="F33" s="27">
        <v>100</v>
      </c>
      <c r="G33" s="27">
        <v>0</v>
      </c>
      <c r="H33" s="27">
        <v>119</v>
      </c>
      <c r="I33" s="27">
        <v>535.5</v>
      </c>
      <c r="J33" s="27">
        <v>2377</v>
      </c>
      <c r="K33" s="26">
        <v>1285.0219999999999</v>
      </c>
      <c r="L33" s="27">
        <v>1521</v>
      </c>
      <c r="M33" s="27">
        <v>845</v>
      </c>
      <c r="N33" s="27">
        <v>7.3</v>
      </c>
      <c r="O33" s="27">
        <v>658.33382857142897</v>
      </c>
      <c r="P33" s="27">
        <v>10480.795333333301</v>
      </c>
      <c r="Q33" s="27">
        <v>1711.9402466609799</v>
      </c>
      <c r="R33" s="27">
        <v>2260.1106978922699</v>
      </c>
      <c r="S33" s="27">
        <v>585.84059032501898</v>
      </c>
      <c r="T33" s="27">
        <v>1217.4589039487701</v>
      </c>
      <c r="U33" s="27">
        <v>631.90214695945997</v>
      </c>
      <c r="V33" s="27">
        <v>1848.14291634656</v>
      </c>
      <c r="W33" s="27">
        <v>2040.26563609613</v>
      </c>
      <c r="X33" s="27">
        <v>529.78188680888104</v>
      </c>
      <c r="Y33" s="27">
        <v>1211.13266886109</v>
      </c>
      <c r="Z33" s="27">
        <v>731.85458870967705</v>
      </c>
      <c r="AA33" s="27">
        <v>0</v>
      </c>
      <c r="AB33" s="27">
        <v>71.760529689802297</v>
      </c>
      <c r="AC33" s="27">
        <v>13521.3</v>
      </c>
      <c r="AD33" s="27">
        <v>2205.5</v>
      </c>
      <c r="AE33" s="27">
        <v>780</v>
      </c>
      <c r="AF33" s="27">
        <v>4860</v>
      </c>
      <c r="AG33" s="27">
        <v>22.886885967430199</v>
      </c>
      <c r="AH33" s="27">
        <v>40.319957134929297</v>
      </c>
      <c r="AI33" s="27">
        <v>1084</v>
      </c>
    </row>
    <row r="34" spans="1:35" ht="22.5" x14ac:dyDescent="0.25">
      <c r="A34" s="13" t="s">
        <v>36</v>
      </c>
      <c r="B34" s="27">
        <v>7.8</v>
      </c>
      <c r="C34" s="27">
        <v>451.5</v>
      </c>
      <c r="D34" s="27">
        <v>18.8</v>
      </c>
      <c r="E34" s="27">
        <v>25</v>
      </c>
      <c r="F34" s="27">
        <v>47.3</v>
      </c>
      <c r="G34" s="27">
        <v>52.7</v>
      </c>
      <c r="H34" s="27">
        <v>354</v>
      </c>
      <c r="I34" s="27">
        <v>8.3000000000000007</v>
      </c>
      <c r="J34" s="27">
        <v>563</v>
      </c>
      <c r="K34" s="26">
        <v>75.44</v>
      </c>
      <c r="L34" s="27">
        <v>1</v>
      </c>
      <c r="M34" s="27">
        <v>4</v>
      </c>
      <c r="N34" s="27">
        <v>10.5</v>
      </c>
      <c r="O34" s="27">
        <v>514.24526848249002</v>
      </c>
      <c r="P34" s="27">
        <v>596.95439999999996</v>
      </c>
      <c r="Q34" s="27">
        <v>933.45782424242395</v>
      </c>
      <c r="R34" s="27">
        <v>307.37302499999998</v>
      </c>
      <c r="S34" s="27">
        <v>611.00336956521699</v>
      </c>
      <c r="T34" s="27">
        <v>492.54472014925398</v>
      </c>
      <c r="U34" s="27">
        <v>540.755363636364</v>
      </c>
      <c r="V34" s="27">
        <v>442.83929870129901</v>
      </c>
      <c r="W34" s="27">
        <v>1412.30944736842</v>
      </c>
      <c r="X34" s="27">
        <v>303.12169934640502</v>
      </c>
      <c r="Y34" s="27">
        <v>418.65791803278699</v>
      </c>
      <c r="Z34" s="27">
        <v>222.39310769230801</v>
      </c>
      <c r="AA34" s="27">
        <v>0</v>
      </c>
      <c r="AB34" s="27">
        <v>17.027685492801801</v>
      </c>
      <c r="AC34" s="27">
        <v>15.7</v>
      </c>
      <c r="AD34" s="27">
        <v>16.3</v>
      </c>
      <c r="AE34" s="27">
        <v>107</v>
      </c>
      <c r="AF34" s="27">
        <v>178</v>
      </c>
      <c r="AG34" s="27">
        <v>3.7652270210409702</v>
      </c>
      <c r="AH34" s="27">
        <v>4.8726467331118499</v>
      </c>
      <c r="AI34" s="27">
        <v>1101</v>
      </c>
    </row>
    <row r="35" spans="1:35" ht="22.5" x14ac:dyDescent="0.25">
      <c r="A35" s="13" t="s">
        <v>37</v>
      </c>
      <c r="B35" s="27">
        <v>74.7</v>
      </c>
      <c r="C35" s="27">
        <v>278.8</v>
      </c>
      <c r="D35" s="27">
        <v>21.7</v>
      </c>
      <c r="E35" s="27">
        <v>20.3</v>
      </c>
      <c r="F35" s="27">
        <v>45.2</v>
      </c>
      <c r="G35" s="27">
        <v>54.8</v>
      </c>
      <c r="H35" s="27">
        <v>231</v>
      </c>
      <c r="I35" s="27">
        <v>36</v>
      </c>
      <c r="J35" s="27">
        <v>47</v>
      </c>
      <c r="K35" s="26">
        <v>55.655000000000001</v>
      </c>
      <c r="L35" s="27">
        <v>22</v>
      </c>
      <c r="M35" s="27">
        <v>1</v>
      </c>
      <c r="N35" s="27">
        <v>0.6</v>
      </c>
      <c r="O35" s="27">
        <v>515.11017525773195</v>
      </c>
      <c r="P35" s="27">
        <v>781.67750000000001</v>
      </c>
      <c r="Q35" s="27">
        <v>147.26527083333301</v>
      </c>
      <c r="R35" s="27">
        <v>161.993902439024</v>
      </c>
      <c r="S35" s="27">
        <v>783.42659615384605</v>
      </c>
      <c r="T35" s="27">
        <v>319.74245528455299</v>
      </c>
      <c r="U35" s="27">
        <v>52.818964285714301</v>
      </c>
      <c r="V35" s="27">
        <v>1345.0678846153801</v>
      </c>
      <c r="W35" s="27">
        <v>662.20897619047605</v>
      </c>
      <c r="X35" s="27">
        <v>229.94967910447801</v>
      </c>
      <c r="Y35" s="27">
        <v>325.14261111111102</v>
      </c>
      <c r="Z35" s="27">
        <v>127.08620000000001</v>
      </c>
      <c r="AA35" s="27">
        <v>0</v>
      </c>
      <c r="AB35" s="27">
        <v>19.487087517934</v>
      </c>
      <c r="AC35" s="27">
        <v>0.1</v>
      </c>
      <c r="AD35" s="27">
        <v>1.1000000000000001</v>
      </c>
      <c r="AE35" s="27">
        <v>102</v>
      </c>
      <c r="AF35" s="27">
        <v>159</v>
      </c>
      <c r="AG35" s="27">
        <v>4.6628407460545196</v>
      </c>
      <c r="AH35" s="27">
        <v>9.6843615494978508</v>
      </c>
      <c r="AI35" s="27">
        <v>1135</v>
      </c>
    </row>
    <row r="36" spans="1:35" ht="22.5" x14ac:dyDescent="0.25">
      <c r="A36" s="13" t="s">
        <v>38</v>
      </c>
      <c r="B36" s="27">
        <v>75.5</v>
      </c>
      <c r="C36" s="27">
        <v>5513.8</v>
      </c>
      <c r="D36" s="27">
        <v>18.100000000000001</v>
      </c>
      <c r="E36" s="27">
        <v>25.5</v>
      </c>
      <c r="F36" s="27">
        <v>54.3</v>
      </c>
      <c r="G36" s="27">
        <v>45.7</v>
      </c>
      <c r="H36" s="27">
        <v>110</v>
      </c>
      <c r="I36" s="27">
        <v>301.5</v>
      </c>
      <c r="J36" s="27">
        <v>447</v>
      </c>
      <c r="K36" s="26">
        <v>825.64800000000002</v>
      </c>
      <c r="L36" s="27">
        <v>493</v>
      </c>
      <c r="M36" s="27">
        <v>139</v>
      </c>
      <c r="N36" s="27">
        <v>1</v>
      </c>
      <c r="O36" s="27">
        <v>652.52989639519399</v>
      </c>
      <c r="P36" s="27">
        <v>1295.3960652173901</v>
      </c>
      <c r="Q36" s="27">
        <v>843.57870165321003</v>
      </c>
      <c r="R36" s="27">
        <v>894.18001711026602</v>
      </c>
      <c r="S36" s="27">
        <v>1023.35103707518</v>
      </c>
      <c r="T36" s="27">
        <v>769.70201180208801</v>
      </c>
      <c r="U36" s="27">
        <v>756.04838348868202</v>
      </c>
      <c r="V36" s="27">
        <v>1546.2674829488501</v>
      </c>
      <c r="W36" s="27">
        <v>1514.99428418803</v>
      </c>
      <c r="X36" s="27">
        <v>379.61212161348601</v>
      </c>
      <c r="Y36" s="27">
        <v>502.20594379521401</v>
      </c>
      <c r="Z36" s="27">
        <v>537.75431880733902</v>
      </c>
      <c r="AA36" s="27">
        <v>0</v>
      </c>
      <c r="AB36" s="27">
        <v>26.527440240850201</v>
      </c>
      <c r="AC36" s="27">
        <v>5852.6</v>
      </c>
      <c r="AD36" s="27">
        <v>423.2</v>
      </c>
      <c r="AE36" s="27">
        <v>104</v>
      </c>
      <c r="AF36" s="27">
        <v>403</v>
      </c>
      <c r="AG36" s="27">
        <v>35.583445173927203</v>
      </c>
      <c r="AH36" s="27">
        <v>31.5209111683412</v>
      </c>
      <c r="AI36" s="27">
        <v>1369</v>
      </c>
    </row>
    <row r="37" spans="1:35" ht="22.5" x14ac:dyDescent="0.25">
      <c r="A37" s="13" t="s">
        <v>39</v>
      </c>
      <c r="B37" s="27">
        <v>49</v>
      </c>
      <c r="C37" s="27">
        <v>1018.6</v>
      </c>
      <c r="D37" s="27">
        <v>19.8</v>
      </c>
      <c r="E37" s="27">
        <v>23.2</v>
      </c>
      <c r="F37" s="27">
        <v>66.5</v>
      </c>
      <c r="G37" s="27">
        <v>33.5</v>
      </c>
      <c r="H37" s="27">
        <v>134</v>
      </c>
      <c r="I37" s="27">
        <v>79.099999999999994</v>
      </c>
      <c r="J37" s="27">
        <v>88</v>
      </c>
      <c r="K37" s="26">
        <v>173.81299999999999</v>
      </c>
      <c r="L37" s="27">
        <v>83</v>
      </c>
      <c r="M37" s="27">
        <v>35</v>
      </c>
      <c r="N37" s="27">
        <v>5.4</v>
      </c>
      <c r="O37" s="27">
        <v>353.42181460674198</v>
      </c>
      <c r="P37" s="27">
        <v>5864.5017463768099</v>
      </c>
      <c r="Q37" s="27">
        <v>332.88772277227702</v>
      </c>
      <c r="R37" s="27">
        <v>714.76821276595797</v>
      </c>
      <c r="S37" s="27">
        <v>995.10874999999999</v>
      </c>
      <c r="T37" s="27">
        <v>669.47124365482205</v>
      </c>
      <c r="U37" s="27">
        <v>727.52253030302995</v>
      </c>
      <c r="V37" s="27">
        <v>903.12933241758196</v>
      </c>
      <c r="W37" s="27">
        <v>1057.8057950530001</v>
      </c>
      <c r="X37" s="27">
        <v>272.50896153846202</v>
      </c>
      <c r="Y37" s="27">
        <v>402.63686876640401</v>
      </c>
      <c r="Z37" s="27">
        <v>240.05265</v>
      </c>
      <c r="AA37" s="27">
        <v>0</v>
      </c>
      <c r="AB37" s="27">
        <v>18.5588062045945</v>
      </c>
      <c r="AC37" s="27">
        <v>352.2</v>
      </c>
      <c r="AD37" s="27">
        <v>64.5</v>
      </c>
      <c r="AE37" s="27">
        <v>335</v>
      </c>
      <c r="AF37" s="27">
        <v>302</v>
      </c>
      <c r="AG37" s="27">
        <v>34.949931278225002</v>
      </c>
      <c r="AH37" s="27">
        <v>10.7991360691145</v>
      </c>
      <c r="AI37" s="27">
        <v>1448</v>
      </c>
    </row>
    <row r="38" spans="1:35" ht="22.5" x14ac:dyDescent="0.25">
      <c r="A38" s="13" t="s">
        <v>40</v>
      </c>
      <c r="B38" s="27">
        <v>112.9</v>
      </c>
      <c r="C38" s="27">
        <v>2545.9</v>
      </c>
      <c r="D38" s="27">
        <v>16.899999999999999</v>
      </c>
      <c r="E38" s="27">
        <v>26.5</v>
      </c>
      <c r="F38" s="27">
        <v>76.7</v>
      </c>
      <c r="G38" s="27">
        <v>23.3</v>
      </c>
      <c r="H38" s="27">
        <v>162</v>
      </c>
      <c r="I38" s="27">
        <v>119.9</v>
      </c>
      <c r="J38" s="27">
        <v>141</v>
      </c>
      <c r="K38" s="26">
        <v>424.26799999999997</v>
      </c>
      <c r="L38" s="27">
        <v>261</v>
      </c>
      <c r="M38" s="27">
        <v>166</v>
      </c>
      <c r="N38" s="27">
        <v>2.5</v>
      </c>
      <c r="O38" s="27">
        <v>500.62626680348899</v>
      </c>
      <c r="P38" s="27">
        <v>6201.5452131147504</v>
      </c>
      <c r="Q38" s="27">
        <v>1037.67009739524</v>
      </c>
      <c r="R38" s="27">
        <v>464.42586065573801</v>
      </c>
      <c r="S38" s="27">
        <v>714.51257093425602</v>
      </c>
      <c r="T38" s="27">
        <v>438.34012232928399</v>
      </c>
      <c r="U38" s="27">
        <v>275.32804736842098</v>
      </c>
      <c r="V38" s="27">
        <v>544.70238453500497</v>
      </c>
      <c r="W38" s="27">
        <v>833.32519411764702</v>
      </c>
      <c r="X38" s="27">
        <v>280.622417894737</v>
      </c>
      <c r="Y38" s="27">
        <v>407.13251788079498</v>
      </c>
      <c r="Z38" s="27">
        <v>269.30728311688301</v>
      </c>
      <c r="AA38" s="27">
        <v>0</v>
      </c>
      <c r="AB38" s="27">
        <v>21.886169920263999</v>
      </c>
      <c r="AC38" s="27">
        <v>1158.3</v>
      </c>
      <c r="AD38" s="27">
        <v>893.7</v>
      </c>
      <c r="AE38" s="27">
        <v>186</v>
      </c>
      <c r="AF38" s="27">
        <v>1235</v>
      </c>
      <c r="AG38" s="27">
        <v>17.086295612553499</v>
      </c>
      <c r="AH38" s="27">
        <v>12.4121135944067</v>
      </c>
      <c r="AI38" s="27">
        <v>1634</v>
      </c>
    </row>
    <row r="39" spans="1:35" ht="22.5" x14ac:dyDescent="0.25">
      <c r="A39" s="13" t="s">
        <v>41</v>
      </c>
      <c r="B39" s="27">
        <v>101</v>
      </c>
      <c r="C39" s="27">
        <v>4236</v>
      </c>
      <c r="D39" s="27">
        <v>16.5</v>
      </c>
      <c r="E39" s="27">
        <v>26.3</v>
      </c>
      <c r="F39" s="27">
        <v>67.8</v>
      </c>
      <c r="G39" s="27">
        <v>32.200000000000003</v>
      </c>
      <c r="H39" s="27">
        <v>110</v>
      </c>
      <c r="I39" s="27">
        <v>313.8</v>
      </c>
      <c r="J39" s="27">
        <v>261</v>
      </c>
      <c r="K39" s="26">
        <v>681.40800000000002</v>
      </c>
      <c r="L39" s="27">
        <v>562</v>
      </c>
      <c r="M39" s="27">
        <v>165</v>
      </c>
      <c r="N39" s="27">
        <v>14.3</v>
      </c>
      <c r="O39" s="27">
        <v>642.62473103171396</v>
      </c>
      <c r="P39" s="27">
        <v>1023.05239830508</v>
      </c>
      <c r="Q39" s="27">
        <v>873.48162397372698</v>
      </c>
      <c r="R39" s="27">
        <v>1051.39619274809</v>
      </c>
      <c r="S39" s="27">
        <v>641.789358576052</v>
      </c>
      <c r="T39" s="27">
        <v>496.51968864961901</v>
      </c>
      <c r="U39" s="27">
        <v>435.00138440111402</v>
      </c>
      <c r="V39" s="27">
        <v>717.37405918367404</v>
      </c>
      <c r="W39" s="27">
        <v>1074.20736340852</v>
      </c>
      <c r="X39" s="27">
        <v>303.03134915014198</v>
      </c>
      <c r="Y39" s="27">
        <v>447.64047591836697</v>
      </c>
      <c r="Z39" s="27">
        <v>248.95502584814199</v>
      </c>
      <c r="AA39" s="27">
        <v>0</v>
      </c>
      <c r="AB39" s="27">
        <v>21.648016997167101</v>
      </c>
      <c r="AC39" s="27">
        <v>3868.2</v>
      </c>
      <c r="AD39" s="27">
        <v>936.4</v>
      </c>
      <c r="AE39" s="27">
        <v>152</v>
      </c>
      <c r="AF39" s="27">
        <v>391</v>
      </c>
      <c r="AG39" s="27">
        <v>12.0868744098206</v>
      </c>
      <c r="AH39" s="27">
        <v>22.6628895184136</v>
      </c>
      <c r="AI39" s="27">
        <v>1469</v>
      </c>
    </row>
    <row r="40" spans="1:35" ht="22.5" x14ac:dyDescent="0.25">
      <c r="A40" s="13" t="s">
        <v>42</v>
      </c>
      <c r="B40" s="27">
        <v>50.3</v>
      </c>
      <c r="C40" s="27">
        <v>3015.7</v>
      </c>
      <c r="D40" s="27">
        <v>26.3</v>
      </c>
      <c r="E40" s="27">
        <v>12.8</v>
      </c>
      <c r="F40" s="27">
        <v>45</v>
      </c>
      <c r="G40" s="27">
        <v>55</v>
      </c>
      <c r="H40" s="27">
        <v>92</v>
      </c>
      <c r="I40" s="27">
        <v>69.8</v>
      </c>
      <c r="J40" s="27">
        <v>397</v>
      </c>
      <c r="K40" s="26">
        <v>408.51</v>
      </c>
      <c r="L40" s="27">
        <v>217</v>
      </c>
      <c r="M40" s="27">
        <v>14</v>
      </c>
      <c r="N40" s="27">
        <v>0.6</v>
      </c>
      <c r="O40" s="27">
        <v>313.69755981207101</v>
      </c>
      <c r="P40" s="27">
        <v>312.19548529411799</v>
      </c>
      <c r="Q40" s="27">
        <v>297.65286414565799</v>
      </c>
      <c r="R40" s="27">
        <v>1013.66738095238</v>
      </c>
      <c r="S40" s="27">
        <v>1254.677015</v>
      </c>
      <c r="T40" s="27">
        <v>1237.41719646969</v>
      </c>
      <c r="U40" s="27">
        <v>1039.40104713805</v>
      </c>
      <c r="V40" s="27">
        <v>553.76869688385295</v>
      </c>
      <c r="W40" s="27">
        <v>574.14205204460995</v>
      </c>
      <c r="X40" s="27">
        <v>232.67566312346699</v>
      </c>
      <c r="Y40" s="27">
        <v>382.17</v>
      </c>
      <c r="Z40" s="27">
        <v>208.00326303317499</v>
      </c>
      <c r="AA40" s="27">
        <v>0</v>
      </c>
      <c r="AB40" s="27">
        <v>11.2783101767417</v>
      </c>
      <c r="AC40" s="27">
        <v>27.3</v>
      </c>
      <c r="AD40" s="27">
        <v>28.1</v>
      </c>
      <c r="AE40" s="27">
        <v>109</v>
      </c>
      <c r="AF40" s="27">
        <v>175</v>
      </c>
      <c r="AG40" s="27">
        <v>0.16579898531021001</v>
      </c>
      <c r="AH40" s="27">
        <v>2.7854229532115302</v>
      </c>
      <c r="AI40" s="27">
        <v>504</v>
      </c>
    </row>
    <row r="41" spans="1:35" ht="22.5" x14ac:dyDescent="0.25">
      <c r="A41" s="13" t="s">
        <v>43</v>
      </c>
      <c r="B41" s="27">
        <v>3.6</v>
      </c>
      <c r="C41" s="27">
        <v>472.8</v>
      </c>
      <c r="D41" s="27">
        <v>30</v>
      </c>
      <c r="E41" s="27">
        <v>11.3</v>
      </c>
      <c r="F41" s="27">
        <v>41.3</v>
      </c>
      <c r="G41" s="27">
        <v>58.7</v>
      </c>
      <c r="H41" s="27">
        <v>58</v>
      </c>
      <c r="I41" s="27">
        <v>10</v>
      </c>
      <c r="J41" s="27">
        <v>830</v>
      </c>
      <c r="K41" s="26">
        <v>68.887</v>
      </c>
      <c r="L41" s="27">
        <v>1</v>
      </c>
      <c r="M41" s="27">
        <v>0</v>
      </c>
      <c r="N41" s="27">
        <v>0.1</v>
      </c>
      <c r="O41" s="27">
        <v>718.29284210526305</v>
      </c>
      <c r="P41" s="27">
        <v>608.01372727272701</v>
      </c>
      <c r="Q41" s="27">
        <v>557.255044117647</v>
      </c>
      <c r="R41" s="27">
        <v>718.64122222222204</v>
      </c>
      <c r="S41" s="27">
        <v>2180.7525312500002</v>
      </c>
      <c r="T41" s="27">
        <v>423.623547619048</v>
      </c>
      <c r="U41" s="27">
        <v>245.191125</v>
      </c>
      <c r="V41" s="27">
        <v>564.182482142857</v>
      </c>
      <c r="W41" s="27">
        <v>726.33968181818204</v>
      </c>
      <c r="X41" s="27">
        <v>346.427296551724</v>
      </c>
      <c r="Y41" s="27">
        <v>416.23258695652203</v>
      </c>
      <c r="Z41" s="27">
        <v>390.84033333333298</v>
      </c>
      <c r="AA41" s="27">
        <v>0</v>
      </c>
      <c r="AB41" s="27">
        <v>11.793570219966201</v>
      </c>
      <c r="AC41" s="27">
        <v>0.2</v>
      </c>
      <c r="AD41" s="27">
        <v>0.1</v>
      </c>
      <c r="AE41" s="27">
        <v>188</v>
      </c>
      <c r="AF41" s="27">
        <v>522</v>
      </c>
      <c r="AG41" s="27">
        <v>0</v>
      </c>
      <c r="AH41" s="27">
        <v>0</v>
      </c>
      <c r="AI41" s="27">
        <v>369</v>
      </c>
    </row>
    <row r="42" spans="1:35" ht="33.75" x14ac:dyDescent="0.25">
      <c r="A42" s="13" t="s">
        <v>44</v>
      </c>
      <c r="B42" s="27">
        <v>12.5</v>
      </c>
      <c r="C42" s="27">
        <v>862.2</v>
      </c>
      <c r="D42" s="27">
        <v>21.5</v>
      </c>
      <c r="E42" s="27">
        <v>19.100000000000001</v>
      </c>
      <c r="F42" s="27">
        <v>52.2</v>
      </c>
      <c r="G42" s="27">
        <v>47.8</v>
      </c>
      <c r="H42" s="27">
        <v>91</v>
      </c>
      <c r="I42" s="27">
        <v>52.6</v>
      </c>
      <c r="J42" s="27">
        <v>565</v>
      </c>
      <c r="K42" s="26">
        <v>137.26499999999999</v>
      </c>
      <c r="L42" s="27">
        <v>91</v>
      </c>
      <c r="M42" s="27">
        <v>7</v>
      </c>
      <c r="N42" s="27">
        <v>4.0999999999999996</v>
      </c>
      <c r="O42" s="27">
        <v>320.44158475894199</v>
      </c>
      <c r="P42" s="27">
        <v>186.10944444444399</v>
      </c>
      <c r="Q42" s="27">
        <v>329.56253172866502</v>
      </c>
      <c r="R42" s="27">
        <v>515.25534831460698</v>
      </c>
      <c r="S42" s="27">
        <v>542.53360209424102</v>
      </c>
      <c r="T42" s="27">
        <v>557.79833333333295</v>
      </c>
      <c r="U42" s="27">
        <v>532.78823684210499</v>
      </c>
      <c r="V42" s="27">
        <v>365.68918324607301</v>
      </c>
      <c r="W42" s="27">
        <v>442.54042056074798</v>
      </c>
      <c r="X42" s="27">
        <v>305.32262738853501</v>
      </c>
      <c r="Y42" s="27">
        <v>342.72688936170198</v>
      </c>
      <c r="Z42" s="27">
        <v>156.52153571428599</v>
      </c>
      <c r="AA42" s="27">
        <v>0</v>
      </c>
      <c r="AB42" s="27">
        <v>14.6056599396892</v>
      </c>
      <c r="AC42" s="27">
        <v>5.7</v>
      </c>
      <c r="AD42" s="27">
        <v>17.3</v>
      </c>
      <c r="AE42" s="27">
        <v>109</v>
      </c>
      <c r="AF42" s="27">
        <v>244</v>
      </c>
      <c r="AG42" s="27">
        <v>2.55161215495245</v>
      </c>
      <c r="AH42" s="27">
        <v>4.40733008582695</v>
      </c>
      <c r="AI42" s="27">
        <v>1004</v>
      </c>
    </row>
    <row r="43" spans="1:35" ht="33.75" x14ac:dyDescent="0.25">
      <c r="A43" s="13" t="s">
        <v>45</v>
      </c>
      <c r="B43" s="27">
        <v>14.3</v>
      </c>
      <c r="C43" s="27">
        <v>467.8</v>
      </c>
      <c r="D43" s="27">
        <v>20.8</v>
      </c>
      <c r="E43" s="27">
        <v>20.9</v>
      </c>
      <c r="F43" s="27">
        <v>42.7</v>
      </c>
      <c r="G43" s="27">
        <v>57.3</v>
      </c>
      <c r="H43" s="27">
        <v>82</v>
      </c>
      <c r="I43" s="27">
        <v>11.7</v>
      </c>
      <c r="J43" s="27">
        <v>341</v>
      </c>
      <c r="K43" s="26">
        <v>103.864</v>
      </c>
      <c r="L43" s="27">
        <v>13</v>
      </c>
      <c r="M43" s="27">
        <v>7</v>
      </c>
      <c r="N43" s="27">
        <v>0.1</v>
      </c>
      <c r="O43" s="27">
        <v>436.88686787564802</v>
      </c>
      <c r="P43" s="27">
        <v>1554.4879000000001</v>
      </c>
      <c r="Q43" s="27">
        <v>283.585731182796</v>
      </c>
      <c r="R43" s="27">
        <v>623.00937999999996</v>
      </c>
      <c r="S43" s="27">
        <v>648.35305128205096</v>
      </c>
      <c r="T43" s="27">
        <v>292.66700938967102</v>
      </c>
      <c r="U43" s="27">
        <v>159.87154838709699</v>
      </c>
      <c r="V43" s="27">
        <v>349.94181609195402</v>
      </c>
      <c r="W43" s="27">
        <v>538.33998275862098</v>
      </c>
      <c r="X43" s="27">
        <v>257.498864705882</v>
      </c>
      <c r="Y43" s="27">
        <v>390.99950000000001</v>
      </c>
      <c r="Z43" s="27">
        <v>263.682954545455</v>
      </c>
      <c r="AA43" s="27">
        <v>0</v>
      </c>
      <c r="AB43" s="27">
        <v>15.151774262505301</v>
      </c>
      <c r="AC43" s="27">
        <v>7.1</v>
      </c>
      <c r="AD43" s="27">
        <v>8.3000000000000007</v>
      </c>
      <c r="AE43" s="27">
        <v>75</v>
      </c>
      <c r="AF43" s="27">
        <v>56</v>
      </c>
      <c r="AG43" s="27">
        <v>0</v>
      </c>
      <c r="AH43" s="27">
        <v>3.2064985036340299</v>
      </c>
      <c r="AI43" s="27">
        <v>865</v>
      </c>
    </row>
    <row r="44" spans="1:35" ht="45" x14ac:dyDescent="0.25">
      <c r="A44" s="13" t="s">
        <v>153</v>
      </c>
      <c r="B44" s="27">
        <v>8</v>
      </c>
      <c r="C44" s="27">
        <v>703.7</v>
      </c>
      <c r="D44" s="27">
        <v>20.8</v>
      </c>
      <c r="E44" s="27">
        <v>22.4</v>
      </c>
      <c r="F44" s="27">
        <v>64.099999999999994</v>
      </c>
      <c r="G44" s="27">
        <v>35.9</v>
      </c>
      <c r="H44" s="27">
        <v>189</v>
      </c>
      <c r="I44" s="27">
        <v>61.1</v>
      </c>
      <c r="J44" s="27">
        <v>691</v>
      </c>
      <c r="K44" s="26">
        <v>135.672</v>
      </c>
      <c r="L44" s="27">
        <v>112</v>
      </c>
      <c r="M44" s="27">
        <v>28</v>
      </c>
      <c r="N44" s="27">
        <v>0.1</v>
      </c>
      <c r="O44" s="27">
        <v>460.07788590604002</v>
      </c>
      <c r="P44" s="27">
        <v>770.87019999999995</v>
      </c>
      <c r="Q44" s="27">
        <v>297.84218329466398</v>
      </c>
      <c r="R44" s="27">
        <v>267.23905813953502</v>
      </c>
      <c r="S44" s="27">
        <v>450.39008000000001</v>
      </c>
      <c r="T44" s="27">
        <v>540.53061138613896</v>
      </c>
      <c r="U44" s="27">
        <v>298.385096385542</v>
      </c>
      <c r="V44" s="27">
        <v>503.13444919786099</v>
      </c>
      <c r="W44" s="27">
        <v>448.21036585365903</v>
      </c>
      <c r="X44" s="27">
        <v>262.13583233532898</v>
      </c>
      <c r="Y44" s="27">
        <v>385.34319313304701</v>
      </c>
      <c r="Z44" s="27">
        <v>169.64702399999999</v>
      </c>
      <c r="AA44" s="27">
        <v>0</v>
      </c>
      <c r="AB44" s="27">
        <v>15.790819951684</v>
      </c>
      <c r="AC44" s="27">
        <v>40.5</v>
      </c>
      <c r="AD44" s="27">
        <v>7.8</v>
      </c>
      <c r="AE44" s="27">
        <v>242</v>
      </c>
      <c r="AF44" s="27">
        <v>77</v>
      </c>
      <c r="AG44" s="27">
        <v>2.4158021884325702</v>
      </c>
      <c r="AH44" s="27">
        <v>7.3895125763819802</v>
      </c>
      <c r="AI44" s="27">
        <v>955</v>
      </c>
    </row>
    <row r="45" spans="1:35" ht="22.5" x14ac:dyDescent="0.25">
      <c r="A45" s="13" t="s">
        <v>46</v>
      </c>
      <c r="B45" s="27">
        <v>15.6</v>
      </c>
      <c r="C45" s="27">
        <v>1394.2</v>
      </c>
      <c r="D45" s="27">
        <v>34.5</v>
      </c>
      <c r="E45" s="27">
        <v>9.6</v>
      </c>
      <c r="F45" s="27">
        <v>34.799999999999997</v>
      </c>
      <c r="G45" s="27">
        <v>65.2</v>
      </c>
      <c r="H45" s="27">
        <v>115</v>
      </c>
      <c r="I45" s="27">
        <v>22.7</v>
      </c>
      <c r="J45" s="27">
        <v>536</v>
      </c>
      <c r="K45" s="26">
        <v>145.80000000000001</v>
      </c>
      <c r="L45" s="27">
        <v>20</v>
      </c>
      <c r="M45" s="27">
        <v>7</v>
      </c>
      <c r="N45" s="27">
        <v>0.2</v>
      </c>
      <c r="O45" s="27">
        <v>137.37849394939499</v>
      </c>
      <c r="P45" s="27">
        <v>704.78089999999997</v>
      </c>
      <c r="Q45" s="27">
        <v>178.90627380952401</v>
      </c>
      <c r="R45" s="27">
        <v>497.58391304347799</v>
      </c>
      <c r="S45" s="27">
        <v>503.44397142857099</v>
      </c>
      <c r="T45" s="27">
        <v>755.50226462395506</v>
      </c>
      <c r="U45" s="27">
        <v>1901.17134482759</v>
      </c>
      <c r="V45" s="27">
        <v>498.87711242603598</v>
      </c>
      <c r="W45" s="27">
        <v>929.44806329113896</v>
      </c>
      <c r="X45" s="27">
        <v>274.58717921686701</v>
      </c>
      <c r="Y45" s="27">
        <v>404.07691346153899</v>
      </c>
      <c r="Z45" s="27">
        <v>207.483808510638</v>
      </c>
      <c r="AA45" s="27">
        <v>0.51359036144578296</v>
      </c>
      <c r="AB45" s="27">
        <v>7.0836321905035096</v>
      </c>
      <c r="AC45" s="27">
        <v>0.1</v>
      </c>
      <c r="AD45" s="27">
        <v>1.7</v>
      </c>
      <c r="AE45" s="27">
        <v>154</v>
      </c>
      <c r="AF45" s="27">
        <v>184</v>
      </c>
      <c r="AG45" s="27">
        <v>0.358628604217472</v>
      </c>
      <c r="AH45" s="27">
        <v>1.9365944627743501</v>
      </c>
      <c r="AI45" s="27">
        <v>248</v>
      </c>
    </row>
    <row r="46" spans="1:35" ht="22.5" x14ac:dyDescent="0.25">
      <c r="A46" s="13" t="s">
        <v>47</v>
      </c>
      <c r="B46" s="27">
        <v>66.2</v>
      </c>
      <c r="C46" s="27">
        <v>2801.6</v>
      </c>
      <c r="D46" s="27">
        <v>18.399999999999999</v>
      </c>
      <c r="E46" s="27">
        <v>23.6</v>
      </c>
      <c r="F46" s="27">
        <v>58.3</v>
      </c>
      <c r="G46" s="27">
        <v>41.7</v>
      </c>
      <c r="H46" s="27">
        <v>230</v>
      </c>
      <c r="I46" s="27">
        <v>176.2</v>
      </c>
      <c r="J46" s="27">
        <v>267</v>
      </c>
      <c r="K46" s="26">
        <v>500.15100000000001</v>
      </c>
      <c r="L46" s="27">
        <v>167</v>
      </c>
      <c r="M46" s="27">
        <v>58</v>
      </c>
      <c r="N46" s="27">
        <v>13.5</v>
      </c>
      <c r="O46" s="27">
        <v>495.46815777153603</v>
      </c>
      <c r="P46" s="27">
        <v>973.68154285714297</v>
      </c>
      <c r="Q46" s="27">
        <v>695.64289623366597</v>
      </c>
      <c r="R46" s="27">
        <v>751.40592245989296</v>
      </c>
      <c r="S46" s="27">
        <v>423.67645227765701</v>
      </c>
      <c r="T46" s="27">
        <v>446.91667155172399</v>
      </c>
      <c r="U46" s="27">
        <v>493.49509152542402</v>
      </c>
      <c r="V46" s="27">
        <v>618.32918336886996</v>
      </c>
      <c r="W46" s="27">
        <v>672.13654142011796</v>
      </c>
      <c r="X46" s="27">
        <v>282.34402356902399</v>
      </c>
      <c r="Y46" s="27">
        <v>449.86873879142303</v>
      </c>
      <c r="Z46" s="27">
        <v>157.253627145086</v>
      </c>
      <c r="AA46" s="27">
        <v>0</v>
      </c>
      <c r="AB46" s="27">
        <v>20.671045117076002</v>
      </c>
      <c r="AC46" s="27">
        <v>611.70000000000005</v>
      </c>
      <c r="AD46" s="27">
        <v>352.5</v>
      </c>
      <c r="AE46" s="27">
        <v>86</v>
      </c>
      <c r="AF46" s="27">
        <v>277</v>
      </c>
      <c r="AG46" s="27">
        <v>6.3178183894917197</v>
      </c>
      <c r="AH46" s="27">
        <v>11.493432324386101</v>
      </c>
      <c r="AI46" s="27">
        <v>1295</v>
      </c>
    </row>
    <row r="47" spans="1:35" ht="33.75" x14ac:dyDescent="0.25">
      <c r="A47" s="13" t="s">
        <v>48</v>
      </c>
      <c r="B47" s="27">
        <v>142.9</v>
      </c>
      <c r="C47" s="27">
        <v>4071.1</v>
      </c>
      <c r="D47" s="27">
        <v>19.899999999999999</v>
      </c>
      <c r="E47" s="27">
        <v>22.8</v>
      </c>
      <c r="F47" s="27">
        <v>61.8</v>
      </c>
      <c r="G47" s="27">
        <v>38.200000000000003</v>
      </c>
      <c r="H47" s="27">
        <v>131</v>
      </c>
      <c r="I47" s="27">
        <v>456.2</v>
      </c>
      <c r="J47" s="27">
        <v>296</v>
      </c>
      <c r="K47" s="26">
        <v>565.03300000000002</v>
      </c>
      <c r="L47" s="27">
        <v>737</v>
      </c>
      <c r="M47" s="27">
        <v>187</v>
      </c>
      <c r="N47" s="27">
        <v>10.7</v>
      </c>
      <c r="O47" s="27">
        <v>462.85717054610598</v>
      </c>
      <c r="P47" s="27">
        <v>1366.0229178470299</v>
      </c>
      <c r="Q47" s="27">
        <v>1387.5038311317401</v>
      </c>
      <c r="R47" s="27">
        <v>765.10160646387806</v>
      </c>
      <c r="S47" s="27">
        <v>749.67652126984103</v>
      </c>
      <c r="T47" s="27">
        <v>699.98712254733198</v>
      </c>
      <c r="U47" s="27">
        <v>520.53801238390099</v>
      </c>
      <c r="V47" s="27">
        <v>860.89805025553699</v>
      </c>
      <c r="W47" s="27">
        <v>826.97848270893405</v>
      </c>
      <c r="X47" s="27">
        <v>343.84433250156002</v>
      </c>
      <c r="Y47" s="27">
        <v>501.94145636998297</v>
      </c>
      <c r="Z47" s="27">
        <v>290.553</v>
      </c>
      <c r="AA47" s="27">
        <v>8.0837438423645297E-2</v>
      </c>
      <c r="AB47" s="27">
        <v>22.2298641644764</v>
      </c>
      <c r="AC47" s="27">
        <v>6269.2</v>
      </c>
      <c r="AD47" s="27">
        <v>1249</v>
      </c>
      <c r="AE47" s="27">
        <v>212</v>
      </c>
      <c r="AF47" s="27">
        <v>204</v>
      </c>
      <c r="AG47" s="27">
        <v>10.414875586450799</v>
      </c>
      <c r="AH47" s="27">
        <v>10.1938051140969</v>
      </c>
      <c r="AI47" s="27">
        <v>1742</v>
      </c>
    </row>
    <row r="48" spans="1:35" ht="22.5" x14ac:dyDescent="0.25">
      <c r="A48" s="13" t="s">
        <v>49</v>
      </c>
      <c r="B48" s="27">
        <v>23.4</v>
      </c>
      <c r="C48" s="27">
        <v>685.9</v>
      </c>
      <c r="D48" s="27">
        <v>19.100000000000001</v>
      </c>
      <c r="E48" s="27">
        <v>24.1</v>
      </c>
      <c r="F48" s="27">
        <v>65.5</v>
      </c>
      <c r="G48" s="27">
        <v>34.5</v>
      </c>
      <c r="H48" s="27">
        <v>95</v>
      </c>
      <c r="I48" s="27">
        <v>17.2</v>
      </c>
      <c r="J48" s="27">
        <v>210</v>
      </c>
      <c r="K48" s="26">
        <v>105.908</v>
      </c>
      <c r="L48" s="27">
        <v>84</v>
      </c>
      <c r="M48" s="27">
        <v>36</v>
      </c>
      <c r="N48" s="27">
        <v>9.1999999999999993</v>
      </c>
      <c r="O48" s="27">
        <v>898.20315277777797</v>
      </c>
      <c r="P48" s="27">
        <v>432.58749999999998</v>
      </c>
      <c r="Q48" s="27">
        <v>734.65789024390199</v>
      </c>
      <c r="R48" s="27">
        <v>577.24542268041205</v>
      </c>
      <c r="S48" s="27">
        <v>857.31559139784895</v>
      </c>
      <c r="T48" s="27">
        <v>319.76125140712901</v>
      </c>
      <c r="U48" s="27">
        <v>407.09217777777798</v>
      </c>
      <c r="V48" s="27">
        <v>401.26021229050298</v>
      </c>
      <c r="W48" s="27">
        <v>1108.2289647887301</v>
      </c>
      <c r="X48" s="27">
        <v>224.64513483146101</v>
      </c>
      <c r="Y48" s="27">
        <v>317.29050731707298</v>
      </c>
      <c r="Z48" s="27">
        <v>270.023182608696</v>
      </c>
      <c r="AA48" s="27">
        <v>0</v>
      </c>
      <c r="AB48" s="27">
        <v>23.367837877241602</v>
      </c>
      <c r="AC48" s="27">
        <v>305.5</v>
      </c>
      <c r="AD48" s="27">
        <v>105.8</v>
      </c>
      <c r="AE48" s="27">
        <v>374</v>
      </c>
      <c r="AF48" s="27">
        <v>768</v>
      </c>
      <c r="AG48" s="27">
        <v>4.5196092724887</v>
      </c>
      <c r="AH48" s="27">
        <v>24.055984837439901</v>
      </c>
      <c r="AI48" s="27">
        <v>1218</v>
      </c>
    </row>
    <row r="49" spans="1:35" ht="22.5" x14ac:dyDescent="0.25">
      <c r="A49" s="13" t="s">
        <v>50</v>
      </c>
      <c r="B49" s="27">
        <v>26.1</v>
      </c>
      <c r="C49" s="27">
        <v>807.4</v>
      </c>
      <c r="D49" s="27">
        <v>15.2</v>
      </c>
      <c r="E49" s="27">
        <v>26.6</v>
      </c>
      <c r="F49" s="27">
        <v>61.9</v>
      </c>
      <c r="G49" s="27">
        <v>38.1</v>
      </c>
      <c r="H49" s="27">
        <v>118</v>
      </c>
      <c r="I49" s="27">
        <v>43.9</v>
      </c>
      <c r="J49" s="27">
        <v>283</v>
      </c>
      <c r="K49" s="26">
        <v>154.739</v>
      </c>
      <c r="L49" s="27">
        <v>66</v>
      </c>
      <c r="M49" s="27">
        <v>22</v>
      </c>
      <c r="N49" s="27">
        <v>27</v>
      </c>
      <c r="O49" s="27">
        <v>357.61312125340601</v>
      </c>
      <c r="P49" s="27">
        <v>766.66849999999999</v>
      </c>
      <c r="Q49" s="27">
        <v>699.57439603960404</v>
      </c>
      <c r="R49" s="27">
        <v>1051.2329753086401</v>
      </c>
      <c r="S49" s="27">
        <v>783.581051094891</v>
      </c>
      <c r="T49" s="27">
        <v>372.35132135728497</v>
      </c>
      <c r="U49" s="27">
        <v>649.29996666666705</v>
      </c>
      <c r="V49" s="27">
        <v>590.12104716981105</v>
      </c>
      <c r="W49" s="27">
        <v>740.69424157303399</v>
      </c>
      <c r="X49" s="27">
        <v>267.22138688524598</v>
      </c>
      <c r="Y49" s="27">
        <v>358.81075187969901</v>
      </c>
      <c r="Z49" s="27">
        <v>193.676504854369</v>
      </c>
      <c r="AA49" s="27">
        <v>0</v>
      </c>
      <c r="AB49" s="27">
        <v>20.8731731483775</v>
      </c>
      <c r="AC49" s="27">
        <v>64.2</v>
      </c>
      <c r="AD49" s="27">
        <v>56.8</v>
      </c>
      <c r="AE49" s="27">
        <v>255</v>
      </c>
      <c r="AF49" s="27">
        <v>275</v>
      </c>
      <c r="AG49" s="27">
        <v>12.509289076046599</v>
      </c>
      <c r="AH49" s="27">
        <v>10.5276195194451</v>
      </c>
      <c r="AI49" s="27">
        <v>1137</v>
      </c>
    </row>
    <row r="50" spans="1:35" ht="22.5" x14ac:dyDescent="0.25">
      <c r="A50" s="13" t="s">
        <v>51</v>
      </c>
      <c r="B50" s="27">
        <v>67.8</v>
      </c>
      <c r="C50" s="27">
        <v>3868.7</v>
      </c>
      <c r="D50" s="27">
        <v>18.600000000000001</v>
      </c>
      <c r="E50" s="27">
        <v>23.8</v>
      </c>
      <c r="F50" s="27">
        <v>76.400000000000006</v>
      </c>
      <c r="G50" s="27">
        <v>23.6</v>
      </c>
      <c r="H50" s="27">
        <v>72</v>
      </c>
      <c r="I50" s="27">
        <v>311.3</v>
      </c>
      <c r="J50" s="27">
        <v>423</v>
      </c>
      <c r="K50" s="26">
        <v>713.59</v>
      </c>
      <c r="L50" s="27">
        <v>882</v>
      </c>
      <c r="M50" s="27">
        <v>382</v>
      </c>
      <c r="N50" s="27">
        <v>20.399999999999999</v>
      </c>
      <c r="O50" s="27">
        <v>808.70137034883703</v>
      </c>
      <c r="P50" s="27">
        <v>10122.871756962</v>
      </c>
      <c r="Q50" s="27">
        <v>1166.3087558064501</v>
      </c>
      <c r="R50" s="27">
        <v>1005.5448722467</v>
      </c>
      <c r="S50" s="27">
        <v>949.98091518624597</v>
      </c>
      <c r="T50" s="27">
        <v>815.238691059497</v>
      </c>
      <c r="U50" s="27">
        <v>415.57717737789199</v>
      </c>
      <c r="V50" s="27">
        <v>984.53179143536897</v>
      </c>
      <c r="W50" s="27">
        <v>1192.1485427631601</v>
      </c>
      <c r="X50" s="27">
        <v>322.49279949874699</v>
      </c>
      <c r="Y50" s="27">
        <v>453.64836744639399</v>
      </c>
      <c r="Z50" s="27">
        <v>398.403525203252</v>
      </c>
      <c r="AA50" s="27">
        <v>0</v>
      </c>
      <c r="AB50" s="27">
        <v>33.137488045079699</v>
      </c>
      <c r="AC50" s="27">
        <v>9839.9</v>
      </c>
      <c r="AD50" s="27">
        <v>1568.4</v>
      </c>
      <c r="AE50" s="27">
        <v>289</v>
      </c>
      <c r="AF50" s="27">
        <v>1151</v>
      </c>
      <c r="AG50" s="27">
        <v>46.061984646005101</v>
      </c>
      <c r="AH50" s="27">
        <v>45.803499883681901</v>
      </c>
      <c r="AI50" s="27">
        <v>1349</v>
      </c>
    </row>
    <row r="51" spans="1:35" ht="22.5" x14ac:dyDescent="0.25">
      <c r="A51" s="13" t="s">
        <v>52</v>
      </c>
      <c r="B51" s="27">
        <v>42.1</v>
      </c>
      <c r="C51" s="27">
        <v>1517.2</v>
      </c>
      <c r="D51" s="27">
        <v>20.100000000000001</v>
      </c>
      <c r="E51" s="27">
        <v>23.6</v>
      </c>
      <c r="F51" s="27">
        <v>65.599999999999994</v>
      </c>
      <c r="G51" s="27">
        <v>34.4</v>
      </c>
      <c r="H51" s="27">
        <v>82</v>
      </c>
      <c r="I51" s="27">
        <v>159.19999999999999</v>
      </c>
      <c r="J51" s="27">
        <v>243</v>
      </c>
      <c r="K51" s="26">
        <v>212.50800000000001</v>
      </c>
      <c r="L51" s="27">
        <v>103</v>
      </c>
      <c r="M51" s="27">
        <v>69</v>
      </c>
      <c r="N51" s="27">
        <v>4</v>
      </c>
      <c r="O51" s="27">
        <v>523.33662139423097</v>
      </c>
      <c r="P51" s="27">
        <v>13881.480260869601</v>
      </c>
      <c r="Q51" s="27">
        <v>638.86831497083597</v>
      </c>
      <c r="R51" s="27">
        <v>593.82285632183903</v>
      </c>
      <c r="S51" s="27">
        <v>589.99439166666696</v>
      </c>
      <c r="T51" s="27">
        <v>448.68993687707598</v>
      </c>
      <c r="U51" s="27">
        <v>402.35254471544698</v>
      </c>
      <c r="V51" s="27">
        <v>648.80530075188005</v>
      </c>
      <c r="W51" s="27">
        <v>997.11352314814803</v>
      </c>
      <c r="X51" s="27">
        <v>257.674925925926</v>
      </c>
      <c r="Y51" s="27">
        <v>476.488195652174</v>
      </c>
      <c r="Z51" s="27">
        <v>288.321635983264</v>
      </c>
      <c r="AA51" s="27">
        <v>0</v>
      </c>
      <c r="AB51" s="27">
        <v>28.1914052201424</v>
      </c>
      <c r="AC51" s="27">
        <v>603</v>
      </c>
      <c r="AD51" s="27">
        <v>81.3</v>
      </c>
      <c r="AE51" s="27">
        <v>276</v>
      </c>
      <c r="AF51" s="27">
        <v>480</v>
      </c>
      <c r="AG51" s="27">
        <v>15.0935934616399</v>
      </c>
      <c r="AH51" s="27">
        <v>19.3778012127603</v>
      </c>
      <c r="AI51" s="27">
        <v>1947</v>
      </c>
    </row>
    <row r="52" spans="1:35" ht="22.5" x14ac:dyDescent="0.25">
      <c r="A52" s="13" t="s">
        <v>53</v>
      </c>
      <c r="B52" s="27">
        <v>18.3</v>
      </c>
      <c r="C52" s="27">
        <v>1236.5999999999999</v>
      </c>
      <c r="D52" s="27">
        <v>18.600000000000001</v>
      </c>
      <c r="E52" s="27">
        <v>23.9</v>
      </c>
      <c r="F52" s="27">
        <v>61.3</v>
      </c>
      <c r="G52" s="27">
        <v>38.700000000000003</v>
      </c>
      <c r="H52" s="27">
        <v>142</v>
      </c>
      <c r="I52" s="27">
        <v>94.5</v>
      </c>
      <c r="J52" s="27">
        <v>410</v>
      </c>
      <c r="K52" s="26">
        <v>205.48</v>
      </c>
      <c r="L52" s="27">
        <v>136</v>
      </c>
      <c r="M52" s="27">
        <v>36</v>
      </c>
      <c r="N52" s="27">
        <v>12.2</v>
      </c>
      <c r="O52" s="27">
        <v>378.727349333333</v>
      </c>
      <c r="P52" s="27">
        <v>758.16160000000002</v>
      </c>
      <c r="Q52" s="27">
        <v>572.15918681318703</v>
      </c>
      <c r="R52" s="27">
        <v>950.65474107142904</v>
      </c>
      <c r="S52" s="27">
        <v>426.51931440162298</v>
      </c>
      <c r="T52" s="27">
        <v>374.51419706498899</v>
      </c>
      <c r="U52" s="27">
        <v>437.73996629213502</v>
      </c>
      <c r="V52" s="27">
        <v>481.73607278481001</v>
      </c>
      <c r="W52" s="27">
        <v>742.35960263157904</v>
      </c>
      <c r="X52" s="27">
        <v>249.082997674419</v>
      </c>
      <c r="Y52" s="27">
        <v>376.23416524216498</v>
      </c>
      <c r="Z52" s="27">
        <v>205.33272159090899</v>
      </c>
      <c r="AA52" s="27">
        <v>7.7686243243243203</v>
      </c>
      <c r="AB52" s="27">
        <v>21.039139576257501</v>
      </c>
      <c r="AC52" s="27">
        <v>37.9</v>
      </c>
      <c r="AD52" s="27">
        <v>105.2</v>
      </c>
      <c r="AE52" s="27">
        <v>317</v>
      </c>
      <c r="AF52" s="27">
        <v>326</v>
      </c>
      <c r="AG52" s="27">
        <v>8.7336244541484707</v>
      </c>
      <c r="AH52" s="27">
        <v>8.57189066796054</v>
      </c>
      <c r="AI52" s="27">
        <v>1268</v>
      </c>
    </row>
    <row r="53" spans="1:35" ht="22.5" x14ac:dyDescent="0.25">
      <c r="A53" s="13" t="s">
        <v>54</v>
      </c>
      <c r="B53" s="27">
        <v>120.4</v>
      </c>
      <c r="C53" s="27">
        <v>1297.5</v>
      </c>
      <c r="D53" s="27">
        <v>17.399999999999999</v>
      </c>
      <c r="E53" s="27">
        <v>28</v>
      </c>
      <c r="F53" s="27">
        <v>75.900000000000006</v>
      </c>
      <c r="G53" s="27">
        <v>24.1</v>
      </c>
      <c r="H53" s="27">
        <v>93</v>
      </c>
      <c r="I53" s="27">
        <v>116.5</v>
      </c>
      <c r="J53" s="27">
        <v>114</v>
      </c>
      <c r="K53" s="26">
        <v>173.149</v>
      </c>
      <c r="L53" s="27">
        <v>87</v>
      </c>
      <c r="M53" s="27">
        <v>50</v>
      </c>
      <c r="N53" s="27">
        <v>4.8</v>
      </c>
      <c r="O53" s="27">
        <v>367.035817638266</v>
      </c>
      <c r="P53" s="27">
        <v>616.29624999999999</v>
      </c>
      <c r="Q53" s="27">
        <v>686.96762670067994</v>
      </c>
      <c r="R53" s="27">
        <v>502.15125238095197</v>
      </c>
      <c r="S53" s="27">
        <v>416.59669470404998</v>
      </c>
      <c r="T53" s="27">
        <v>326.20030222602702</v>
      </c>
      <c r="U53" s="27">
        <v>389.99153703703701</v>
      </c>
      <c r="V53" s="27">
        <v>572.49165909090902</v>
      </c>
      <c r="W53" s="27">
        <v>674.74333834586503</v>
      </c>
      <c r="X53" s="27">
        <v>216.949521505376</v>
      </c>
      <c r="Y53" s="27">
        <v>369.69003516483502</v>
      </c>
      <c r="Z53" s="27">
        <v>224.79027203065101</v>
      </c>
      <c r="AA53" s="27">
        <v>0</v>
      </c>
      <c r="AB53" s="27">
        <v>30.6065510597303</v>
      </c>
      <c r="AC53" s="27">
        <v>753.4</v>
      </c>
      <c r="AD53" s="27">
        <v>153.1</v>
      </c>
      <c r="AE53" s="27">
        <v>157</v>
      </c>
      <c r="AF53" s="27">
        <v>671</v>
      </c>
      <c r="AG53" s="27">
        <v>22.658959537572301</v>
      </c>
      <c r="AH53" s="27">
        <v>17.341040462427699</v>
      </c>
      <c r="AI53" s="27">
        <v>1986</v>
      </c>
    </row>
    <row r="54" spans="1:35" ht="22.5" x14ac:dyDescent="0.25">
      <c r="A54" s="13" t="s">
        <v>55</v>
      </c>
      <c r="B54" s="27">
        <v>76.599999999999994</v>
      </c>
      <c r="C54" s="27">
        <v>3260.3</v>
      </c>
      <c r="D54" s="27">
        <v>16.2</v>
      </c>
      <c r="E54" s="27">
        <v>27.2</v>
      </c>
      <c r="F54" s="27">
        <v>79.5</v>
      </c>
      <c r="G54" s="27">
        <v>20.5</v>
      </c>
      <c r="H54" s="27">
        <v>131</v>
      </c>
      <c r="I54" s="27">
        <v>461</v>
      </c>
      <c r="J54" s="27">
        <v>290</v>
      </c>
      <c r="K54" s="26">
        <v>578.84400000000005</v>
      </c>
      <c r="L54" s="27">
        <v>365</v>
      </c>
      <c r="M54" s="27">
        <v>178</v>
      </c>
      <c r="N54" s="27">
        <v>15.8</v>
      </c>
      <c r="O54" s="27">
        <v>613.03166666666698</v>
      </c>
      <c r="P54" s="27">
        <v>1001.24</v>
      </c>
      <c r="Q54" s="27">
        <v>1132.03605454545</v>
      </c>
      <c r="R54" s="27">
        <v>1061.5647309644701</v>
      </c>
      <c r="S54" s="27">
        <v>415.76431623376601</v>
      </c>
      <c r="T54" s="27">
        <v>485.28086695394597</v>
      </c>
      <c r="U54" s="27">
        <v>436.06822745097998</v>
      </c>
      <c r="V54" s="27">
        <v>896.49951248923401</v>
      </c>
      <c r="W54" s="27">
        <v>890.45419399666503</v>
      </c>
      <c r="X54" s="27">
        <v>304.38713740458002</v>
      </c>
      <c r="Y54" s="27">
        <v>454.67488805970203</v>
      </c>
      <c r="Z54" s="27">
        <v>319.92831569343099</v>
      </c>
      <c r="AA54" s="27">
        <v>0</v>
      </c>
      <c r="AB54" s="27">
        <v>31.744011287304801</v>
      </c>
      <c r="AC54" s="27">
        <v>2267.8000000000002</v>
      </c>
      <c r="AD54" s="27">
        <v>895.2</v>
      </c>
      <c r="AE54" s="27">
        <v>228</v>
      </c>
      <c r="AF54" s="27">
        <v>534</v>
      </c>
      <c r="AG54" s="27">
        <v>32.052265128975897</v>
      </c>
      <c r="AH54" s="27">
        <v>46.437444406956402</v>
      </c>
      <c r="AI54" s="27">
        <v>1261</v>
      </c>
    </row>
    <row r="55" spans="1:35" ht="22.5" x14ac:dyDescent="0.25">
      <c r="A55" s="13" t="s">
        <v>56</v>
      </c>
      <c r="B55" s="27">
        <v>123.7</v>
      </c>
      <c r="C55" s="27">
        <v>1994.7</v>
      </c>
      <c r="D55" s="27">
        <v>19.600000000000001</v>
      </c>
      <c r="E55" s="27">
        <v>24</v>
      </c>
      <c r="F55" s="27">
        <v>59.9</v>
      </c>
      <c r="G55" s="27">
        <v>40.1</v>
      </c>
      <c r="H55" s="27">
        <v>182</v>
      </c>
      <c r="I55" s="27">
        <v>187</v>
      </c>
      <c r="J55" s="27">
        <v>167</v>
      </c>
      <c r="K55" s="26">
        <v>276.80399999999997</v>
      </c>
      <c r="L55" s="27">
        <v>67</v>
      </c>
      <c r="M55" s="27">
        <v>17</v>
      </c>
      <c r="N55" s="27">
        <v>2.2000000000000002</v>
      </c>
      <c r="O55" s="27">
        <v>364.30003798126899</v>
      </c>
      <c r="P55" s="27">
        <v>6184.9905421166304</v>
      </c>
      <c r="Q55" s="27">
        <v>783.95729306122496</v>
      </c>
      <c r="R55" s="27">
        <v>951.34762046204605</v>
      </c>
      <c r="S55" s="27">
        <v>707.90212410841696</v>
      </c>
      <c r="T55" s="27">
        <v>378.10234057508001</v>
      </c>
      <c r="U55" s="27">
        <v>601.22979259259296</v>
      </c>
      <c r="V55" s="27">
        <v>606.94982281553405</v>
      </c>
      <c r="W55" s="27">
        <v>630.785390879479</v>
      </c>
      <c r="X55" s="27">
        <v>252.59021816037699</v>
      </c>
      <c r="Y55" s="27">
        <v>368.61276048714501</v>
      </c>
      <c r="Z55" s="27">
        <v>220.776285198556</v>
      </c>
      <c r="AA55" s="27">
        <v>0</v>
      </c>
      <c r="AB55" s="27">
        <v>20.936983004963199</v>
      </c>
      <c r="AC55" s="27">
        <v>1191.8</v>
      </c>
      <c r="AD55" s="27">
        <v>1272.0999999999999</v>
      </c>
      <c r="AE55" s="27">
        <v>155</v>
      </c>
      <c r="AF55" s="27">
        <v>178</v>
      </c>
      <c r="AG55" s="27">
        <v>6.16634080312829</v>
      </c>
      <c r="AH55" s="27">
        <v>8.1215220333884801</v>
      </c>
      <c r="AI55" s="27">
        <v>1540</v>
      </c>
    </row>
    <row r="56" spans="1:35" ht="22.5" x14ac:dyDescent="0.25">
      <c r="A56" s="13" t="s">
        <v>57</v>
      </c>
      <c r="B56" s="27">
        <v>43.4</v>
      </c>
      <c r="C56" s="27">
        <v>1348.7</v>
      </c>
      <c r="D56" s="27">
        <v>15.6</v>
      </c>
      <c r="E56" s="27">
        <v>28.5</v>
      </c>
      <c r="F56" s="27">
        <v>68.3</v>
      </c>
      <c r="G56" s="27">
        <v>31.7</v>
      </c>
      <c r="H56" s="27">
        <v>121</v>
      </c>
      <c r="I56" s="27">
        <v>63</v>
      </c>
      <c r="J56" s="27">
        <v>286</v>
      </c>
      <c r="K56" s="26">
        <v>217.99199999999999</v>
      </c>
      <c r="L56" s="27">
        <v>173</v>
      </c>
      <c r="M56" s="27">
        <v>38</v>
      </c>
      <c r="N56" s="27">
        <v>8.5</v>
      </c>
      <c r="O56" s="27">
        <v>370.19096420047703</v>
      </c>
      <c r="P56" s="27">
        <v>379.32933333333301</v>
      </c>
      <c r="Q56" s="27">
        <v>711.24261825726205</v>
      </c>
      <c r="R56" s="27">
        <v>815.68269852941205</v>
      </c>
      <c r="S56" s="27">
        <v>525.18597667185099</v>
      </c>
      <c r="T56" s="27">
        <v>460.40708998302199</v>
      </c>
      <c r="U56" s="27">
        <v>442.849825688073</v>
      </c>
      <c r="V56" s="27">
        <v>561.98066519823794</v>
      </c>
      <c r="W56" s="27">
        <v>1055.51448166259</v>
      </c>
      <c r="X56" s="27">
        <v>246.626100409836</v>
      </c>
      <c r="Y56" s="27">
        <v>468.18516533333298</v>
      </c>
      <c r="Z56" s="27">
        <v>256.48008379888302</v>
      </c>
      <c r="AA56" s="27">
        <v>0</v>
      </c>
      <c r="AB56" s="27">
        <v>20.639133980870501</v>
      </c>
      <c r="AC56" s="27">
        <v>186.1</v>
      </c>
      <c r="AD56" s="27">
        <v>92.7</v>
      </c>
      <c r="AE56" s="27">
        <v>134</v>
      </c>
      <c r="AF56" s="27">
        <v>454</v>
      </c>
      <c r="AG56" s="27">
        <v>2.2985096759842798</v>
      </c>
      <c r="AH56" s="27">
        <v>8.8974568102617297</v>
      </c>
      <c r="AI56" s="27">
        <v>1022</v>
      </c>
    </row>
    <row r="57" spans="1:35" ht="22.5" x14ac:dyDescent="0.25">
      <c r="A57" s="13" t="s">
        <v>58</v>
      </c>
      <c r="B57" s="27">
        <v>53.6</v>
      </c>
      <c r="C57" s="27">
        <v>3206</v>
      </c>
      <c r="D57" s="27">
        <v>16.600000000000001</v>
      </c>
      <c r="E57" s="27">
        <v>26.3</v>
      </c>
      <c r="F57" s="27">
        <v>80.2</v>
      </c>
      <c r="G57" s="27">
        <v>19.8</v>
      </c>
      <c r="H57" s="27">
        <v>136</v>
      </c>
      <c r="I57" s="27">
        <v>176.3</v>
      </c>
      <c r="J57" s="27">
        <v>304</v>
      </c>
      <c r="K57" s="26">
        <v>661.96199999999999</v>
      </c>
      <c r="L57" s="27">
        <v>488</v>
      </c>
      <c r="M57" s="27">
        <v>291</v>
      </c>
      <c r="N57" s="27">
        <v>19.100000000000001</v>
      </c>
      <c r="O57" s="27">
        <v>693.82370293797601</v>
      </c>
      <c r="P57" s="27">
        <v>12398.8569202454</v>
      </c>
      <c r="Q57" s="27">
        <v>1015.90875260154</v>
      </c>
      <c r="R57" s="27">
        <v>1172.58099503722</v>
      </c>
      <c r="S57" s="27">
        <v>723.23042528735596</v>
      </c>
      <c r="T57" s="27">
        <v>499.92623042168702</v>
      </c>
      <c r="U57" s="27">
        <v>430.39381931464197</v>
      </c>
      <c r="V57" s="27">
        <v>837.635831086439</v>
      </c>
      <c r="W57" s="27">
        <v>1131.4217139903501</v>
      </c>
      <c r="X57" s="27">
        <v>306.541461726384</v>
      </c>
      <c r="Y57" s="27">
        <v>450.08211231527099</v>
      </c>
      <c r="Z57" s="27">
        <v>269.13015876288699</v>
      </c>
      <c r="AA57" s="27">
        <v>0</v>
      </c>
      <c r="AB57" s="27">
        <v>35.855271366188397</v>
      </c>
      <c r="AC57" s="27">
        <v>4607.2</v>
      </c>
      <c r="AD57" s="27">
        <v>2129.1</v>
      </c>
      <c r="AE57" s="27">
        <v>256</v>
      </c>
      <c r="AF57" s="27">
        <v>306</v>
      </c>
      <c r="AG57" s="27">
        <v>20.5552089831566</v>
      </c>
      <c r="AH57" s="27">
        <v>12.6637554585153</v>
      </c>
      <c r="AI57" s="27">
        <v>1538</v>
      </c>
    </row>
    <row r="58" spans="1:35" ht="22.5" x14ac:dyDescent="0.25">
      <c r="A58" s="13" t="s">
        <v>59</v>
      </c>
      <c r="B58" s="27">
        <v>101.2</v>
      </c>
      <c r="C58" s="27">
        <v>2487.5</v>
      </c>
      <c r="D58" s="27">
        <v>16.399999999999999</v>
      </c>
      <c r="E58" s="27">
        <v>26.7</v>
      </c>
      <c r="F58" s="27">
        <v>75.3</v>
      </c>
      <c r="G58" s="27">
        <v>24.7</v>
      </c>
      <c r="H58" s="27">
        <v>99</v>
      </c>
      <c r="I58" s="27">
        <v>205.2</v>
      </c>
      <c r="J58" s="27">
        <v>179</v>
      </c>
      <c r="K58" s="26">
        <v>413.31400000000002</v>
      </c>
      <c r="L58" s="27">
        <v>217</v>
      </c>
      <c r="M58" s="27">
        <v>113</v>
      </c>
      <c r="N58" s="27">
        <v>5.7</v>
      </c>
      <c r="O58" s="27">
        <v>578.12688072211495</v>
      </c>
      <c r="P58" s="27">
        <v>2512.33784615385</v>
      </c>
      <c r="Q58" s="27">
        <v>782.58890496114805</v>
      </c>
      <c r="R58" s="27">
        <v>1104.1764009009</v>
      </c>
      <c r="S58" s="27">
        <v>537.68539977090495</v>
      </c>
      <c r="T58" s="27">
        <v>384.960715618861</v>
      </c>
      <c r="U58" s="27">
        <v>382.78539890710402</v>
      </c>
      <c r="V58" s="27">
        <v>528.89624926108399</v>
      </c>
      <c r="W58" s="27">
        <v>696.06792412746597</v>
      </c>
      <c r="X58" s="27">
        <v>213.25146594982101</v>
      </c>
      <c r="Y58" s="27">
        <v>393.343438636364</v>
      </c>
      <c r="Z58" s="27">
        <v>164.46494570135701</v>
      </c>
      <c r="AA58" s="27">
        <v>0</v>
      </c>
      <c r="AB58" s="27">
        <v>20.584924623115601</v>
      </c>
      <c r="AC58" s="27">
        <v>919.7</v>
      </c>
      <c r="AD58" s="27">
        <v>455.8</v>
      </c>
      <c r="AE58" s="27">
        <v>239</v>
      </c>
      <c r="AF58" s="27">
        <v>321</v>
      </c>
      <c r="AG58" s="27">
        <v>8.1608040201004997</v>
      </c>
      <c r="AH58" s="27">
        <v>7.6783919597989998</v>
      </c>
      <c r="AI58" s="27">
        <v>1195</v>
      </c>
    </row>
    <row r="59" spans="1:35" ht="22.5" x14ac:dyDescent="0.25">
      <c r="A59" s="13" t="s">
        <v>60</v>
      </c>
      <c r="B59" s="27">
        <v>37.200000000000003</v>
      </c>
      <c r="C59" s="27">
        <v>1257.5999999999999</v>
      </c>
      <c r="D59" s="27">
        <v>15.9</v>
      </c>
      <c r="E59" s="27">
        <v>27.5</v>
      </c>
      <c r="F59" s="27">
        <v>74.7</v>
      </c>
      <c r="G59" s="27">
        <v>25.3</v>
      </c>
      <c r="H59" s="27">
        <v>223</v>
      </c>
      <c r="I59" s="27">
        <v>85.5</v>
      </c>
      <c r="J59" s="27">
        <v>237</v>
      </c>
      <c r="K59" s="26">
        <v>178.99</v>
      </c>
      <c r="L59" s="27">
        <v>243</v>
      </c>
      <c r="M59" s="27">
        <v>127</v>
      </c>
      <c r="N59" s="27">
        <v>13.2</v>
      </c>
      <c r="O59" s="27">
        <v>342.87028592375401</v>
      </c>
      <c r="P59" s="27">
        <v>4064.3113913043499</v>
      </c>
      <c r="Q59" s="27">
        <v>591.00657894736798</v>
      </c>
      <c r="R59" s="27">
        <v>776.00628395061699</v>
      </c>
      <c r="S59" s="27">
        <v>490.38835915493001</v>
      </c>
      <c r="T59" s="27">
        <v>451.18351856435601</v>
      </c>
      <c r="U59" s="27">
        <v>226.971320754717</v>
      </c>
      <c r="V59" s="27">
        <v>784.11255693069302</v>
      </c>
      <c r="W59" s="27">
        <v>802.04893094629199</v>
      </c>
      <c r="X59" s="27">
        <v>293.79441684210502</v>
      </c>
      <c r="Y59" s="27">
        <v>346.46004773269698</v>
      </c>
      <c r="Z59" s="27">
        <v>263.34726519336999</v>
      </c>
      <c r="AA59" s="27">
        <v>0</v>
      </c>
      <c r="AB59" s="27">
        <v>23.7150127226463</v>
      </c>
      <c r="AC59" s="27">
        <v>387.7</v>
      </c>
      <c r="AD59" s="27">
        <v>89.6</v>
      </c>
      <c r="AE59" s="27">
        <v>180</v>
      </c>
      <c r="AF59" s="27">
        <v>625</v>
      </c>
      <c r="AG59" s="27">
        <v>6.3613231552162901</v>
      </c>
      <c r="AH59" s="27">
        <v>15.267175572519101</v>
      </c>
      <c r="AI59" s="27">
        <v>1306</v>
      </c>
    </row>
    <row r="60" spans="1:35" ht="22.5" x14ac:dyDescent="0.25">
      <c r="A60" s="13" t="s">
        <v>61</v>
      </c>
      <c r="B60" s="27">
        <v>71.5</v>
      </c>
      <c r="C60" s="27">
        <v>861.9</v>
      </c>
      <c r="D60" s="27">
        <v>19</v>
      </c>
      <c r="E60" s="27">
        <v>27.9</v>
      </c>
      <c r="F60" s="27">
        <v>61.8</v>
      </c>
      <c r="G60" s="27">
        <v>38.200000000000003</v>
      </c>
      <c r="H60" s="27">
        <v>91</v>
      </c>
      <c r="I60" s="27">
        <v>51.5</v>
      </c>
      <c r="J60" s="27">
        <v>132</v>
      </c>
      <c r="K60" s="26">
        <v>135.08799999999999</v>
      </c>
      <c r="L60" s="27">
        <v>40</v>
      </c>
      <c r="M60" s="27">
        <v>27</v>
      </c>
      <c r="N60" s="27">
        <v>3.6</v>
      </c>
      <c r="O60" s="27">
        <v>411.19472392637999</v>
      </c>
      <c r="P60" s="27">
        <v>1376.1108999999999</v>
      </c>
      <c r="Q60" s="27">
        <v>699.64088153310104</v>
      </c>
      <c r="R60" s="27">
        <v>807.16110156249999</v>
      </c>
      <c r="S60" s="27">
        <v>457.31650256410302</v>
      </c>
      <c r="T60" s="27">
        <v>327.35622549019598</v>
      </c>
      <c r="U60" s="27">
        <v>292.8211</v>
      </c>
      <c r="V60" s="27">
        <v>898.65973540855998</v>
      </c>
      <c r="W60" s="27">
        <v>551.38138222222199</v>
      </c>
      <c r="X60" s="27">
        <v>258.642924855491</v>
      </c>
      <c r="Y60" s="27">
        <v>393.27779617834398</v>
      </c>
      <c r="Z60" s="27">
        <v>207.632448275862</v>
      </c>
      <c r="AA60" s="27">
        <v>0</v>
      </c>
      <c r="AB60" s="27">
        <v>20.516301195034199</v>
      </c>
      <c r="AC60" s="27">
        <v>156.6</v>
      </c>
      <c r="AD60" s="27">
        <v>123</v>
      </c>
      <c r="AE60" s="27">
        <v>150</v>
      </c>
      <c r="AF60" s="27">
        <v>363</v>
      </c>
      <c r="AG60" s="27">
        <v>10.442046641141699</v>
      </c>
      <c r="AH60" s="27">
        <v>15.315001740341099</v>
      </c>
      <c r="AI60" s="27">
        <v>2572</v>
      </c>
    </row>
    <row r="61" spans="1:35" ht="22.5" x14ac:dyDescent="0.25">
      <c r="A61" s="13" t="s">
        <v>62</v>
      </c>
      <c r="B61" s="27">
        <v>194.3</v>
      </c>
      <c r="C61" s="27">
        <v>4330</v>
      </c>
      <c r="D61" s="27">
        <v>18.600000000000001</v>
      </c>
      <c r="E61" s="27">
        <v>25.1</v>
      </c>
      <c r="F61" s="27">
        <v>84.5</v>
      </c>
      <c r="G61" s="27">
        <v>15.5</v>
      </c>
      <c r="H61" s="27">
        <v>104</v>
      </c>
      <c r="I61" s="27">
        <v>254.4</v>
      </c>
      <c r="J61" s="27">
        <v>123</v>
      </c>
      <c r="K61" s="26">
        <v>676.86500000000001</v>
      </c>
      <c r="L61" s="27">
        <v>509</v>
      </c>
      <c r="M61" s="27">
        <v>267</v>
      </c>
      <c r="N61" s="27">
        <v>7.3</v>
      </c>
      <c r="O61" s="27">
        <v>579.76365402843601</v>
      </c>
      <c r="P61" s="27">
        <v>825.54744954128398</v>
      </c>
      <c r="Q61" s="27">
        <v>1278.0519502304101</v>
      </c>
      <c r="R61" s="27">
        <v>1087.0356056338001</v>
      </c>
      <c r="S61" s="27">
        <v>798.806873749038</v>
      </c>
      <c r="T61" s="27">
        <v>767.29098695550897</v>
      </c>
      <c r="U61" s="27">
        <v>623.21856327543401</v>
      </c>
      <c r="V61" s="27">
        <v>1352.8829536191099</v>
      </c>
      <c r="W61" s="27">
        <v>1442.64483771044</v>
      </c>
      <c r="X61" s="27">
        <v>350.92656196840801</v>
      </c>
      <c r="Y61" s="27">
        <v>573.88444661654103</v>
      </c>
      <c r="Z61" s="27">
        <v>420.870557057057</v>
      </c>
      <c r="AA61" s="27">
        <v>0</v>
      </c>
      <c r="AB61" s="27">
        <v>39.583371824480402</v>
      </c>
      <c r="AC61" s="27">
        <v>5977.8</v>
      </c>
      <c r="AD61" s="27">
        <v>1346.2</v>
      </c>
      <c r="AE61" s="27">
        <v>301</v>
      </c>
      <c r="AF61" s="27">
        <v>454</v>
      </c>
      <c r="AG61" s="27">
        <v>16.8591224018476</v>
      </c>
      <c r="AH61" s="27">
        <v>77.759815242494199</v>
      </c>
      <c r="AI61" s="27">
        <v>1669</v>
      </c>
    </row>
    <row r="62" spans="1:35" s="32" customFormat="1" ht="22.5" x14ac:dyDescent="0.25">
      <c r="A62" s="13" t="s">
        <v>141</v>
      </c>
      <c r="B62" s="27">
        <v>160.1</v>
      </c>
      <c r="C62" s="27">
        <v>1454.6</v>
      </c>
      <c r="D62" s="27">
        <v>20.7</v>
      </c>
      <c r="E62" s="27">
        <v>21</v>
      </c>
      <c r="F62" s="27">
        <v>65.3</v>
      </c>
      <c r="G62" s="27">
        <v>34.700000000000003</v>
      </c>
      <c r="H62" s="27">
        <v>176</v>
      </c>
      <c r="I62" s="27">
        <v>188.4</v>
      </c>
      <c r="J62" s="27">
        <v>84</v>
      </c>
      <c r="K62" s="26">
        <v>226.744</v>
      </c>
      <c r="L62" s="27">
        <v>140</v>
      </c>
      <c r="M62" s="27">
        <v>98</v>
      </c>
      <c r="N62" s="27">
        <v>3</v>
      </c>
      <c r="O62" s="27">
        <v>602.73499189189204</v>
      </c>
      <c r="P62" s="27">
        <v>10137.5077906977</v>
      </c>
      <c r="Q62" s="27">
        <v>1820.8729493844</v>
      </c>
      <c r="R62" s="27">
        <v>1585.94432954545</v>
      </c>
      <c r="S62" s="27">
        <v>917.89654479768797</v>
      </c>
      <c r="T62" s="27">
        <v>1265.7507588179201</v>
      </c>
      <c r="U62" s="27">
        <v>727.95501388888897</v>
      </c>
      <c r="V62" s="27">
        <v>1417.6104564606701</v>
      </c>
      <c r="W62" s="27">
        <v>3185.14327032136</v>
      </c>
      <c r="X62" s="27">
        <v>516.55962477558398</v>
      </c>
      <c r="Y62" s="27">
        <v>496.91779554655898</v>
      </c>
      <c r="Z62" s="27">
        <v>185.76308659217901</v>
      </c>
      <c r="AA62" s="27">
        <v>0</v>
      </c>
      <c r="AB62" s="27">
        <v>7.6</v>
      </c>
      <c r="AC62" s="31">
        <v>1895.3</v>
      </c>
      <c r="AD62" s="31">
        <v>233.2</v>
      </c>
      <c r="AE62" s="27">
        <v>241</v>
      </c>
      <c r="AF62" s="27">
        <v>457</v>
      </c>
      <c r="AG62" s="27">
        <v>25.436546129520099</v>
      </c>
      <c r="AH62" s="27">
        <v>29.355149181905698</v>
      </c>
      <c r="AI62" s="27">
        <v>2148</v>
      </c>
    </row>
    <row r="63" spans="1:35" ht="45" x14ac:dyDescent="0.25">
      <c r="A63" s="13" t="s">
        <v>154</v>
      </c>
      <c r="B63" s="27">
        <v>534.79999999999995</v>
      </c>
      <c r="C63" s="27">
        <v>1626.8</v>
      </c>
      <c r="D63" s="27">
        <v>22.8</v>
      </c>
      <c r="E63" s="27">
        <v>14</v>
      </c>
      <c r="F63" s="27">
        <v>92.2</v>
      </c>
      <c r="G63" s="27">
        <v>7.8</v>
      </c>
      <c r="H63" s="27">
        <v>91</v>
      </c>
      <c r="I63" s="27">
        <v>88.7</v>
      </c>
      <c r="J63" s="27">
        <v>10.6</v>
      </c>
      <c r="K63" s="26">
        <v>353.47500000000002</v>
      </c>
      <c r="L63" s="27">
        <v>37</v>
      </c>
      <c r="M63" s="27">
        <v>18</v>
      </c>
      <c r="N63" s="27">
        <v>0.3</v>
      </c>
      <c r="O63" s="27">
        <v>956.60915476190496</v>
      </c>
      <c r="P63" s="27">
        <v>10046.845506830001</v>
      </c>
      <c r="Q63" s="27">
        <v>1727.0237445652201</v>
      </c>
      <c r="R63" s="27">
        <v>2103.9337115839198</v>
      </c>
      <c r="S63" s="27">
        <v>1359.95434037162</v>
      </c>
      <c r="T63" s="27">
        <v>950.07559782608701</v>
      </c>
      <c r="U63" s="27">
        <v>1154.6290588235299</v>
      </c>
      <c r="V63" s="27">
        <v>2112.9876731517502</v>
      </c>
      <c r="W63" s="27">
        <v>2739.64509882006</v>
      </c>
      <c r="X63" s="27">
        <v>664.31893641618501</v>
      </c>
      <c r="Y63" s="27">
        <v>1063.8936337308301</v>
      </c>
      <c r="Z63" s="27">
        <v>776.23345882352896</v>
      </c>
      <c r="AA63" s="27">
        <v>0</v>
      </c>
      <c r="AB63" s="27">
        <v>26.557659208261601</v>
      </c>
      <c r="AC63" s="27">
        <v>11699.3</v>
      </c>
      <c r="AD63" s="27">
        <v>805.5</v>
      </c>
      <c r="AE63" s="27">
        <v>158</v>
      </c>
      <c r="AF63" s="27">
        <v>297</v>
      </c>
      <c r="AG63" s="27">
        <v>5.7167445291369603</v>
      </c>
      <c r="AH63" s="27">
        <v>20.469633636587201</v>
      </c>
      <c r="AI63" s="27">
        <v>1469</v>
      </c>
    </row>
    <row r="64" spans="1:35" ht="45" x14ac:dyDescent="0.25">
      <c r="A64" s="13" t="s">
        <v>63</v>
      </c>
      <c r="B64" s="27">
        <v>769.3</v>
      </c>
      <c r="C64" s="27">
        <v>534.1</v>
      </c>
      <c r="D64" s="27">
        <v>23.8</v>
      </c>
      <c r="E64" s="27">
        <v>10</v>
      </c>
      <c r="F64" s="27">
        <v>83.7</v>
      </c>
      <c r="G64" s="27">
        <v>16.3</v>
      </c>
      <c r="H64" s="27">
        <v>66</v>
      </c>
      <c r="I64" s="27">
        <v>20.9</v>
      </c>
      <c r="J64" s="27">
        <v>2.9</v>
      </c>
      <c r="K64" s="26">
        <v>118.33199999999999</v>
      </c>
      <c r="L64" s="27">
        <v>16</v>
      </c>
      <c r="M64" s="27">
        <v>13</v>
      </c>
      <c r="N64" s="27">
        <v>0.2</v>
      </c>
      <c r="O64" s="27">
        <v>410.72363265306097</v>
      </c>
      <c r="P64" s="27">
        <v>13908.1083472803</v>
      </c>
      <c r="Q64" s="27">
        <v>2520.8534685314698</v>
      </c>
      <c r="R64" s="27">
        <v>1444.4714036697201</v>
      </c>
      <c r="S64" s="27">
        <v>2869.0049488559898</v>
      </c>
      <c r="T64" s="27">
        <v>7437.2591048034901</v>
      </c>
      <c r="U64" s="27">
        <v>1601.86546296296</v>
      </c>
      <c r="V64" s="27">
        <v>2431.19053620352</v>
      </c>
      <c r="W64" s="27">
        <v>4136.5092959183703</v>
      </c>
      <c r="X64" s="27">
        <v>712.68247286821702</v>
      </c>
      <c r="Y64" s="27">
        <v>1582.10990532544</v>
      </c>
      <c r="Z64" s="27">
        <v>923.69187234042602</v>
      </c>
      <c r="AA64" s="27">
        <v>0</v>
      </c>
      <c r="AB64" s="27">
        <v>22.184984085377302</v>
      </c>
      <c r="AC64" s="27">
        <v>659.3</v>
      </c>
      <c r="AD64" s="27">
        <v>9.6999999999999993</v>
      </c>
      <c r="AE64" s="27">
        <v>0</v>
      </c>
      <c r="AF64" s="27">
        <v>395</v>
      </c>
      <c r="AG64" s="27">
        <v>7.86369593709043</v>
      </c>
      <c r="AH64" s="27">
        <v>16.101853585470899</v>
      </c>
      <c r="AI64" s="27">
        <v>1789</v>
      </c>
    </row>
    <row r="65" spans="1:35" ht="22.5" x14ac:dyDescent="0.25">
      <c r="A65" s="13" t="s">
        <v>64</v>
      </c>
      <c r="B65" s="27">
        <v>88.5</v>
      </c>
      <c r="C65" s="27">
        <v>3500.7</v>
      </c>
      <c r="D65" s="27">
        <v>18.8</v>
      </c>
      <c r="E65" s="27">
        <v>24.9</v>
      </c>
      <c r="F65" s="27">
        <v>82.6</v>
      </c>
      <c r="G65" s="27">
        <v>17.399999999999999</v>
      </c>
      <c r="H65" s="27">
        <v>148</v>
      </c>
      <c r="I65" s="27">
        <v>243.5</v>
      </c>
      <c r="J65" s="27">
        <v>195</v>
      </c>
      <c r="K65" s="26">
        <v>593.19000000000005</v>
      </c>
      <c r="L65" s="27">
        <v>355</v>
      </c>
      <c r="M65" s="27">
        <v>224</v>
      </c>
      <c r="N65" s="27">
        <v>5.2</v>
      </c>
      <c r="O65" s="27">
        <v>647.52510135674402</v>
      </c>
      <c r="P65" s="27">
        <v>1520.92804232804</v>
      </c>
      <c r="Q65" s="27">
        <v>1121.39547695081</v>
      </c>
      <c r="R65" s="27">
        <v>914.75557772621801</v>
      </c>
      <c r="S65" s="27">
        <v>593.93246901300699</v>
      </c>
      <c r="T65" s="27">
        <v>501.58504100388802</v>
      </c>
      <c r="U65" s="27">
        <v>363.46585772357702</v>
      </c>
      <c r="V65" s="27">
        <v>852.51602650039001</v>
      </c>
      <c r="W65" s="27">
        <v>1089.53533242754</v>
      </c>
      <c r="X65" s="27">
        <v>284.68217901687501</v>
      </c>
      <c r="Y65" s="27">
        <v>528.65859615384602</v>
      </c>
      <c r="Z65" s="27">
        <v>267.33590892193303</v>
      </c>
      <c r="AA65" s="27">
        <v>0</v>
      </c>
      <c r="AB65" s="27">
        <v>32.558916788071002</v>
      </c>
      <c r="AC65" s="27">
        <v>2692.9</v>
      </c>
      <c r="AD65" s="27">
        <v>1683.6</v>
      </c>
      <c r="AE65" s="27">
        <v>229</v>
      </c>
      <c r="AF65" s="27">
        <v>206</v>
      </c>
      <c r="AG65" s="27">
        <v>13.6544119747479</v>
      </c>
      <c r="AH65" s="27">
        <v>23.909503813522999</v>
      </c>
      <c r="AI65" s="27">
        <v>2018</v>
      </c>
    </row>
    <row r="66" spans="1:35" ht="22.5" x14ac:dyDescent="0.25">
      <c r="A66" s="13" t="s">
        <v>65</v>
      </c>
      <c r="B66" s="27">
        <v>92.9</v>
      </c>
      <c r="C66" s="27">
        <v>215.2</v>
      </c>
      <c r="D66" s="27">
        <v>28.1</v>
      </c>
      <c r="E66" s="27">
        <v>17.3</v>
      </c>
      <c r="F66" s="27">
        <v>29.2</v>
      </c>
      <c r="G66" s="27">
        <v>70.8</v>
      </c>
      <c r="H66" s="27">
        <v>55</v>
      </c>
      <c r="I66" s="27">
        <v>9.3000000000000007</v>
      </c>
      <c r="J66" s="27">
        <v>48</v>
      </c>
      <c r="K66" s="26">
        <v>30.96</v>
      </c>
      <c r="L66" s="27">
        <v>1</v>
      </c>
      <c r="M66" s="27">
        <v>4</v>
      </c>
      <c r="N66" s="27">
        <v>0.1</v>
      </c>
      <c r="O66" s="27">
        <v>548.65062307692301</v>
      </c>
      <c r="P66" s="27">
        <v>627.70671428571404</v>
      </c>
      <c r="Q66" s="27">
        <v>487.85348936170197</v>
      </c>
      <c r="R66" s="27">
        <v>704.24172727272696</v>
      </c>
      <c r="S66" s="27">
        <v>590.93399999999997</v>
      </c>
      <c r="T66" s="27">
        <v>363.16321710526302</v>
      </c>
      <c r="U66" s="27">
        <v>267.54870833333302</v>
      </c>
      <c r="V66" s="27">
        <v>406.45521568627498</v>
      </c>
      <c r="W66" s="27">
        <v>754.45841025641005</v>
      </c>
      <c r="X66" s="27">
        <v>317.710976190476</v>
      </c>
      <c r="Y66" s="27">
        <v>364.28657142857099</v>
      </c>
      <c r="Z66" s="27">
        <v>227.35538461538499</v>
      </c>
      <c r="AA66" s="27">
        <v>0</v>
      </c>
      <c r="AB66" s="27">
        <v>30.0185873605948</v>
      </c>
      <c r="AC66" s="27">
        <v>38.299999999999997</v>
      </c>
      <c r="AD66" s="27">
        <v>7</v>
      </c>
      <c r="AE66" s="27">
        <v>84</v>
      </c>
      <c r="AF66" s="27">
        <v>227</v>
      </c>
      <c r="AG66" s="27">
        <v>57.620817843866199</v>
      </c>
      <c r="AH66" s="27">
        <v>2.32342007434944</v>
      </c>
      <c r="AI66" s="27">
        <v>2480</v>
      </c>
    </row>
    <row r="67" spans="1:35" ht="22.5" x14ac:dyDescent="0.25">
      <c r="A67" s="13" t="s">
        <v>66</v>
      </c>
      <c r="B67" s="27">
        <v>351.3</v>
      </c>
      <c r="C67" s="27">
        <v>982.3</v>
      </c>
      <c r="D67" s="27">
        <v>23.8</v>
      </c>
      <c r="E67" s="27">
        <v>19.2</v>
      </c>
      <c r="F67" s="27">
        <v>59</v>
      </c>
      <c r="G67" s="27">
        <v>41</v>
      </c>
      <c r="H67" s="27">
        <v>280</v>
      </c>
      <c r="I67" s="27">
        <v>78.8</v>
      </c>
      <c r="J67" s="27">
        <v>26</v>
      </c>
      <c r="K67" s="26">
        <v>153.33799999999999</v>
      </c>
      <c r="L67" s="27">
        <v>45</v>
      </c>
      <c r="M67" s="27">
        <v>9</v>
      </c>
      <c r="N67" s="27">
        <v>1.8</v>
      </c>
      <c r="O67" s="27">
        <v>213.323553846154</v>
      </c>
      <c r="P67" s="27">
        <v>1027.4410250000001</v>
      </c>
      <c r="Q67" s="27">
        <v>756.561664556962</v>
      </c>
      <c r="R67" s="27">
        <v>728.21618620689696</v>
      </c>
      <c r="S67" s="27">
        <v>460.75722900763401</v>
      </c>
      <c r="T67" s="27">
        <v>444.73427370030601</v>
      </c>
      <c r="U67" s="27">
        <v>445.396490740741</v>
      </c>
      <c r="V67" s="27">
        <v>873.10214379085005</v>
      </c>
      <c r="W67" s="27">
        <v>406.63405902777799</v>
      </c>
      <c r="X67" s="27">
        <v>363.84135911602198</v>
      </c>
      <c r="Y67" s="27">
        <v>430.64107836990598</v>
      </c>
      <c r="Z67" s="27">
        <v>267.89268027210898</v>
      </c>
      <c r="AA67" s="27">
        <v>0</v>
      </c>
      <c r="AB67" s="27">
        <v>21.310190369540901</v>
      </c>
      <c r="AC67" s="27">
        <v>1490.3</v>
      </c>
      <c r="AD67" s="27">
        <v>77.2</v>
      </c>
      <c r="AE67" s="27">
        <v>235</v>
      </c>
      <c r="AF67" s="27">
        <v>416</v>
      </c>
      <c r="AG67" s="27">
        <v>9.2639723098849593</v>
      </c>
      <c r="AH67" s="27">
        <v>18.935152193830799</v>
      </c>
      <c r="AI67" s="27">
        <v>2835</v>
      </c>
    </row>
    <row r="68" spans="1:35" ht="22.5" x14ac:dyDescent="0.25">
      <c r="A68" s="13" t="s">
        <v>67</v>
      </c>
      <c r="B68" s="27">
        <v>168.6</v>
      </c>
      <c r="C68" s="27">
        <v>315.60000000000002</v>
      </c>
      <c r="D68" s="27">
        <v>34</v>
      </c>
      <c r="E68" s="27">
        <v>10.9</v>
      </c>
      <c r="F68" s="27">
        <v>54.2</v>
      </c>
      <c r="G68" s="27">
        <v>45.8</v>
      </c>
      <c r="H68" s="27">
        <v>216</v>
      </c>
      <c r="I68" s="27">
        <v>27.9</v>
      </c>
      <c r="J68" s="27">
        <v>21</v>
      </c>
      <c r="K68" s="26">
        <v>42.819000000000003</v>
      </c>
      <c r="L68" s="27">
        <v>2</v>
      </c>
      <c r="M68" s="27">
        <v>0</v>
      </c>
      <c r="N68" s="27">
        <v>0.1</v>
      </c>
      <c r="O68" s="27">
        <v>374.45852427184502</v>
      </c>
      <c r="P68" s="27">
        <v>1445.938375</v>
      </c>
      <c r="Q68" s="27">
        <v>401.67962857142902</v>
      </c>
      <c r="R68" s="27">
        <v>698.37804000000006</v>
      </c>
      <c r="S68" s="27">
        <v>817.83747916666698</v>
      </c>
      <c r="T68" s="27">
        <v>378.32307317073202</v>
      </c>
      <c r="U68" s="27">
        <v>274.87085714285701</v>
      </c>
      <c r="V68" s="27">
        <v>226.99081818181801</v>
      </c>
      <c r="W68" s="27">
        <v>474.90624390243897</v>
      </c>
      <c r="X68" s="27">
        <v>271.97499547511302</v>
      </c>
      <c r="Y68" s="27">
        <v>478.78595967741899</v>
      </c>
      <c r="Z68" s="27">
        <v>202.55804081632701</v>
      </c>
      <c r="AA68" s="27">
        <v>0</v>
      </c>
      <c r="AB68" s="27">
        <v>11.698352344740201</v>
      </c>
      <c r="AC68" s="27">
        <v>0.4</v>
      </c>
      <c r="AD68" s="27">
        <v>19.399999999999999</v>
      </c>
      <c r="AE68" s="27">
        <v>98</v>
      </c>
      <c r="AF68" s="27">
        <v>160</v>
      </c>
      <c r="AG68" s="27">
        <v>0.95057034220532299</v>
      </c>
      <c r="AH68" s="27">
        <v>3.4854245880861798</v>
      </c>
      <c r="AI68" s="27">
        <v>2682</v>
      </c>
    </row>
    <row r="69" spans="1:35" ht="22.5" x14ac:dyDescent="0.25">
      <c r="A69" s="13" t="s">
        <v>68</v>
      </c>
      <c r="B69" s="27">
        <v>61.6</v>
      </c>
      <c r="C69" s="27">
        <v>536.79999999999995</v>
      </c>
      <c r="D69" s="27">
        <v>21.3</v>
      </c>
      <c r="E69" s="27">
        <v>22.5</v>
      </c>
      <c r="F69" s="27">
        <v>68.8</v>
      </c>
      <c r="G69" s="27">
        <v>31.2</v>
      </c>
      <c r="H69" s="27">
        <v>101</v>
      </c>
      <c r="I69" s="27">
        <v>40</v>
      </c>
      <c r="J69" s="27">
        <v>87</v>
      </c>
      <c r="K69" s="26">
        <v>74.367000000000004</v>
      </c>
      <c r="L69" s="27">
        <v>10</v>
      </c>
      <c r="M69" s="27">
        <v>8</v>
      </c>
      <c r="N69" s="27">
        <v>0.1</v>
      </c>
      <c r="O69" s="27">
        <v>385.64881990521297</v>
      </c>
      <c r="P69" s="27">
        <v>2361.80001052632</v>
      </c>
      <c r="Q69" s="27">
        <v>950.79318315018304</v>
      </c>
      <c r="R69" s="27">
        <v>2536.7233902439002</v>
      </c>
      <c r="S69" s="27">
        <v>541.15051955307297</v>
      </c>
      <c r="T69" s="27">
        <v>769.34919571865396</v>
      </c>
      <c r="U69" s="27">
        <v>503.84940909090898</v>
      </c>
      <c r="V69" s="27">
        <v>700.052698324022</v>
      </c>
      <c r="W69" s="27">
        <v>817.90116083916098</v>
      </c>
      <c r="X69" s="27">
        <v>293.99517826086998</v>
      </c>
      <c r="Y69" s="27">
        <v>524.40264245810101</v>
      </c>
      <c r="Z69" s="27">
        <v>283.508894117647</v>
      </c>
      <c r="AA69" s="27">
        <v>0</v>
      </c>
      <c r="AB69" s="27">
        <v>22.170268256333799</v>
      </c>
      <c r="AC69" s="27">
        <v>1612</v>
      </c>
      <c r="AD69" s="27">
        <v>18.399999999999999</v>
      </c>
      <c r="AE69" s="27">
        <v>249</v>
      </c>
      <c r="AF69" s="27">
        <v>651</v>
      </c>
      <c r="AG69" s="27">
        <v>12.108792846497799</v>
      </c>
      <c r="AH69" s="27">
        <v>12.481371087928499</v>
      </c>
      <c r="AI69" s="27">
        <v>2568</v>
      </c>
    </row>
    <row r="70" spans="1:35" ht="22.5" x14ac:dyDescent="0.25">
      <c r="A70" s="13" t="s">
        <v>69</v>
      </c>
      <c r="B70" s="27">
        <v>168</v>
      </c>
      <c r="C70" s="27">
        <v>2376.6999999999998</v>
      </c>
      <c r="D70" s="27">
        <v>18.600000000000001</v>
      </c>
      <c r="E70" s="27">
        <v>26</v>
      </c>
      <c r="F70" s="27">
        <v>56.2</v>
      </c>
      <c r="G70" s="27">
        <v>43.8</v>
      </c>
      <c r="H70" s="27">
        <v>138</v>
      </c>
      <c r="I70" s="27">
        <v>169.9</v>
      </c>
      <c r="J70" s="27">
        <v>221</v>
      </c>
      <c r="K70" s="26">
        <v>352.96499999999997</v>
      </c>
      <c r="L70" s="27">
        <v>184</v>
      </c>
      <c r="M70" s="27">
        <v>57</v>
      </c>
      <c r="N70" s="27">
        <v>3.9</v>
      </c>
      <c r="O70" s="27">
        <v>417.45274353973701</v>
      </c>
      <c r="P70" s="27">
        <v>1164.2823030303</v>
      </c>
      <c r="Q70" s="27">
        <v>682.48203504847095</v>
      </c>
      <c r="R70" s="27">
        <v>402.92989403973502</v>
      </c>
      <c r="S70" s="27">
        <v>444.02562522522499</v>
      </c>
      <c r="T70" s="27">
        <v>398.08207532467497</v>
      </c>
      <c r="U70" s="27">
        <v>327.19702739726</v>
      </c>
      <c r="V70" s="27">
        <v>448.40279743888198</v>
      </c>
      <c r="W70" s="27">
        <v>1108.0383167938901</v>
      </c>
      <c r="X70" s="27">
        <v>223.11109674027301</v>
      </c>
      <c r="Y70" s="27">
        <v>321.31771087216202</v>
      </c>
      <c r="Z70" s="27">
        <v>261.81273801916899</v>
      </c>
      <c r="AA70" s="27">
        <v>0</v>
      </c>
      <c r="AB70" s="27">
        <v>24.205831615264898</v>
      </c>
      <c r="AC70" s="27">
        <v>256.10000000000002</v>
      </c>
      <c r="AD70" s="27">
        <v>407.4</v>
      </c>
      <c r="AE70" s="27">
        <v>164</v>
      </c>
      <c r="AF70" s="27">
        <v>198</v>
      </c>
      <c r="AG70" s="27">
        <v>9.8035090671940104</v>
      </c>
      <c r="AH70" s="27">
        <v>11.065763453528</v>
      </c>
      <c r="AI70" s="27">
        <v>2041</v>
      </c>
    </row>
    <row r="71" spans="1:35" ht="22.5" x14ac:dyDescent="0.25">
      <c r="A71" s="13" t="s">
        <v>70</v>
      </c>
      <c r="B71" s="27">
        <v>431.9</v>
      </c>
      <c r="C71" s="27">
        <v>1083</v>
      </c>
      <c r="D71" s="27">
        <v>22.5</v>
      </c>
      <c r="E71" s="27">
        <v>19.600000000000001</v>
      </c>
      <c r="F71" s="27">
        <v>67.7</v>
      </c>
      <c r="G71" s="27">
        <v>32.299999999999997</v>
      </c>
      <c r="H71" s="27">
        <v>161</v>
      </c>
      <c r="I71" s="27">
        <v>50.9</v>
      </c>
      <c r="J71" s="27">
        <v>34</v>
      </c>
      <c r="K71" s="26">
        <v>128.76</v>
      </c>
      <c r="L71" s="27">
        <v>33</v>
      </c>
      <c r="M71" s="27">
        <v>3</v>
      </c>
      <c r="N71" s="27">
        <v>8.9</v>
      </c>
      <c r="O71" s="27">
        <v>234.14050324675301</v>
      </c>
      <c r="P71" s="27">
        <v>1536.70275138122</v>
      </c>
      <c r="Q71" s="27">
        <v>292.28952364864898</v>
      </c>
      <c r="R71" s="27">
        <v>577.17460326086996</v>
      </c>
      <c r="S71" s="27">
        <v>454.58575000000002</v>
      </c>
      <c r="T71" s="27">
        <v>483.62603852327402</v>
      </c>
      <c r="U71" s="27">
        <v>428.42370312499997</v>
      </c>
      <c r="V71" s="27">
        <v>891.08156185566997</v>
      </c>
      <c r="W71" s="27">
        <v>751.13965758754898</v>
      </c>
      <c r="X71" s="27">
        <v>303.12639473684197</v>
      </c>
      <c r="Y71" s="27">
        <v>406.81479952830199</v>
      </c>
      <c r="Z71" s="27">
        <v>215.827272727273</v>
      </c>
      <c r="AA71" s="27">
        <v>0</v>
      </c>
      <c r="AB71" s="27">
        <v>15.313942751615899</v>
      </c>
      <c r="AC71" s="27">
        <v>107.7</v>
      </c>
      <c r="AD71" s="27">
        <v>96.3</v>
      </c>
      <c r="AE71" s="27">
        <v>261</v>
      </c>
      <c r="AF71" s="27">
        <v>216</v>
      </c>
      <c r="AG71" s="27">
        <v>7.10987996306556</v>
      </c>
      <c r="AH71" s="27">
        <v>81.625115420129305</v>
      </c>
      <c r="AI71" s="27">
        <v>3075</v>
      </c>
    </row>
    <row r="72" spans="1:35" ht="22.5" x14ac:dyDescent="0.25">
      <c r="A72" s="13" t="s">
        <v>71</v>
      </c>
      <c r="B72" s="27">
        <v>2366.8000000000002</v>
      </c>
      <c r="C72" s="27">
        <v>2866.5</v>
      </c>
      <c r="D72" s="27">
        <v>19.2</v>
      </c>
      <c r="E72" s="27">
        <v>22.1</v>
      </c>
      <c r="F72" s="27">
        <v>77</v>
      </c>
      <c r="G72" s="27">
        <v>23</v>
      </c>
      <c r="H72" s="27">
        <v>119</v>
      </c>
      <c r="I72" s="27">
        <v>247.1</v>
      </c>
      <c r="J72" s="27">
        <v>12</v>
      </c>
      <c r="K72" s="26">
        <v>444.27199999999999</v>
      </c>
      <c r="L72" s="27">
        <v>369</v>
      </c>
      <c r="M72" s="27">
        <v>103</v>
      </c>
      <c r="N72" s="27">
        <v>4</v>
      </c>
      <c r="O72" s="27">
        <v>571.88832649420203</v>
      </c>
      <c r="P72" s="27">
        <v>10986.3848146853</v>
      </c>
      <c r="Q72" s="27">
        <v>2878.34751489362</v>
      </c>
      <c r="R72" s="27">
        <v>1609.1371236897301</v>
      </c>
      <c r="S72" s="27">
        <v>993.45470944741601</v>
      </c>
      <c r="T72" s="27">
        <v>508.89987623975901</v>
      </c>
      <c r="U72" s="27">
        <v>348.59022083333298</v>
      </c>
      <c r="V72" s="27">
        <v>877.84942307692302</v>
      </c>
      <c r="W72" s="27">
        <v>852.59021195652201</v>
      </c>
      <c r="X72" s="27">
        <v>397.09965632273099</v>
      </c>
      <c r="Y72" s="27">
        <v>562.09049245282995</v>
      </c>
      <c r="Z72" s="27">
        <v>346.61618425460603</v>
      </c>
      <c r="AA72" s="27">
        <v>0</v>
      </c>
      <c r="AB72" s="27">
        <v>28.148613291470401</v>
      </c>
      <c r="AC72" s="27">
        <v>6305.9</v>
      </c>
      <c r="AD72" s="27">
        <v>249.8</v>
      </c>
      <c r="AE72" s="27">
        <v>318</v>
      </c>
      <c r="AF72" s="27">
        <v>622</v>
      </c>
      <c r="AG72" s="27">
        <v>5.7561486132914697</v>
      </c>
      <c r="AH72" s="27">
        <v>24.7339961625676</v>
      </c>
      <c r="AI72" s="27">
        <v>2176</v>
      </c>
    </row>
    <row r="73" spans="1:35" ht="22.5" x14ac:dyDescent="0.25">
      <c r="A73" s="13" t="s">
        <v>72</v>
      </c>
      <c r="B73" s="27">
        <v>774.8</v>
      </c>
      <c r="C73" s="27">
        <v>2412.8000000000002</v>
      </c>
      <c r="D73" s="27">
        <v>21.1</v>
      </c>
      <c r="E73" s="27">
        <v>22</v>
      </c>
      <c r="F73" s="27">
        <v>79</v>
      </c>
      <c r="G73" s="27">
        <v>21</v>
      </c>
      <c r="H73" s="27">
        <v>93</v>
      </c>
      <c r="I73" s="27">
        <v>147.69999999999999</v>
      </c>
      <c r="J73" s="27">
        <v>30</v>
      </c>
      <c r="K73" s="26">
        <v>378.351</v>
      </c>
      <c r="L73" s="27">
        <v>214</v>
      </c>
      <c r="M73" s="27">
        <v>68</v>
      </c>
      <c r="N73" s="27">
        <v>2.9</v>
      </c>
      <c r="O73" s="27">
        <v>585.66366763565895</v>
      </c>
      <c r="P73" s="27">
        <v>8156.5687019867601</v>
      </c>
      <c r="Q73" s="27">
        <v>935.69484467354005</v>
      </c>
      <c r="R73" s="27">
        <v>1330.6926249999999</v>
      </c>
      <c r="S73" s="27">
        <v>671.97636136363599</v>
      </c>
      <c r="T73" s="27">
        <v>451.06429437439402</v>
      </c>
      <c r="U73" s="27">
        <v>284.552415584416</v>
      </c>
      <c r="V73" s="27">
        <v>1160.10477011494</v>
      </c>
      <c r="W73" s="27">
        <v>786.92074840764303</v>
      </c>
      <c r="X73" s="27">
        <v>330.117674354244</v>
      </c>
      <c r="Y73" s="27">
        <v>537.87646172248799</v>
      </c>
      <c r="Z73" s="27">
        <v>338.01421987951801</v>
      </c>
      <c r="AA73" s="27">
        <v>0</v>
      </c>
      <c r="AB73" s="27">
        <v>28.226956233421699</v>
      </c>
      <c r="AC73" s="27">
        <v>5946.9</v>
      </c>
      <c r="AD73" s="27">
        <v>249.3</v>
      </c>
      <c r="AE73" s="27">
        <v>239</v>
      </c>
      <c r="AF73" s="27">
        <v>410</v>
      </c>
      <c r="AG73" s="27">
        <v>4.9320291777188299</v>
      </c>
      <c r="AH73" s="27">
        <v>32.2446949602122</v>
      </c>
      <c r="AI73" s="27">
        <v>2219</v>
      </c>
    </row>
    <row r="74" spans="1:35" ht="22.5" x14ac:dyDescent="0.25">
      <c r="A74" s="13" t="s">
        <v>73</v>
      </c>
      <c r="B74" s="27">
        <v>95.7</v>
      </c>
      <c r="C74" s="27">
        <v>2717.6</v>
      </c>
      <c r="D74" s="27">
        <v>19.3</v>
      </c>
      <c r="E74" s="27">
        <v>24.6</v>
      </c>
      <c r="F74" s="27">
        <v>85.8</v>
      </c>
      <c r="G74" s="27">
        <v>14.2</v>
      </c>
      <c r="H74" s="27">
        <v>111</v>
      </c>
      <c r="I74" s="27">
        <v>315</v>
      </c>
      <c r="J74" s="27">
        <v>174</v>
      </c>
      <c r="K74" s="26">
        <v>405.84399999999999</v>
      </c>
      <c r="L74" s="27">
        <v>199</v>
      </c>
      <c r="M74" s="27">
        <v>76</v>
      </c>
      <c r="N74" s="27">
        <v>2.9</v>
      </c>
      <c r="O74" s="27">
        <v>763.30639051918695</v>
      </c>
      <c r="P74" s="27">
        <v>1801.78142275748</v>
      </c>
      <c r="Q74" s="27">
        <v>985.282380704042</v>
      </c>
      <c r="R74" s="27">
        <v>819.64823653846099</v>
      </c>
      <c r="S74" s="27">
        <v>460.42442837274001</v>
      </c>
      <c r="T74" s="27">
        <v>411.01553264095003</v>
      </c>
      <c r="U74" s="27">
        <v>317.94251968503897</v>
      </c>
      <c r="V74" s="27">
        <v>615.15038420585597</v>
      </c>
      <c r="W74" s="27">
        <v>614.58954452054797</v>
      </c>
      <c r="X74" s="27">
        <v>299.61612537313403</v>
      </c>
      <c r="Y74" s="27">
        <v>450.18171564481997</v>
      </c>
      <c r="Z74" s="27">
        <v>188.02801618705001</v>
      </c>
      <c r="AA74" s="27">
        <v>0</v>
      </c>
      <c r="AB74" s="27">
        <v>19.138946128937299</v>
      </c>
      <c r="AC74" s="27">
        <v>8758.2000000000007</v>
      </c>
      <c r="AD74" s="27">
        <v>1588.4</v>
      </c>
      <c r="AE74" s="27">
        <v>193</v>
      </c>
      <c r="AF74" s="27">
        <v>506</v>
      </c>
      <c r="AG74" s="27">
        <v>10.523991757433</v>
      </c>
      <c r="AH74" s="27">
        <v>27.009125699146299</v>
      </c>
      <c r="AI74" s="27">
        <v>2304</v>
      </c>
    </row>
    <row r="75" spans="1:35" ht="22.5" x14ac:dyDescent="0.25">
      <c r="A75" s="13" t="s">
        <v>74</v>
      </c>
      <c r="B75" s="27">
        <v>177.8</v>
      </c>
      <c r="C75" s="27">
        <v>2762.2</v>
      </c>
      <c r="D75" s="27">
        <v>17.8</v>
      </c>
      <c r="E75" s="27">
        <v>24.3</v>
      </c>
      <c r="F75" s="27">
        <v>78.7</v>
      </c>
      <c r="G75" s="27">
        <v>21.3</v>
      </c>
      <c r="H75" s="27">
        <v>130</v>
      </c>
      <c r="I75" s="27">
        <v>176.4</v>
      </c>
      <c r="J75" s="27">
        <v>109</v>
      </c>
      <c r="K75" s="26">
        <v>505.16399999999999</v>
      </c>
      <c r="L75" s="27">
        <v>524</v>
      </c>
      <c r="M75" s="27">
        <v>204</v>
      </c>
      <c r="N75" s="27">
        <v>10</v>
      </c>
      <c r="O75" s="27">
        <v>548.98192864125099</v>
      </c>
      <c r="P75" s="27">
        <v>2862.7967777777799</v>
      </c>
      <c r="Q75" s="27">
        <v>763.95956164383597</v>
      </c>
      <c r="R75" s="27">
        <v>880.63079430379798</v>
      </c>
      <c r="S75" s="27">
        <v>504.98511805555597</v>
      </c>
      <c r="T75" s="27">
        <v>632.82227879213497</v>
      </c>
      <c r="U75" s="27">
        <v>372.02553658536601</v>
      </c>
      <c r="V75" s="27">
        <v>1243.35698813056</v>
      </c>
      <c r="W75" s="27">
        <v>1507.0008905206901</v>
      </c>
      <c r="X75" s="27">
        <v>402.247008506616</v>
      </c>
      <c r="Y75" s="27">
        <v>559.08173476702495</v>
      </c>
      <c r="Z75" s="27">
        <v>227.402270223752</v>
      </c>
      <c r="AA75" s="27">
        <v>0</v>
      </c>
      <c r="AB75" s="27">
        <v>52.447686626602</v>
      </c>
      <c r="AC75" s="27">
        <v>963.6</v>
      </c>
      <c r="AD75" s="27">
        <v>928.2</v>
      </c>
      <c r="AE75" s="27">
        <v>328</v>
      </c>
      <c r="AF75" s="27">
        <v>216</v>
      </c>
      <c r="AG75" s="27">
        <v>10.8247049453334</v>
      </c>
      <c r="AH75" s="27">
        <v>49.199913112736198</v>
      </c>
      <c r="AI75" s="27">
        <v>1934</v>
      </c>
    </row>
    <row r="76" spans="1:35" ht="22.5" x14ac:dyDescent="0.25">
      <c r="A76" s="13" t="s">
        <v>75</v>
      </c>
      <c r="B76" s="27">
        <v>141.1</v>
      </c>
      <c r="C76" s="27">
        <v>1978.5</v>
      </c>
      <c r="D76" s="27">
        <v>18.8</v>
      </c>
      <c r="E76" s="27">
        <v>23.8</v>
      </c>
      <c r="F76" s="27">
        <v>72.400000000000006</v>
      </c>
      <c r="G76" s="27">
        <v>27.6</v>
      </c>
      <c r="H76" s="27">
        <v>223</v>
      </c>
      <c r="I76" s="27">
        <v>289.8</v>
      </c>
      <c r="J76" s="27">
        <v>98</v>
      </c>
      <c r="K76" s="26">
        <v>292.416</v>
      </c>
      <c r="L76" s="27">
        <v>210</v>
      </c>
      <c r="M76" s="27">
        <v>138</v>
      </c>
      <c r="N76" s="27">
        <v>4.2</v>
      </c>
      <c r="O76" s="27">
        <v>431.66926346433797</v>
      </c>
      <c r="P76" s="27">
        <v>5693.5644000000002</v>
      </c>
      <c r="Q76" s="27">
        <v>1636.70110029283</v>
      </c>
      <c r="R76" s="27">
        <v>669.29412765957397</v>
      </c>
      <c r="S76" s="27">
        <v>370.83045419354801</v>
      </c>
      <c r="T76" s="27">
        <v>528.00579409746103</v>
      </c>
      <c r="U76" s="27">
        <v>305.13544198894999</v>
      </c>
      <c r="V76" s="27">
        <v>711.05506139154204</v>
      </c>
      <c r="W76" s="27">
        <v>768.41392115637302</v>
      </c>
      <c r="X76" s="27">
        <v>299.80393155893501</v>
      </c>
      <c r="Y76" s="27">
        <v>382.75960167130899</v>
      </c>
      <c r="Z76" s="27">
        <v>264.87116770186299</v>
      </c>
      <c r="AA76" s="27">
        <v>0</v>
      </c>
      <c r="AB76" s="27">
        <v>25.584028304270898</v>
      </c>
      <c r="AC76" s="27">
        <v>300</v>
      </c>
      <c r="AD76" s="27">
        <v>490.4</v>
      </c>
      <c r="AE76" s="27">
        <v>352</v>
      </c>
      <c r="AF76" s="27">
        <v>469</v>
      </c>
      <c r="AG76" s="27">
        <v>15.0619155926207</v>
      </c>
      <c r="AH76" s="27">
        <v>28.001010866818302</v>
      </c>
      <c r="AI76" s="27">
        <v>1554</v>
      </c>
    </row>
    <row r="77" spans="1:35" ht="22.5" x14ac:dyDescent="0.25">
      <c r="A77" s="13" t="s">
        <v>76</v>
      </c>
      <c r="B77" s="27">
        <v>314.39999999999998</v>
      </c>
      <c r="C77" s="27">
        <v>1076.8</v>
      </c>
      <c r="D77" s="27">
        <v>18.5</v>
      </c>
      <c r="E77" s="27">
        <v>22</v>
      </c>
      <c r="F77" s="27">
        <v>72.2</v>
      </c>
      <c r="G77" s="27">
        <v>27.8</v>
      </c>
      <c r="H77" s="27">
        <v>118</v>
      </c>
      <c r="I77" s="27">
        <v>101.3</v>
      </c>
      <c r="J77" s="27">
        <v>24</v>
      </c>
      <c r="K77" s="26">
        <v>178.608</v>
      </c>
      <c r="L77" s="27">
        <v>404</v>
      </c>
      <c r="M77" s="27">
        <v>133</v>
      </c>
      <c r="N77" s="27">
        <v>5.2</v>
      </c>
      <c r="O77" s="27">
        <v>623.16507692307698</v>
      </c>
      <c r="P77" s="27">
        <v>11368.2064552846</v>
      </c>
      <c r="Q77" s="27">
        <v>691.53313391557504</v>
      </c>
      <c r="R77" s="27">
        <v>1021.26379605263</v>
      </c>
      <c r="S77" s="27">
        <v>624.77159863945599</v>
      </c>
      <c r="T77" s="27">
        <v>489.026989156627</v>
      </c>
      <c r="U77" s="27">
        <v>414.06928181818199</v>
      </c>
      <c r="V77" s="27">
        <v>1245.9249751861</v>
      </c>
      <c r="W77" s="27">
        <v>1302.2875178147301</v>
      </c>
      <c r="X77" s="27">
        <v>420.85710040160598</v>
      </c>
      <c r="Y77" s="27">
        <v>573.42541411042896</v>
      </c>
      <c r="Z77" s="27">
        <v>314.27413461538498</v>
      </c>
      <c r="AA77" s="27">
        <v>0</v>
      </c>
      <c r="AB77" s="27">
        <v>33.680349182763699</v>
      </c>
      <c r="AC77" s="27">
        <v>227.4</v>
      </c>
      <c r="AD77" s="27">
        <v>82.7</v>
      </c>
      <c r="AE77" s="27">
        <v>320</v>
      </c>
      <c r="AF77" s="27">
        <v>378</v>
      </c>
      <c r="AG77" s="27">
        <v>8.1723625557206603</v>
      </c>
      <c r="AH77" s="27">
        <v>47.083952451708797</v>
      </c>
      <c r="AI77" s="27">
        <v>2148</v>
      </c>
    </row>
    <row r="78" spans="1:35" ht="22.5" x14ac:dyDescent="0.25">
      <c r="A78" s="13" t="s">
        <v>77</v>
      </c>
      <c r="B78" s="27">
        <v>3083.5</v>
      </c>
      <c r="C78" s="27">
        <v>959.7</v>
      </c>
      <c r="D78" s="27">
        <v>24.7</v>
      </c>
      <c r="E78" s="27">
        <v>15.8</v>
      </c>
      <c r="F78" s="27">
        <v>65.400000000000006</v>
      </c>
      <c r="G78" s="27">
        <v>34.6</v>
      </c>
      <c r="H78" s="27">
        <v>111</v>
      </c>
      <c r="I78" s="27">
        <v>93.7</v>
      </c>
      <c r="J78" s="27">
        <v>3.8</v>
      </c>
      <c r="K78" s="26">
        <v>166.47900000000001</v>
      </c>
      <c r="L78" s="27">
        <v>81</v>
      </c>
      <c r="M78" s="27">
        <v>17</v>
      </c>
      <c r="N78" s="27">
        <v>0.7</v>
      </c>
      <c r="O78" s="27">
        <v>353.30843364928899</v>
      </c>
      <c r="P78" s="27">
        <v>8006.0762967032997</v>
      </c>
      <c r="Q78" s="27">
        <v>606.36998895027602</v>
      </c>
      <c r="R78" s="27">
        <v>1081.32521086262</v>
      </c>
      <c r="S78" s="27">
        <v>1306.4158293963301</v>
      </c>
      <c r="T78" s="27">
        <v>889.60647377622399</v>
      </c>
      <c r="U78" s="27">
        <v>1135.1229047619099</v>
      </c>
      <c r="V78" s="27">
        <v>1250.52790854871</v>
      </c>
      <c r="W78" s="27">
        <v>940.84967610062904</v>
      </c>
      <c r="X78" s="27">
        <v>567.71874039938598</v>
      </c>
      <c r="Y78" s="27">
        <v>906.16543956043995</v>
      </c>
      <c r="Z78" s="27">
        <v>636.34113368984004</v>
      </c>
      <c r="AA78" s="27">
        <v>0</v>
      </c>
      <c r="AB78" s="27">
        <v>28.3192664374284</v>
      </c>
      <c r="AC78" s="27">
        <v>3753.2</v>
      </c>
      <c r="AD78" s="27">
        <v>32.4</v>
      </c>
      <c r="AE78" s="27">
        <v>210</v>
      </c>
      <c r="AF78" s="27">
        <v>533</v>
      </c>
      <c r="AG78" s="27">
        <v>14.3794935917474</v>
      </c>
      <c r="AH78" s="27">
        <v>11.045118266124801</v>
      </c>
      <c r="AI78" s="27">
        <v>1236</v>
      </c>
    </row>
    <row r="79" spans="1:35" ht="22.5" x14ac:dyDescent="0.25">
      <c r="A79" s="13" t="s">
        <v>78</v>
      </c>
      <c r="B79" s="27">
        <v>464.3</v>
      </c>
      <c r="C79" s="27">
        <v>316.10000000000002</v>
      </c>
      <c r="D79" s="27">
        <v>18.3</v>
      </c>
      <c r="E79" s="27">
        <v>19.8</v>
      </c>
      <c r="F79" s="27">
        <v>77.8</v>
      </c>
      <c r="G79" s="27">
        <v>22.2</v>
      </c>
      <c r="H79" s="27">
        <v>166</v>
      </c>
      <c r="I79" s="27">
        <v>51.6</v>
      </c>
      <c r="J79" s="27">
        <v>4.2</v>
      </c>
      <c r="K79" s="26">
        <v>75.116</v>
      </c>
      <c r="L79" s="27">
        <v>16</v>
      </c>
      <c r="M79" s="27">
        <v>7</v>
      </c>
      <c r="N79" s="27">
        <v>0.3</v>
      </c>
      <c r="O79" s="27">
        <v>1525.46252742616</v>
      </c>
      <c r="P79" s="27">
        <v>4185.5762500000001</v>
      </c>
      <c r="Q79" s="27">
        <v>998.93050289017299</v>
      </c>
      <c r="R79" s="27">
        <v>953.66228571428599</v>
      </c>
      <c r="S79" s="27">
        <v>476.63119379845</v>
      </c>
      <c r="T79" s="27">
        <v>634.22367206477702</v>
      </c>
      <c r="U79" s="27">
        <v>845.00718918918903</v>
      </c>
      <c r="V79" s="27">
        <v>931.23411428571399</v>
      </c>
      <c r="W79" s="27">
        <v>797.70273188405804</v>
      </c>
      <c r="X79" s="27">
        <v>611.47755333333305</v>
      </c>
      <c r="Y79" s="27">
        <v>1114.4789206349201</v>
      </c>
      <c r="Z79" s="27">
        <v>569.25780555555605</v>
      </c>
      <c r="AA79" s="27">
        <v>0</v>
      </c>
      <c r="AB79" s="27">
        <v>36.795317937361602</v>
      </c>
      <c r="AC79" s="27">
        <v>554.79999999999995</v>
      </c>
      <c r="AD79" s="27">
        <v>0.1</v>
      </c>
      <c r="AE79" s="27">
        <v>226</v>
      </c>
      <c r="AF79" s="27">
        <v>289</v>
      </c>
      <c r="AG79" s="27">
        <v>32.584625118633298</v>
      </c>
      <c r="AH79" s="27">
        <v>16.766845934830702</v>
      </c>
      <c r="AI79" s="27">
        <v>1808</v>
      </c>
    </row>
    <row r="80" spans="1:35" ht="22.5" x14ac:dyDescent="0.25">
      <c r="A80" s="13" t="s">
        <v>79</v>
      </c>
      <c r="B80" s="27">
        <v>164.7</v>
      </c>
      <c r="C80" s="27">
        <v>1929</v>
      </c>
      <c r="D80" s="27">
        <v>17.2</v>
      </c>
      <c r="E80" s="27">
        <v>23.9</v>
      </c>
      <c r="F80" s="27">
        <v>77</v>
      </c>
      <c r="G80" s="27">
        <v>23</v>
      </c>
      <c r="H80" s="27">
        <v>76</v>
      </c>
      <c r="I80" s="27">
        <v>62.1</v>
      </c>
      <c r="J80" s="27">
        <v>93</v>
      </c>
      <c r="K80" s="26">
        <v>347.99</v>
      </c>
      <c r="L80" s="27">
        <v>212</v>
      </c>
      <c r="M80" s="27">
        <v>58</v>
      </c>
      <c r="N80" s="27">
        <v>0.3</v>
      </c>
      <c r="O80" s="27">
        <v>746.64280105263197</v>
      </c>
      <c r="P80" s="27">
        <v>766.94868932038798</v>
      </c>
      <c r="Q80" s="27">
        <v>590.41138338338305</v>
      </c>
      <c r="R80" s="27">
        <v>459.78425745257499</v>
      </c>
      <c r="S80" s="27">
        <v>568.62968174474997</v>
      </c>
      <c r="T80" s="27">
        <v>736.68703830439199</v>
      </c>
      <c r="U80" s="27">
        <v>431.06720152091299</v>
      </c>
      <c r="V80" s="27">
        <v>1521.01462488889</v>
      </c>
      <c r="W80" s="27">
        <v>1023.05907264957</v>
      </c>
      <c r="X80" s="27">
        <v>303.38079434447297</v>
      </c>
      <c r="Y80" s="27">
        <v>597.617114754098</v>
      </c>
      <c r="Z80" s="27">
        <v>332.570443768997</v>
      </c>
      <c r="AA80" s="27">
        <v>0</v>
      </c>
      <c r="AB80" s="27">
        <v>36.740798341109397</v>
      </c>
      <c r="AC80" s="27">
        <v>2702.1</v>
      </c>
      <c r="AD80" s="27">
        <v>5.8</v>
      </c>
      <c r="AE80" s="27">
        <v>273</v>
      </c>
      <c r="AF80" s="27">
        <v>364</v>
      </c>
      <c r="AG80" s="27">
        <v>7.1021254536029002</v>
      </c>
      <c r="AH80" s="27">
        <v>34.110938310005203</v>
      </c>
      <c r="AI80" s="27">
        <v>2455</v>
      </c>
    </row>
    <row r="81" spans="1:35" ht="22.5" x14ac:dyDescent="0.25">
      <c r="A81" s="13" t="s">
        <v>80</v>
      </c>
      <c r="B81" s="27">
        <v>787.6</v>
      </c>
      <c r="C81" s="27">
        <v>1334.5</v>
      </c>
      <c r="D81" s="27">
        <v>18</v>
      </c>
      <c r="E81" s="27">
        <v>22.4</v>
      </c>
      <c r="F81" s="27">
        <v>82</v>
      </c>
      <c r="G81" s="27">
        <v>18</v>
      </c>
      <c r="H81" s="27">
        <v>104</v>
      </c>
      <c r="I81" s="27">
        <v>112.5</v>
      </c>
      <c r="J81" s="27">
        <v>12</v>
      </c>
      <c r="K81" s="26">
        <v>252.10900000000001</v>
      </c>
      <c r="L81" s="27">
        <v>160</v>
      </c>
      <c r="M81" s="27">
        <v>65</v>
      </c>
      <c r="N81" s="27">
        <v>10.8</v>
      </c>
      <c r="O81" s="27">
        <v>1128.49200779221</v>
      </c>
      <c r="P81" s="27">
        <v>2565.06801652893</v>
      </c>
      <c r="Q81" s="27">
        <v>918.37656972111597</v>
      </c>
      <c r="R81" s="27">
        <v>1109.0480924369799</v>
      </c>
      <c r="S81" s="27">
        <v>483.50666372980902</v>
      </c>
      <c r="T81" s="27">
        <v>648.43716524822696</v>
      </c>
      <c r="U81" s="27">
        <v>550.10234285714296</v>
      </c>
      <c r="V81" s="27">
        <v>1552.73324668435</v>
      </c>
      <c r="W81" s="27">
        <v>843.98027064220196</v>
      </c>
      <c r="X81" s="27">
        <v>458.633353153153</v>
      </c>
      <c r="Y81" s="27">
        <v>665.55448637316601</v>
      </c>
      <c r="Z81" s="27">
        <v>359.88102230483298</v>
      </c>
      <c r="AA81" s="27">
        <v>0</v>
      </c>
      <c r="AB81" s="27">
        <v>34.571749718995903</v>
      </c>
      <c r="AC81" s="27">
        <v>1142.8</v>
      </c>
      <c r="AD81" s="27">
        <v>2.6</v>
      </c>
      <c r="AE81" s="27">
        <v>237</v>
      </c>
      <c r="AF81" s="27">
        <v>365</v>
      </c>
      <c r="AG81" s="27">
        <v>11.689771449981301</v>
      </c>
      <c r="AH81" s="27">
        <v>199.85013113525699</v>
      </c>
      <c r="AI81" s="27">
        <v>2316</v>
      </c>
    </row>
    <row r="82" spans="1:35" ht="22.5" x14ac:dyDescent="0.25">
      <c r="A82" s="13" t="s">
        <v>81</v>
      </c>
      <c r="B82" s="27">
        <v>361.9</v>
      </c>
      <c r="C82" s="27">
        <v>805.7</v>
      </c>
      <c r="D82" s="27">
        <v>20</v>
      </c>
      <c r="E82" s="27">
        <v>22.2</v>
      </c>
      <c r="F82" s="27">
        <v>67.3</v>
      </c>
      <c r="G82" s="27">
        <v>32.700000000000003</v>
      </c>
      <c r="H82" s="27">
        <v>88</v>
      </c>
      <c r="I82" s="27">
        <v>53.1</v>
      </c>
      <c r="J82" s="27">
        <v>34</v>
      </c>
      <c r="K82" s="26">
        <v>128.08000000000001</v>
      </c>
      <c r="L82" s="27">
        <v>136</v>
      </c>
      <c r="M82" s="27">
        <v>24</v>
      </c>
      <c r="N82" s="27">
        <v>2.8</v>
      </c>
      <c r="O82" s="27">
        <v>465.247453947368</v>
      </c>
      <c r="P82" s="27">
        <v>3697.6832812500002</v>
      </c>
      <c r="Q82" s="27">
        <v>555.94308133971299</v>
      </c>
      <c r="R82" s="27">
        <v>1019.33277956989</v>
      </c>
      <c r="S82" s="27">
        <v>661.64197727272699</v>
      </c>
      <c r="T82" s="27">
        <v>351.420944924406</v>
      </c>
      <c r="U82" s="27">
        <v>475.94745283018898</v>
      </c>
      <c r="V82" s="27">
        <v>987.15717730496499</v>
      </c>
      <c r="W82" s="27">
        <v>606.04332103320996</v>
      </c>
      <c r="X82" s="27">
        <v>415.29689000000002</v>
      </c>
      <c r="Y82" s="27">
        <v>464.77412500000003</v>
      </c>
      <c r="Z82" s="27">
        <v>269.401560344828</v>
      </c>
      <c r="AA82" s="27">
        <v>0</v>
      </c>
      <c r="AB82" s="27">
        <v>20.697530098051399</v>
      </c>
      <c r="AC82" s="27">
        <v>397.8</v>
      </c>
      <c r="AD82" s="27">
        <v>0.8</v>
      </c>
      <c r="AE82" s="27">
        <v>175</v>
      </c>
      <c r="AF82" s="27">
        <v>612</v>
      </c>
      <c r="AG82" s="27">
        <v>2.8546605436266601</v>
      </c>
      <c r="AH82" s="27">
        <v>64.416035745314602</v>
      </c>
      <c r="AI82" s="27">
        <v>2411</v>
      </c>
    </row>
    <row r="83" spans="1:35" ht="22.5" x14ac:dyDescent="0.25">
      <c r="A83" s="13" t="s">
        <v>82</v>
      </c>
      <c r="B83" s="27">
        <v>462.5</v>
      </c>
      <c r="C83" s="27">
        <v>146.4</v>
      </c>
      <c r="D83" s="27">
        <v>18.600000000000001</v>
      </c>
      <c r="E83" s="27">
        <v>20.3</v>
      </c>
      <c r="F83" s="27">
        <v>95.5</v>
      </c>
      <c r="G83" s="27">
        <v>4.5</v>
      </c>
      <c r="H83" s="27">
        <v>73</v>
      </c>
      <c r="I83" s="27">
        <v>7.3</v>
      </c>
      <c r="J83" s="27">
        <v>5.3</v>
      </c>
      <c r="K83" s="26">
        <v>32.165999999999997</v>
      </c>
      <c r="L83" s="27">
        <v>4</v>
      </c>
      <c r="M83" s="27">
        <v>8</v>
      </c>
      <c r="N83" s="27">
        <v>10.7</v>
      </c>
      <c r="O83" s="27">
        <v>2674.8904285714302</v>
      </c>
      <c r="P83" s="27">
        <v>3155.5448157894698</v>
      </c>
      <c r="Q83" s="27">
        <v>609.63985714285695</v>
      </c>
      <c r="R83" s="27">
        <v>1526.44768656716</v>
      </c>
      <c r="S83" s="27">
        <v>2762.3407000000002</v>
      </c>
      <c r="T83" s="27">
        <v>939.72786956521702</v>
      </c>
      <c r="U83" s="27">
        <v>505.50907142857102</v>
      </c>
      <c r="V83" s="27">
        <v>1007.6850675675699</v>
      </c>
      <c r="W83" s="27">
        <v>1058.93918867925</v>
      </c>
      <c r="X83" s="27">
        <v>785.51370588235295</v>
      </c>
      <c r="Y83" s="27">
        <v>1046.35325641026</v>
      </c>
      <c r="Z83" s="27">
        <v>717.16099999999994</v>
      </c>
      <c r="AA83" s="27">
        <v>0</v>
      </c>
      <c r="AB83" s="27">
        <v>36.229508196721298</v>
      </c>
      <c r="AC83" s="27">
        <v>141.5</v>
      </c>
      <c r="AD83" s="27">
        <v>189.4</v>
      </c>
      <c r="AE83" s="27">
        <v>329</v>
      </c>
      <c r="AF83" s="27">
        <v>164</v>
      </c>
      <c r="AG83" s="27">
        <v>3.4153005464480901</v>
      </c>
      <c r="AH83" s="27">
        <v>31.4207650273224</v>
      </c>
      <c r="AI83" s="27">
        <v>2248</v>
      </c>
    </row>
    <row r="84" spans="1:35" ht="22.5" x14ac:dyDescent="0.25">
      <c r="A84" s="13" t="s">
        <v>83</v>
      </c>
      <c r="B84" s="27">
        <v>87.1</v>
      </c>
      <c r="C84" s="27">
        <v>487.3</v>
      </c>
      <c r="D84" s="27">
        <v>18.7</v>
      </c>
      <c r="E84" s="27">
        <v>22.7</v>
      </c>
      <c r="F84" s="27">
        <v>81.599999999999994</v>
      </c>
      <c r="G84" s="27">
        <v>18.399999999999999</v>
      </c>
      <c r="H84" s="27">
        <v>62</v>
      </c>
      <c r="I84" s="27">
        <v>20.6</v>
      </c>
      <c r="J84" s="27">
        <v>23</v>
      </c>
      <c r="K84" s="26">
        <v>86.79</v>
      </c>
      <c r="L84" s="27">
        <v>5</v>
      </c>
      <c r="M84" s="27">
        <v>1</v>
      </c>
      <c r="N84" s="27">
        <v>13.9</v>
      </c>
      <c r="O84" s="27">
        <v>2237.8185221674898</v>
      </c>
      <c r="P84" s="27">
        <v>40814.826975000004</v>
      </c>
      <c r="Q84" s="27">
        <v>904.85074742268</v>
      </c>
      <c r="R84" s="27">
        <v>867.48628448275895</v>
      </c>
      <c r="S84" s="27">
        <v>1976.05401388889</v>
      </c>
      <c r="T84" s="27">
        <v>744.014293609672</v>
      </c>
      <c r="U84" s="27">
        <v>479.9398875</v>
      </c>
      <c r="V84" s="27">
        <v>1496.4623465704001</v>
      </c>
      <c r="W84" s="27">
        <v>2468.9310532786899</v>
      </c>
      <c r="X84" s="27">
        <v>652.96886764705903</v>
      </c>
      <c r="Y84" s="27">
        <v>968.04386868686902</v>
      </c>
      <c r="Z84" s="27">
        <v>656.48098876404504</v>
      </c>
      <c r="AA84" s="27">
        <v>0</v>
      </c>
      <c r="AB84" s="27">
        <v>36.4806074286887</v>
      </c>
      <c r="AC84" s="27">
        <v>11582.7</v>
      </c>
      <c r="AD84" s="27">
        <v>1</v>
      </c>
      <c r="AE84" s="27">
        <v>169</v>
      </c>
      <c r="AF84" s="27">
        <v>568</v>
      </c>
      <c r="AG84" s="27">
        <v>4.7198850810588997</v>
      </c>
      <c r="AH84" s="27">
        <v>9.8501949517750909</v>
      </c>
      <c r="AI84" s="27">
        <v>2310</v>
      </c>
    </row>
    <row r="85" spans="1:35" ht="33.75" x14ac:dyDescent="0.25">
      <c r="A85" s="13" t="s">
        <v>84</v>
      </c>
      <c r="B85" s="27">
        <v>36.299999999999997</v>
      </c>
      <c r="C85" s="27">
        <v>166.1</v>
      </c>
      <c r="D85" s="27">
        <v>20.6</v>
      </c>
      <c r="E85" s="27">
        <v>22.1</v>
      </c>
      <c r="F85" s="27">
        <v>68.599999999999994</v>
      </c>
      <c r="G85" s="27">
        <v>31.4</v>
      </c>
      <c r="H85" s="27">
        <v>96</v>
      </c>
      <c r="I85" s="27">
        <v>10.4</v>
      </c>
      <c r="J85" s="27">
        <v>68</v>
      </c>
      <c r="K85" s="26">
        <v>20.302</v>
      </c>
      <c r="L85" s="27">
        <v>13</v>
      </c>
      <c r="M85" s="27">
        <v>1</v>
      </c>
      <c r="N85" s="27">
        <v>1.1000000000000001</v>
      </c>
      <c r="O85" s="27">
        <v>477.90586407767</v>
      </c>
      <c r="P85" s="27">
        <v>638.90975000000003</v>
      </c>
      <c r="Q85" s="27">
        <v>309.71468493150701</v>
      </c>
      <c r="R85" s="27">
        <v>840.43843749999996</v>
      </c>
      <c r="S85" s="27">
        <v>705.83359016393399</v>
      </c>
      <c r="T85" s="27">
        <v>420.48673831775699</v>
      </c>
      <c r="U85" s="27">
        <v>555.9135</v>
      </c>
      <c r="V85" s="27">
        <v>1100.3723108108099</v>
      </c>
      <c r="W85" s="27">
        <v>850.802054054054</v>
      </c>
      <c r="X85" s="27">
        <v>279.72997260274002</v>
      </c>
      <c r="Y85" s="27">
        <v>632.21554237288103</v>
      </c>
      <c r="Z85" s="27">
        <v>316.76442857142899</v>
      </c>
      <c r="AA85" s="27">
        <v>0</v>
      </c>
      <c r="AB85" s="27">
        <v>20.740517760385298</v>
      </c>
      <c r="AC85" s="27">
        <v>37</v>
      </c>
      <c r="AD85" s="27">
        <v>0.3</v>
      </c>
      <c r="AE85" s="27">
        <v>73</v>
      </c>
      <c r="AF85" s="27">
        <v>622</v>
      </c>
      <c r="AG85" s="27">
        <v>1.2040939193257101</v>
      </c>
      <c r="AH85" s="27">
        <v>27.694160144491299</v>
      </c>
      <c r="AI85" s="27">
        <v>2167</v>
      </c>
    </row>
    <row r="86" spans="1:35" ht="33.75" x14ac:dyDescent="0.25">
      <c r="A86" s="13" t="s">
        <v>85</v>
      </c>
      <c r="B86" s="27">
        <v>721.5</v>
      </c>
      <c r="C86" s="27">
        <v>50.2</v>
      </c>
      <c r="D86" s="27">
        <v>22.8</v>
      </c>
      <c r="E86" s="27">
        <v>13.2</v>
      </c>
      <c r="F86" s="27">
        <v>69.2</v>
      </c>
      <c r="G86" s="27">
        <v>30.8</v>
      </c>
      <c r="H86" s="27">
        <v>74</v>
      </c>
      <c r="I86" s="27">
        <v>0.5</v>
      </c>
      <c r="J86" s="27">
        <v>0.9</v>
      </c>
      <c r="K86" s="26">
        <v>8.5449999999999999</v>
      </c>
      <c r="L86" s="26">
        <v>0</v>
      </c>
      <c r="M86" s="26">
        <v>0</v>
      </c>
      <c r="N86" s="27">
        <v>0.1</v>
      </c>
      <c r="O86" s="27">
        <v>311.39628571428602</v>
      </c>
      <c r="P86" s="27">
        <v>5444.8647454545498</v>
      </c>
      <c r="Q86" s="27">
        <v>1358.2953333333301</v>
      </c>
      <c r="R86" s="27">
        <v>1501.4474615384599</v>
      </c>
      <c r="S86" s="27">
        <v>1550.6045238095201</v>
      </c>
      <c r="T86" s="27">
        <v>1823.97445454545</v>
      </c>
      <c r="U86" s="27">
        <v>712.20799999999997</v>
      </c>
      <c r="V86" s="27">
        <v>944.87532142857106</v>
      </c>
      <c r="W86" s="27">
        <v>792.81642857142901</v>
      </c>
      <c r="X86" s="27">
        <v>912.32319354838705</v>
      </c>
      <c r="Y86" s="27">
        <v>1647.2509523809499</v>
      </c>
      <c r="Z86" s="27">
        <v>1158.13228571429</v>
      </c>
      <c r="AA86" s="27">
        <v>0</v>
      </c>
      <c r="AB86" s="27">
        <v>22.7689243027888</v>
      </c>
      <c r="AC86" s="27">
        <v>88.9</v>
      </c>
      <c r="AD86" s="27">
        <v>0</v>
      </c>
      <c r="AE86" s="27">
        <v>0</v>
      </c>
      <c r="AF86" s="27">
        <v>930</v>
      </c>
      <c r="AG86" s="27">
        <v>0</v>
      </c>
      <c r="AH86" s="27">
        <v>0</v>
      </c>
      <c r="AI86" s="27">
        <v>1617</v>
      </c>
    </row>
    <row r="87" spans="1:35" s="32" customFormat="1" ht="22.5" x14ac:dyDescent="0.25">
      <c r="A87" s="13" t="s">
        <v>86</v>
      </c>
      <c r="B87" s="27">
        <v>26.1</v>
      </c>
      <c r="C87" s="27">
        <v>1907.1</v>
      </c>
      <c r="D87" s="27">
        <v>17.3</v>
      </c>
      <c r="E87" s="27">
        <v>27.4</v>
      </c>
      <c r="F87" s="27">
        <v>50.8</v>
      </c>
      <c r="G87" s="27">
        <v>49.2</v>
      </c>
      <c r="H87" s="27">
        <v>134</v>
      </c>
      <c r="I87" s="27">
        <v>92.1</v>
      </c>
      <c r="J87" s="27">
        <v>479</v>
      </c>
      <c r="K87" s="26">
        <v>316.435</v>
      </c>
      <c r="L87" s="27">
        <v>35</v>
      </c>
      <c r="M87" s="27">
        <v>140</v>
      </c>
      <c r="N87" s="27">
        <v>1.2</v>
      </c>
      <c r="O87" s="27">
        <v>317.41106715867198</v>
      </c>
      <c r="P87" s="27">
        <v>1232.80096721311</v>
      </c>
      <c r="Q87" s="27">
        <v>400.47097470489001</v>
      </c>
      <c r="R87" s="27">
        <v>819.69188429752103</v>
      </c>
      <c r="S87" s="27">
        <v>90.056282747603802</v>
      </c>
      <c r="T87" s="27">
        <v>280.164135080645</v>
      </c>
      <c r="U87" s="27">
        <v>196.947033333333</v>
      </c>
      <c r="V87" s="27">
        <v>407.81903236246001</v>
      </c>
      <c r="W87" s="27">
        <v>835.01238360655702</v>
      </c>
      <c r="X87" s="27">
        <v>187.93545166163099</v>
      </c>
      <c r="Y87" s="27">
        <v>377.74327136431799</v>
      </c>
      <c r="Z87" s="27">
        <v>195.50835774647899</v>
      </c>
      <c r="AA87" s="27">
        <v>0</v>
      </c>
      <c r="AB87" s="27">
        <v>4.8</v>
      </c>
      <c r="AC87" s="27">
        <v>46</v>
      </c>
      <c r="AD87" s="27">
        <v>33.5</v>
      </c>
      <c r="AE87" s="27">
        <v>177</v>
      </c>
      <c r="AF87" s="27">
        <v>1383</v>
      </c>
      <c r="AG87" s="27">
        <v>15.625819306800899</v>
      </c>
      <c r="AH87" s="27">
        <v>1.25845524618531</v>
      </c>
      <c r="AI87" s="27">
        <v>1464</v>
      </c>
    </row>
    <row r="88" spans="1:35" ht="22.5" x14ac:dyDescent="0.25">
      <c r="A88" s="13" t="s">
        <v>87</v>
      </c>
      <c r="B88" s="34">
        <v>0.9</v>
      </c>
      <c r="C88" s="34">
        <v>416.3</v>
      </c>
      <c r="D88" s="34">
        <v>16</v>
      </c>
      <c r="E88" s="34">
        <v>27.2</v>
      </c>
      <c r="F88" s="34">
        <v>92.7</v>
      </c>
      <c r="G88" s="34">
        <v>7.3</v>
      </c>
      <c r="H88" s="34">
        <v>185</v>
      </c>
      <c r="I88" s="34">
        <v>13.9</v>
      </c>
      <c r="J88" s="34">
        <v>1019</v>
      </c>
      <c r="K88" s="35">
        <v>92.668999999999997</v>
      </c>
      <c r="L88" s="34">
        <v>73</v>
      </c>
      <c r="M88" s="34">
        <v>37</v>
      </c>
      <c r="N88" s="34">
        <v>0</v>
      </c>
      <c r="O88" s="27">
        <v>852.42017391304398</v>
      </c>
      <c r="P88" s="27">
        <v>393.02199999999999</v>
      </c>
      <c r="Q88" s="27">
        <v>310.393391566265</v>
      </c>
      <c r="R88" s="27">
        <v>488.49663636363601</v>
      </c>
      <c r="S88" s="27">
        <v>61.232427777777801</v>
      </c>
      <c r="T88" s="27">
        <v>243.71938484848499</v>
      </c>
      <c r="U88" s="27">
        <v>387.92580263157902</v>
      </c>
      <c r="V88" s="27">
        <v>307.52105747126399</v>
      </c>
      <c r="W88" s="27">
        <v>400.35913888888899</v>
      </c>
      <c r="X88" s="27">
        <v>169.18631654676301</v>
      </c>
      <c r="Y88" s="27">
        <v>326.39472357723599</v>
      </c>
      <c r="Z88" s="27">
        <v>335.20001639344298</v>
      </c>
      <c r="AA88" s="27">
        <v>0</v>
      </c>
      <c r="AB88" s="34">
        <v>9.6999999999999993</v>
      </c>
      <c r="AC88" s="34">
        <v>13</v>
      </c>
      <c r="AD88" s="34">
        <v>5</v>
      </c>
      <c r="AE88" s="34">
        <v>363</v>
      </c>
      <c r="AF88" s="34">
        <v>3468</v>
      </c>
      <c r="AG88" s="34">
        <v>173.67283209224101</v>
      </c>
      <c r="AH88" s="34">
        <v>7.2063415805909203</v>
      </c>
      <c r="AI88" s="34">
        <v>2030</v>
      </c>
    </row>
    <row r="89" spans="1:35" x14ac:dyDescent="0.25">
      <c r="A89" s="36" t="s">
        <v>142</v>
      </c>
      <c r="B89" s="37">
        <f t="shared" ref="B89:AI89" si="0">MIN(B4:B88)</f>
        <v>0.9</v>
      </c>
      <c r="C89" s="37">
        <f t="shared" si="0"/>
        <v>43.9</v>
      </c>
      <c r="D89" s="37">
        <f t="shared" si="0"/>
        <v>14.4</v>
      </c>
      <c r="E89" s="37">
        <f t="shared" si="0"/>
        <v>9.6</v>
      </c>
      <c r="F89" s="37">
        <f t="shared" si="0"/>
        <v>29.2</v>
      </c>
      <c r="G89" s="37">
        <f t="shared" si="0"/>
        <v>0</v>
      </c>
      <c r="H89" s="37">
        <f t="shared" si="0"/>
        <v>55</v>
      </c>
      <c r="I89" s="37">
        <f t="shared" si="0"/>
        <v>0.5</v>
      </c>
      <c r="J89" s="37">
        <f t="shared" si="0"/>
        <v>0.9</v>
      </c>
      <c r="K89" s="37">
        <f t="shared" si="0"/>
        <v>5.42</v>
      </c>
      <c r="L89" s="37">
        <f t="shared" si="0"/>
        <v>0</v>
      </c>
      <c r="M89" s="37">
        <f t="shared" si="0"/>
        <v>0</v>
      </c>
      <c r="N89" s="37">
        <f t="shared" si="0"/>
        <v>0</v>
      </c>
      <c r="O89" s="37">
        <f t="shared" si="0"/>
        <v>137.37849394939499</v>
      </c>
      <c r="P89" s="37">
        <f t="shared" si="0"/>
        <v>0</v>
      </c>
      <c r="Q89" s="37">
        <f t="shared" si="0"/>
        <v>147.26527083333301</v>
      </c>
      <c r="R89" s="37">
        <f t="shared" si="0"/>
        <v>161.993902439024</v>
      </c>
      <c r="S89" s="37">
        <f t="shared" si="0"/>
        <v>61.232427777777801</v>
      </c>
      <c r="T89" s="37">
        <f t="shared" si="0"/>
        <v>210.21331722260001</v>
      </c>
      <c r="U89" s="37">
        <f t="shared" si="0"/>
        <v>52.818964285714301</v>
      </c>
      <c r="V89" s="37">
        <f t="shared" si="0"/>
        <v>226.99081818181801</v>
      </c>
      <c r="W89" s="37">
        <f t="shared" si="0"/>
        <v>400.35913888888899</v>
      </c>
      <c r="X89" s="37">
        <f t="shared" si="0"/>
        <v>169.18631654676301</v>
      </c>
      <c r="Y89" s="37">
        <f t="shared" si="0"/>
        <v>317.29050731707298</v>
      </c>
      <c r="Z89" s="37">
        <f t="shared" si="0"/>
        <v>127.08620000000001</v>
      </c>
      <c r="AA89" s="37">
        <f t="shared" si="0"/>
        <v>0</v>
      </c>
      <c r="AB89" s="37">
        <f t="shared" si="0"/>
        <v>4.8</v>
      </c>
      <c r="AC89" s="37">
        <f t="shared" si="0"/>
        <v>0</v>
      </c>
      <c r="AD89" s="37">
        <f t="shared" si="0"/>
        <v>0</v>
      </c>
      <c r="AE89" s="37">
        <f t="shared" si="0"/>
        <v>0</v>
      </c>
      <c r="AF89" s="37">
        <f t="shared" si="0"/>
        <v>56</v>
      </c>
      <c r="AG89" s="37">
        <f t="shared" si="0"/>
        <v>0</v>
      </c>
      <c r="AH89" s="37">
        <f t="shared" si="0"/>
        <v>0</v>
      </c>
      <c r="AI89" s="37">
        <f t="shared" si="0"/>
        <v>248</v>
      </c>
    </row>
    <row r="90" spans="1:35" x14ac:dyDescent="0.25">
      <c r="A90" s="38" t="s">
        <v>143</v>
      </c>
      <c r="B90" s="39">
        <f t="shared" ref="B90:AI90" si="1">MAX(B4:B88)</f>
        <v>3083.5</v>
      </c>
      <c r="C90" s="39">
        <f t="shared" si="1"/>
        <v>12330.1</v>
      </c>
      <c r="D90" s="39">
        <f t="shared" si="1"/>
        <v>34.5</v>
      </c>
      <c r="E90" s="39">
        <f t="shared" si="1"/>
        <v>29.9</v>
      </c>
      <c r="F90" s="39">
        <f t="shared" si="1"/>
        <v>100</v>
      </c>
      <c r="G90" s="39">
        <f t="shared" si="1"/>
        <v>70.8</v>
      </c>
      <c r="H90" s="39">
        <f t="shared" si="1"/>
        <v>354</v>
      </c>
      <c r="I90" s="39">
        <f t="shared" si="1"/>
        <v>1260.9000000000001</v>
      </c>
      <c r="J90" s="39">
        <f t="shared" si="1"/>
        <v>2453</v>
      </c>
      <c r="K90" s="39">
        <f t="shared" si="1"/>
        <v>3425.6509999999998</v>
      </c>
      <c r="L90" s="39">
        <f t="shared" si="1"/>
        <v>6594</v>
      </c>
      <c r="M90" s="39">
        <f t="shared" si="1"/>
        <v>1916</v>
      </c>
      <c r="N90" s="39">
        <f t="shared" si="1"/>
        <v>27</v>
      </c>
      <c r="O90" s="39">
        <f t="shared" si="1"/>
        <v>3302.6411641791001</v>
      </c>
      <c r="P90" s="39">
        <f t="shared" si="1"/>
        <v>40814.826975000004</v>
      </c>
      <c r="Q90" s="39">
        <f t="shared" si="1"/>
        <v>3086.7547795218102</v>
      </c>
      <c r="R90" s="39">
        <f t="shared" si="1"/>
        <v>6396.7615880721196</v>
      </c>
      <c r="S90" s="39">
        <f t="shared" si="1"/>
        <v>9268.4946</v>
      </c>
      <c r="T90" s="39">
        <f t="shared" si="1"/>
        <v>7437.2591048034901</v>
      </c>
      <c r="U90" s="39">
        <f t="shared" si="1"/>
        <v>1901.17134482759</v>
      </c>
      <c r="V90" s="39">
        <f t="shared" si="1"/>
        <v>4125.3482258064496</v>
      </c>
      <c r="W90" s="39">
        <f t="shared" si="1"/>
        <v>4136.5092959183703</v>
      </c>
      <c r="X90" s="39">
        <f t="shared" si="1"/>
        <v>912.32319354838705</v>
      </c>
      <c r="Y90" s="39">
        <f t="shared" si="1"/>
        <v>1647.2509523809499</v>
      </c>
      <c r="Z90" s="39">
        <f t="shared" si="1"/>
        <v>1158.13228571429</v>
      </c>
      <c r="AA90" s="39">
        <f t="shared" si="1"/>
        <v>7.7686243243243203</v>
      </c>
      <c r="AB90" s="39">
        <f t="shared" si="1"/>
        <v>94.995742126990095</v>
      </c>
      <c r="AC90" s="39">
        <f t="shared" si="1"/>
        <v>134592.1</v>
      </c>
      <c r="AD90" s="39">
        <f t="shared" si="1"/>
        <v>14545.5</v>
      </c>
      <c r="AE90" s="39">
        <f t="shared" si="1"/>
        <v>780</v>
      </c>
      <c r="AF90" s="39">
        <f t="shared" si="1"/>
        <v>4860</v>
      </c>
      <c r="AG90" s="39">
        <f t="shared" si="1"/>
        <v>173.67283209224101</v>
      </c>
      <c r="AH90" s="39">
        <f t="shared" si="1"/>
        <v>199.85013113525699</v>
      </c>
      <c r="AI90" s="39">
        <f t="shared" si="1"/>
        <v>3075</v>
      </c>
    </row>
    <row r="91" spans="1:35" x14ac:dyDescent="0.25">
      <c r="A91" s="40" t="s">
        <v>144</v>
      </c>
      <c r="B91" s="39">
        <f t="shared" ref="B91:J91" si="2">1/7/9</f>
        <v>1.5873015873015872E-2</v>
      </c>
      <c r="C91" s="39">
        <f t="shared" si="2"/>
        <v>1.5873015873015872E-2</v>
      </c>
      <c r="D91" s="39">
        <f t="shared" si="2"/>
        <v>1.5873015873015872E-2</v>
      </c>
      <c r="E91" s="39">
        <f t="shared" si="2"/>
        <v>1.5873015873015872E-2</v>
      </c>
      <c r="F91" s="39">
        <f t="shared" si="2"/>
        <v>1.5873015873015872E-2</v>
      </c>
      <c r="G91" s="39">
        <f t="shared" si="2"/>
        <v>1.5873015873015872E-2</v>
      </c>
      <c r="H91" s="39">
        <f t="shared" si="2"/>
        <v>1.5873015873015872E-2</v>
      </c>
      <c r="I91" s="39">
        <f t="shared" si="2"/>
        <v>1.5873015873015872E-2</v>
      </c>
      <c r="J91" s="39">
        <f t="shared" si="2"/>
        <v>1.5873015873015872E-2</v>
      </c>
      <c r="K91" s="39">
        <f>1/7/1</f>
        <v>0.14285714285714285</v>
      </c>
      <c r="L91" s="39">
        <f>1/7/3</f>
        <v>4.7619047619047616E-2</v>
      </c>
      <c r="M91" s="39">
        <f>1/7/3</f>
        <v>4.7619047619047616E-2</v>
      </c>
      <c r="N91" s="39">
        <f>1/7/3</f>
        <v>4.7619047619047616E-2</v>
      </c>
      <c r="O91" s="39">
        <f t="shared" ref="O91:AA91" si="3">1/7/13</f>
        <v>1.0989010989010988E-2</v>
      </c>
      <c r="P91" s="39">
        <f t="shared" si="3"/>
        <v>1.0989010989010988E-2</v>
      </c>
      <c r="Q91" s="39">
        <f t="shared" si="3"/>
        <v>1.0989010989010988E-2</v>
      </c>
      <c r="R91" s="39">
        <f t="shared" si="3"/>
        <v>1.0989010989010988E-2</v>
      </c>
      <c r="S91" s="39">
        <f t="shared" si="3"/>
        <v>1.0989010989010988E-2</v>
      </c>
      <c r="T91" s="39">
        <f t="shared" si="3"/>
        <v>1.0989010989010988E-2</v>
      </c>
      <c r="U91" s="39">
        <f t="shared" si="3"/>
        <v>1.0989010989010988E-2</v>
      </c>
      <c r="V91" s="39">
        <f t="shared" si="3"/>
        <v>1.0989010989010988E-2</v>
      </c>
      <c r="W91" s="39">
        <f t="shared" si="3"/>
        <v>1.0989010989010988E-2</v>
      </c>
      <c r="X91" s="39">
        <f t="shared" si="3"/>
        <v>1.0989010989010988E-2</v>
      </c>
      <c r="Y91" s="39">
        <f t="shared" si="3"/>
        <v>1.0989010989010988E-2</v>
      </c>
      <c r="Z91" s="39">
        <f t="shared" si="3"/>
        <v>1.0989010989010988E-2</v>
      </c>
      <c r="AA91" s="39">
        <f t="shared" si="3"/>
        <v>1.0989010989010988E-2</v>
      </c>
      <c r="AB91" s="39">
        <f>1/7/1</f>
        <v>0.14285714285714285</v>
      </c>
      <c r="AC91" s="39">
        <f>1/7/2</f>
        <v>7.1428571428571425E-2</v>
      </c>
      <c r="AD91" s="39">
        <f>1/7/2</f>
        <v>7.1428571428571425E-2</v>
      </c>
      <c r="AE91" s="39">
        <f>1/7/5</f>
        <v>2.8571428571428571E-2</v>
      </c>
      <c r="AF91" s="39">
        <f>1/7/5</f>
        <v>2.8571428571428571E-2</v>
      </c>
      <c r="AG91" s="39">
        <f>1/7/5</f>
        <v>2.8571428571428571E-2</v>
      </c>
      <c r="AH91" s="39">
        <f>1/7/5</f>
        <v>2.8571428571428571E-2</v>
      </c>
      <c r="AI91" s="39">
        <f>1/7/5</f>
        <v>2.8571428571428571E-2</v>
      </c>
    </row>
    <row r="92" spans="1:35" x14ac:dyDescent="0.25">
      <c r="A92" s="38" t="s">
        <v>145</v>
      </c>
      <c r="B92" s="39">
        <f t="shared" ref="B92:AI92" si="4">SKEW(B4:B88)</f>
        <v>5.024070816927785</v>
      </c>
      <c r="C92" s="39">
        <f t="shared" si="4"/>
        <v>3.2800809232454431</v>
      </c>
      <c r="D92" s="39">
        <f t="shared" si="4"/>
        <v>1.9806240253974485</v>
      </c>
      <c r="E92" s="39">
        <f t="shared" si="4"/>
        <v>-1.3086234143991602</v>
      </c>
      <c r="F92" s="39">
        <f t="shared" si="4"/>
        <v>-0.51957272941585897</v>
      </c>
      <c r="G92" s="39">
        <f t="shared" si="4"/>
        <v>0.51957272941585375</v>
      </c>
      <c r="H92" s="39">
        <f t="shared" si="4"/>
        <v>1.7322631022585566</v>
      </c>
      <c r="I92" s="39">
        <f t="shared" si="4"/>
        <v>3.9459471333417917</v>
      </c>
      <c r="J92" s="39">
        <f t="shared" si="4"/>
        <v>3.9496190553202881</v>
      </c>
      <c r="K92" s="39">
        <f t="shared" si="4"/>
        <v>5.1156698444719577</v>
      </c>
      <c r="L92" s="39">
        <f t="shared" si="4"/>
        <v>7.6808778700285094</v>
      </c>
      <c r="M92" s="39">
        <f t="shared" si="4"/>
        <v>6.2329178442337634</v>
      </c>
      <c r="N92" s="39">
        <f t="shared" si="4"/>
        <v>1.2413230157977615</v>
      </c>
      <c r="O92" s="39">
        <f t="shared" si="4"/>
        <v>3.5864571347544558</v>
      </c>
      <c r="P92" s="39">
        <f t="shared" si="4"/>
        <v>3.876877474775799</v>
      </c>
      <c r="Q92" s="39">
        <f t="shared" si="4"/>
        <v>1.6461717049162077</v>
      </c>
      <c r="R92" s="39">
        <f t="shared" si="4"/>
        <v>5.2158555533097921</v>
      </c>
      <c r="S92" s="39">
        <f t="shared" si="4"/>
        <v>6.3292028962827933</v>
      </c>
      <c r="T92" s="39">
        <f t="shared" si="4"/>
        <v>7.1149468199436052</v>
      </c>
      <c r="U92" s="39">
        <f t="shared" si="4"/>
        <v>2.6163461242497301</v>
      </c>
      <c r="V92" s="39">
        <f t="shared" si="4"/>
        <v>2.746388186587331</v>
      </c>
      <c r="W92" s="39">
        <f t="shared" si="4"/>
        <v>2.6641058602852512</v>
      </c>
      <c r="X92" s="39">
        <f t="shared" si="4"/>
        <v>1.9682785543851371</v>
      </c>
      <c r="Y92" s="39">
        <f t="shared" si="4"/>
        <v>2.3201161074155285</v>
      </c>
      <c r="Z92" s="39">
        <f t="shared" si="4"/>
        <v>2.273122575859468</v>
      </c>
      <c r="AA92" s="39">
        <f t="shared" si="4"/>
        <v>9.1592415613797744</v>
      </c>
      <c r="AB92" s="39">
        <f t="shared" si="4"/>
        <v>2.4236509835787445</v>
      </c>
      <c r="AC92" s="39">
        <f t="shared" si="4"/>
        <v>8.6514335752445675</v>
      </c>
      <c r="AD92" s="39">
        <f t="shared" si="4"/>
        <v>7.8101474575901477</v>
      </c>
      <c r="AE92" s="39">
        <f t="shared" si="4"/>
        <v>1.9518798881672559</v>
      </c>
      <c r="AF92" s="39">
        <f t="shared" si="4"/>
        <v>3.7949979433196552</v>
      </c>
      <c r="AG92" s="39">
        <f t="shared" si="4"/>
        <v>4.5708795187312559</v>
      </c>
      <c r="AH92" s="39">
        <f t="shared" si="4"/>
        <v>3.9364557580778259</v>
      </c>
      <c r="AI92" s="39">
        <f t="shared" si="4"/>
        <v>8.1437005299538859E-2</v>
      </c>
    </row>
    <row r="93" spans="1:35" x14ac:dyDescent="0.25">
      <c r="A93" s="38" t="s">
        <v>146</v>
      </c>
      <c r="B93" s="39">
        <f t="shared" ref="B93:AI93" si="5">AVERAGE(B4:B88)</f>
        <v>201.47411764705885</v>
      </c>
      <c r="C93" s="39">
        <f t="shared" si="5"/>
        <v>1724.0552941176475</v>
      </c>
      <c r="D93" s="39">
        <f t="shared" si="5"/>
        <v>18.998823529411755</v>
      </c>
      <c r="E93" s="39">
        <f t="shared" si="5"/>
        <v>23.644705882352937</v>
      </c>
      <c r="F93" s="39">
        <f t="shared" si="5"/>
        <v>70.07647058823531</v>
      </c>
      <c r="G93" s="39">
        <f t="shared" si="5"/>
        <v>29.923529411764711</v>
      </c>
      <c r="H93" s="39">
        <f t="shared" si="5"/>
        <v>123.89411764705882</v>
      </c>
      <c r="I93" s="39">
        <f t="shared" si="5"/>
        <v>135.56823529411761</v>
      </c>
      <c r="J93" s="39">
        <f t="shared" si="5"/>
        <v>286.64588235294121</v>
      </c>
      <c r="K93" s="39">
        <f t="shared" si="5"/>
        <v>306.03143529411767</v>
      </c>
      <c r="L93" s="39">
        <f t="shared" si="5"/>
        <v>265.41176470588238</v>
      </c>
      <c r="M93" s="39">
        <f t="shared" si="5"/>
        <v>98.705882352941174</v>
      </c>
      <c r="N93" s="39">
        <f t="shared" si="5"/>
        <v>5.9094117647058821</v>
      </c>
      <c r="O93" s="39">
        <f t="shared" si="5"/>
        <v>640.98508317270239</v>
      </c>
      <c r="P93" s="39">
        <f t="shared" si="5"/>
        <v>3785.7328687688041</v>
      </c>
      <c r="Q93" s="39">
        <f t="shared" si="5"/>
        <v>926.79689188441694</v>
      </c>
      <c r="R93" s="39">
        <f t="shared" si="5"/>
        <v>987.55490449845593</v>
      </c>
      <c r="S93" s="39">
        <f t="shared" si="5"/>
        <v>870.99388392106027</v>
      </c>
      <c r="T93" s="39">
        <f t="shared" si="5"/>
        <v>691.94867683940197</v>
      </c>
      <c r="U93" s="39">
        <f t="shared" si="5"/>
        <v>487.0175258044809</v>
      </c>
      <c r="V93" s="39">
        <f t="shared" si="5"/>
        <v>930.11659008601907</v>
      </c>
      <c r="W93" s="39">
        <f t="shared" si="5"/>
        <v>1063.0016788019293</v>
      </c>
      <c r="X93" s="39">
        <f t="shared" si="5"/>
        <v>348.94053908220548</v>
      </c>
      <c r="Y93" s="39">
        <f t="shared" si="5"/>
        <v>548.86347569554812</v>
      </c>
      <c r="Z93" s="39">
        <f t="shared" si="5"/>
        <v>335.99893630156339</v>
      </c>
      <c r="AA93" s="39">
        <f t="shared" si="5"/>
        <v>9.8525835549796173E-2</v>
      </c>
      <c r="AB93" s="39">
        <f t="shared" si="5"/>
        <v>26.418512988402092</v>
      </c>
      <c r="AC93" s="39">
        <f t="shared" si="5"/>
        <v>3512.0482352941181</v>
      </c>
      <c r="AD93" s="39">
        <f t="shared" si="5"/>
        <v>529.62823529411764</v>
      </c>
      <c r="AE93" s="39">
        <f t="shared" si="5"/>
        <v>209.4470588235294</v>
      </c>
      <c r="AF93" s="39">
        <f t="shared" si="5"/>
        <v>645.24705882352941</v>
      </c>
      <c r="AG93" s="39">
        <f t="shared" si="5"/>
        <v>16.148073329861987</v>
      </c>
      <c r="AH93" s="39">
        <f t="shared" si="5"/>
        <v>23.767816466196798</v>
      </c>
      <c r="AI93" s="39">
        <f t="shared" si="5"/>
        <v>1679.6705882352942</v>
      </c>
    </row>
    <row r="94" spans="1:35" s="45" customFormat="1" x14ac:dyDescent="0.25">
      <c r="A94" s="41" t="s">
        <v>6</v>
      </c>
      <c r="B94" s="42">
        <v>160.19999999999999</v>
      </c>
      <c r="C94" s="42">
        <v>2634.4</v>
      </c>
      <c r="D94" s="42">
        <v>19.7</v>
      </c>
      <c r="E94" s="42">
        <v>24</v>
      </c>
      <c r="F94" s="42">
        <v>75.599999999999994</v>
      </c>
      <c r="G94" s="42">
        <v>24.4</v>
      </c>
      <c r="H94" s="42">
        <v>95</v>
      </c>
      <c r="I94" s="42">
        <v>303.8</v>
      </c>
      <c r="J94" s="42">
        <v>130</v>
      </c>
      <c r="K94" s="43">
        <v>349.7</v>
      </c>
      <c r="L94" s="42">
        <v>366</v>
      </c>
      <c r="M94" s="42">
        <v>120</v>
      </c>
      <c r="N94" s="42">
        <v>7.7</v>
      </c>
      <c r="O94" s="42">
        <v>37244.931034216301</v>
      </c>
      <c r="P94" s="42">
        <v>9100.0847434554998</v>
      </c>
      <c r="Q94" s="42">
        <v>1201.0520569550899</v>
      </c>
      <c r="R94" s="42">
        <v>1049.3963836477999</v>
      </c>
      <c r="S94" s="42">
        <v>441.40547510373398</v>
      </c>
      <c r="T94" s="42">
        <v>665.00684207818904</v>
      </c>
      <c r="U94" s="42">
        <v>361.68591891891901</v>
      </c>
      <c r="V94" s="42">
        <v>707.12664547206202</v>
      </c>
      <c r="W94" s="42">
        <v>1168.17252581665</v>
      </c>
      <c r="X94" s="42">
        <v>344.13729770992398</v>
      </c>
      <c r="Y94" s="42">
        <v>516.96799118387901</v>
      </c>
      <c r="Z94" s="42">
        <v>251.81740570175401</v>
      </c>
      <c r="AA94" s="42">
        <v>0</v>
      </c>
      <c r="AB94" s="42">
        <v>31.822426358943201</v>
      </c>
      <c r="AC94" s="42">
        <v>5829.2</v>
      </c>
      <c r="AD94" s="42">
        <v>527.1</v>
      </c>
      <c r="AE94" s="42">
        <v>334</v>
      </c>
      <c r="AF94" s="42">
        <v>401</v>
      </c>
      <c r="AG94" s="42">
        <v>17.9547525053143</v>
      </c>
      <c r="AH94" s="42">
        <v>12.6784087458245</v>
      </c>
      <c r="AI94" s="44">
        <v>2209</v>
      </c>
    </row>
  </sheetData>
  <mergeCells count="13">
    <mergeCell ref="O2:AA2"/>
    <mergeCell ref="AC2:AD2"/>
    <mergeCell ref="AE2:AH2"/>
    <mergeCell ref="B2:C2"/>
    <mergeCell ref="D2:E2"/>
    <mergeCell ref="F2:G2"/>
    <mergeCell ref="H2:J2"/>
    <mergeCell ref="L2:M2"/>
    <mergeCell ref="B1:J1"/>
    <mergeCell ref="L1:N1"/>
    <mergeCell ref="O1:AA1"/>
    <mergeCell ref="AC1:AD1"/>
    <mergeCell ref="AE1:A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82" sqref="A82"/>
      <selection pane="bottomRight" activeCell="A16" sqref="A16:A17"/>
    </sheetView>
  </sheetViews>
  <sheetFormatPr defaultRowHeight="15" x14ac:dyDescent="0.25"/>
  <cols>
    <col min="1" max="1" width="18.7109375" customWidth="1"/>
    <col min="2" max="1025" width="8.7109375" customWidth="1"/>
  </cols>
  <sheetData>
    <row r="1" spans="1:35" ht="15" customHeight="1" x14ac:dyDescent="0.25">
      <c r="A1" s="23"/>
      <c r="B1" s="7" t="s">
        <v>97</v>
      </c>
      <c r="C1" s="7"/>
      <c r="D1" s="7"/>
      <c r="E1" s="7"/>
      <c r="F1" s="7"/>
      <c r="G1" s="7"/>
      <c r="H1" s="7"/>
      <c r="I1" s="7"/>
      <c r="J1" s="7"/>
      <c r="K1" s="24" t="s">
        <v>95</v>
      </c>
      <c r="L1" s="6" t="s">
        <v>98</v>
      </c>
      <c r="M1" s="6"/>
      <c r="N1" s="6"/>
      <c r="O1" s="5" t="s">
        <v>88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5" t="s">
        <v>99</v>
      </c>
      <c r="AC1" s="4" t="s">
        <v>100</v>
      </c>
      <c r="AD1" s="4"/>
      <c r="AE1" s="3" t="s">
        <v>101</v>
      </c>
      <c r="AF1" s="3"/>
      <c r="AG1" s="3"/>
      <c r="AH1" s="3"/>
      <c r="AI1" s="3"/>
    </row>
    <row r="2" spans="1:35" ht="36" customHeight="1" x14ac:dyDescent="0.25">
      <c r="A2" s="23"/>
      <c r="B2" s="2" t="s">
        <v>102</v>
      </c>
      <c r="C2" s="2"/>
      <c r="D2" s="1" t="s">
        <v>103</v>
      </c>
      <c r="E2" s="1"/>
      <c r="F2" s="2" t="s">
        <v>104</v>
      </c>
      <c r="G2" s="2"/>
      <c r="H2" s="2" t="s">
        <v>105</v>
      </c>
      <c r="I2" s="2"/>
      <c r="J2" s="2"/>
      <c r="K2" s="27" t="s">
        <v>106</v>
      </c>
      <c r="L2" s="1" t="s">
        <v>107</v>
      </c>
      <c r="M2" s="1"/>
      <c r="N2" s="27" t="s">
        <v>108</v>
      </c>
      <c r="O2" s="2" t="s">
        <v>91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7" t="s">
        <v>109</v>
      </c>
      <c r="AC2" s="1" t="s">
        <v>110</v>
      </c>
      <c r="AD2" s="1"/>
      <c r="AE2" s="2" t="s">
        <v>111</v>
      </c>
      <c r="AF2" s="2"/>
      <c r="AG2" s="2"/>
      <c r="AH2" s="2"/>
      <c r="AI2" s="27" t="s">
        <v>112</v>
      </c>
    </row>
    <row r="3" spans="1:35" ht="56.25" customHeight="1" x14ac:dyDescent="0.25">
      <c r="A3" s="28"/>
      <c r="B3" s="29" t="s">
        <v>113</v>
      </c>
      <c r="C3" s="29" t="s">
        <v>114</v>
      </c>
      <c r="D3" s="29" t="s">
        <v>115</v>
      </c>
      <c r="E3" s="29" t="s">
        <v>116</v>
      </c>
      <c r="F3" s="29" t="s">
        <v>117</v>
      </c>
      <c r="G3" s="29" t="s">
        <v>118</v>
      </c>
      <c r="H3" s="29" t="s">
        <v>119</v>
      </c>
      <c r="I3" s="29" t="s">
        <v>164</v>
      </c>
      <c r="J3" s="29" t="s">
        <v>121</v>
      </c>
      <c r="K3" s="29" t="s">
        <v>5</v>
      </c>
      <c r="L3" s="29" t="s">
        <v>122</v>
      </c>
      <c r="M3" s="29" t="s">
        <v>123</v>
      </c>
      <c r="N3" s="29" t="s">
        <v>167</v>
      </c>
      <c r="O3" s="16" t="s">
        <v>125</v>
      </c>
      <c r="P3" s="16" t="s">
        <v>155</v>
      </c>
      <c r="Q3" s="16" t="s">
        <v>156</v>
      </c>
      <c r="R3" s="16" t="s">
        <v>157</v>
      </c>
      <c r="S3" s="16" t="s">
        <v>129</v>
      </c>
      <c r="T3" s="16" t="s">
        <v>158</v>
      </c>
      <c r="U3" s="16" t="s">
        <v>159</v>
      </c>
      <c r="V3" s="16" t="s">
        <v>160</v>
      </c>
      <c r="W3" s="16" t="s">
        <v>161</v>
      </c>
      <c r="X3" s="16" t="s">
        <v>95</v>
      </c>
      <c r="Y3" s="16" t="s">
        <v>131</v>
      </c>
      <c r="Z3" s="16" t="s">
        <v>162</v>
      </c>
      <c r="AA3" s="16" t="s">
        <v>163</v>
      </c>
      <c r="AB3" s="29" t="s">
        <v>133</v>
      </c>
      <c r="AC3" s="29" t="s">
        <v>165</v>
      </c>
      <c r="AD3" s="29" t="s">
        <v>166</v>
      </c>
      <c r="AE3" s="29" t="s">
        <v>136</v>
      </c>
      <c r="AF3" s="29" t="s">
        <v>137</v>
      </c>
      <c r="AG3" s="29" t="s">
        <v>138</v>
      </c>
      <c r="AH3" s="29" t="s">
        <v>139</v>
      </c>
      <c r="AI3" s="29" t="s">
        <v>140</v>
      </c>
    </row>
    <row r="4" spans="1:35" x14ac:dyDescent="0.25">
      <c r="A4" s="13" t="s">
        <v>6</v>
      </c>
      <c r="B4" s="27">
        <f>('исходные данные'!B4)^(1/4)</f>
        <v>3.5576697241083797</v>
      </c>
      <c r="C4" s="27">
        <f>('исходные данные'!C4)^(1/4)</f>
        <v>7.1642450027238604</v>
      </c>
      <c r="D4" s="27">
        <f>('исходные данные'!D4)^(1/4)</f>
        <v>2.1067672401654693</v>
      </c>
      <c r="E4" s="27">
        <f>'исходные данные'!E4</f>
        <v>24</v>
      </c>
      <c r="F4" s="27">
        <f>'исходные данные'!F4</f>
        <v>75.599999999999994</v>
      </c>
      <c r="G4" s="27">
        <f>'исходные данные'!G4</f>
        <v>24.4</v>
      </c>
      <c r="H4" s="27">
        <f>('исходные данные'!H4)^(1/4)</f>
        <v>3.1219856413521447</v>
      </c>
      <c r="I4" s="27">
        <f>('исходные данные'!I4)^(1/4)</f>
        <v>4.1749083148237194</v>
      </c>
      <c r="J4" s="27">
        <f>('исходные данные'!J4)^(1/4)</f>
        <v>3.3766483753851806</v>
      </c>
      <c r="K4" s="27">
        <f>('исходные данные'!K4)^(1/4)</f>
        <v>4.3243805773506594</v>
      </c>
      <c r="L4" s="27">
        <f>('исходные данные'!L4)^(1/4)</f>
        <v>4.3739143189720791</v>
      </c>
      <c r="M4" s="27">
        <f>('исходные данные'!M4)^(1/4)</f>
        <v>3.3097509196468731</v>
      </c>
      <c r="N4" s="27">
        <f>('исходные данные'!N4)^(1/4)</f>
        <v>1.6657993231786119</v>
      </c>
      <c r="O4" s="27">
        <f>('исходные данные'!O4)^(1/4)</f>
        <v>4.1553661176166612</v>
      </c>
      <c r="P4" s="27">
        <f>('исходные данные'!P4)^(1/4)</f>
        <v>9.7670038556897047</v>
      </c>
      <c r="Q4" s="27">
        <f>('исходные данные'!Q4)^(1/4)</f>
        <v>5.8869514996079166</v>
      </c>
      <c r="R4" s="27">
        <f>('исходные данные'!R4)^(1/4)</f>
        <v>5.6916068162285498</v>
      </c>
      <c r="S4" s="27">
        <f>('исходные данные'!S4)^(1/4)</f>
        <v>4.5836286881724506</v>
      </c>
      <c r="T4" s="27">
        <f>('исходные данные'!T4)^(1/4)</f>
        <v>5.0781617321940375</v>
      </c>
      <c r="U4" s="27">
        <f>('исходные данные'!U4)^(1/4)</f>
        <v>4.3609680039848246</v>
      </c>
      <c r="V4" s="27">
        <f>('исходные данные'!V4)^(1/4)</f>
        <v>5.1567289041183404</v>
      </c>
      <c r="W4" s="27">
        <f>('исходные данные'!W4)^(1/4)</f>
        <v>5.8462414392074642</v>
      </c>
      <c r="X4" s="27">
        <f>('исходные данные'!X4)^(1/4)</f>
        <v>4.3070799760339131</v>
      </c>
      <c r="Y4" s="27">
        <f>('исходные данные'!Y4)^(1/4)</f>
        <v>4.7683257143202225</v>
      </c>
      <c r="Z4" s="27">
        <f>('исходные данные'!Z4)^(1/4)</f>
        <v>3.9835606741208842</v>
      </c>
      <c r="AA4" s="27">
        <f>('исходные данные'!AA4)^(1/4)</f>
        <v>0</v>
      </c>
      <c r="AB4" s="27">
        <f>('исходные данные'!AB4)^(1/4)</f>
        <v>2.3751077815452635</v>
      </c>
      <c r="AC4" s="27">
        <f>('исходные данные'!AC4)^(1/4)</f>
        <v>8.7378027998574836</v>
      </c>
      <c r="AD4" s="27">
        <f>('исходные данные'!AD4)^(1/4)</f>
        <v>4.7915194351473556</v>
      </c>
      <c r="AE4" s="27">
        <f>('исходные данные'!AE4)^(1/2)</f>
        <v>18.275666882497067</v>
      </c>
      <c r="AF4" s="27">
        <f>('исходные данные'!AF4)^(1/4)</f>
        <v>4.4749284233941422</v>
      </c>
      <c r="AG4" s="27">
        <f>('исходные данные'!AG4)^(1/4)</f>
        <v>2.0584714871454204</v>
      </c>
      <c r="AH4" s="27">
        <f>('исходные данные'!AH4)^(1/4)</f>
        <v>1.8869751777901695</v>
      </c>
      <c r="AI4" s="27">
        <f>'исходные данные'!AI4</f>
        <v>2209</v>
      </c>
    </row>
    <row r="5" spans="1:35" x14ac:dyDescent="0.25">
      <c r="A5" s="13" t="s">
        <v>7</v>
      </c>
      <c r="B5" s="27">
        <f>('исходные данные'!B5)^(1/4)</f>
        <v>2.2816147864896363</v>
      </c>
      <c r="C5" s="27">
        <f>('исходные данные'!C5)^(1/4)</f>
        <v>6.2746561141504662</v>
      </c>
      <c r="D5" s="27">
        <f>('исходные данные'!D5)^(1/4)</f>
        <v>2.0123844926512722</v>
      </c>
      <c r="E5" s="27">
        <f>'исходные данные'!E5</f>
        <v>26.6</v>
      </c>
      <c r="F5" s="27">
        <f>'исходные данные'!F5</f>
        <v>67.099999999999994</v>
      </c>
      <c r="G5" s="27">
        <f>'исходные данные'!G5</f>
        <v>32.9</v>
      </c>
      <c r="H5" s="27">
        <f>('исходные данные'!H5)^(1/4)</f>
        <v>3.302833952022977</v>
      </c>
      <c r="I5" s="27">
        <f>('исходные данные'!I5)^(1/4)</f>
        <v>3.2789852156684836</v>
      </c>
      <c r="J5" s="27">
        <f>('исходные данные'!J5)^(1/4)</f>
        <v>5.151019153802789</v>
      </c>
      <c r="K5" s="27">
        <f>('исходные данные'!K5)^(1/4)</f>
        <v>3.987358163915883</v>
      </c>
      <c r="L5" s="27">
        <f>('исходные данные'!L5)^(1/4)</f>
        <v>3.5948362943700354</v>
      </c>
      <c r="M5" s="27">
        <f>('исходные данные'!M5)^(1/4)</f>
        <v>3.0800702882410227</v>
      </c>
      <c r="N5" s="27">
        <f>('исходные данные'!N5)^(1/4)</f>
        <v>1.4953487812212205</v>
      </c>
      <c r="O5" s="27">
        <f>('исходные данные'!O5)^(1/4)</f>
        <v>5.7476023030680272</v>
      </c>
      <c r="P5" s="27">
        <f>('исходные данные'!P5)^(1/4)</f>
        <v>7.4981567807525051</v>
      </c>
      <c r="Q5" s="27">
        <f>('исходные данные'!Q5)^(1/4)</f>
        <v>5.8407955819505224</v>
      </c>
      <c r="R5" s="27">
        <f>('исходные данные'!R5)^(1/4)</f>
        <v>5.9278954716853782</v>
      </c>
      <c r="S5" s="27">
        <f>('исходные данные'!S5)^(1/4)</f>
        <v>5.5110937463640743</v>
      </c>
      <c r="T5" s="27">
        <f>('исходные данные'!T5)^(1/4)</f>
        <v>5.8026251976414667</v>
      </c>
      <c r="U5" s="27">
        <f>('исходные данные'!U5)^(1/4)</f>
        <v>4.6098403900873226</v>
      </c>
      <c r="V5" s="27">
        <f>('исходные данные'!V5)^(1/4)</f>
        <v>5.4949038408699646</v>
      </c>
      <c r="W5" s="27">
        <f>('исходные данные'!W5)^(1/4)</f>
        <v>5.8207175977207761</v>
      </c>
      <c r="X5" s="27">
        <f>('исходные данные'!X5)^(1/4)</f>
        <v>4.1210632367687516</v>
      </c>
      <c r="Y5" s="27">
        <f>('исходные данные'!Y5)^(1/4)</f>
        <v>4.760016388703491</v>
      </c>
      <c r="Z5" s="27">
        <f>('исходные данные'!Z5)^(1/4)</f>
        <v>4.244075480586357</v>
      </c>
      <c r="AA5" s="27">
        <f>('исходные данные'!AA5)^(1/4)</f>
        <v>0</v>
      </c>
      <c r="AB5" s="27">
        <f>('исходные данные'!AB5)^(1/4)</f>
        <v>2.2152741352323599</v>
      </c>
      <c r="AC5" s="27">
        <f>('исходные данные'!AC5)^(1/4)</f>
        <v>6.5864156686731539</v>
      </c>
      <c r="AD5" s="27">
        <f>('исходные данные'!AD5)^(1/4)</f>
        <v>4.8299166297166813</v>
      </c>
      <c r="AE5" s="27">
        <f>('исходные данные'!AE5)^(1/2)</f>
        <v>11.61895003862225</v>
      </c>
      <c r="AF5" s="27">
        <f>('исходные данные'!AF5)^(1/4)</f>
        <v>4.9554069777988321</v>
      </c>
      <c r="AG5" s="27">
        <f>('исходные данные'!AG5)^(1/4)</f>
        <v>1.9877598418644478</v>
      </c>
      <c r="AH5" s="27">
        <f>('исходные данные'!AH5)^(1/4)</f>
        <v>1.7666654173166148</v>
      </c>
      <c r="AI5" s="27">
        <f>'исходные данные'!AI5</f>
        <v>1019</v>
      </c>
    </row>
    <row r="6" spans="1:35" x14ac:dyDescent="0.25">
      <c r="A6" s="13" t="s">
        <v>8</v>
      </c>
      <c r="B6" s="27">
        <f>('исходные данные'!B6)^(1/4)</f>
        <v>2.4305600579078006</v>
      </c>
      <c r="C6" s="27">
        <f>('исходные данные'!C6)^(1/4)</f>
        <v>5.9170454372218897</v>
      </c>
      <c r="D6" s="27">
        <f>('исходные данные'!D6)^(1/4)</f>
        <v>2.0215250056184093</v>
      </c>
      <c r="E6" s="27">
        <f>'исходные данные'!E6</f>
        <v>26.9</v>
      </c>
      <c r="F6" s="27">
        <f>'исходные данные'!F6</f>
        <v>69.900000000000006</v>
      </c>
      <c r="G6" s="27">
        <f>'исходные данные'!G6</f>
        <v>30.1</v>
      </c>
      <c r="H6" s="27">
        <f>('исходные данные'!H6)^(1/4)</f>
        <v>3.5676213450081629</v>
      </c>
      <c r="I6" s="27">
        <f>('исходные данные'!I6)^(1/4)</f>
        <v>3.1219856413521447</v>
      </c>
      <c r="J6" s="27">
        <f>('исходные данные'!J6)^(1/4)</f>
        <v>4.185858988061498</v>
      </c>
      <c r="K6" s="27">
        <f>('исходные данные'!K6)^(1/4)</f>
        <v>3.6532704907273188</v>
      </c>
      <c r="L6" s="27">
        <f>('исходные данные'!L6)^(1/4)</f>
        <v>2.7355647997347612</v>
      </c>
      <c r="M6" s="27">
        <f>('исходные данные'!M6)^(1/4)</f>
        <v>2.7831576837137404</v>
      </c>
      <c r="N6" s="27">
        <f>('исходные данные'!N6)^(1/4)</f>
        <v>2.0154451623197245</v>
      </c>
      <c r="O6" s="27">
        <f>('исходные данные'!O6)^(1/4)</f>
        <v>5.1809991919627443</v>
      </c>
      <c r="P6" s="27">
        <f>('исходные данные'!P6)^(1/4)</f>
        <v>6.7033596709354768</v>
      </c>
      <c r="Q6" s="27">
        <f>('исходные данные'!Q6)^(1/4)</f>
        <v>5.0149380037823121</v>
      </c>
      <c r="R6" s="27">
        <f>('исходные данные'!R6)^(1/4)</f>
        <v>4.9287059559448148</v>
      </c>
      <c r="S6" s="27">
        <f>('исходные данные'!S6)^(1/4)</f>
        <v>4.6137887654190548</v>
      </c>
      <c r="T6" s="27">
        <f>('исходные данные'!T6)^(1/4)</f>
        <v>4.5518475964590612</v>
      </c>
      <c r="U6" s="27">
        <f>('исходные данные'!U6)^(1/4)</f>
        <v>4.8229239507998658</v>
      </c>
      <c r="V6" s="27">
        <f>('исходные данные'!V6)^(1/4)</f>
        <v>5.1732409980007059</v>
      </c>
      <c r="W6" s="27">
        <f>('исходные данные'!W6)^(1/4)</f>
        <v>5.1957583203068021</v>
      </c>
      <c r="X6" s="27">
        <f>('исходные данные'!X6)^(1/4)</f>
        <v>4.005533643172126</v>
      </c>
      <c r="Y6" s="27">
        <f>('исходные данные'!Y6)^(1/4)</f>
        <v>4.2625333658635336</v>
      </c>
      <c r="Z6" s="27">
        <f>('исходные данные'!Z6)^(1/4)</f>
        <v>3.9038936997774556</v>
      </c>
      <c r="AA6" s="27">
        <f>('исходные данные'!AA6)^(1/4)</f>
        <v>0</v>
      </c>
      <c r="AB6" s="27">
        <f>('исходные данные'!AB6)^(1/4)</f>
        <v>2.0749685227945651</v>
      </c>
      <c r="AC6" s="27">
        <f>('исходные данные'!AC6)^(1/4)</f>
        <v>3.1787504562729203</v>
      </c>
      <c r="AD6" s="27">
        <f>('исходные данные'!AD6)^(1/4)</f>
        <v>3.9759559488116438</v>
      </c>
      <c r="AE6" s="27">
        <f>('исходные данные'!AE6)^(1/2)</f>
        <v>13.490737563232042</v>
      </c>
      <c r="AF6" s="27">
        <f>('исходные данные'!AF6)^(1/4)</f>
        <v>5.3116355258368175</v>
      </c>
      <c r="AG6" s="27">
        <f>('исходные данные'!AG6)^(1/4)</f>
        <v>1.6460981359010842</v>
      </c>
      <c r="AH6" s="27">
        <f>('исходные данные'!AH6)^(1/4)</f>
        <v>1.7347058394904924</v>
      </c>
      <c r="AI6" s="27">
        <f>'исходные данные'!AI6</f>
        <v>1409</v>
      </c>
    </row>
    <row r="7" spans="1:35" x14ac:dyDescent="0.25">
      <c r="A7" s="13" t="s">
        <v>9</v>
      </c>
      <c r="B7" s="27">
        <f>('исходные данные'!B7)^(1/4)</f>
        <v>2.3225937190357833</v>
      </c>
      <c r="C7" s="27">
        <f>('исходные данные'!C7)^(1/4)</f>
        <v>6.1138480981173418</v>
      </c>
      <c r="D7" s="27">
        <f>('исходные данные'!D7)^(1/4)</f>
        <v>2.0031177023699271</v>
      </c>
      <c r="E7" s="27">
        <f>'исходные данные'!E7</f>
        <v>28.5</v>
      </c>
      <c r="F7" s="27">
        <f>'исходные данные'!F7</f>
        <v>77.900000000000006</v>
      </c>
      <c r="G7" s="27">
        <f>'исходные данные'!G7</f>
        <v>22.1</v>
      </c>
      <c r="H7" s="27">
        <f>('исходные данные'!H7)^(1/4)</f>
        <v>2.9329720876685186</v>
      </c>
      <c r="I7" s="27">
        <f>('исходные данные'!I7)^(1/4)</f>
        <v>3.2064077298403428</v>
      </c>
      <c r="J7" s="27">
        <f>('исходные данные'!J7)^(1/4)</f>
        <v>4.281390285856145</v>
      </c>
      <c r="K7" s="27">
        <f>('исходные данные'!K7)^(1/4)</f>
        <v>3.8064186946067458</v>
      </c>
      <c r="L7" s="27">
        <f>('исходные данные'!L7)^(1/4)</f>
        <v>3.940072930322486</v>
      </c>
      <c r="M7" s="27">
        <f>('исходные данные'!M7)^(1/4)</f>
        <v>2.4828237961983883</v>
      </c>
      <c r="N7" s="27">
        <f>('исходные данные'!N7)^(1/4)</f>
        <v>1.7602234735867868</v>
      </c>
      <c r="O7" s="27">
        <f>('исходные данные'!O7)^(1/4)</f>
        <v>4.6422024361417433</v>
      </c>
      <c r="P7" s="27">
        <f>('исходные данные'!P7)^(1/4)</f>
        <v>5.2729388978707554</v>
      </c>
      <c r="Q7" s="27">
        <f>('исходные данные'!Q7)^(1/4)</f>
        <v>5.1232431119560138</v>
      </c>
      <c r="R7" s="27">
        <f>('исходные данные'!R7)^(1/4)</f>
        <v>5.4166491170250692</v>
      </c>
      <c r="S7" s="27">
        <f>('исходные данные'!S7)^(1/4)</f>
        <v>3.9998241741095097</v>
      </c>
      <c r="T7" s="27">
        <f>('исходные данные'!T7)^(1/4)</f>
        <v>4.7097318925099385</v>
      </c>
      <c r="U7" s="27">
        <f>('исходные данные'!U7)^(1/4)</f>
        <v>3.8487912050953978</v>
      </c>
      <c r="V7" s="27">
        <f>('исходные данные'!V7)^(1/4)</f>
        <v>5.0657933878126196</v>
      </c>
      <c r="W7" s="27">
        <f>('исходные данные'!W7)^(1/4)</f>
        <v>5.123527613381607</v>
      </c>
      <c r="X7" s="27">
        <f>('исходные данные'!X7)^(1/4)</f>
        <v>3.9063387435869492</v>
      </c>
      <c r="Y7" s="27">
        <f>('исходные данные'!Y7)^(1/4)</f>
        <v>4.6181212191977377</v>
      </c>
      <c r="Z7" s="27">
        <f>('исходные данные'!Z7)^(1/4)</f>
        <v>4.4910688261116709</v>
      </c>
      <c r="AA7" s="27">
        <f>('исходные данные'!AA7)^(1/4)</f>
        <v>0</v>
      </c>
      <c r="AB7" s="27">
        <f>('исходные данные'!AB7)^(1/4)</f>
        <v>2.2485737635527303</v>
      </c>
      <c r="AC7" s="27">
        <f>('исходные данные'!AC7)^(1/4)</f>
        <v>4.3391439690061828</v>
      </c>
      <c r="AD7" s="27">
        <f>('исходные данные'!AD7)^(1/4)</f>
        <v>4.2158719017918882</v>
      </c>
      <c r="AE7" s="27">
        <f>('исходные данные'!AE7)^(1/2)</f>
        <v>11.661903789690601</v>
      </c>
      <c r="AF7" s="27">
        <f>('исходные данные'!AF7)^(1/4)</f>
        <v>6.2098018462200288</v>
      </c>
      <c r="AG7" s="27">
        <f>('исходные данные'!AG7)^(1/4)</f>
        <v>2.5705012210964466</v>
      </c>
      <c r="AH7" s="27">
        <f>('исходные данные'!AH7)^(1/4)</f>
        <v>2.0442443793979654</v>
      </c>
      <c r="AI7" s="27">
        <f>'исходные данные'!AI7</f>
        <v>1523</v>
      </c>
    </row>
    <row r="8" spans="1:35" x14ac:dyDescent="0.25">
      <c r="A8" s="13" t="s">
        <v>10</v>
      </c>
      <c r="B8" s="27">
        <f>('исходные данные'!B8)^(1/4)</f>
        <v>2.6879279654178565</v>
      </c>
      <c r="C8" s="27">
        <f>('исходные данные'!C8)^(1/4)</f>
        <v>6.9502744037237667</v>
      </c>
      <c r="D8" s="27">
        <f>('исходные данные'!D8)^(1/4)</f>
        <v>1.9712614858372011</v>
      </c>
      <c r="E8" s="27">
        <f>'исходные данные'!E8</f>
        <v>28.1</v>
      </c>
      <c r="F8" s="27">
        <f>'исходные данные'!F8</f>
        <v>67.099999999999994</v>
      </c>
      <c r="G8" s="27">
        <f>'исходные данные'!G8</f>
        <v>32.9</v>
      </c>
      <c r="H8" s="27">
        <f>('исходные данные'!H8)^(1/4)</f>
        <v>3.4212132220485216</v>
      </c>
      <c r="I8" s="27">
        <f>('исходные данные'!I8)^(1/4)</f>
        <v>3.9866520859572208</v>
      </c>
      <c r="J8" s="27">
        <f>('исходные данные'!J8)^(1/4)</f>
        <v>4.2524276972131023</v>
      </c>
      <c r="K8" s="27">
        <f>('исходные данные'!K8)^(1/4)</f>
        <v>4.3913473028782875</v>
      </c>
      <c r="L8" s="27">
        <f>('исходные данные'!L8)^(1/4)</f>
        <v>4.9242980521049171</v>
      </c>
      <c r="M8" s="27">
        <f>('исходные данные'!M8)^(1/4)</f>
        <v>3.2010858729436791</v>
      </c>
      <c r="N8" s="27">
        <f>('исходные данные'!N8)^(1/4)</f>
        <v>1.876529608701073</v>
      </c>
      <c r="O8" s="27">
        <f>('исходные данные'!O8)^(1/4)</f>
        <v>5.3717099124053291</v>
      </c>
      <c r="P8" s="27">
        <f>('исходные данные'!P8)^(1/4)</f>
        <v>6.0833524048180685</v>
      </c>
      <c r="Q8" s="27">
        <f>('исходные данные'!Q8)^(1/4)</f>
        <v>5.4053065596728871</v>
      </c>
      <c r="R8" s="27">
        <f>('исходные данные'!R8)^(1/4)</f>
        <v>5.2798687120232168</v>
      </c>
      <c r="S8" s="27">
        <f>('исходные данные'!S8)^(1/4)</f>
        <v>5.4023067039287129</v>
      </c>
      <c r="T8" s="27">
        <f>('исходные данные'!T8)^(1/4)</f>
        <v>5.1326505271286038</v>
      </c>
      <c r="U8" s="27">
        <f>('исходные данные'!U8)^(1/4)</f>
        <v>4.6612957816538136</v>
      </c>
      <c r="V8" s="27">
        <f>('исходные данные'!V8)^(1/4)</f>
        <v>5.2088230929011621</v>
      </c>
      <c r="W8" s="27">
        <f>('исходные данные'!W8)^(1/4)</f>
        <v>6.5085726479972541</v>
      </c>
      <c r="X8" s="27">
        <f>('исходные данные'!X8)^(1/4)</f>
        <v>4.3820952382592901</v>
      </c>
      <c r="Y8" s="27">
        <f>('исходные данные'!Y8)^(1/4)</f>
        <v>4.3877519886843617</v>
      </c>
      <c r="Z8" s="27">
        <f>('исходные данные'!Z8)^(1/4)</f>
        <v>4.1541513339420346</v>
      </c>
      <c r="AA8" s="27">
        <f>('исходные данные'!AA8)^(1/4)</f>
        <v>0</v>
      </c>
      <c r="AB8" s="27">
        <f>('исходные данные'!AB8)^(1/4)</f>
        <v>2.2382734703051703</v>
      </c>
      <c r="AC8" s="27">
        <f>('исходные данные'!AC8)^(1/4)</f>
        <v>5.1965087751020134</v>
      </c>
      <c r="AD8" s="27">
        <f>('исходные данные'!AD8)^(1/4)</f>
        <v>5.0045936655926582</v>
      </c>
      <c r="AE8" s="27">
        <f>('исходные данные'!AE8)^(1/2)</f>
        <v>13.341664064126334</v>
      </c>
      <c r="AF8" s="27">
        <f>('исходные данные'!AF8)^(1/4)</f>
        <v>4.0498419064028566</v>
      </c>
      <c r="AG8" s="27">
        <f>('исходные данные'!AG8)^(1/4)</f>
        <v>1.3253518016869257</v>
      </c>
      <c r="AH8" s="27">
        <f>('исходные данные'!AH8)^(1/4)</f>
        <v>1.5333647538219091</v>
      </c>
      <c r="AI8" s="27">
        <f>'исходные данные'!AI8</f>
        <v>1685</v>
      </c>
    </row>
    <row r="9" spans="1:35" x14ac:dyDescent="0.25">
      <c r="A9" s="13" t="s">
        <v>11</v>
      </c>
      <c r="B9" s="27">
        <f>('исходные данные'!B9)^(1/4)</f>
        <v>2.1508169151483236</v>
      </c>
      <c r="C9" s="27">
        <f>('исходные данные'!C9)^(1/4)</f>
        <v>5.6648474856545734</v>
      </c>
      <c r="D9" s="27">
        <f>('исходные данные'!D9)^(1/4)</f>
        <v>2</v>
      </c>
      <c r="E9" s="27">
        <f>'исходные данные'!E9</f>
        <v>28.1</v>
      </c>
      <c r="F9" s="27">
        <f>'исходные данные'!F9</f>
        <v>81.3</v>
      </c>
      <c r="G9" s="27">
        <f>'исходные данные'!G9</f>
        <v>18.7</v>
      </c>
      <c r="H9" s="27">
        <f>('исходные данные'!H9)^(1/4)</f>
        <v>3.4641016151377548</v>
      </c>
      <c r="I9" s="27">
        <f>('исходные данные'!I9)^(1/4)</f>
        <v>3.1153921818674357</v>
      </c>
      <c r="J9" s="27">
        <f>('исходные данные'!J9)^(1/4)</f>
        <v>4.2718014456309481</v>
      </c>
      <c r="K9" s="27">
        <f>('исходные данные'!K9)^(1/4)</f>
        <v>3.5542726390451977</v>
      </c>
      <c r="L9" s="27">
        <f>('исходные данные'!L9)^(1/4)</f>
        <v>4.1195342878142354</v>
      </c>
      <c r="M9" s="27">
        <f>('исходные данные'!M9)^(1/4)</f>
        <v>2.4322992790977871</v>
      </c>
      <c r="N9" s="27">
        <f>('исходные данные'!N9)^(1/4)</f>
        <v>1.1066819197003217</v>
      </c>
      <c r="O9" s="27">
        <f>('исходные данные'!O9)^(1/4)</f>
        <v>4.1494945007341277</v>
      </c>
      <c r="P9" s="27">
        <f>('исходные данные'!P9)^(1/4)</f>
        <v>5.1634797823123124</v>
      </c>
      <c r="Q9" s="27">
        <f>('исходные данные'!Q9)^(1/4)</f>
        <v>4.08575664337177</v>
      </c>
      <c r="R9" s="27">
        <f>('исходные данные'!R9)^(1/4)</f>
        <v>5.1104820131371991</v>
      </c>
      <c r="S9" s="27">
        <f>('исходные данные'!S9)^(1/4)</f>
        <v>3.677339054414305</v>
      </c>
      <c r="T9" s="27">
        <f>('исходные данные'!T9)^(1/4)</f>
        <v>4.5306294403895793</v>
      </c>
      <c r="U9" s="27">
        <f>('исходные данные'!U9)^(1/4)</f>
        <v>4.332323355023906</v>
      </c>
      <c r="V9" s="27">
        <f>('исходные данные'!V9)^(1/4)</f>
        <v>4.7799739366630112</v>
      </c>
      <c r="W9" s="27">
        <f>('исходные данные'!W9)^(1/4)</f>
        <v>5.2009220929041273</v>
      </c>
      <c r="X9" s="27">
        <f>('исходные данные'!X9)^(1/4)</f>
        <v>3.927053368800566</v>
      </c>
      <c r="Y9" s="27">
        <f>('исходные данные'!Y9)^(1/4)</f>
        <v>4.2889031031907123</v>
      </c>
      <c r="Z9" s="27">
        <f>('исходные данные'!Z9)^(1/4)</f>
        <v>3.8756545606510189</v>
      </c>
      <c r="AA9" s="27">
        <f>('исходные данные'!AA9)^(1/4)</f>
        <v>0</v>
      </c>
      <c r="AB9" s="27">
        <f>('исходные данные'!AB9)^(1/4)</f>
        <v>2.4249951218286712</v>
      </c>
      <c r="AC9" s="27">
        <f>('исходные данные'!AC9)^(1/4)</f>
        <v>2.7560935408532812</v>
      </c>
      <c r="AD9" s="27">
        <f>('исходные данные'!AD9)^(1/4)</f>
        <v>2.9944289453222894</v>
      </c>
      <c r="AE9" s="27">
        <f>('исходные данные'!AE9)^(1/2)</f>
        <v>15.588457268119896</v>
      </c>
      <c r="AF9" s="27">
        <f>('исходные данные'!AF9)^(1/4)</f>
        <v>4.5270190558378696</v>
      </c>
      <c r="AG9" s="27">
        <f>('исходные данные'!AG9)^(1/4)</f>
        <v>1.9976653656709407</v>
      </c>
      <c r="AH9" s="27">
        <f>('исходные данные'!AH9)^(1/4)</f>
        <v>1.6372677524362078</v>
      </c>
      <c r="AI9" s="27">
        <f>'исходные данные'!AI9</f>
        <v>1465</v>
      </c>
    </row>
    <row r="10" spans="1:35" x14ac:dyDescent="0.25">
      <c r="A10" s="13" t="s">
        <v>12</v>
      </c>
      <c r="B10" s="27">
        <f>('исходные данные'!B10)^(1/4)</f>
        <v>2.3364369509110388</v>
      </c>
      <c r="C10" s="27">
        <f>('исходные данные'!C10)^(1/4)</f>
        <v>5.6371402700728375</v>
      </c>
      <c r="D10" s="27">
        <f>('исходные данные'!D10)^(1/4)</f>
        <v>2.0031177023699271</v>
      </c>
      <c r="E10" s="27">
        <f>'исходные данные'!E10</f>
        <v>27.3</v>
      </c>
      <c r="F10" s="27">
        <f>'исходные данные'!F10</f>
        <v>76.099999999999994</v>
      </c>
      <c r="G10" s="27">
        <f>'исходные данные'!G10</f>
        <v>23.9</v>
      </c>
      <c r="H10" s="27">
        <f>('исходные данные'!H10)^(1/4)</f>
        <v>3.2958732516891813</v>
      </c>
      <c r="I10" s="27">
        <f>('исходные данные'!I10)^(1/4)</f>
        <v>2.5577667785625904</v>
      </c>
      <c r="J10" s="27">
        <f>('исходные данные'!J10)^(1/4)</f>
        <v>4.232785473794876</v>
      </c>
      <c r="K10" s="27">
        <f>('исходные данные'!K10)^(1/4)</f>
        <v>3.5522553593510473</v>
      </c>
      <c r="L10" s="27">
        <f>('исходные данные'!L10)^(1/4)</f>
        <v>3.1857325005549697</v>
      </c>
      <c r="M10" s="27">
        <f>('исходные данные'!M10)^(1/4)</f>
        <v>2.2581008643532257</v>
      </c>
      <c r="N10" s="27">
        <f>('исходные данные'!N10)^(1/4)</f>
        <v>1.337480609952844</v>
      </c>
      <c r="O10" s="27">
        <f>('исходные данные'!O10)^(1/4)</f>
        <v>5.3967707489323287</v>
      </c>
      <c r="P10" s="27">
        <f>('исходные данные'!P10)^(1/4)</f>
        <v>5.9584489844267354</v>
      </c>
      <c r="Q10" s="27">
        <f>('исходные данные'!Q10)^(1/4)</f>
        <v>5.5214928797720555</v>
      </c>
      <c r="R10" s="27">
        <f>('исходные данные'!R10)^(1/4)</f>
        <v>4.8785582788414965</v>
      </c>
      <c r="S10" s="27">
        <f>('исходные данные'!S10)^(1/4)</f>
        <v>4.8874914147057149</v>
      </c>
      <c r="T10" s="27">
        <f>('исходные данные'!T10)^(1/4)</f>
        <v>4.9004608963778109</v>
      </c>
      <c r="U10" s="27">
        <f>('исходные данные'!U10)^(1/4)</f>
        <v>4.3188382314429159</v>
      </c>
      <c r="V10" s="27">
        <f>('исходные данные'!V10)^(1/4)</f>
        <v>4.7467190419465446</v>
      </c>
      <c r="W10" s="27">
        <f>('исходные данные'!W10)^(1/4)</f>
        <v>5.551676537591975</v>
      </c>
      <c r="X10" s="27">
        <f>('исходные данные'!X10)^(1/4)</f>
        <v>4.3729881985226058</v>
      </c>
      <c r="Y10" s="27">
        <f>('исходные данные'!Y10)^(1/4)</f>
        <v>4.9294897920168443</v>
      </c>
      <c r="Z10" s="27">
        <f>('исходные данные'!Z10)^(1/4)</f>
        <v>4.5679451298569846</v>
      </c>
      <c r="AA10" s="27">
        <f>('исходные данные'!AA10)^(1/4)</f>
        <v>0</v>
      </c>
      <c r="AB10" s="27">
        <f>('исходные данные'!AB10)^(1/4)</f>
        <v>2.3076060216283678</v>
      </c>
      <c r="AC10" s="27">
        <f>('исходные данные'!AC10)^(1/4)</f>
        <v>3.6474833372683237</v>
      </c>
      <c r="AD10" s="27">
        <f>('исходные данные'!AD10)^(1/4)</f>
        <v>4.243622439050573</v>
      </c>
      <c r="AE10" s="27">
        <f>('исходные данные'!AE10)^(1/2)</f>
        <v>14.422205101855956</v>
      </c>
      <c r="AF10" s="27">
        <f>('исходные данные'!AF10)^(1/4)</f>
        <v>5.0762385142396775</v>
      </c>
      <c r="AG10" s="27">
        <f>('исходные данные'!AG10)^(1/4)</f>
        <v>2.9068657480589946</v>
      </c>
      <c r="AH10" s="27">
        <f>('исходные данные'!AH10)^(1/4)</f>
        <v>1.9982399040930687</v>
      </c>
      <c r="AI10" s="27">
        <f>'исходные данные'!AI10</f>
        <v>1804</v>
      </c>
    </row>
    <row r="11" spans="1:35" x14ac:dyDescent="0.25">
      <c r="A11" s="13" t="s">
        <v>13</v>
      </c>
      <c r="B11" s="27">
        <f>('исходные данные'!B11)^(1/4)</f>
        <v>2.7854740882852118</v>
      </c>
      <c r="C11" s="27">
        <f>('исходные данные'!C11)^(1/4)</f>
        <v>5.0521775539068736</v>
      </c>
      <c r="D11" s="27">
        <f>('исходные данные'!D11)^(1/4)</f>
        <v>2.0540215729017546</v>
      </c>
      <c r="E11" s="27">
        <f>'исходные данные'!E11</f>
        <v>27.1</v>
      </c>
      <c r="F11" s="27">
        <f>'исходные данные'!F11</f>
        <v>71.5</v>
      </c>
      <c r="G11" s="27">
        <f>'исходные данные'!G11</f>
        <v>28.5</v>
      </c>
      <c r="H11" s="27">
        <f>('исходные данные'!H11)^(1/4)</f>
        <v>3.4820045452270936</v>
      </c>
      <c r="I11" s="27">
        <f>('исходные данные'!I11)^(1/4)</f>
        <v>2.7912399524786435</v>
      </c>
      <c r="J11" s="27">
        <f>('исходные данные'!J11)^(1/4)</f>
        <v>3.3959626904120714</v>
      </c>
      <c r="K11" s="27">
        <f>('исходные данные'!K11)^(1/4)</f>
        <v>3.0833760380443436</v>
      </c>
      <c r="L11" s="27">
        <f>('исходные данные'!L11)^(1/4)</f>
        <v>2.1899387030948421</v>
      </c>
      <c r="M11" s="27">
        <f>('исходные данные'!M11)^(1/4)</f>
        <v>2.2360679774997898</v>
      </c>
      <c r="N11" s="27">
        <f>('исходные данные'!N11)^(1/4)</f>
        <v>1.158292185288269</v>
      </c>
      <c r="O11" s="27">
        <f>('исходные данные'!O11)^(1/4)</f>
        <v>4.7061705464960104</v>
      </c>
      <c r="P11" s="27">
        <f>('исходные данные'!P11)^(1/4)</f>
        <v>5.3183914574987705</v>
      </c>
      <c r="Q11" s="27">
        <f>('исходные данные'!Q11)^(1/4)</f>
        <v>5.0323884289567946</v>
      </c>
      <c r="R11" s="27">
        <f>('исходные данные'!R11)^(1/4)</f>
        <v>5.7209057798771576</v>
      </c>
      <c r="S11" s="27">
        <f>('исходные данные'!S11)^(1/4)</f>
        <v>4.9074962892930341</v>
      </c>
      <c r="T11" s="27">
        <f>('исходные данные'!T11)^(1/4)</f>
        <v>4.5615871538209793</v>
      </c>
      <c r="U11" s="27">
        <f>('исходные данные'!U11)^(1/4)</f>
        <v>4.4715279000179367</v>
      </c>
      <c r="V11" s="27">
        <f>('исходные данные'!V11)^(1/4)</f>
        <v>4.8470895352467762</v>
      </c>
      <c r="W11" s="27">
        <f>('исходные данные'!W11)^(1/4)</f>
        <v>5.5772596995450296</v>
      </c>
      <c r="X11" s="27">
        <f>('исходные данные'!X11)^(1/4)</f>
        <v>4.0926994801405661</v>
      </c>
      <c r="Y11" s="27">
        <f>('исходные данные'!Y11)^(1/4)</f>
        <v>4.4299893054304409</v>
      </c>
      <c r="Z11" s="27">
        <f>('исходные данные'!Z11)^(1/4)</f>
        <v>4.1480782432487944</v>
      </c>
      <c r="AA11" s="27">
        <f>('исходные данные'!AA11)^(1/4)</f>
        <v>0</v>
      </c>
      <c r="AB11" s="27">
        <f>('исходные данные'!AB11)^(1/4)</f>
        <v>2.2874191934952663</v>
      </c>
      <c r="AC11" s="27">
        <f>('исходные данные'!AC11)^(1/4)</f>
        <v>3.574757172254349</v>
      </c>
      <c r="AD11" s="27">
        <f>('исходные данные'!AD11)^(1/4)</f>
        <v>3.3302457126178266</v>
      </c>
      <c r="AE11" s="27">
        <f>('исходные данные'!AE11)^(1/2)</f>
        <v>18.055470085267789</v>
      </c>
      <c r="AF11" s="27">
        <f>('исходные данные'!AF11)^(1/4)</f>
        <v>5.196152422706632</v>
      </c>
      <c r="AG11" s="27">
        <f>('исходные данные'!AG11)^(1/4)</f>
        <v>1.7273422403862044</v>
      </c>
      <c r="AH11" s="27">
        <f>('исходные данные'!AH11)^(1/4)</f>
        <v>1.9940254692725365</v>
      </c>
      <c r="AI11" s="27">
        <f>'исходные данные'!AI11</f>
        <v>1427</v>
      </c>
    </row>
    <row r="12" spans="1:35" x14ac:dyDescent="0.25">
      <c r="A12" s="13" t="s">
        <v>14</v>
      </c>
      <c r="B12" s="27">
        <f>('исходные данные'!B12)^(1/4)</f>
        <v>2.340347319320716</v>
      </c>
      <c r="C12" s="27">
        <f>('исходные данные'!C12)^(1/4)</f>
        <v>5.7850152170381559</v>
      </c>
      <c r="D12" s="27">
        <f>('исходные данные'!D12)^(1/4)</f>
        <v>2.0123844926512722</v>
      </c>
      <c r="E12" s="27">
        <f>'исходные данные'!E12</f>
        <v>27.8</v>
      </c>
      <c r="F12" s="27">
        <f>'исходные данные'!F12</f>
        <v>67.3</v>
      </c>
      <c r="G12" s="27">
        <f>'исходные данные'!G12</f>
        <v>32.700000000000003</v>
      </c>
      <c r="H12" s="27">
        <f>('исходные данные'!H12)^(1/4)</f>
        <v>3.2888681679860579</v>
      </c>
      <c r="I12" s="27">
        <f>('исходные данные'!I12)^(1/4)</f>
        <v>3.2718708643310039</v>
      </c>
      <c r="J12" s="27">
        <f>('исходные данные'!J12)^(1/4)</f>
        <v>4.3467739333546183</v>
      </c>
      <c r="K12" s="27">
        <f>('исходные данные'!K12)^(1/4)</f>
        <v>3.762139298035601</v>
      </c>
      <c r="L12" s="27">
        <f>('исходные данные'!L12)^(1/4)</f>
        <v>4.151347725692716</v>
      </c>
      <c r="M12" s="27">
        <f>('исходные данные'!M12)^(1/4)</f>
        <v>2.9027831081870996</v>
      </c>
      <c r="N12" s="27">
        <f>('исходные данные'!N12)^(1/4)</f>
        <v>1.5779670210741878</v>
      </c>
      <c r="O12" s="27">
        <f>('исходные данные'!O12)^(1/4)</f>
        <v>5.0776534518517789</v>
      </c>
      <c r="P12" s="27">
        <f>('исходные данные'!P12)^(1/4)</f>
        <v>7.4780746712510284</v>
      </c>
      <c r="Q12" s="27">
        <f>('исходные данные'!Q12)^(1/4)</f>
        <v>5.5957031001045392</v>
      </c>
      <c r="R12" s="27">
        <f>('исходные данные'!R12)^(1/4)</f>
        <v>6.1027408606127835</v>
      </c>
      <c r="S12" s="27">
        <f>('исходные данные'!S12)^(1/4)</f>
        <v>5.3351188948465236</v>
      </c>
      <c r="T12" s="27">
        <f>('исходные данные'!T12)^(1/4)</f>
        <v>3.8077204494898362</v>
      </c>
      <c r="U12" s="27">
        <f>('исходные данные'!U12)^(1/4)</f>
        <v>4.5336442173375717</v>
      </c>
      <c r="V12" s="27">
        <f>('исходные данные'!V12)^(1/4)</f>
        <v>4.9664399476747016</v>
      </c>
      <c r="W12" s="27">
        <f>('исходные данные'!W12)^(1/4)</f>
        <v>5.5585492771179625</v>
      </c>
      <c r="X12" s="27">
        <f>('исходные данные'!X12)^(1/4)</f>
        <v>4.1470004435723764</v>
      </c>
      <c r="Y12" s="27">
        <f>('исходные данные'!Y12)^(1/4)</f>
        <v>4.454350753894361</v>
      </c>
      <c r="Z12" s="27">
        <f>('исходные данные'!Z12)^(1/4)</f>
        <v>4.1641572792944785</v>
      </c>
      <c r="AA12" s="27">
        <f>('исходные данные'!AA12)^(1/4)</f>
        <v>0</v>
      </c>
      <c r="AB12" s="27">
        <f>('исходные данные'!AB12)^(1/4)</f>
        <v>2.1754495724481311</v>
      </c>
      <c r="AC12" s="27">
        <f>('исходные данные'!AC12)^(1/4)</f>
        <v>3.9639692102254243</v>
      </c>
      <c r="AD12" s="27">
        <f>('исходные данные'!AD12)^(1/4)</f>
        <v>3.4961306143332256</v>
      </c>
      <c r="AE12" s="27">
        <f>('исходные данные'!AE12)^(1/2)</f>
        <v>13.638181696985855</v>
      </c>
      <c r="AF12" s="27">
        <f>('исходные данные'!AF12)^(1/4)</f>
        <v>4.5107637878053204</v>
      </c>
      <c r="AG12" s="27">
        <f>('исходные данные'!AG12)^(1/4)</f>
        <v>1.7498177557902916</v>
      </c>
      <c r="AH12" s="27">
        <f>('исходные данные'!AH12)^(1/4)</f>
        <v>1.8457859354069857</v>
      </c>
      <c r="AI12" s="27">
        <f>'исходные данные'!AI12</f>
        <v>1271</v>
      </c>
    </row>
    <row r="13" spans="1:35" x14ac:dyDescent="0.25">
      <c r="A13" s="13" t="s">
        <v>15</v>
      </c>
      <c r="B13" s="27">
        <f>('исходные данные'!B13)^(1/4)</f>
        <v>2.2133638394006434</v>
      </c>
      <c r="C13" s="27">
        <f>('исходные данные'!C13)^(1/4)</f>
        <v>5.8310779926556711</v>
      </c>
      <c r="D13" s="27">
        <f>('исходные данные'!D13)^(1/4)</f>
        <v>2.0154451623197245</v>
      </c>
      <c r="E13" s="27">
        <f>'исходные данные'!E13</f>
        <v>27.5</v>
      </c>
      <c r="F13" s="27">
        <f>'исходные данные'!F13</f>
        <v>64.2</v>
      </c>
      <c r="G13" s="27">
        <f>'исходные данные'!G13</f>
        <v>35.799999999999997</v>
      </c>
      <c r="H13" s="27">
        <f>('исходные данные'!H13)^(1/4)</f>
        <v>3.2010858729436791</v>
      </c>
      <c r="I13" s="27">
        <f>('исходные данные'!I13)^(1/4)</f>
        <v>3.2951747514376706</v>
      </c>
      <c r="J13" s="27">
        <f>('исходные данные'!J13)^(1/4)</f>
        <v>4.7753019278347999</v>
      </c>
      <c r="K13" s="27">
        <f>('исходные данные'!K13)^(1/4)</f>
        <v>3.6767671660235197</v>
      </c>
      <c r="L13" s="27">
        <f>('исходные данные'!L13)^(1/4)</f>
        <v>3.0363702767108114</v>
      </c>
      <c r="M13" s="27">
        <f>('исходные данные'!M13)^(1/4)</f>
        <v>1.8612097182041991</v>
      </c>
      <c r="N13" s="27">
        <f>('исходные данные'!N13)^(1/4)</f>
        <v>1.8727347872429874</v>
      </c>
      <c r="O13" s="27">
        <f>('исходные данные'!O13)^(1/4)</f>
        <v>5.4179150502544751</v>
      </c>
      <c r="P13" s="27">
        <f>('исходные данные'!P13)^(1/4)</f>
        <v>5.4264982999878866</v>
      </c>
      <c r="Q13" s="27">
        <f>('исходные данные'!Q13)^(1/4)</f>
        <v>6.5615267842628455</v>
      </c>
      <c r="R13" s="27">
        <f>('исходные данные'!R13)^(1/4)</f>
        <v>5.2850115949882186</v>
      </c>
      <c r="S13" s="27">
        <f>('исходные данные'!S13)^(1/4)</f>
        <v>5.361198454556507</v>
      </c>
      <c r="T13" s="27">
        <f>('исходные данные'!T13)^(1/4)</f>
        <v>4.661199323983614</v>
      </c>
      <c r="U13" s="27">
        <f>('исходные данные'!U13)^(1/4)</f>
        <v>3.8671023801456399</v>
      </c>
      <c r="V13" s="27">
        <f>('исходные данные'!V13)^(1/4)</f>
        <v>4.8067400213293183</v>
      </c>
      <c r="W13" s="27">
        <f>('исходные данные'!W13)^(1/4)</f>
        <v>5.8712985698873927</v>
      </c>
      <c r="X13" s="27">
        <f>('исходные данные'!X13)^(1/4)</f>
        <v>4.2407849069064492</v>
      </c>
      <c r="Y13" s="27">
        <f>('исходные данные'!Y13)^(1/4)</f>
        <v>4.4899362821296629</v>
      </c>
      <c r="Z13" s="27">
        <f>('исходные данные'!Z13)^(1/4)</f>
        <v>3.8108732909569873</v>
      </c>
      <c r="AA13" s="27">
        <f>('исходные данные'!AA13)^(1/4)</f>
        <v>0</v>
      </c>
      <c r="AB13" s="27">
        <f>('исходные данные'!AB13)^(1/4)</f>
        <v>2.0952920480131949</v>
      </c>
      <c r="AC13" s="27">
        <f>('исходные данные'!AC13)^(1/4)</f>
        <v>7.3996559687442405</v>
      </c>
      <c r="AD13" s="27">
        <f>('исходные данные'!AD13)^(1/4)</f>
        <v>3.7838896737717334</v>
      </c>
      <c r="AE13" s="27">
        <f>('исходные данные'!AE13)^(1/2)</f>
        <v>13.038404810405298</v>
      </c>
      <c r="AF13" s="27">
        <f>('исходные данные'!AF13)^(1/4)</f>
        <v>4.1478489044425491</v>
      </c>
      <c r="AG13" s="27">
        <f>('исходные данные'!AG13)^(1/4)</f>
        <v>1.6841155538049744</v>
      </c>
      <c r="AH13" s="27">
        <f>('исходные данные'!AH13)^(1/4)</f>
        <v>1.848564428818992</v>
      </c>
      <c r="AI13" s="27">
        <f>'исходные данные'!AI13</f>
        <v>1245</v>
      </c>
    </row>
    <row r="14" spans="1:35" x14ac:dyDescent="0.25">
      <c r="A14" s="13" t="s">
        <v>16</v>
      </c>
      <c r="B14" s="27">
        <f>('исходные данные'!B14)^(1/4)</f>
        <v>2.5798884698601787</v>
      </c>
      <c r="C14" s="27">
        <f>('исходные данные'!C14)^(1/4)</f>
        <v>9.2492603203392996</v>
      </c>
      <c r="D14" s="27">
        <f>('исходные данные'!D14)^(1/4)</f>
        <v>2.0154451623197245</v>
      </c>
      <c r="E14" s="27">
        <f>'исходные данные'!E14</f>
        <v>24.6</v>
      </c>
      <c r="F14" s="27">
        <f>'исходные данные'!F14</f>
        <v>81.599999999999994</v>
      </c>
      <c r="G14" s="27">
        <f>'исходные данные'!G14</f>
        <v>18.399999999999999</v>
      </c>
      <c r="H14" s="27">
        <f>('исходные данные'!H14)^(1/4)</f>
        <v>3.2458671804084558</v>
      </c>
      <c r="I14" s="27">
        <f>('исходные данные'!I14)^(1/4)</f>
        <v>4.8848852439842405</v>
      </c>
      <c r="J14" s="27">
        <f>('исходные данные'!J14)^(1/4)</f>
        <v>5.1800401282227035</v>
      </c>
      <c r="K14" s="27">
        <f>('исходные данные'!K14)^(1/4)</f>
        <v>6.4747384144615543</v>
      </c>
      <c r="L14" s="27">
        <f>('исходные данные'!L14)^(1/4)</f>
        <v>5.9400805995167021</v>
      </c>
      <c r="M14" s="27">
        <f>('исходные данные'!M14)^(1/4)</f>
        <v>4.7545040867491775</v>
      </c>
      <c r="N14" s="27">
        <f>('исходные данные'!N14)^(1/4)</f>
        <v>1.9238895770455096</v>
      </c>
      <c r="O14" s="27">
        <f>('исходные данные'!O14)^(1/4)</f>
        <v>5.1211444368682919</v>
      </c>
      <c r="P14" s="27">
        <f>('исходные данные'!P14)^(1/4)</f>
        <v>6.4653516894527367</v>
      </c>
      <c r="Q14" s="27">
        <f>('исходные данные'!Q14)^(1/4)</f>
        <v>5.6579861997164738</v>
      </c>
      <c r="R14" s="27">
        <f>('исходные данные'!R14)^(1/4)</f>
        <v>6.0403478700979969</v>
      </c>
      <c r="S14" s="27">
        <f>('исходные данные'!S14)^(1/4)</f>
        <v>5.6457210005635501</v>
      </c>
      <c r="T14" s="27">
        <f>('исходные данные'!T14)^(1/4)</f>
        <v>6.1051372685084679</v>
      </c>
      <c r="U14" s="27">
        <f>('исходные данные'!U14)^(1/4)</f>
        <v>4.7090475491546053</v>
      </c>
      <c r="V14" s="27">
        <f>('исходные данные'!V14)^(1/4)</f>
        <v>5.4749206018017009</v>
      </c>
      <c r="W14" s="27">
        <f>('исходные данные'!W14)^(1/4)</f>
        <v>6.0998989953481573</v>
      </c>
      <c r="X14" s="27">
        <f>('исходные данные'!X14)^(1/4)</f>
        <v>4.679715368913878</v>
      </c>
      <c r="Y14" s="27">
        <f>('исходные данные'!Y14)^(1/4)</f>
        <v>5.2757280982193322</v>
      </c>
      <c r="Z14" s="27">
        <f>('исходные данные'!Z14)^(1/4)</f>
        <v>4.4330057103200806</v>
      </c>
      <c r="AA14" s="27">
        <f>('исходные данные'!AA14)^(1/4)</f>
        <v>0.3284918460428648</v>
      </c>
      <c r="AB14" s="27">
        <f>('исходные данные'!AB14)^(1/4)</f>
        <v>2.4409251125397873</v>
      </c>
      <c r="AC14" s="27">
        <f>('исходные данные'!AC14)^(1/4)</f>
        <v>7.1274533002853522</v>
      </c>
      <c r="AD14" s="27">
        <f>('исходные данные'!AD14)^(1/4)</f>
        <v>6.9295559987145241</v>
      </c>
      <c r="AE14" s="27">
        <f>('исходные данные'!AE14)^(1/2)</f>
        <v>12.206555615733702</v>
      </c>
      <c r="AF14" s="27">
        <f>('исходные данные'!AF14)^(1/4)</f>
        <v>4.7683995220413466</v>
      </c>
      <c r="AG14" s="27">
        <f>('исходные данные'!AG14)^(1/4)</f>
        <v>1.8367677588176072</v>
      </c>
      <c r="AH14" s="27">
        <f>('исходные данные'!AH14)^(1/4)</f>
        <v>2.3725653546172927</v>
      </c>
      <c r="AI14" s="27">
        <f>'исходные данные'!AI14</f>
        <v>1226</v>
      </c>
    </row>
    <row r="15" spans="1:35" x14ac:dyDescent="0.25">
      <c r="A15" s="13" t="s">
        <v>17</v>
      </c>
      <c r="B15" s="27">
        <f>('исходные данные'!B15)^(1/4)</f>
        <v>2.2293293735820354</v>
      </c>
      <c r="C15" s="27">
        <f>('исходные данные'!C15)^(1/4)</f>
        <v>5.2500148471457431</v>
      </c>
      <c r="D15" s="27">
        <f>('исходные данные'!D15)^(1/4)</f>
        <v>2</v>
      </c>
      <c r="E15" s="27">
        <f>'исходные данные'!E15</f>
        <v>28.3</v>
      </c>
      <c r="F15" s="27">
        <f>'исходные данные'!F15</f>
        <v>66.599999999999994</v>
      </c>
      <c r="G15" s="27">
        <f>'исходные данные'!G15</f>
        <v>33.4</v>
      </c>
      <c r="H15" s="27">
        <f>('исходные данные'!H15)^(1/4)</f>
        <v>3.2888681679860579</v>
      </c>
      <c r="I15" s="27">
        <f>('исходные данные'!I15)^(1/4)</f>
        <v>2.7489005429307594</v>
      </c>
      <c r="J15" s="27">
        <f>('исходные данные'!J15)^(1/4)</f>
        <v>4.3679267425563486</v>
      </c>
      <c r="K15" s="27">
        <f>('исходные данные'!K15)^(1/4)</f>
        <v>3.3905878974832571</v>
      </c>
      <c r="L15" s="27">
        <f>('исходные данные'!L15)^(1/4)</f>
        <v>3.2531531233955713</v>
      </c>
      <c r="M15" s="27">
        <f>('исходные данные'!M15)^(1/4)</f>
        <v>2.3205957871060838</v>
      </c>
      <c r="N15" s="27">
        <f>('исходные данные'!N15)^(1/4)</f>
        <v>0.97400374642529675</v>
      </c>
      <c r="O15" s="27">
        <f>('исходные данные'!O15)^(1/4)</f>
        <v>4.9469879234172076</v>
      </c>
      <c r="P15" s="27">
        <f>('исходные данные'!P15)^(1/4)</f>
        <v>7.1927837615287862</v>
      </c>
      <c r="Q15" s="27">
        <f>('исходные данные'!Q15)^(1/4)</f>
        <v>4.998594961062107</v>
      </c>
      <c r="R15" s="27">
        <f>('исходные данные'!R15)^(1/4)</f>
        <v>4.7939486079110472</v>
      </c>
      <c r="S15" s="27">
        <f>('исходные данные'!S15)^(1/4)</f>
        <v>5.2357414242631855</v>
      </c>
      <c r="T15" s="27">
        <f>('исходные данные'!T15)^(1/4)</f>
        <v>4.5823153409333681</v>
      </c>
      <c r="U15" s="27">
        <f>('исходные данные'!U15)^(1/4)</f>
        <v>3.9160029932956113</v>
      </c>
      <c r="V15" s="27">
        <f>('исходные данные'!V15)^(1/4)</f>
        <v>5.513390493742758</v>
      </c>
      <c r="W15" s="27">
        <f>('исходные данные'!W15)^(1/4)</f>
        <v>5.0971814757358613</v>
      </c>
      <c r="X15" s="27">
        <f>('исходные данные'!X15)^(1/4)</f>
        <v>4.2614847274161267</v>
      </c>
      <c r="Y15" s="27">
        <f>('исходные данные'!Y15)^(1/4)</f>
        <v>4.4251687424421151</v>
      </c>
      <c r="Z15" s="27">
        <f>('исходные данные'!Z15)^(1/4)</f>
        <v>3.835104117753533</v>
      </c>
      <c r="AA15" s="27">
        <f>('исходные данные'!AA15)^(1/4)</f>
        <v>0</v>
      </c>
      <c r="AB15" s="27">
        <f>('исходные данные'!AB15)^(1/4)</f>
        <v>2.1726555584803666</v>
      </c>
      <c r="AC15" s="27">
        <f>('исходные данные'!AC15)^(1/4)</f>
        <v>3.0408257109629724</v>
      </c>
      <c r="AD15" s="27">
        <f>('исходные данные'!AD15)^(1/4)</f>
        <v>2.9555011623697562</v>
      </c>
      <c r="AE15" s="27">
        <f>('исходные данные'!AE15)^(1/2)</f>
        <v>14.560219778561036</v>
      </c>
      <c r="AF15" s="27">
        <f>('исходные данные'!AF15)^(1/4)</f>
        <v>4.4467651088499363</v>
      </c>
      <c r="AG15" s="27">
        <f>('исходные данные'!AG15)^(1/4)</f>
        <v>1.9767600966271277</v>
      </c>
      <c r="AH15" s="27">
        <f>('исходные данные'!AH15)^(1/4)</f>
        <v>2.1218742800653594</v>
      </c>
      <c r="AI15" s="27">
        <f>'исходные данные'!AI15</f>
        <v>1542</v>
      </c>
    </row>
    <row r="16" spans="1:35" x14ac:dyDescent="0.25">
      <c r="A16" s="13" t="s">
        <v>18</v>
      </c>
      <c r="B16" s="27">
        <f>('исходные данные'!B16)^(1/4)</f>
        <v>2.5085559768561891</v>
      </c>
      <c r="C16" s="27">
        <f>('исходные данные'!C16)^(1/4)</f>
        <v>5.7980134533588865</v>
      </c>
      <c r="D16" s="27">
        <f>('исходные данные'!D16)^(1/4)</f>
        <v>1.9712614858372011</v>
      </c>
      <c r="E16" s="27">
        <f>'исходные данные'!E16</f>
        <v>29.5</v>
      </c>
      <c r="F16" s="27">
        <f>'исходные данные'!F16</f>
        <v>71.400000000000006</v>
      </c>
      <c r="G16" s="27">
        <f>'исходные данные'!G16</f>
        <v>28.6</v>
      </c>
      <c r="H16" s="27">
        <f>('исходные данные'!H16)^(1/4)</f>
        <v>3.6371357625641298</v>
      </c>
      <c r="I16" s="27">
        <f>('исходные данные'!I16)^(1/4)</f>
        <v>2.9746812807848131</v>
      </c>
      <c r="J16" s="27">
        <f>('исходные данные'!J16)^(1/4)</f>
        <v>4.030890324639449</v>
      </c>
      <c r="K16" s="27">
        <f>('исходные данные'!K16)^(1/4)</f>
        <v>3.5885720278828774</v>
      </c>
      <c r="L16" s="27">
        <f>('исходные данные'!L16)^(1/4)</f>
        <v>3.2747221706220526</v>
      </c>
      <c r="M16" s="27">
        <f>('исходные данные'!M16)^(1/4)</f>
        <v>3.0628143136087864</v>
      </c>
      <c r="N16" s="27">
        <f>('исходные данные'!N16)^(1/4)</f>
        <v>1.3677823998673806</v>
      </c>
      <c r="O16" s="27">
        <f>('исходные данные'!O16)^(1/4)</f>
        <v>5.0753867325309985</v>
      </c>
      <c r="P16" s="27">
        <f>('исходные данные'!P16)^(1/4)</f>
        <v>4.3938591428064084</v>
      </c>
      <c r="Q16" s="27">
        <f>('исходные данные'!Q16)^(1/4)</f>
        <v>5.5716569000035996</v>
      </c>
      <c r="R16" s="27">
        <f>('исходные данные'!R16)^(1/4)</f>
        <v>5.2678466415895118</v>
      </c>
      <c r="S16" s="27">
        <f>('исходные данные'!S16)^(1/4)</f>
        <v>4.4178226862507701</v>
      </c>
      <c r="T16" s="27">
        <f>('исходные данные'!T16)^(1/4)</f>
        <v>5.0809715336566184</v>
      </c>
      <c r="U16" s="27">
        <f>('исходные данные'!U16)^(1/4)</f>
        <v>4.383457385020586</v>
      </c>
      <c r="V16" s="27">
        <f>('исходные данные'!V16)^(1/4)</f>
        <v>5.2165556440929981</v>
      </c>
      <c r="W16" s="27">
        <f>('исходные данные'!W16)^(1/4)</f>
        <v>5.6096889326198802</v>
      </c>
      <c r="X16" s="27">
        <f>('исходные данные'!X16)^(1/4)</f>
        <v>4.2026853783297256</v>
      </c>
      <c r="Y16" s="27">
        <f>('исходные данные'!Y16)^(1/4)</f>
        <v>4.5292618496967831</v>
      </c>
      <c r="Z16" s="27">
        <f>('исходные данные'!Z16)^(1/4)</f>
        <v>3.9565497533972529</v>
      </c>
      <c r="AA16" s="27">
        <f>('исходные данные'!AA16)^(1/4)</f>
        <v>0</v>
      </c>
      <c r="AB16" s="27">
        <f>('исходные данные'!AB16)^(1/4)</f>
        <v>2.3398294172953125</v>
      </c>
      <c r="AC16" s="27">
        <f>('исходные данные'!AC16)^(1/4)</f>
        <v>3.8394138887638376</v>
      </c>
      <c r="AD16" s="27">
        <f>('исходные данные'!AD16)^(1/4)</f>
        <v>3.4453055859501256</v>
      </c>
      <c r="AE16" s="27">
        <f>('исходные данные'!AE16)^(1/2)</f>
        <v>15.264337522473747</v>
      </c>
      <c r="AF16" s="27">
        <f>('исходные данные'!AF16)^(1/4)</f>
        <v>5.1925848597230964</v>
      </c>
      <c r="AG16" s="27">
        <f>('исходные данные'!AG16)^(1/4)</f>
        <v>1.6609073006615374</v>
      </c>
      <c r="AH16" s="27">
        <f>('исходные данные'!AH16)^(1/4)</f>
        <v>2.0381185141564386</v>
      </c>
      <c r="AI16" s="27">
        <f>'исходные данные'!AI16</f>
        <v>915</v>
      </c>
    </row>
    <row r="17" spans="1:35" x14ac:dyDescent="0.25">
      <c r="A17" s="13" t="s">
        <v>19</v>
      </c>
      <c r="B17" s="27">
        <f>('исходные данные'!B17)^(1/4)</f>
        <v>2.6564848024694099</v>
      </c>
      <c r="C17" s="27">
        <f>('исходные данные'!C17)^(1/4)</f>
        <v>5.5642848708510089</v>
      </c>
      <c r="D17" s="27">
        <f>('исходные данные'!D17)^(1/4)</f>
        <v>1.9777566693406925</v>
      </c>
      <c r="E17" s="27">
        <f>'исходные данные'!E17</f>
        <v>27.4</v>
      </c>
      <c r="F17" s="27">
        <f>'исходные данные'!F17</f>
        <v>72</v>
      </c>
      <c r="G17" s="27">
        <f>'исходные данные'!G17</f>
        <v>28</v>
      </c>
      <c r="H17" s="27">
        <f>('исходные данные'!H17)^(1/4)</f>
        <v>3.2531531233955713</v>
      </c>
      <c r="I17" s="27">
        <f>('исходные данные'!I17)^(1/4)</f>
        <v>3.0036968646839131</v>
      </c>
      <c r="J17" s="27">
        <f>('исходные данные'!J17)^(1/4)</f>
        <v>4.1015367658062898</v>
      </c>
      <c r="K17" s="27">
        <f>('исходные данные'!K17)^(1/4)</f>
        <v>3.6476121257626821</v>
      </c>
      <c r="L17" s="27">
        <f>('исходные данные'!L17)^(1/4)</f>
        <v>2.5457298950218306</v>
      </c>
      <c r="M17" s="27">
        <f>('исходные данные'!M17)^(1/4)</f>
        <v>1.778279410038923</v>
      </c>
      <c r="N17" s="27">
        <f>('исходные данные'!N17)^(1/4)</f>
        <v>1.2818610191887023</v>
      </c>
      <c r="O17" s="27">
        <f>('исходные данные'!O17)^(1/4)</f>
        <v>4.1609361765709361</v>
      </c>
      <c r="P17" s="27">
        <f>('исходные данные'!P17)^(1/4)</f>
        <v>5.3413655340896469</v>
      </c>
      <c r="Q17" s="27">
        <f>('исходные данные'!Q17)^(1/4)</f>
        <v>5.1259491767448049</v>
      </c>
      <c r="R17" s="27">
        <f>('исходные данные'!R17)^(1/4)</f>
        <v>5.6825654203963989</v>
      </c>
      <c r="S17" s="27">
        <f>('исходные данные'!S17)^(1/4)</f>
        <v>4.4460035848874204</v>
      </c>
      <c r="T17" s="27">
        <f>('исходные данные'!T17)^(1/4)</f>
        <v>4.9805218440265406</v>
      </c>
      <c r="U17" s="27">
        <f>('исходные данные'!U17)^(1/4)</f>
        <v>4.4701032415267106</v>
      </c>
      <c r="V17" s="27">
        <f>('исходные данные'!V17)^(1/4)</f>
        <v>5.1832276823149712</v>
      </c>
      <c r="W17" s="27">
        <f>('исходные данные'!W17)^(1/4)</f>
        <v>5.0725153093759552</v>
      </c>
      <c r="X17" s="27">
        <f>('исходные данные'!X17)^(1/4)</f>
        <v>3.9439280117317796</v>
      </c>
      <c r="Y17" s="27">
        <f>('исходные данные'!Y17)^(1/4)</f>
        <v>4.2980238710756167</v>
      </c>
      <c r="Z17" s="27">
        <f>('исходные данные'!Z17)^(1/4)</f>
        <v>3.685665176732503</v>
      </c>
      <c r="AA17" s="27">
        <f>('исходные данные'!AA17)^(1/4)</f>
        <v>0</v>
      </c>
      <c r="AB17" s="27">
        <f>('исходные данные'!AB17)^(1/4)</f>
        <v>2.3196477483700275</v>
      </c>
      <c r="AC17" s="27">
        <f>('исходные данные'!AC17)^(1/4)</f>
        <v>4.4011453078130929</v>
      </c>
      <c r="AD17" s="27">
        <f>('исходные данные'!AD17)^(1/4)</f>
        <v>4.7672462024450786</v>
      </c>
      <c r="AE17" s="27">
        <f>('исходные данные'!AE17)^(1/2)</f>
        <v>10.677078252031311</v>
      </c>
      <c r="AF17" s="27">
        <f>('исходные данные'!AF17)^(1/4)</f>
        <v>4.8904520738069595</v>
      </c>
      <c r="AG17" s="27">
        <f>('исходные данные'!AG17)^(1/4)</f>
        <v>1.8278333130098359</v>
      </c>
      <c r="AH17" s="27">
        <f>('исходные данные'!AH17)^(1/4)</f>
        <v>1.9478720028485326</v>
      </c>
      <c r="AI17" s="27">
        <f>'исходные данные'!AI17</f>
        <v>1431</v>
      </c>
    </row>
    <row r="18" spans="1:35" x14ac:dyDescent="0.25">
      <c r="A18" s="13" t="s">
        <v>20</v>
      </c>
      <c r="B18" s="27">
        <f>('исходные данные'!B18)^(1/4)</f>
        <v>2.4235655679670329</v>
      </c>
      <c r="C18" s="27">
        <f>('исходные данные'!C18)^(1/4)</f>
        <v>5.6928316558576855</v>
      </c>
      <c r="D18" s="27">
        <f>('исходные данные'!D18)^(1/4)</f>
        <v>1.961396648394778</v>
      </c>
      <c r="E18" s="27">
        <f>'исходные данные'!E18</f>
        <v>29.3</v>
      </c>
      <c r="F18" s="27">
        <f>'исходные данные'!F18</f>
        <v>60.1</v>
      </c>
      <c r="G18" s="27">
        <f>'исходные данные'!G18</f>
        <v>39.9</v>
      </c>
      <c r="H18" s="27">
        <f>('исходные данные'!H18)^(1/4)</f>
        <v>3.4086580994024982</v>
      </c>
      <c r="I18" s="27">
        <f>('исходные данные'!I18)^(1/4)</f>
        <v>3.2237097954706257</v>
      </c>
      <c r="J18" s="27">
        <f>('исходные данные'!J18)^(1/4)</f>
        <v>4.1159536375058234</v>
      </c>
      <c r="K18" s="27">
        <f>('исходные данные'!K18)^(1/4)</f>
        <v>3.4400977112894964</v>
      </c>
      <c r="L18" s="27">
        <f>('исходные данные'!L18)^(1/4)</f>
        <v>3.1934368675747402</v>
      </c>
      <c r="M18" s="27">
        <f>('исходные данные'!M18)^(1/4)</f>
        <v>1.9343364202676692</v>
      </c>
      <c r="N18" s="27">
        <f>('исходные данные'!N18)^(1/4)</f>
        <v>1.5715654001808814</v>
      </c>
      <c r="O18" s="27">
        <f>('исходные данные'!O18)^(1/4)</f>
        <v>5.1092448102753414</v>
      </c>
      <c r="P18" s="27">
        <f>('исходные данные'!P18)^(1/4)</f>
        <v>5.6246373503904437</v>
      </c>
      <c r="Q18" s="27">
        <f>('исходные данные'!Q18)^(1/4)</f>
        <v>4.914974978347594</v>
      </c>
      <c r="R18" s="27">
        <f>('исходные данные'!R18)^(1/4)</f>
        <v>4.6237996587776795</v>
      </c>
      <c r="S18" s="27">
        <f>('исходные данные'!S18)^(1/4)</f>
        <v>7.0720364776560567</v>
      </c>
      <c r="T18" s="27">
        <f>('исходные данные'!T18)^(1/4)</f>
        <v>4.7580002213512635</v>
      </c>
      <c r="U18" s="27">
        <f>('исходные данные'!U18)^(1/4)</f>
        <v>4.0097368628272081</v>
      </c>
      <c r="V18" s="27">
        <f>('исходные данные'!V18)^(1/4)</f>
        <v>5.3088094991600139</v>
      </c>
      <c r="W18" s="27">
        <f>('исходные данные'!W18)^(1/4)</f>
        <v>5.4692060533689526</v>
      </c>
      <c r="X18" s="27">
        <f>('исходные данные'!X18)^(1/4)</f>
        <v>4.075878853535845</v>
      </c>
      <c r="Y18" s="27">
        <f>('исходные данные'!Y18)^(1/4)</f>
        <v>4.3815338266034205</v>
      </c>
      <c r="Z18" s="27">
        <f>('исходные данные'!Z18)^(1/4)</f>
        <v>3.5721699719960602</v>
      </c>
      <c r="AA18" s="27">
        <f>('исходные данные'!AA18)^(1/4)</f>
        <v>0</v>
      </c>
      <c r="AB18" s="27">
        <f>('исходные данные'!AB18)^(1/4)</f>
        <v>2.0462500043003113</v>
      </c>
      <c r="AC18" s="27">
        <f>('исходные данные'!AC18)^(1/4)</f>
        <v>2.6866397177603543</v>
      </c>
      <c r="AD18" s="27">
        <f>('исходные данные'!AD18)^(1/4)</f>
        <v>2.5798884698601787</v>
      </c>
      <c r="AE18" s="27">
        <f>('исходные данные'!AE18)^(1/2)</f>
        <v>13.820274961085254</v>
      </c>
      <c r="AF18" s="27">
        <f>('исходные данные'!AF18)^(1/4)</f>
        <v>5.0139415812265975</v>
      </c>
      <c r="AG18" s="27">
        <f>('исходные данные'!AG18)^(1/4)</f>
        <v>1.3511036577412658</v>
      </c>
      <c r="AH18" s="27">
        <f>('исходные данные'!AH18)^(1/4)</f>
        <v>1.6124499599226643</v>
      </c>
      <c r="AI18" s="27">
        <f>'исходные данные'!AI18</f>
        <v>1253</v>
      </c>
    </row>
    <row r="19" spans="1:35" x14ac:dyDescent="0.25">
      <c r="A19" s="13" t="s">
        <v>21</v>
      </c>
      <c r="B19" s="27">
        <f>('исходные данные'!B19)^(1/4)</f>
        <v>3.0292005211876569</v>
      </c>
      <c r="C19" s="27">
        <f>('исходные данные'!C19)^(1/4)</f>
        <v>6.0101593529328596</v>
      </c>
      <c r="D19" s="27">
        <f>('исходные данные'!D19)^(1/4)</f>
        <v>2.006220914929266</v>
      </c>
      <c r="E19" s="27">
        <f>'исходные данные'!E19</f>
        <v>28.7</v>
      </c>
      <c r="F19" s="27">
        <f>'исходные данные'!F19</f>
        <v>75.400000000000006</v>
      </c>
      <c r="G19" s="27">
        <f>'исходные данные'!G19</f>
        <v>24.6</v>
      </c>
      <c r="H19" s="27">
        <f>('исходные данные'!H19)^(1/4)</f>
        <v>2.8284271247461898</v>
      </c>
      <c r="I19" s="27">
        <f>('исходные данные'!I19)^(1/4)</f>
        <v>2.696894254209325</v>
      </c>
      <c r="J19" s="27">
        <f>('исходные данные'!J19)^(1/4)</f>
        <v>3.9683769664717619</v>
      </c>
      <c r="K19" s="27">
        <f>('исходные данные'!K19)^(1/4)</f>
        <v>3.7400097786762716</v>
      </c>
      <c r="L19" s="27">
        <f>('исходные данные'!L19)^(1/4)</f>
        <v>3.4023281591860335</v>
      </c>
      <c r="M19" s="27">
        <f>('исходные данные'!M19)^(1/4)</f>
        <v>2.9027831081870996</v>
      </c>
      <c r="N19" s="27">
        <f>('исходные данные'!N19)^(1/4)</f>
        <v>1.5172912992053529</v>
      </c>
      <c r="O19" s="27">
        <f>('исходные данные'!O19)^(1/4)</f>
        <v>4.3995677429036437</v>
      </c>
      <c r="P19" s="27">
        <f>('исходные данные'!P19)^(1/4)</f>
        <v>3.6688738327264807</v>
      </c>
      <c r="Q19" s="27">
        <f>('исходные данные'!Q19)^(1/4)</f>
        <v>4.9731670185880459</v>
      </c>
      <c r="R19" s="27">
        <f>('исходные данные'!R19)^(1/4)</f>
        <v>6.1564209844818834</v>
      </c>
      <c r="S19" s="27">
        <f>('исходные данные'!S19)^(1/4)</f>
        <v>4.8438034052007266</v>
      </c>
      <c r="T19" s="27">
        <f>('исходные данные'!T19)^(1/4)</f>
        <v>4.7376918605938378</v>
      </c>
      <c r="U19" s="27">
        <f>('исходные данные'!U19)^(1/4)</f>
        <v>4.8798977213431263</v>
      </c>
      <c r="V19" s="27">
        <f>('исходные данные'!V19)^(1/4)</f>
        <v>5.4924051551351747</v>
      </c>
      <c r="W19" s="27">
        <f>('исходные данные'!W19)^(1/4)</f>
        <v>5.6842931901363514</v>
      </c>
      <c r="X19" s="27">
        <f>('исходные данные'!X19)^(1/4)</f>
        <v>4.0916807343202954</v>
      </c>
      <c r="Y19" s="27">
        <f>('исходные данные'!Y19)^(1/4)</f>
        <v>4.5470913268403237</v>
      </c>
      <c r="Z19" s="27">
        <f>('исходные данные'!Z19)^(1/4)</f>
        <v>3.8692379226062381</v>
      </c>
      <c r="AA19" s="27">
        <f>('исходные данные'!AA19)^(1/4)</f>
        <v>0</v>
      </c>
      <c r="AB19" s="27">
        <f>('исходные данные'!AB19)^(1/4)</f>
        <v>2.2942359721450747</v>
      </c>
      <c r="AC19" s="27">
        <f>('исходные данные'!AC19)^(1/4)</f>
        <v>3.2944758067061453</v>
      </c>
      <c r="AD19" s="27">
        <f>('исходные данные'!AD19)^(1/4)</f>
        <v>3.3159393248252851</v>
      </c>
      <c r="AE19" s="27">
        <f>('исходные данные'!AE19)^(1/2)</f>
        <v>15.066519173319364</v>
      </c>
      <c r="AF19" s="27">
        <f>('исходные данные'!AF19)^(1/4)</f>
        <v>4.4353484161795</v>
      </c>
      <c r="AG19" s="27">
        <f>('исходные данные'!AG19)^(1/4)</f>
        <v>1.4881921401359353</v>
      </c>
      <c r="AH19" s="27">
        <f>('исходные данные'!AH19)^(1/4)</f>
        <v>1.9860401430419672</v>
      </c>
      <c r="AI19" s="27">
        <f>'исходные данные'!AI19</f>
        <v>1750</v>
      </c>
    </row>
    <row r="20" spans="1:35" x14ac:dyDescent="0.25">
      <c r="A20" s="13" t="s">
        <v>22</v>
      </c>
      <c r="B20" s="27">
        <f>('исходные данные'!B20)^(1/4)</f>
        <v>2.2515587361325111</v>
      </c>
      <c r="C20" s="27">
        <f>('исходные данные'!C20)^(1/4)</f>
        <v>6.229957396517281</v>
      </c>
      <c r="D20" s="27">
        <f>('исходные данные'!D20)^(1/4)</f>
        <v>1.951380678630378</v>
      </c>
      <c r="E20" s="27">
        <f>'исходные данные'!E20</f>
        <v>29.9</v>
      </c>
      <c r="F20" s="27">
        <f>'исходные данные'!F20</f>
        <v>74.7</v>
      </c>
      <c r="G20" s="27">
        <f>'исходные данные'!G20</f>
        <v>25.3</v>
      </c>
      <c r="H20" s="27">
        <f>('исходные данные'!H20)^(1/4)</f>
        <v>3.6880171513613438</v>
      </c>
      <c r="I20" s="27">
        <f>('исходные данные'!I20)^(1/4)</f>
        <v>3.0987228187313307</v>
      </c>
      <c r="J20" s="27">
        <f>('исходные данные'!J20)^(1/4)</f>
        <v>4.4580945385166286</v>
      </c>
      <c r="K20" s="27">
        <f>('исходные данные'!K20)^(1/4)</f>
        <v>3.9345271466554461</v>
      </c>
      <c r="L20" s="27">
        <f>('исходные данные'!L20)^(1/4)</f>
        <v>3.72725689877285</v>
      </c>
      <c r="M20" s="27">
        <f>('исходные данные'!M20)^(1/4)</f>
        <v>2.5900200641113513</v>
      </c>
      <c r="N20" s="27">
        <f>('исходные данные'!N20)^(1/4)</f>
        <v>1.876529608701073</v>
      </c>
      <c r="O20" s="27">
        <f>('исходные данные'!O20)^(1/4)</f>
        <v>5.0046536534607844</v>
      </c>
      <c r="P20" s="27">
        <f>('исходные данные'!P20)^(1/4)</f>
        <v>5.1379027102281078</v>
      </c>
      <c r="Q20" s="27">
        <f>('исходные данные'!Q20)^(1/4)</f>
        <v>6.0324380240802222</v>
      </c>
      <c r="R20" s="27">
        <f>('исходные данные'!R20)^(1/4)</f>
        <v>5.1542192236302595</v>
      </c>
      <c r="S20" s="27">
        <f>('исходные данные'!S20)^(1/4)</f>
        <v>4.6088803702444476</v>
      </c>
      <c r="T20" s="27">
        <f>('исходные данные'!T20)^(1/4)</f>
        <v>4.3757974812184557</v>
      </c>
      <c r="U20" s="27">
        <f>('исходные данные'!U20)^(1/4)</f>
        <v>4.3099478666304156</v>
      </c>
      <c r="V20" s="27">
        <f>('исходные данные'!V20)^(1/4)</f>
        <v>5.0910295258173397</v>
      </c>
      <c r="W20" s="27">
        <f>('исходные данные'!W20)^(1/4)</f>
        <v>5.5239439356140743</v>
      </c>
      <c r="X20" s="27">
        <f>('исходные данные'!X20)^(1/4)</f>
        <v>4.0553132890487182</v>
      </c>
      <c r="Y20" s="27">
        <f>('исходные данные'!Y20)^(1/4)</f>
        <v>4.5665238970692732</v>
      </c>
      <c r="Z20" s="27">
        <f>('исходные данные'!Z20)^(1/4)</f>
        <v>3.6219702630124475</v>
      </c>
      <c r="AA20" s="27">
        <f>('исходные данные'!AA20)^(1/4)</f>
        <v>0</v>
      </c>
      <c r="AB20" s="27">
        <f>('исходные данные'!AB20)^(1/4)</f>
        <v>2.2108709926538586</v>
      </c>
      <c r="AC20" s="27">
        <f>('исходные данные'!AC20)^(1/4)</f>
        <v>7.0741770303702527</v>
      </c>
      <c r="AD20" s="27">
        <f>('исходные данные'!AD20)^(1/4)</f>
        <v>4.6288896032060594</v>
      </c>
      <c r="AE20" s="27">
        <f>('исходные данные'!AE20)^(1/2)</f>
        <v>15.556349186104045</v>
      </c>
      <c r="AF20" s="27">
        <f>('исходные данные'!AF20)^(1/4)</f>
        <v>5.5950828130597898</v>
      </c>
      <c r="AG20" s="27">
        <f>('исходные данные'!AG20)^(1/4)</f>
        <v>1.446774705197617</v>
      </c>
      <c r="AH20" s="27">
        <f>('исходные данные'!AH20)^(1/4)</f>
        <v>1.7552902181723367</v>
      </c>
      <c r="AI20" s="27">
        <f>'исходные данные'!AI20</f>
        <v>874</v>
      </c>
    </row>
    <row r="21" spans="1:35" x14ac:dyDescent="0.25">
      <c r="A21" s="13" t="s">
        <v>23</v>
      </c>
      <c r="B21" s="27">
        <f>('исходные данные'!B21)^(1/4)</f>
        <v>2.4528847471082962</v>
      </c>
      <c r="C21" s="27">
        <f>('исходные данные'!C21)^(1/4)</f>
        <v>5.9719098320649513</v>
      </c>
      <c r="D21" s="27">
        <f>('исходные данные'!D21)^(1/4)</f>
        <v>2.0154451623197245</v>
      </c>
      <c r="E21" s="27">
        <f>'исходные данные'!E21</f>
        <v>28</v>
      </c>
      <c r="F21" s="27">
        <f>'исходные данные'!F21</f>
        <v>81.7</v>
      </c>
      <c r="G21" s="27">
        <f>'исходные данные'!G21</f>
        <v>18.3</v>
      </c>
      <c r="H21" s="27">
        <f>('исходные данные'!H21)^(1/4)</f>
        <v>3.1779718278112656</v>
      </c>
      <c r="I21" s="27">
        <f>('исходные данные'!I21)^(1/4)</f>
        <v>3.5129743260063693</v>
      </c>
      <c r="J21" s="27">
        <f>('исходные данные'!J21)^(1/4)</f>
        <v>4.0347020455170792</v>
      </c>
      <c r="K21" s="27">
        <f>('исходные данные'!K21)^(1/4)</f>
        <v>3.7672744920035188</v>
      </c>
      <c r="L21" s="27">
        <f>('исходные данные'!L21)^(1/4)</f>
        <v>3.5948362943700354</v>
      </c>
      <c r="M21" s="27">
        <f>('исходные данные'!M21)^(1/4)</f>
        <v>3.0000000000000004</v>
      </c>
      <c r="N21" s="27">
        <f>('исходные данные'!N21)^(1/4)</f>
        <v>1.6265765616977856</v>
      </c>
      <c r="O21" s="27">
        <f>('исходные данные'!O21)^(1/4)</f>
        <v>4.5059454993557386</v>
      </c>
      <c r="P21" s="27">
        <f>('исходные данные'!P21)^(1/4)</f>
        <v>4.7876303996348941</v>
      </c>
      <c r="Q21" s="27">
        <f>('исходные данные'!Q21)^(1/4)</f>
        <v>5.4003342500558356</v>
      </c>
      <c r="R21" s="27">
        <f>('исходные данные'!R21)^(1/4)</f>
        <v>5.4158024997094598</v>
      </c>
      <c r="S21" s="27">
        <f>('исходные данные'!S21)^(1/4)</f>
        <v>5.2090944077911701</v>
      </c>
      <c r="T21" s="27">
        <f>('исходные данные'!T21)^(1/4)</f>
        <v>5.0261610408872892</v>
      </c>
      <c r="U21" s="27">
        <f>('исходные данные'!U21)^(1/4)</f>
        <v>4.3445734706921026</v>
      </c>
      <c r="V21" s="27">
        <f>('исходные данные'!V21)^(1/4)</f>
        <v>6.0430161432628973</v>
      </c>
      <c r="W21" s="27">
        <f>('исходные данные'!W21)^(1/4)</f>
        <v>5.881623475580251</v>
      </c>
      <c r="X21" s="27">
        <f>('исходные данные'!X21)^(1/4)</f>
        <v>4.1693653974627285</v>
      </c>
      <c r="Y21" s="27">
        <f>('исходные данные'!Y21)^(1/4)</f>
        <v>4.6142866845247532</v>
      </c>
      <c r="Z21" s="27">
        <f>('исходные данные'!Z21)^(1/4)</f>
        <v>4.4692683891817353</v>
      </c>
      <c r="AA21" s="27">
        <f>('исходные данные'!AA21)^(1/4)</f>
        <v>0</v>
      </c>
      <c r="AB21" s="27">
        <f>('исходные данные'!AB21)^(1/4)</f>
        <v>2.464537976706521</v>
      </c>
      <c r="AC21" s="27">
        <f>('исходные данные'!AC21)^(1/4)</f>
        <v>4.9601255391270582</v>
      </c>
      <c r="AD21" s="27">
        <f>('исходные данные'!AD21)^(1/4)</f>
        <v>3.7894149593665665</v>
      </c>
      <c r="AE21" s="27">
        <f>('исходные данные'!AE21)^(1/2)</f>
        <v>16.340134638368191</v>
      </c>
      <c r="AF21" s="27">
        <f>('исходные данные'!AF21)^(1/4)</f>
        <v>6.4031242374328494</v>
      </c>
      <c r="AG21" s="27">
        <f>('исходные данные'!AG21)^(1/4)</f>
        <v>2.0085347250192842</v>
      </c>
      <c r="AH21" s="27">
        <f>('исходные данные'!AH21)^(1/4)</f>
        <v>2.3725371402773319</v>
      </c>
      <c r="AI21" s="27">
        <f>'исходные данные'!AI21</f>
        <v>1711</v>
      </c>
    </row>
    <row r="22" spans="1:35" x14ac:dyDescent="0.25">
      <c r="A22" s="13" t="s">
        <v>24</v>
      </c>
      <c r="B22" s="27">
        <f>('исходные данные'!B22)^(1/4)</f>
        <v>1.2698234324738655</v>
      </c>
      <c r="C22" s="27">
        <f>('исходные данные'!C22)^(1/4)</f>
        <v>10.537598560632302</v>
      </c>
      <c r="D22" s="27">
        <f>('исходные данные'!D22)^(1/4)</f>
        <v>1.9480074928505935</v>
      </c>
      <c r="E22" s="27">
        <f>'исходные данные'!E22</f>
        <v>26.2</v>
      </c>
      <c r="F22" s="27">
        <f>'исходные данные'!F22</f>
        <v>98.8</v>
      </c>
      <c r="G22" s="27">
        <f>'исходные данные'!G22</f>
        <v>1.2</v>
      </c>
      <c r="H22" s="27">
        <f>('исходные данные'!H22)^(1/4)</f>
        <v>2.9813075013013317</v>
      </c>
      <c r="I22" s="27">
        <f>('исходные данные'!I22)^(1/4)</f>
        <v>5.9589557599818379</v>
      </c>
      <c r="J22" s="27">
        <f>('исходные данные'!J22)^(1/4)</f>
        <v>7.0375968901436217</v>
      </c>
      <c r="K22" s="27">
        <f>('исходные данные'!K22)^(1/4)</f>
        <v>7.6504288218167709</v>
      </c>
      <c r="L22" s="27">
        <f>('исходные данные'!L22)^(1/4)</f>
        <v>9.0112955895724074</v>
      </c>
      <c r="M22" s="27">
        <f>('исходные данные'!M22)^(1/4)</f>
        <v>6.6160514853255616</v>
      </c>
      <c r="N22" s="27">
        <f>('исходные данные'!N22)^(1/4)</f>
        <v>2.0335227133295235</v>
      </c>
      <c r="O22" s="27">
        <f>('исходные данные'!O22)^(1/4)</f>
        <v>5.0882827986510506</v>
      </c>
      <c r="P22" s="27">
        <f>('исходные данные'!P22)^(1/4)</f>
        <v>0</v>
      </c>
      <c r="Q22" s="27">
        <f>('исходные данные'!Q22)^(1/4)</f>
        <v>7.4537621850749671</v>
      </c>
      <c r="R22" s="27">
        <f>('исходные данные'!R22)^(1/4)</f>
        <v>8.9431402406774243</v>
      </c>
      <c r="S22" s="27">
        <f>('исходные данные'!S22)^(1/4)</f>
        <v>5.1712733756386626</v>
      </c>
      <c r="T22" s="27">
        <f>('исходные данные'!T22)^(1/4)</f>
        <v>6.9924142242714158</v>
      </c>
      <c r="U22" s="27">
        <f>('исходные данные'!U22)^(1/4)</f>
        <v>5.2944075942065716</v>
      </c>
      <c r="V22" s="27">
        <f>('исходные данные'!V22)^(1/4)</f>
        <v>7.0485063271956845</v>
      </c>
      <c r="W22" s="27">
        <f>('исходные данные'!W22)^(1/4)</f>
        <v>7.1312925552785655</v>
      </c>
      <c r="X22" s="27">
        <f>('исходные данные'!X22)^(1/4)</f>
        <v>5.2955888894206762</v>
      </c>
      <c r="Y22" s="27">
        <f>('исходные данные'!Y22)^(1/4)</f>
        <v>6.1956483337012491</v>
      </c>
      <c r="Z22" s="27">
        <f>('исходные данные'!Z22)^(1/4)</f>
        <v>5.6976723720891131</v>
      </c>
      <c r="AA22" s="27">
        <f>('исходные данные'!AA22)^(1/4)</f>
        <v>0</v>
      </c>
      <c r="AB22" s="27">
        <f>('исходные данные'!AB22)^(1/4)</f>
        <v>3.1219506591368122</v>
      </c>
      <c r="AC22" s="27">
        <f>('исходные данные'!AC22)^(1/4)</f>
        <v>19.153797532039981</v>
      </c>
      <c r="AD22" s="27">
        <f>('исходные данные'!AD22)^(1/4)</f>
        <v>10.9820183152073</v>
      </c>
      <c r="AE22" s="27">
        <f>('исходные данные'!AE22)^(1/2)</f>
        <v>24.738633753705962</v>
      </c>
      <c r="AF22" s="27">
        <f>('исходные данные'!AF22)^(1/4)</f>
        <v>6.7943178870535021</v>
      </c>
      <c r="AG22" s="27">
        <f>('исходные данные'!AG22)^(1/4)</f>
        <v>2.5647317976206749</v>
      </c>
      <c r="AH22" s="27">
        <f>('исходные данные'!AH22)^(1/4)</f>
        <v>3.4868811816393128</v>
      </c>
      <c r="AI22" s="27">
        <f>'исходные данные'!AI22</f>
        <v>1592</v>
      </c>
    </row>
    <row r="23" spans="1:35" x14ac:dyDescent="0.25">
      <c r="A23" s="13" t="s">
        <v>25</v>
      </c>
      <c r="B23" s="27">
        <f>('исходные данные'!B23)^(1/4)</f>
        <v>3.6653824960765564</v>
      </c>
      <c r="C23" s="27">
        <f>('исходные данные'!C23)^(1/4)</f>
        <v>5.0097713190608069</v>
      </c>
      <c r="D23" s="27">
        <f>('исходные данные'!D23)^(1/4)</f>
        <v>2.0569003768440597</v>
      </c>
      <c r="E23" s="27">
        <f>'исходные данные'!E23</f>
        <v>26</v>
      </c>
      <c r="F23" s="27">
        <f>'исходные данные'!F23</f>
        <v>79.900000000000006</v>
      </c>
      <c r="G23" s="27">
        <f>'исходные данные'!G23</f>
        <v>20.100000000000001</v>
      </c>
      <c r="H23" s="27">
        <f>('исходные данные'!H23)^(1/4)</f>
        <v>2.9622566376652992</v>
      </c>
      <c r="I23" s="27">
        <f>('исходные данные'!I23)^(1/4)</f>
        <v>1.9446166923683976</v>
      </c>
      <c r="J23" s="27">
        <f>('исходные данные'!J23)^(1/4)</f>
        <v>2.6183304986958853</v>
      </c>
      <c r="K23" s="27">
        <f>('исходные данные'!K23)^(1/4)</f>
        <v>3.126764441076312</v>
      </c>
      <c r="L23" s="27">
        <f>('исходные данные'!L23)^(1/4)</f>
        <v>2.1657367706679937</v>
      </c>
      <c r="M23" s="27">
        <f>('исходные данные'!M23)^(1/4)</f>
        <v>2.359611061770567</v>
      </c>
      <c r="N23" s="27">
        <f>('исходные данные'!N23)^(1/4)</f>
        <v>0.66874030497642201</v>
      </c>
      <c r="O23" s="27">
        <f>('исходные данные'!O23)^(1/4)</f>
        <v>5.102235693026568</v>
      </c>
      <c r="P23" s="27">
        <f>('исходные данные'!P23)^(1/4)</f>
        <v>6.9406302468262506</v>
      </c>
      <c r="Q23" s="27">
        <f>('исходные данные'!Q23)^(1/4)</f>
        <v>5.7863207452805199</v>
      </c>
      <c r="R23" s="27">
        <f>('исходные данные'!R23)^(1/4)</f>
        <v>5.6429741047119348</v>
      </c>
      <c r="S23" s="27">
        <f>('исходные данные'!S23)^(1/4)</f>
        <v>4.3493447652002528</v>
      </c>
      <c r="T23" s="27">
        <f>('исходные данные'!T23)^(1/4)</f>
        <v>4.9811483033076147</v>
      </c>
      <c r="U23" s="27">
        <f>('исходные данные'!U23)^(1/4)</f>
        <v>4.2257354893569028</v>
      </c>
      <c r="V23" s="27">
        <f>('исходные данные'!V23)^(1/4)</f>
        <v>5.347609405233702</v>
      </c>
      <c r="W23" s="27">
        <f>('исходные данные'!W23)^(1/4)</f>
        <v>5.4914166268035416</v>
      </c>
      <c r="X23" s="27">
        <f>('исходные данные'!X23)^(1/4)</f>
        <v>4.1929319208803921</v>
      </c>
      <c r="Y23" s="27">
        <f>('исходные данные'!Y23)^(1/4)</f>
        <v>5.0088390401046308</v>
      </c>
      <c r="Z23" s="27">
        <f>('исходные данные'!Z23)^(1/4)</f>
        <v>4.2257154585497814</v>
      </c>
      <c r="AA23" s="27">
        <f>('исходные данные'!AA23)^(1/4)</f>
        <v>0</v>
      </c>
      <c r="AB23" s="27">
        <f>('исходные данные'!AB23)^(1/4)</f>
        <v>2.493255019231869</v>
      </c>
      <c r="AC23" s="27">
        <f>('исходные данные'!AC23)^(1/4)</f>
        <v>5.0377698717224773</v>
      </c>
      <c r="AD23" s="27">
        <f>('исходные данные'!AD23)^(1/4)</f>
        <v>2.6042906871402178</v>
      </c>
      <c r="AE23" s="27">
        <f>('исходные данные'!AE23)^(1/2)</f>
        <v>15.165750888103101</v>
      </c>
      <c r="AF23" s="27">
        <f>('исходные данные'!AF23)^(1/4)</f>
        <v>5.1344768626344139</v>
      </c>
      <c r="AG23" s="27">
        <f>('исходные данные'!AG23)^(1/4)</f>
        <v>2.8403905697139318</v>
      </c>
      <c r="AH23" s="27">
        <f>('исходные данные'!AH23)^(1/4)</f>
        <v>2.1979177261210117</v>
      </c>
      <c r="AI23" s="27">
        <f>'исходные данные'!AI23</f>
        <v>2487</v>
      </c>
    </row>
    <row r="24" spans="1:35" x14ac:dyDescent="0.25">
      <c r="A24" s="13" t="s">
        <v>26</v>
      </c>
      <c r="B24" s="27">
        <f>('исходные данные'!B24)^(1/4)</f>
        <v>4.5183714154858663</v>
      </c>
      <c r="C24" s="27">
        <f>('исходные данные'!C24)^(1/4)</f>
        <v>5.410281527089059</v>
      </c>
      <c r="D24" s="27">
        <f>('исходные данные'!D24)^(1/4)</f>
        <v>2.1094357284016496</v>
      </c>
      <c r="E24" s="27">
        <f>'исходные данные'!E24</f>
        <v>21.2</v>
      </c>
      <c r="F24" s="27">
        <f>'исходные данные'!F24</f>
        <v>77.900000000000006</v>
      </c>
      <c r="G24" s="27">
        <f>'исходные данные'!G24</f>
        <v>22.1</v>
      </c>
      <c r="H24" s="27">
        <f>('исходные данные'!H24)^(1/4)</f>
        <v>3.2010858729436791</v>
      </c>
      <c r="I24" s="27">
        <f>('исходные данные'!I24)^(1/4)</f>
        <v>2.9309883380808275</v>
      </c>
      <c r="J24" s="27">
        <f>('исходные данные'!J24)^(1/4)</f>
        <v>2</v>
      </c>
      <c r="K24" s="27">
        <f>('исходные данные'!K24)^(1/4)</f>
        <v>3.3917161618800873</v>
      </c>
      <c r="L24" s="27">
        <f>('исходные данные'!L24)^(1/4)</f>
        <v>2.5304395344352431</v>
      </c>
      <c r="M24" s="27">
        <f>('исходные данные'!M24)^(1/4)</f>
        <v>1.6265765616977856</v>
      </c>
      <c r="N24" s="27">
        <f>('исходные данные'!N24)^(1/4)</f>
        <v>1.3478094125129469</v>
      </c>
      <c r="O24" s="27">
        <f>('исходные данные'!O24)^(1/4)</f>
        <v>4.3022211445561807</v>
      </c>
      <c r="P24" s="27">
        <f>('исходные данные'!P24)^(1/4)</f>
        <v>8.9874182446907547</v>
      </c>
      <c r="Q24" s="27">
        <f>('исходные данные'!Q24)^(1/4)</f>
        <v>6.5026085332058017</v>
      </c>
      <c r="R24" s="27">
        <f>('исходные данные'!R24)^(1/4)</f>
        <v>5.2200905643665942</v>
      </c>
      <c r="S24" s="27">
        <f>('исходные данные'!S24)^(1/4)</f>
        <v>5.8872043897368256</v>
      </c>
      <c r="T24" s="27">
        <f>('исходные данные'!T24)^(1/4)</f>
        <v>4.9280739874215911</v>
      </c>
      <c r="U24" s="27">
        <f>('исходные данные'!U24)^(1/4)</f>
        <v>5.1587772448261147</v>
      </c>
      <c r="V24" s="27">
        <f>('исходные данные'!V24)^(1/4)</f>
        <v>5.5768068808156963</v>
      </c>
      <c r="W24" s="27">
        <f>('исходные данные'!W24)^(1/4)</f>
        <v>6.0136931542246534</v>
      </c>
      <c r="X24" s="27">
        <f>('исходные данные'!X24)^(1/4)</f>
        <v>4.4613496124853258</v>
      </c>
      <c r="Y24" s="27">
        <f>('исходные данные'!Y24)^(1/4)</f>
        <v>5.0758012562636532</v>
      </c>
      <c r="Z24" s="27">
        <f>('исходные данные'!Z24)^(1/4)</f>
        <v>4.3637977324669714</v>
      </c>
      <c r="AA24" s="27">
        <f>('исходные данные'!AA24)^(1/4)</f>
        <v>0</v>
      </c>
      <c r="AB24" s="27">
        <f>('исходные данные'!AB24)^(1/4)</f>
        <v>2.239946461851599</v>
      </c>
      <c r="AC24" s="27">
        <f>('исходные данные'!AC24)^(1/4)</f>
        <v>6.2568710609384368</v>
      </c>
      <c r="AD24" s="27">
        <f>('исходные данные'!AD24)^(1/4)</f>
        <v>3.4520103255658126</v>
      </c>
      <c r="AE24" s="27">
        <f>('исходные данные'!AE24)^(1/2)</f>
        <v>13.490737563232042</v>
      </c>
      <c r="AF24" s="27">
        <f>('исходные данные'!AF24)^(1/4)</f>
        <v>4.5404325926158515</v>
      </c>
      <c r="AG24" s="27">
        <f>('исходные данные'!AG24)^(1/4)</f>
        <v>1.7850893078291112</v>
      </c>
      <c r="AH24" s="27">
        <f>('исходные данные'!AH24)^(1/4)</f>
        <v>2.1042990347620454</v>
      </c>
      <c r="AI24" s="27">
        <f>'исходные данные'!AI24</f>
        <v>2780</v>
      </c>
    </row>
    <row r="25" spans="1:35" x14ac:dyDescent="0.25">
      <c r="A25" s="13" t="s">
        <v>27</v>
      </c>
      <c r="B25" s="27">
        <f>('исходные данные'!B25)^(1/4)</f>
        <v>4.5083102847014844</v>
      </c>
      <c r="C25" s="27">
        <f>('исходные данные'!C25)^(1/4)</f>
        <v>5.7981417123861494</v>
      </c>
      <c r="D25" s="27">
        <f>('исходные данные'!D25)^(1/4)</f>
        <v>2.0682963828333425</v>
      </c>
      <c r="E25" s="27">
        <f>'исходные данные'!E25</f>
        <v>25.6</v>
      </c>
      <c r="F25" s="27">
        <f>'исходные данные'!F25</f>
        <v>77.599999999999994</v>
      </c>
      <c r="G25" s="27">
        <f>'исходные данные'!G25</f>
        <v>22.4</v>
      </c>
      <c r="H25" s="27">
        <f>('исходные данные'!H25)^(1/4)</f>
        <v>2.871621711025901</v>
      </c>
      <c r="I25" s="27">
        <f>('исходные данные'!I25)^(1/4)</f>
        <v>3.0246934405301547</v>
      </c>
      <c r="J25" s="27">
        <f>('исходные данные'!J25)^(1/4)</f>
        <v>2.3205957871060838</v>
      </c>
      <c r="K25" s="27">
        <f>('исходные данные'!K25)^(1/4)</f>
        <v>3.5340282211319898</v>
      </c>
      <c r="L25" s="27">
        <f>('исходные данные'!L25)^(1/4)</f>
        <v>2.8173132472612576</v>
      </c>
      <c r="M25" s="27">
        <f>('исходные данные'!M25)^(1/4)</f>
        <v>2.2581008643532257</v>
      </c>
      <c r="N25" s="27">
        <f>('исходные данные'!N25)^(1/4)</f>
        <v>1.4564753151219703</v>
      </c>
      <c r="O25" s="27">
        <f>('исходные данные'!O25)^(1/4)</f>
        <v>4.9117870316740913</v>
      </c>
      <c r="P25" s="27">
        <f>('исходные данные'!P25)^(1/4)</f>
        <v>8.500458401282625</v>
      </c>
      <c r="Q25" s="27">
        <f>('исходные данные'!Q25)^(1/4)</f>
        <v>5.433555077822974</v>
      </c>
      <c r="R25" s="27">
        <f>('исходные данные'!R25)^(1/4)</f>
        <v>5.2150806016947584</v>
      </c>
      <c r="S25" s="27">
        <f>('исходные данные'!S25)^(1/4)</f>
        <v>4.9006093758938354</v>
      </c>
      <c r="T25" s="27">
        <f>('исходные данные'!T25)^(1/4)</f>
        <v>4.8838566202184941</v>
      </c>
      <c r="U25" s="27">
        <f>('исходные данные'!U25)^(1/4)</f>
        <v>5.1385073136899946</v>
      </c>
      <c r="V25" s="27">
        <f>('исходные данные'!V25)^(1/4)</f>
        <v>5.6093294373174416</v>
      </c>
      <c r="W25" s="27">
        <f>('исходные данные'!W25)^(1/4)</f>
        <v>5.7216097063512068</v>
      </c>
      <c r="X25" s="27">
        <f>('исходные данные'!X25)^(1/4)</f>
        <v>4.1989216424805145</v>
      </c>
      <c r="Y25" s="27">
        <f>('исходные данные'!Y25)^(1/4)</f>
        <v>4.9305087891869714</v>
      </c>
      <c r="Z25" s="27">
        <f>('исходные данные'!Z25)^(1/4)</f>
        <v>4.5099262852231794</v>
      </c>
      <c r="AA25" s="27">
        <f>('исходные данные'!AA25)^(1/4)</f>
        <v>0</v>
      </c>
      <c r="AB25" s="27">
        <f>('исходные данные'!AB25)^(1/4)</f>
        <v>1.7074764851741444</v>
      </c>
      <c r="AC25" s="27">
        <f>('исходные данные'!AC25)^(1/4)</f>
        <v>6.6332495807107996</v>
      </c>
      <c r="AD25" s="27">
        <f>('исходные данные'!AD25)^(1/4)</f>
        <v>3.2531531233955713</v>
      </c>
      <c r="AE25" s="27">
        <f>('исходные данные'!AE25)^(1/2)</f>
        <v>13.820274961085254</v>
      </c>
      <c r="AF25" s="27">
        <f>('исходные данные'!AF25)^(1/4)</f>
        <v>5.3593668686413078</v>
      </c>
      <c r="AG25" s="27">
        <f>('исходные данные'!AG25)^(1/4)</f>
        <v>2.2428626694974358</v>
      </c>
      <c r="AH25" s="27">
        <f>('исходные данные'!AH25)^(1/4)</f>
        <v>2.6254560080931819</v>
      </c>
      <c r="AI25" s="27">
        <f>'исходные данные'!AI25</f>
        <v>1966</v>
      </c>
    </row>
    <row r="26" spans="1:35" ht="22.5" x14ac:dyDescent="0.25">
      <c r="A26" s="13" t="s">
        <v>28</v>
      </c>
      <c r="B26" s="27">
        <f>('исходные данные'!B26)^(1/4)</f>
        <v>3.6464525378613839</v>
      </c>
      <c r="C26" s="27">
        <f>('исходные данные'!C26)^(1/4)</f>
        <v>2.5740449703513297</v>
      </c>
      <c r="D26" s="27">
        <f>('исходные данные'!D26)^(1/4)</f>
        <v>2.2225291030921031</v>
      </c>
      <c r="E26" s="27">
        <f>'исходные данные'!E26</f>
        <v>17</v>
      </c>
      <c r="F26" s="27">
        <f>'исходные данные'!F26</f>
        <v>72.400000000000006</v>
      </c>
      <c r="G26" s="27">
        <f>'исходные данные'!G26</f>
        <v>27.6</v>
      </c>
      <c r="H26" s="27">
        <f>('исходные данные'!H26)^(1/4)</f>
        <v>2.871621711025901</v>
      </c>
      <c r="I26" s="27">
        <f>('исходные данные'!I26)^(1/4)</f>
        <v>1.4645002761873149</v>
      </c>
      <c r="J26" s="27">
        <f>('исходные данные'!J26)^(1/4)</f>
        <v>1.0466351393921056</v>
      </c>
      <c r="K26" s="27">
        <f>('исходные данные'!K26)^(1/4)</f>
        <v>1.5258077681557933</v>
      </c>
      <c r="L26" s="27">
        <f>('исходные данные'!L26)^(1/4)</f>
        <v>0</v>
      </c>
      <c r="M26" s="27">
        <f>('исходные данные'!M26)^(1/4)</f>
        <v>0</v>
      </c>
      <c r="N26" s="27">
        <f>('исходные данные'!N26)^(1/4)</f>
        <v>0</v>
      </c>
      <c r="O26" s="27">
        <f>('исходные данные'!O26)^(1/4)</f>
        <v>6.0629557685909869</v>
      </c>
      <c r="P26" s="27">
        <f>('исходные данные'!P26)^(1/4)</f>
        <v>12.022546780566556</v>
      </c>
      <c r="Q26" s="27">
        <f>('исходные данные'!Q26)^(1/4)</f>
        <v>5.4107744433917624</v>
      </c>
      <c r="R26" s="27">
        <f>('исходные данные'!R26)^(1/4)</f>
        <v>5.6101788579460621</v>
      </c>
      <c r="S26" s="27">
        <f>('исходные данные'!S26)^(1/4)</f>
        <v>9.8118816311142538</v>
      </c>
      <c r="T26" s="27">
        <f>('исходные данные'!T26)^(1/4)</f>
        <v>5.7163897046504646</v>
      </c>
      <c r="U26" s="27">
        <f>('исходные данные'!U26)^(1/4)</f>
        <v>4.9804358727148292</v>
      </c>
      <c r="V26" s="27">
        <f>('исходные данные'!V26)^(1/4)</f>
        <v>8.0142918445949665</v>
      </c>
      <c r="W26" s="27">
        <f>('исходные данные'!W26)^(1/4)</f>
        <v>6.8570040643758015</v>
      </c>
      <c r="X26" s="27">
        <f>('исходные данные'!X26)^(1/4)</f>
        <v>4.9640038513503795</v>
      </c>
      <c r="Y26" s="27">
        <f>('исходные данные'!Y26)^(1/4)</f>
        <v>5.7901251465321195</v>
      </c>
      <c r="Z26" s="27">
        <f>('исходные данные'!Z26)^(1/4)</f>
        <v>5.2644833995674158</v>
      </c>
      <c r="AA26" s="27">
        <f>('исходные данные'!AA26)^(1/4)</f>
        <v>0</v>
      </c>
      <c r="AB26" s="27">
        <f>('исходные данные'!AB26)^(1/4)</f>
        <v>2.2608654879910128</v>
      </c>
      <c r="AC26" s="27">
        <f>('исходные данные'!AC26)^(1/4)</f>
        <v>0</v>
      </c>
      <c r="AD26" s="27">
        <f>('исходные данные'!AD26)^(1/4)</f>
        <v>0</v>
      </c>
      <c r="AE26" s="27">
        <f>('исходные данные'!AE26)^(1/2)</f>
        <v>0</v>
      </c>
      <c r="AF26" s="27">
        <f>('исходные данные'!AF26)^(1/4)</f>
        <v>5.0119570403347371</v>
      </c>
      <c r="AG26" s="27">
        <f>('исходные данные'!AG26)^(1/4)</f>
        <v>1.6168293476705564</v>
      </c>
      <c r="AH26" s="27">
        <f>('исходные данные'!AH26)^(1/4)</f>
        <v>2.5304746806491396</v>
      </c>
      <c r="AI26" s="27">
        <f>'исходные данные'!AI26</f>
        <v>1926</v>
      </c>
    </row>
    <row r="27" spans="1:35" x14ac:dyDescent="0.25">
      <c r="A27" s="13" t="s">
        <v>29</v>
      </c>
      <c r="B27" s="27">
        <f>('исходные данные'!B27)^(1/4)</f>
        <v>3.4671047402943147</v>
      </c>
      <c r="C27" s="27">
        <f>('исходные данные'!C27)^(1/4)</f>
        <v>5.8705215835605964</v>
      </c>
      <c r="D27" s="27">
        <f>('исходные данные'!D27)^(1/4)</f>
        <v>2.0795070719013991</v>
      </c>
      <c r="E27" s="27">
        <f>'исходные данные'!E27</f>
        <v>25.4</v>
      </c>
      <c r="F27" s="27">
        <f>'исходные данные'!F27</f>
        <v>72</v>
      </c>
      <c r="G27" s="27">
        <f>'исходные данные'!G27</f>
        <v>28</v>
      </c>
      <c r="H27" s="27">
        <f>('исходные данные'!H27)^(1/4)</f>
        <v>2.9813075013013317</v>
      </c>
      <c r="I27" s="27">
        <f>('исходные данные'!I27)^(1/4)</f>
        <v>3.1137372584777698</v>
      </c>
      <c r="J27" s="27">
        <f>('исходные данные'!J27)^(1/4)</f>
        <v>3.2958732516891813</v>
      </c>
      <c r="K27" s="27">
        <f>('исходные данные'!K27)^(1/4)</f>
        <v>3.5815512701996037</v>
      </c>
      <c r="L27" s="27">
        <f>('исходные данные'!L27)^(1/4)</f>
        <v>2.9027831081870996</v>
      </c>
      <c r="M27" s="27">
        <f>('исходные данные'!M27)^(1/4)</f>
        <v>2.3784142300054421</v>
      </c>
      <c r="N27" s="27">
        <f>('исходные данные'!N27)^(1/4)</f>
        <v>2.1558246717785052</v>
      </c>
      <c r="O27" s="27">
        <f>('исходные данные'!O27)^(1/4)</f>
        <v>4.4214723015067481</v>
      </c>
      <c r="P27" s="27">
        <f>('исходные данные'!P27)^(1/4)</f>
        <v>4.056671890498956</v>
      </c>
      <c r="Q27" s="27">
        <f>('исходные данные'!Q27)^(1/4)</f>
        <v>6.4180637179306537</v>
      </c>
      <c r="R27" s="27">
        <f>('исходные данные'!R27)^(1/4)</f>
        <v>5.4415924289559143</v>
      </c>
      <c r="S27" s="27">
        <f>('исходные данные'!S27)^(1/4)</f>
        <v>4.9702453506807691</v>
      </c>
      <c r="T27" s="27">
        <f>('исходные данные'!T27)^(1/4)</f>
        <v>4.9870303973639656</v>
      </c>
      <c r="U27" s="27">
        <f>('исходные данные'!U27)^(1/4)</f>
        <v>3.9097998169929626</v>
      </c>
      <c r="V27" s="27">
        <f>('исходные данные'!V27)^(1/4)</f>
        <v>6.3500551278922686</v>
      </c>
      <c r="W27" s="27">
        <f>('исходные данные'!W27)^(1/4)</f>
        <v>5.3239455905711575</v>
      </c>
      <c r="X27" s="27">
        <f>('исходные данные'!X27)^(1/4)</f>
        <v>3.7934365714391576</v>
      </c>
      <c r="Y27" s="27">
        <f>('исходные данные'!Y27)^(1/4)</f>
        <v>4.5470539735458724</v>
      </c>
      <c r="Z27" s="27">
        <f>('исходные данные'!Z27)^(1/4)</f>
        <v>4.1794999391579424</v>
      </c>
      <c r="AA27" s="27">
        <f>('исходные данные'!AA27)^(1/4)</f>
        <v>0</v>
      </c>
      <c r="AB27" s="27">
        <f>('исходные данные'!AB27)^(1/4)</f>
        <v>2.4869722763619309</v>
      </c>
      <c r="AC27" s="27">
        <f>('исходные данные'!AC27)^(1/4)</f>
        <v>7.3391272396165963</v>
      </c>
      <c r="AD27" s="27">
        <f>('исходные данные'!AD27)^(1/4)</f>
        <v>4.6258618748208811</v>
      </c>
      <c r="AE27" s="27">
        <f>('исходные данные'!AE27)^(1/2)</f>
        <v>12.806248474865697</v>
      </c>
      <c r="AF27" s="27">
        <f>('исходные данные'!AF27)^(1/4)</f>
        <v>5.6788230288673551</v>
      </c>
      <c r="AG27" s="27">
        <f>('исходные данные'!AG27)^(1/4)</f>
        <v>2.35931139656407</v>
      </c>
      <c r="AH27" s="27">
        <f>('исходные данные'!AH27)^(1/4)</f>
        <v>2.4712930194263039</v>
      </c>
      <c r="AI27" s="27">
        <f>'исходные данные'!AI27</f>
        <v>2458</v>
      </c>
    </row>
    <row r="28" spans="1:35" x14ac:dyDescent="0.25">
      <c r="A28" s="13" t="s">
        <v>30</v>
      </c>
      <c r="B28" s="27">
        <f>('исходные данные'!B28)^(1/4)</f>
        <v>1.9712614858372011</v>
      </c>
      <c r="C28" s="27">
        <f>('исходные данные'!C28)^(1/4)</f>
        <v>5.5899373781672193</v>
      </c>
      <c r="D28" s="27">
        <f>('исходные данные'!D28)^(1/4)</f>
        <v>2.0335227133295235</v>
      </c>
      <c r="E28" s="27">
        <f>'исходные данные'!E28</f>
        <v>24.6</v>
      </c>
      <c r="F28" s="27">
        <f>'исходные данные'!F28</f>
        <v>77.7</v>
      </c>
      <c r="G28" s="27">
        <f>'исходные данные'!G28</f>
        <v>22.3</v>
      </c>
      <c r="H28" s="27">
        <f>('исходные данные'!H28)^(1/4)</f>
        <v>3.2010858729436791</v>
      </c>
      <c r="I28" s="27">
        <f>('исходные данные'!I28)^(1/4)</f>
        <v>2.8173132472612576</v>
      </c>
      <c r="J28" s="27">
        <f>('исходные данные'!J28)^(1/4)</f>
        <v>4.759149430918538</v>
      </c>
      <c r="K28" s="27">
        <f>('исходные данные'!K28)^(1/4)</f>
        <v>3.6163830244344211</v>
      </c>
      <c r="L28" s="27">
        <f>('исходные данные'!L28)^(1/4)</f>
        <v>2.6042906871402178</v>
      </c>
      <c r="M28" s="27">
        <f>('исходные данные'!M28)^(1/4)</f>
        <v>2.0305431848689306</v>
      </c>
      <c r="N28" s="27">
        <f>('исходные данные'!N28)^(1/4)</f>
        <v>0.79527072876705063</v>
      </c>
      <c r="O28" s="27">
        <f>('исходные данные'!O28)^(1/4)</f>
        <v>5.1920157278547299</v>
      </c>
      <c r="P28" s="27">
        <f>('исходные данные'!P28)^(1/4)</f>
        <v>7.6558611619632124</v>
      </c>
      <c r="Q28" s="27">
        <f>('исходные данные'!Q28)^(1/4)</f>
        <v>5.8392105798588076</v>
      </c>
      <c r="R28" s="27">
        <f>('исходные данные'!R28)^(1/4)</f>
        <v>5.4704123210143472</v>
      </c>
      <c r="S28" s="27">
        <f>('исходные данные'!S28)^(1/4)</f>
        <v>4.7517614888671087</v>
      </c>
      <c r="T28" s="27">
        <f>('исходные данные'!T28)^(1/4)</f>
        <v>4.8360381895042934</v>
      </c>
      <c r="U28" s="27">
        <f>('исходные данные'!U28)^(1/4)</f>
        <v>4.0776226886904654</v>
      </c>
      <c r="V28" s="27">
        <f>('исходные данные'!V28)^(1/4)</f>
        <v>5.2433193312892756</v>
      </c>
      <c r="W28" s="27">
        <f>('исходные данные'!W28)^(1/4)</f>
        <v>5.8865247782420917</v>
      </c>
      <c r="X28" s="27">
        <f>('исходные данные'!X28)^(1/4)</f>
        <v>4.353619852046406</v>
      </c>
      <c r="Y28" s="27">
        <f>('исходные данные'!Y28)^(1/4)</f>
        <v>4.8622492911122466</v>
      </c>
      <c r="Z28" s="27">
        <f>('исходные данные'!Z28)^(1/4)</f>
        <v>4.0836480117574396</v>
      </c>
      <c r="AA28" s="27">
        <f>('исходные данные'!AA28)^(1/4)</f>
        <v>0</v>
      </c>
      <c r="AB28" s="27">
        <f>('исходные данные'!AB28)^(1/4)</f>
        <v>2.7338446446402398</v>
      </c>
      <c r="AC28" s="27">
        <f>('исходные данные'!AC28)^(1/4)</f>
        <v>7.1645849157568726</v>
      </c>
      <c r="AD28" s="27">
        <f>('исходные данные'!AD28)^(1/4)</f>
        <v>3.2162214526970305</v>
      </c>
      <c r="AE28" s="27">
        <f>('исходные данные'!AE28)^(1/2)</f>
        <v>14.456832294800961</v>
      </c>
      <c r="AF28" s="27">
        <f>('исходные данные'!AF28)^(1/4)</f>
        <v>5.9685028492171925</v>
      </c>
      <c r="AG28" s="27">
        <f>('исходные данные'!AG28)^(1/4)</f>
        <v>1.8684427597563422</v>
      </c>
      <c r="AH28" s="27">
        <f>('исходные данные'!AH28)^(1/4)</f>
        <v>2.4861095696072848</v>
      </c>
      <c r="AI28" s="27">
        <f>'исходные данные'!AI28</f>
        <v>1697</v>
      </c>
    </row>
    <row r="29" spans="1:35" x14ac:dyDescent="0.25">
      <c r="A29" s="13" t="s">
        <v>31</v>
      </c>
      <c r="B29" s="27">
        <f>('исходные данные'!B29)^(1/4)</f>
        <v>3.0264986895823349</v>
      </c>
      <c r="C29" s="27">
        <f>('исходные данные'!C29)^(1/4)</f>
        <v>6.4942915285577083</v>
      </c>
      <c r="D29" s="27">
        <f>('исходные данные'!D29)^(1/4)</f>
        <v>1.961396648394778</v>
      </c>
      <c r="E29" s="27">
        <f>'исходные данные'!E29</f>
        <v>27.2</v>
      </c>
      <c r="F29" s="27">
        <f>'исходные данные'!F29</f>
        <v>64.2</v>
      </c>
      <c r="G29" s="27">
        <f>'исходные данные'!G29</f>
        <v>35.799999999999997</v>
      </c>
      <c r="H29" s="27">
        <f>('исходные данные'!H29)^(1/4)</f>
        <v>3.0885906193876611</v>
      </c>
      <c r="I29" s="27">
        <f>('исходные данные'!I29)^(1/4)</f>
        <v>2.8684492277691938</v>
      </c>
      <c r="J29" s="27">
        <f>('исходные данные'!J29)^(1/4)</f>
        <v>3.7930850992217611</v>
      </c>
      <c r="K29" s="27">
        <f>('исходные данные'!K29)^(1/4)</f>
        <v>4.0334453720360646</v>
      </c>
      <c r="L29" s="27">
        <f>('исходные данные'!L29)^(1/4)</f>
        <v>2.6853496142826505</v>
      </c>
      <c r="M29" s="27">
        <f>('исходные данные'!M29)^(1/4)</f>
        <v>2.4989993994393833</v>
      </c>
      <c r="N29" s="27">
        <f>('исходные данные'!N29)^(1/4)</f>
        <v>1.189207115002721</v>
      </c>
      <c r="O29" s="27">
        <f>('исходные данные'!O29)^(1/4)</f>
        <v>5.2542131400318182</v>
      </c>
      <c r="P29" s="27">
        <f>('исходные данные'!P29)^(1/4)</f>
        <v>5.4146927156831772</v>
      </c>
      <c r="Q29" s="27">
        <f>('исходные данные'!Q29)^(1/4)</f>
        <v>6.5884759497541721</v>
      </c>
      <c r="R29" s="27">
        <f>('исходные данные'!R29)^(1/4)</f>
        <v>6.6010030464877527</v>
      </c>
      <c r="S29" s="27">
        <f>('исходные данные'!S29)^(1/4)</f>
        <v>5.6866192694391113</v>
      </c>
      <c r="T29" s="27">
        <f>('исходные данные'!T29)^(1/4)</f>
        <v>5.1883959816118415</v>
      </c>
      <c r="U29" s="27">
        <f>('исходные данные'!U29)^(1/4)</f>
        <v>4.4616325309683997</v>
      </c>
      <c r="V29" s="27">
        <f>('исходные данные'!V29)^(1/4)</f>
        <v>6.5783114467775228</v>
      </c>
      <c r="W29" s="27">
        <f>('исходные данные'!W29)^(1/4)</f>
        <v>6.1211616227896259</v>
      </c>
      <c r="X29" s="27">
        <f>('исходные данные'!X29)^(1/4)</f>
        <v>4.4517550756738435</v>
      </c>
      <c r="Y29" s="27">
        <f>('исходные данные'!Y29)^(1/4)</f>
        <v>5.2225618657307784</v>
      </c>
      <c r="Z29" s="27">
        <f>('исходные данные'!Z29)^(1/4)</f>
        <v>4.4250233624153008</v>
      </c>
      <c r="AA29" s="27">
        <f>('исходные данные'!AA29)^(1/4)</f>
        <v>0</v>
      </c>
      <c r="AB29" s="27">
        <f>('исходные данные'!AB29)^(1/4)</f>
        <v>2.1543913411537714</v>
      </c>
      <c r="AC29" s="27">
        <f>('исходные данные'!AC29)^(1/4)</f>
        <v>9.9028174900074575</v>
      </c>
      <c r="AD29" s="27">
        <f>('исходные данные'!AD29)^(1/4)</f>
        <v>4.4382108561437468</v>
      </c>
      <c r="AE29" s="27">
        <f>('исходные данные'!AE29)^(1/2)</f>
        <v>11.045361017187261</v>
      </c>
      <c r="AF29" s="27">
        <f>('исходные данные'!AF29)^(1/4)</f>
        <v>4.5510784630906969</v>
      </c>
      <c r="AG29" s="27">
        <f>('исходные данные'!AG29)^(1/4)</f>
        <v>1.3075823679374785</v>
      </c>
      <c r="AH29" s="27">
        <f>('исходные данные'!AH29)^(1/4)</f>
        <v>1.6182968078748399</v>
      </c>
      <c r="AI29" s="27">
        <f>'исходные данные'!AI29</f>
        <v>1143</v>
      </c>
    </row>
    <row r="30" spans="1:35" x14ac:dyDescent="0.25">
      <c r="A30" s="13" t="s">
        <v>32</v>
      </c>
      <c r="B30" s="27">
        <f>('исходные данные'!B30)^(1/4)</f>
        <v>3.4695016340453457</v>
      </c>
      <c r="C30" s="27">
        <f>('исходные данные'!C30)^(1/4)</f>
        <v>5.2543286786982737</v>
      </c>
      <c r="D30" s="27">
        <f>('исходные данные'!D30)^(1/4)</f>
        <v>2.0654650327566206</v>
      </c>
      <c r="E30" s="27">
        <f>'исходные данные'!E30</f>
        <v>21.2</v>
      </c>
      <c r="F30" s="27">
        <f>'исходные данные'!F30</f>
        <v>92.5</v>
      </c>
      <c r="G30" s="27">
        <f>'исходные данные'!G30</f>
        <v>7.5</v>
      </c>
      <c r="H30" s="27">
        <f>('исходные данные'!H30)^(1/4)</f>
        <v>3.1701538797227009</v>
      </c>
      <c r="I30" s="27">
        <f>('исходные данные'!I30)^(1/4)</f>
        <v>2.6775696688553166</v>
      </c>
      <c r="J30" s="27">
        <f>('исходные данные'!J30)^(1/4)</f>
        <v>2.1899387030948421</v>
      </c>
      <c r="K30" s="27">
        <f>('исходные данные'!K30)^(1/4)</f>
        <v>3.5449432235120506</v>
      </c>
      <c r="L30" s="27">
        <f>('исходные данные'!L30)^(1/4)</f>
        <v>2.3784142300054421</v>
      </c>
      <c r="M30" s="27">
        <f>('исходные данные'!M30)^(1/4)</f>
        <v>2.087797629929844</v>
      </c>
      <c r="N30" s="27">
        <f>('исходные данные'!N30)^(1/4)</f>
        <v>1.1418583454354265</v>
      </c>
      <c r="O30" s="27">
        <f>('исходные данные'!O30)^(1/4)</f>
        <v>7.5808053827400483</v>
      </c>
      <c r="P30" s="27">
        <f>('исходные данные'!P30)^(1/4)</f>
        <v>8.033391659012441</v>
      </c>
      <c r="Q30" s="27">
        <f>('исходные данные'!Q30)^(1/4)</f>
        <v>5.6980739999032028</v>
      </c>
      <c r="R30" s="27">
        <f>('исходные данные'!R30)^(1/4)</f>
        <v>5.6909180396000947</v>
      </c>
      <c r="S30" s="27">
        <f>('исходные данные'!S30)^(1/4)</f>
        <v>5.9000859541903159</v>
      </c>
      <c r="T30" s="27">
        <f>('исходные данные'!T30)^(1/4)</f>
        <v>4.9044532381019081</v>
      </c>
      <c r="U30" s="27">
        <f>('исходные данные'!U30)^(1/4)</f>
        <v>4.960820449824336</v>
      </c>
      <c r="V30" s="27">
        <f>('исходные данные'!V30)^(1/4)</f>
        <v>5.7618496611058649</v>
      </c>
      <c r="W30" s="27">
        <f>('исходные данные'!W30)^(1/4)</f>
        <v>5.5680516375408304</v>
      </c>
      <c r="X30" s="27">
        <f>('исходные данные'!X30)^(1/4)</f>
        <v>4.5075624747046907</v>
      </c>
      <c r="Y30" s="27">
        <f>('исходные данные'!Y30)^(1/4)</f>
        <v>5.3182647268416048</v>
      </c>
      <c r="Z30" s="27">
        <f>('исходные данные'!Z30)^(1/4)</f>
        <v>4.5111837531710375</v>
      </c>
      <c r="AA30" s="27">
        <f>('исходные данные'!AA30)^(1/4)</f>
        <v>0</v>
      </c>
      <c r="AB30" s="27">
        <f>('исходные данные'!AB30)^(1/4)</f>
        <v>2.3329688483276159</v>
      </c>
      <c r="AC30" s="27">
        <f>('исходные данные'!AC30)^(1/4)</f>
        <v>6.8246424639354606</v>
      </c>
      <c r="AD30" s="27">
        <f>('исходные данные'!AD30)^(1/4)</f>
        <v>2.4545769762948617</v>
      </c>
      <c r="AE30" s="27">
        <f>('исходные данные'!AE30)^(1/2)</f>
        <v>11.575836902790225</v>
      </c>
      <c r="AF30" s="27">
        <f>('исходные данные'!AF30)^(1/4)</f>
        <v>4.6855627623691207</v>
      </c>
      <c r="AG30" s="27">
        <f>('исходные данные'!AG30)^(1/4)</f>
        <v>1.3719039449565056</v>
      </c>
      <c r="AH30" s="27">
        <f>('исходные данные'!AH30)^(1/4)</f>
        <v>2.051474892043295</v>
      </c>
      <c r="AI30" s="27">
        <f>'исходные данные'!AI30</f>
        <v>2428</v>
      </c>
    </row>
    <row r="31" spans="1:35" x14ac:dyDescent="0.25">
      <c r="A31" s="13" t="s">
        <v>33</v>
      </c>
      <c r="B31" s="27">
        <f>('исходные данные'!B31)^(1/4)</f>
        <v>2.7170593534401672</v>
      </c>
      <c r="C31" s="27">
        <f>('исходные данные'!C31)^(1/4)</f>
        <v>4.9812953018000821</v>
      </c>
      <c r="D31" s="27">
        <f>('исходные данные'!D31)^(1/4)</f>
        <v>2.0305431848689306</v>
      </c>
      <c r="E31" s="27">
        <f>'исходные данные'!E31</f>
        <v>28.7</v>
      </c>
      <c r="F31" s="27">
        <f>'исходные данные'!F31</f>
        <v>70.8</v>
      </c>
      <c r="G31" s="27">
        <f>'исходные данные'!G31</f>
        <v>29.2</v>
      </c>
      <c r="H31" s="27">
        <f>('исходные данные'!H31)^(1/4)</f>
        <v>3.1463462836457889</v>
      </c>
      <c r="I31" s="27">
        <f>('исходные данные'!I31)^(1/4)</f>
        <v>2.8631382454865286</v>
      </c>
      <c r="J31" s="27">
        <f>('исходные данные'!J31)^(1/4)</f>
        <v>3.7511661226171107</v>
      </c>
      <c r="K31" s="27">
        <f>('исходные данные'!K31)^(1/4)</f>
        <v>3.025009592483221</v>
      </c>
      <c r="L31" s="27">
        <f>('исходные данные'!L31)^(1/4)</f>
        <v>2.5304395344352431</v>
      </c>
      <c r="M31" s="27">
        <f>('исходные данные'!M31)^(1/4)</f>
        <v>2.1657367706679937</v>
      </c>
      <c r="N31" s="27">
        <f>('исходные данные'!N31)^(1/4)</f>
        <v>1.4052906339306293</v>
      </c>
      <c r="O31" s="27">
        <f>('исходные данные'!O31)^(1/4)</f>
        <v>4.985297873162887</v>
      </c>
      <c r="P31" s="27">
        <f>('исходные данные'!P31)^(1/4)</f>
        <v>6.8658989450056112</v>
      </c>
      <c r="Q31" s="27">
        <f>('исходные данные'!Q31)^(1/4)</f>
        <v>5.9711521284313749</v>
      </c>
      <c r="R31" s="27">
        <f>('исходные данные'!R31)^(1/4)</f>
        <v>4.8577267969934619</v>
      </c>
      <c r="S31" s="27">
        <f>('исходные данные'!S31)^(1/4)</f>
        <v>6.0923893396861013</v>
      </c>
      <c r="T31" s="27">
        <f>('исходные данные'!T31)^(1/4)</f>
        <v>4.7537633680475642</v>
      </c>
      <c r="U31" s="27">
        <f>('исходные данные'!U31)^(1/4)</f>
        <v>4.654088232300527</v>
      </c>
      <c r="V31" s="27">
        <f>('исходные данные'!V31)^(1/4)</f>
        <v>5.2150844113720787</v>
      </c>
      <c r="W31" s="27">
        <f>('исходные данные'!W31)^(1/4)</f>
        <v>5.5480367973679092</v>
      </c>
      <c r="X31" s="27">
        <f>('исходные данные'!X31)^(1/4)</f>
        <v>4.2454289795981985</v>
      </c>
      <c r="Y31" s="27">
        <f>('исходные данные'!Y31)^(1/4)</f>
        <v>4.7518691449639325</v>
      </c>
      <c r="Z31" s="27">
        <f>('исходные данные'!Z31)^(1/4)</f>
        <v>4.1221221586111554</v>
      </c>
      <c r="AA31" s="27">
        <f>('исходные данные'!AA31)^(1/4)</f>
        <v>0</v>
      </c>
      <c r="AB31" s="27">
        <f>('исходные данные'!AB31)^(1/4)</f>
        <v>2.2710649634925062</v>
      </c>
      <c r="AC31" s="27">
        <f>('исходные данные'!AC31)^(1/4)</f>
        <v>5.5184456913762263</v>
      </c>
      <c r="AD31" s="27">
        <f>('исходные данные'!AD31)^(1/4)</f>
        <v>3.2582243049968445</v>
      </c>
      <c r="AE31" s="27">
        <f>('исходные данные'!AE31)^(1/2)</f>
        <v>11.401754250991379</v>
      </c>
      <c r="AF31" s="27">
        <f>('исходные данные'!AF31)^(1/4)</f>
        <v>6.6714635702022518</v>
      </c>
      <c r="AG31" s="27">
        <f>('исходные данные'!AG31)^(1/4)</f>
        <v>2.5417977588341714</v>
      </c>
      <c r="AH31" s="27">
        <f>('исходные данные'!AH31)^(1/4)</f>
        <v>2.0878734756204627</v>
      </c>
      <c r="AI31" s="27">
        <f>'исходные данные'!AI31</f>
        <v>2117</v>
      </c>
    </row>
    <row r="32" spans="1:35" x14ac:dyDescent="0.25">
      <c r="A32" s="13" t="s">
        <v>34</v>
      </c>
      <c r="B32" s="27">
        <f>('исходные данные'!B32)^(1/4)</f>
        <v>2.7282077681825037</v>
      </c>
      <c r="C32" s="27">
        <f>('исходные данные'!C32)^(1/4)</f>
        <v>5.0422611724615294</v>
      </c>
      <c r="D32" s="27">
        <f>('исходные данные'!D32)^(1/4)</f>
        <v>2</v>
      </c>
      <c r="E32" s="27">
        <f>'исходные данные'!E32</f>
        <v>29</v>
      </c>
      <c r="F32" s="27">
        <f>'исходные данные'!F32</f>
        <v>70.5</v>
      </c>
      <c r="G32" s="27">
        <f>'исходные данные'!G32</f>
        <v>29.5</v>
      </c>
      <c r="H32" s="27">
        <f>('исходные данные'!H32)^(1/4)</f>
        <v>3.4937881469450467</v>
      </c>
      <c r="I32" s="27">
        <f>('исходные данные'!I32)^(1/4)</f>
        <v>2.7095501355743652</v>
      </c>
      <c r="J32" s="27">
        <f>('исходные данные'!J32)^(1/4)</f>
        <v>4.1583189470975634</v>
      </c>
      <c r="K32" s="27">
        <f>('исходные данные'!K32)^(1/4)</f>
        <v>3.1127181687007854</v>
      </c>
      <c r="L32" s="27">
        <f>('исходные данные'!L32)^(1/4)</f>
        <v>2.3967817269284302</v>
      </c>
      <c r="M32" s="27">
        <f>('исходные данные'!M32)^(1/4)</f>
        <v>2.1147425268811282</v>
      </c>
      <c r="N32" s="27">
        <f>('исходные данные'!N32)^(1/4)</f>
        <v>1.0241136890844451</v>
      </c>
      <c r="O32" s="27">
        <f>('исходные данные'!O32)^(1/4)</f>
        <v>4.0842581386756303</v>
      </c>
      <c r="P32" s="27">
        <f>('исходные данные'!P32)^(1/4)</f>
        <v>5.7377146983223239</v>
      </c>
      <c r="Q32" s="27">
        <f>('исходные данные'!Q32)^(1/4)</f>
        <v>4.6552798408541936</v>
      </c>
      <c r="R32" s="27">
        <f>('исходные данные'!R32)^(1/4)</f>
        <v>4.714041969267269</v>
      </c>
      <c r="S32" s="27">
        <f>('исходные данные'!S32)^(1/4)</f>
        <v>4.4106232541917203</v>
      </c>
      <c r="T32" s="27">
        <f>('исходные данные'!T32)^(1/4)</f>
        <v>4.6015157641947608</v>
      </c>
      <c r="U32" s="27">
        <f>('исходные данные'!U32)^(1/4)</f>
        <v>4.2093457605412823</v>
      </c>
      <c r="V32" s="27">
        <f>('исходные данные'!V32)^(1/4)</f>
        <v>4.9834160326778987</v>
      </c>
      <c r="W32" s="27">
        <f>('исходные данные'!W32)^(1/4)</f>
        <v>4.7991054485897369</v>
      </c>
      <c r="X32" s="27">
        <f>('исходные данные'!X32)^(1/4)</f>
        <v>3.9850124890304266</v>
      </c>
      <c r="Y32" s="27">
        <f>('исходные данные'!Y32)^(1/4)</f>
        <v>4.5501614498847278</v>
      </c>
      <c r="Z32" s="27">
        <f>('исходные данные'!Z32)^(1/4)</f>
        <v>3.9311512134634667</v>
      </c>
      <c r="AA32" s="27">
        <f>('исходные данные'!AA32)^(1/4)</f>
        <v>0</v>
      </c>
      <c r="AB32" s="27">
        <f>('исходные данные'!AB32)^(1/4)</f>
        <v>2.246067163225026</v>
      </c>
      <c r="AC32" s="27">
        <f>('исходные данные'!AC32)^(1/4)</f>
        <v>2.6484469348469251</v>
      </c>
      <c r="AD32" s="27">
        <f>('исходные данные'!AD32)^(1/4)</f>
        <v>3.5414586932633454</v>
      </c>
      <c r="AE32" s="27">
        <f>('исходные данные'!AE32)^(1/2)</f>
        <v>11.958260743101398</v>
      </c>
      <c r="AF32" s="27">
        <f>('исходные данные'!AF32)^(1/4)</f>
        <v>6.3993117175901464</v>
      </c>
      <c r="AG32" s="27">
        <f>('исходные данные'!AG32)^(1/4)</f>
        <v>2.0356607723015956</v>
      </c>
      <c r="AH32" s="27">
        <f>('исходные данные'!AH32)^(1/4)</f>
        <v>2.4316539641758848</v>
      </c>
      <c r="AI32" s="27">
        <f>'исходные данные'!AI32</f>
        <v>1687</v>
      </c>
    </row>
    <row r="33" spans="1:35" x14ac:dyDescent="0.25">
      <c r="A33" s="13" t="s">
        <v>35</v>
      </c>
      <c r="B33" s="27">
        <f>('исходные данные'!B33)^(1/4)</f>
        <v>1.0877573059372772</v>
      </c>
      <c r="C33" s="27">
        <f>('исходные данные'!C33)^(1/4)</f>
        <v>8.5022940029788714</v>
      </c>
      <c r="D33" s="27">
        <f>('исходные данные'!D33)^(1/4)</f>
        <v>1.9480074928505935</v>
      </c>
      <c r="E33" s="27">
        <f>'исходные данные'!E33</f>
        <v>26.4</v>
      </c>
      <c r="F33" s="27">
        <f>'исходные данные'!F33</f>
        <v>100</v>
      </c>
      <c r="G33" s="27">
        <f>'исходные данные'!G33</f>
        <v>0</v>
      </c>
      <c r="H33" s="27">
        <f>('исходные данные'!H33)^(1/4)</f>
        <v>3.302833952022977</v>
      </c>
      <c r="I33" s="27">
        <f>('исходные данные'!I33)^(1/4)</f>
        <v>4.8104961210682076</v>
      </c>
      <c r="J33" s="27">
        <f>('исходные данные'!J33)^(1/4)</f>
        <v>6.9824413333013853</v>
      </c>
      <c r="K33" s="27">
        <f>('исходные данные'!K33)^(1/4)</f>
        <v>5.9872534201543859</v>
      </c>
      <c r="L33" s="27">
        <f>('исходные данные'!L33)^(1/4)</f>
        <v>6.2449979983983974</v>
      </c>
      <c r="M33" s="27">
        <f>('исходные данные'!M33)^(1/4)</f>
        <v>5.3915567053956934</v>
      </c>
      <c r="N33" s="27">
        <f>('исходные данные'!N33)^(1/4)</f>
        <v>1.6437308834542408</v>
      </c>
      <c r="O33" s="27">
        <f>('исходные данные'!O33)^(1/4)</f>
        <v>5.0653743048252577</v>
      </c>
      <c r="P33" s="27">
        <f>('исходные данные'!P33)^(1/4)</f>
        <v>10.118090511231211</v>
      </c>
      <c r="Q33" s="27">
        <f>('исходные данные'!Q33)^(1/4)</f>
        <v>6.4323867773314971</v>
      </c>
      <c r="R33" s="27">
        <f>('исходные данные'!R33)^(1/4)</f>
        <v>6.8949707436358736</v>
      </c>
      <c r="S33" s="27">
        <f>('исходные данные'!S33)^(1/4)</f>
        <v>4.9197707338230421</v>
      </c>
      <c r="T33" s="27">
        <f>('исходные данные'!T33)^(1/4)</f>
        <v>5.9069538467658553</v>
      </c>
      <c r="U33" s="27">
        <f>('исходные данные'!U33)^(1/4)</f>
        <v>5.0137474918602658</v>
      </c>
      <c r="V33" s="27">
        <f>('исходные данные'!V33)^(1/4)</f>
        <v>6.5566784850121307</v>
      </c>
      <c r="W33" s="27">
        <f>('исходные данные'!W33)^(1/4)</f>
        <v>6.7208109412357357</v>
      </c>
      <c r="X33" s="27">
        <f>('исходные данные'!X33)^(1/4)</f>
        <v>4.7976026579085103</v>
      </c>
      <c r="Y33" s="27">
        <f>('исходные данные'!Y33)^(1/4)</f>
        <v>5.8992653291476831</v>
      </c>
      <c r="Z33" s="27">
        <f>('исходные данные'!Z33)^(1/4)</f>
        <v>5.2012316911955132</v>
      </c>
      <c r="AA33" s="27">
        <f>('исходные данные'!AA33)^(1/4)</f>
        <v>0</v>
      </c>
      <c r="AB33" s="27">
        <f>('исходные данные'!AB33)^(1/4)</f>
        <v>2.9105255020671175</v>
      </c>
      <c r="AC33" s="27">
        <f>('исходные данные'!AC33)^(1/4)</f>
        <v>10.783372610902408</v>
      </c>
      <c r="AD33" s="27">
        <f>('исходные данные'!AD33)^(1/4)</f>
        <v>6.8529374137731889</v>
      </c>
      <c r="AE33" s="27">
        <f>('исходные данные'!AE33)^(1/2)</f>
        <v>27.928480087537881</v>
      </c>
      <c r="AF33" s="27">
        <f>('исходные данные'!AF33)^(1/4)</f>
        <v>8.3494730511412225</v>
      </c>
      <c r="AG33" s="27">
        <f>('исходные данные'!AG33)^(1/4)</f>
        <v>2.1872411926893491</v>
      </c>
      <c r="AH33" s="27">
        <f>('исходные данные'!AH33)^(1/4)</f>
        <v>2.519880904179217</v>
      </c>
      <c r="AI33" s="27">
        <f>'исходные данные'!AI33</f>
        <v>1084</v>
      </c>
    </row>
    <row r="34" spans="1:35" x14ac:dyDescent="0.25">
      <c r="A34" s="13" t="s">
        <v>36</v>
      </c>
      <c r="B34" s="27">
        <f>('исходные данные'!B34)^(1/4)</f>
        <v>1.6711816205169887</v>
      </c>
      <c r="C34" s="27">
        <f>('исходные данные'!C34)^(1/4)</f>
        <v>4.609612712677257</v>
      </c>
      <c r="D34" s="27">
        <f>('исходные данные'!D34)^(1/4)</f>
        <v>2.082281603850872</v>
      </c>
      <c r="E34" s="27">
        <f>'исходные данные'!E34</f>
        <v>25</v>
      </c>
      <c r="F34" s="27">
        <f>'исходные данные'!F34</f>
        <v>47.3</v>
      </c>
      <c r="G34" s="27">
        <f>'исходные данные'!G34</f>
        <v>52.7</v>
      </c>
      <c r="H34" s="27">
        <f>('исходные данные'!H34)^(1/4)</f>
        <v>4.3376131365333608</v>
      </c>
      <c r="I34" s="27">
        <f>('исходные данные'!I34)^(1/4)</f>
        <v>1.6973426460728509</v>
      </c>
      <c r="J34" s="27">
        <f>('исходные данные'!J34)^(1/4)</f>
        <v>4.8711005979562101</v>
      </c>
      <c r="K34" s="27">
        <f>('исходные данные'!K34)^(1/4)</f>
        <v>2.9471376452828575</v>
      </c>
      <c r="L34" s="27">
        <f>('исходные данные'!L34)^(1/4)</f>
        <v>1</v>
      </c>
      <c r="M34" s="27">
        <f>('исходные данные'!M34)^(1/4)</f>
        <v>1.4142135623730949</v>
      </c>
      <c r="N34" s="27">
        <f>('исходные данные'!N34)^(1/4)</f>
        <v>1.800102871839254</v>
      </c>
      <c r="O34" s="27">
        <f>('исходные данные'!O34)^(1/4)</f>
        <v>4.7620349239457802</v>
      </c>
      <c r="P34" s="27">
        <f>('исходные данные'!P34)^(1/4)</f>
        <v>4.9429394378286107</v>
      </c>
      <c r="Q34" s="27">
        <f>('исходные данные'!Q34)^(1/4)</f>
        <v>5.5274353931880471</v>
      </c>
      <c r="R34" s="27">
        <f>('исходные данные'!R34)^(1/4)</f>
        <v>4.1871299319443702</v>
      </c>
      <c r="S34" s="27">
        <f>('исходные данные'!S34)^(1/4)</f>
        <v>4.9717685331812573</v>
      </c>
      <c r="T34" s="27">
        <f>('исходные данные'!T34)^(1/4)</f>
        <v>4.7109816977437324</v>
      </c>
      <c r="U34" s="27">
        <f>('исходные данные'!U34)^(1/4)</f>
        <v>4.8222554095775649</v>
      </c>
      <c r="V34" s="27">
        <f>('исходные данные'!V34)^(1/4)</f>
        <v>4.5873464289297949</v>
      </c>
      <c r="W34" s="27">
        <f>('исходные данные'!W34)^(1/4)</f>
        <v>6.1303104151361838</v>
      </c>
      <c r="X34" s="27">
        <f>('исходные данные'!X34)^(1/4)</f>
        <v>4.1725760097300828</v>
      </c>
      <c r="Y34" s="27">
        <f>('исходные данные'!Y34)^(1/4)</f>
        <v>4.5233982673898803</v>
      </c>
      <c r="Z34" s="27">
        <f>('исходные данные'!Z34)^(1/4)</f>
        <v>3.8617159944048418</v>
      </c>
      <c r="AA34" s="27">
        <f>('исходные данные'!AA34)^(1/4)</f>
        <v>0</v>
      </c>
      <c r="AB34" s="27">
        <f>('исходные данные'!AB34)^(1/4)</f>
        <v>2.0313693950058118</v>
      </c>
      <c r="AC34" s="27">
        <f>('исходные данные'!AC34)^(1/4)</f>
        <v>1.9905583516269474</v>
      </c>
      <c r="AD34" s="27">
        <f>('исходные данные'!AD34)^(1/4)</f>
        <v>2.0093097938439635</v>
      </c>
      <c r="AE34" s="27">
        <f>('исходные данные'!AE34)^(1/2)</f>
        <v>10.344080432788601</v>
      </c>
      <c r="AF34" s="27">
        <f>('исходные данные'!AF34)^(1/4)</f>
        <v>3.6526242708669518</v>
      </c>
      <c r="AG34" s="27">
        <f>('исходные данные'!AG34)^(1/4)</f>
        <v>1.3929893359281325</v>
      </c>
      <c r="AH34" s="27">
        <f>('исходные данные'!AH34)^(1/4)</f>
        <v>1.4857345800122352</v>
      </c>
      <c r="AI34" s="27">
        <f>'исходные данные'!AI34</f>
        <v>1101</v>
      </c>
    </row>
    <row r="35" spans="1:35" x14ac:dyDescent="0.25">
      <c r="A35" s="13" t="s">
        <v>37</v>
      </c>
      <c r="B35" s="27">
        <f>('исходные данные'!B35)^(1/4)</f>
        <v>2.9398837008515759</v>
      </c>
      <c r="C35" s="27">
        <f>('исходные данные'!C35)^(1/4)</f>
        <v>4.0862336168889613</v>
      </c>
      <c r="D35" s="27">
        <f>('исходные данные'!D35)^(1/4)</f>
        <v>2.1583155189964338</v>
      </c>
      <c r="E35" s="27">
        <f>'исходные данные'!E35</f>
        <v>20.3</v>
      </c>
      <c r="F35" s="27">
        <f>'исходные данные'!F35</f>
        <v>45.2</v>
      </c>
      <c r="G35" s="27">
        <f>'исходные данные'!G35</f>
        <v>54.8</v>
      </c>
      <c r="H35" s="27">
        <f>('исходные данные'!H35)^(1/4)</f>
        <v>3.8985489805273272</v>
      </c>
      <c r="I35" s="27">
        <f>('исходные данные'!I35)^(1/4)</f>
        <v>2.4494897427831779</v>
      </c>
      <c r="J35" s="27">
        <f>('исходные данные'!J35)^(1/4)</f>
        <v>2.6183304986958853</v>
      </c>
      <c r="K35" s="27">
        <f>('исходные данные'!K35)^(1/4)</f>
        <v>2.731341772564734</v>
      </c>
      <c r="L35" s="27">
        <f>('исходные данные'!L35)^(1/4)</f>
        <v>2.1657367706679937</v>
      </c>
      <c r="M35" s="27">
        <f>('исходные данные'!M35)^(1/4)</f>
        <v>1</v>
      </c>
      <c r="N35" s="27">
        <f>('исходные данные'!N35)^(1/4)</f>
        <v>0.88011173679339338</v>
      </c>
      <c r="O35" s="27">
        <f>('исходные данные'!O35)^(1/4)</f>
        <v>4.7640359735172702</v>
      </c>
      <c r="P35" s="27">
        <f>('исходные данные'!P35)^(1/4)</f>
        <v>5.2875794107851215</v>
      </c>
      <c r="Q35" s="27">
        <f>('исходные данные'!Q35)^(1/4)</f>
        <v>3.483574357886507</v>
      </c>
      <c r="R35" s="27">
        <f>('исходные данные'!R35)^(1/4)</f>
        <v>3.5675877738727526</v>
      </c>
      <c r="S35" s="27">
        <f>('исходные данные'!S35)^(1/4)</f>
        <v>5.2905348286064982</v>
      </c>
      <c r="T35" s="27">
        <f>('исходные данные'!T35)^(1/4)</f>
        <v>4.2286337956096167</v>
      </c>
      <c r="U35" s="27">
        <f>('исходные данные'!U35)^(1/4)</f>
        <v>2.6958608401850923</v>
      </c>
      <c r="V35" s="27">
        <f>('исходные данные'!V35)^(1/4)</f>
        <v>6.0560025708553393</v>
      </c>
      <c r="W35" s="27">
        <f>('исходные данные'!W35)^(1/4)</f>
        <v>5.0728119800799725</v>
      </c>
      <c r="X35" s="27">
        <f>('исходные данные'!X35)^(1/4)</f>
        <v>3.8941098811608073</v>
      </c>
      <c r="Y35" s="27">
        <f>('исходные данные'!Y35)^(1/4)</f>
        <v>4.2463762508848566</v>
      </c>
      <c r="Z35" s="27">
        <f>('исходные данные'!Z35)^(1/4)</f>
        <v>3.3575663102013085</v>
      </c>
      <c r="AA35" s="27">
        <f>('исходные данные'!AA35)^(1/4)</f>
        <v>0</v>
      </c>
      <c r="AB35" s="27">
        <f>('исходные данные'!AB35)^(1/4)</f>
        <v>2.1010516748427164</v>
      </c>
      <c r="AC35" s="27">
        <f>('исходные данные'!AC35)^(1/4)</f>
        <v>0.56234132519034907</v>
      </c>
      <c r="AD35" s="27">
        <f>('исходные данные'!AD35)^(1/4)</f>
        <v>1.0241136890844451</v>
      </c>
      <c r="AE35" s="27">
        <f>('исходные данные'!AE35)^(1/2)</f>
        <v>10.099504938362077</v>
      </c>
      <c r="AF35" s="27">
        <f>('исходные данные'!AF35)^(1/4)</f>
        <v>3.5509886247238938</v>
      </c>
      <c r="AG35" s="27">
        <f>('исходные данные'!AG35)^(1/4)</f>
        <v>1.4694765018012956</v>
      </c>
      <c r="AH35" s="27">
        <f>('исходные данные'!AH35)^(1/4)</f>
        <v>1.7640778570786606</v>
      </c>
      <c r="AI35" s="27">
        <f>'исходные данные'!AI35</f>
        <v>1135</v>
      </c>
    </row>
    <row r="36" spans="1:35" x14ac:dyDescent="0.25">
      <c r="A36" s="13" t="s">
        <v>38</v>
      </c>
      <c r="B36" s="27">
        <f>('исходные данные'!B36)^(1/4)</f>
        <v>2.9477234603149909</v>
      </c>
      <c r="C36" s="27">
        <f>('исходные данные'!C36)^(1/4)</f>
        <v>8.6171321310449311</v>
      </c>
      <c r="D36" s="27">
        <f>('исходные данные'!D36)^(1/4)</f>
        <v>2.0626219908738803</v>
      </c>
      <c r="E36" s="27">
        <f>'исходные данные'!E36</f>
        <v>25.5</v>
      </c>
      <c r="F36" s="27">
        <f>'исходные данные'!F36</f>
        <v>54.3</v>
      </c>
      <c r="G36" s="27">
        <f>'исходные данные'!G36</f>
        <v>45.7</v>
      </c>
      <c r="H36" s="27">
        <f>('исходные данные'!H36)^(1/4)</f>
        <v>3.2385318404643666</v>
      </c>
      <c r="I36" s="27">
        <f>('исходные данные'!I36)^(1/4)</f>
        <v>4.1669839637542809</v>
      </c>
      <c r="J36" s="27">
        <f>('исходные данные'!J36)^(1/4)</f>
        <v>4.5980837869558204</v>
      </c>
      <c r="K36" s="27">
        <f>('исходные данные'!K36)^(1/4)</f>
        <v>5.3604189435750413</v>
      </c>
      <c r="L36" s="27">
        <f>('исходные данные'!L36)^(1/4)</f>
        <v>4.7120699603438103</v>
      </c>
      <c r="M36" s="27">
        <f>('исходные данные'!M36)^(1/4)</f>
        <v>3.4336316230125203</v>
      </c>
      <c r="N36" s="27">
        <f>('исходные данные'!N36)^(1/4)</f>
        <v>1</v>
      </c>
      <c r="O36" s="27">
        <f>('исходные данные'!O36)^(1/4)</f>
        <v>5.0541730020296018</v>
      </c>
      <c r="P36" s="27">
        <f>('исходные данные'!P36)^(1/4)</f>
        <v>5.9993008792260429</v>
      </c>
      <c r="Q36" s="27">
        <f>('исходные данные'!Q36)^(1/4)</f>
        <v>5.3892881110606918</v>
      </c>
      <c r="R36" s="27">
        <f>('исходные данные'!R36)^(1/4)</f>
        <v>5.4683491988288209</v>
      </c>
      <c r="S36" s="27">
        <f>('исходные данные'!S36)^(1/4)</f>
        <v>5.6559577745258727</v>
      </c>
      <c r="T36" s="27">
        <f>('исходные данные'!T36)^(1/4)</f>
        <v>5.2672102632057536</v>
      </c>
      <c r="U36" s="27">
        <f>('исходные данные'!U36)^(1/4)</f>
        <v>5.2436946899007495</v>
      </c>
      <c r="V36" s="27">
        <f>('исходные данные'!V36)^(1/4)</f>
        <v>6.2707740976840363</v>
      </c>
      <c r="W36" s="27">
        <f>('исходные данные'!W36)^(1/4)</f>
        <v>6.2388242071228781</v>
      </c>
      <c r="X36" s="27">
        <f>('исходные данные'!X36)^(1/4)</f>
        <v>4.4140273310030738</v>
      </c>
      <c r="Y36" s="27">
        <f>('исходные данные'!Y36)^(1/4)</f>
        <v>4.7339150701986696</v>
      </c>
      <c r="Z36" s="27">
        <f>('исходные данные'!Z36)^(1/4)</f>
        <v>4.8155508896246362</v>
      </c>
      <c r="AA36" s="27">
        <f>('исходные данные'!AA36)^(1/4)</f>
        <v>0</v>
      </c>
      <c r="AB36" s="27">
        <f>('исходные данные'!AB36)^(1/4)</f>
        <v>2.2694668124255863</v>
      </c>
      <c r="AC36" s="27">
        <f>('исходные данные'!AC36)^(1/4)</f>
        <v>8.7465586116767966</v>
      </c>
      <c r="AD36" s="27">
        <f>('исходные данные'!AD36)^(1/4)</f>
        <v>4.5356174213659228</v>
      </c>
      <c r="AE36" s="27">
        <f>('исходные данные'!AE36)^(1/2)</f>
        <v>10.198039027185569</v>
      </c>
      <c r="AF36" s="27">
        <f>('исходные данные'!AF36)^(1/4)</f>
        <v>4.4804977290346581</v>
      </c>
      <c r="AG36" s="27">
        <f>('исходные данные'!AG36)^(1/4)</f>
        <v>2.4423730462758497</v>
      </c>
      <c r="AH36" s="27">
        <f>('исходные данные'!AH36)^(1/4)</f>
        <v>2.3694616869726515</v>
      </c>
      <c r="AI36" s="27">
        <f>'исходные данные'!AI36</f>
        <v>1369</v>
      </c>
    </row>
    <row r="37" spans="1:35" x14ac:dyDescent="0.25">
      <c r="A37" s="13" t="s">
        <v>39</v>
      </c>
      <c r="B37" s="27">
        <f>('исходные данные'!B37)^(1/4)</f>
        <v>2.6457513110645903</v>
      </c>
      <c r="C37" s="27">
        <f>('исходные данные'!C37)^(1/4)</f>
        <v>5.6493816891017294</v>
      </c>
      <c r="D37" s="27">
        <f>('исходные данные'!D37)^(1/4)</f>
        <v>2.1094357284016496</v>
      </c>
      <c r="E37" s="27">
        <f>'исходные данные'!E37</f>
        <v>23.2</v>
      </c>
      <c r="F37" s="27">
        <f>'исходные данные'!F37</f>
        <v>66.5</v>
      </c>
      <c r="G37" s="27">
        <f>'исходные данные'!G37</f>
        <v>33.5</v>
      </c>
      <c r="H37" s="27">
        <f>('исходные данные'!H37)^(1/4)</f>
        <v>3.4023281591860335</v>
      </c>
      <c r="I37" s="27">
        <f>('исходные данные'!I37)^(1/4)</f>
        <v>2.9822505055316304</v>
      </c>
      <c r="J37" s="27">
        <f>('исходные данные'!J37)^(1/4)</f>
        <v>3.0628143136087864</v>
      </c>
      <c r="K37" s="27">
        <f>('исходные данные'!K37)^(1/4)</f>
        <v>3.6309524695446469</v>
      </c>
      <c r="L37" s="27">
        <f>('исходные данные'!L37)^(1/4)</f>
        <v>3.0183494792923335</v>
      </c>
      <c r="M37" s="27">
        <f>('исходные данные'!M37)^(1/4)</f>
        <v>2.4322992790977871</v>
      </c>
      <c r="N37" s="27">
        <f>('исходные данные'!N37)^(1/4)</f>
        <v>1.5243982444638442</v>
      </c>
      <c r="O37" s="27">
        <f>('исходные данные'!O37)^(1/4)</f>
        <v>4.3358409034122225</v>
      </c>
      <c r="P37" s="27">
        <f>('исходные данные'!P37)^(1/4)</f>
        <v>8.7510019373284962</v>
      </c>
      <c r="Q37" s="27">
        <f>('исходные данные'!Q37)^(1/4)</f>
        <v>4.2714413204967618</v>
      </c>
      <c r="R37" s="27">
        <f>('исходные данные'!R37)^(1/4)</f>
        <v>5.1706043541725464</v>
      </c>
      <c r="S37" s="27">
        <f>('исходные данные'!S37)^(1/4)</f>
        <v>5.6165242229926111</v>
      </c>
      <c r="T37" s="27">
        <f>('исходные данные'!T37)^(1/4)</f>
        <v>5.0866631867317711</v>
      </c>
      <c r="U37" s="27">
        <f>('исходные данные'!U37)^(1/4)</f>
        <v>5.1935176492463118</v>
      </c>
      <c r="V37" s="27">
        <f>('исходные данные'!V37)^(1/4)</f>
        <v>5.4819805072863712</v>
      </c>
      <c r="W37" s="27">
        <f>('исходные данные'!W37)^(1/4)</f>
        <v>5.7029752323819709</v>
      </c>
      <c r="X37" s="27">
        <f>('исходные данные'!X37)^(1/4)</f>
        <v>4.0629847962010563</v>
      </c>
      <c r="Y37" s="27">
        <f>('исходные данные'!Y37)^(1/4)</f>
        <v>4.4794880772201937</v>
      </c>
      <c r="Z37" s="27">
        <f>('исходные данные'!Z37)^(1/4)</f>
        <v>3.9361951886420239</v>
      </c>
      <c r="AA37" s="27">
        <f>('исходные данные'!AA37)^(1/4)</f>
        <v>0</v>
      </c>
      <c r="AB37" s="27">
        <f>('исходные данные'!AB37)^(1/4)</f>
        <v>2.0755705943375267</v>
      </c>
      <c r="AC37" s="27">
        <f>('исходные данные'!AC37)^(1/4)</f>
        <v>4.3320886764138145</v>
      </c>
      <c r="AD37" s="27">
        <f>('исходные данные'!AD37)^(1/4)</f>
        <v>2.8339352854475179</v>
      </c>
      <c r="AE37" s="27">
        <f>('исходные данные'!AE37)^(1/2)</f>
        <v>18.303005217723125</v>
      </c>
      <c r="AF37" s="27">
        <f>('исходные данные'!AF37)^(1/4)</f>
        <v>4.1687104957028103</v>
      </c>
      <c r="AG37" s="27">
        <f>('исходные данные'!AG37)^(1/4)</f>
        <v>2.4314289398082383</v>
      </c>
      <c r="AH37" s="27">
        <f>('исходные данные'!AH37)^(1/4)</f>
        <v>1.8127889837220101</v>
      </c>
      <c r="AI37" s="27">
        <f>'исходные данные'!AI37</f>
        <v>1448</v>
      </c>
    </row>
    <row r="38" spans="1:35" x14ac:dyDescent="0.25">
      <c r="A38" s="13" t="s">
        <v>40</v>
      </c>
      <c r="B38" s="27">
        <f>('исходные данные'!B38)^(1/4)</f>
        <v>3.2596688738753201</v>
      </c>
      <c r="C38" s="27">
        <f>('исходные данные'!C38)^(1/4)</f>
        <v>7.1033029156440266</v>
      </c>
      <c r="D38" s="27">
        <f>('исходные данные'!D38)^(1/4)</f>
        <v>2.027550482286173</v>
      </c>
      <c r="E38" s="27">
        <f>'исходные данные'!E38</f>
        <v>26.5</v>
      </c>
      <c r="F38" s="27">
        <f>'исходные данные'!F38</f>
        <v>76.7</v>
      </c>
      <c r="G38" s="27">
        <f>'исходные данные'!G38</f>
        <v>23.3</v>
      </c>
      <c r="H38" s="27">
        <f>('исходные данные'!H38)^(1/4)</f>
        <v>3.5676213450081629</v>
      </c>
      <c r="I38" s="27">
        <f>('исходные данные'!I38)^(1/4)</f>
        <v>3.3090611726218975</v>
      </c>
      <c r="J38" s="27">
        <f>('исходные данные'!J38)^(1/4)</f>
        <v>3.4459167266545947</v>
      </c>
      <c r="K38" s="27">
        <f>('исходные данные'!K38)^(1/4)</f>
        <v>4.5384762717514189</v>
      </c>
      <c r="L38" s="27">
        <f>('исходные данные'!L38)^(1/4)</f>
        <v>4.019389807098027</v>
      </c>
      <c r="M38" s="27">
        <f>('исходные данные'!M38)^(1/4)</f>
        <v>3.5894426763392011</v>
      </c>
      <c r="N38" s="27">
        <f>('исходные данные'!N38)^(1/4)</f>
        <v>1.2574334296829355</v>
      </c>
      <c r="O38" s="27">
        <f>('исходные данные'!O38)^(1/4)</f>
        <v>4.7301880664669298</v>
      </c>
      <c r="P38" s="27">
        <f>('исходные данные'!P38)^(1/4)</f>
        <v>8.8741134904801591</v>
      </c>
      <c r="Q38" s="27">
        <f>('исходные данные'!Q38)^(1/4)</f>
        <v>5.6756397993752667</v>
      </c>
      <c r="R38" s="27">
        <f>('исходные данные'!R38)^(1/4)</f>
        <v>4.6422561329334258</v>
      </c>
      <c r="S38" s="27">
        <f>('исходные данные'!S38)^(1/4)</f>
        <v>5.1701419664830253</v>
      </c>
      <c r="T38" s="27">
        <f>('исходные данные'!T38)^(1/4)</f>
        <v>4.575650095487271</v>
      </c>
      <c r="U38" s="27">
        <f>('исходные данные'!U38)^(1/4)</f>
        <v>4.0734520991545313</v>
      </c>
      <c r="V38" s="27">
        <f>('исходные данные'!V38)^(1/4)</f>
        <v>4.8310309424056577</v>
      </c>
      <c r="W38" s="27">
        <f>('исходные данные'!W38)^(1/4)</f>
        <v>5.3728365398349904</v>
      </c>
      <c r="X38" s="27">
        <f>('исходные данные'!X38)^(1/4)</f>
        <v>4.0928948799582399</v>
      </c>
      <c r="Y38" s="27">
        <f>('исходные данные'!Y38)^(1/4)</f>
        <v>4.4919400116512289</v>
      </c>
      <c r="Z38" s="27">
        <f>('исходные данные'!Z38)^(1/4)</f>
        <v>4.0509979615295171</v>
      </c>
      <c r="AA38" s="27">
        <f>('исходные данные'!AA38)^(1/4)</f>
        <v>0</v>
      </c>
      <c r="AB38" s="27">
        <f>('исходные данные'!AB38)^(1/4)</f>
        <v>2.1629298869299665</v>
      </c>
      <c r="AC38" s="27">
        <f>('исходные данные'!AC38)^(1/4)</f>
        <v>5.8338500771051924</v>
      </c>
      <c r="AD38" s="27">
        <f>('исходные данные'!AD38)^(1/4)</f>
        <v>5.4676151660525143</v>
      </c>
      <c r="AE38" s="27">
        <f>('исходные данные'!AE38)^(1/2)</f>
        <v>13.638181696985855</v>
      </c>
      <c r="AF38" s="27">
        <f>('исходные данные'!AF38)^(1/4)</f>
        <v>5.9281166302301411</v>
      </c>
      <c r="AG38" s="27">
        <f>('исходные данные'!AG38)^(1/4)</f>
        <v>2.0331151612473368</v>
      </c>
      <c r="AH38" s="27">
        <f>('исходные данные'!AH38)^(1/4)</f>
        <v>1.8769877376503252</v>
      </c>
      <c r="AI38" s="27">
        <f>'исходные данные'!AI38</f>
        <v>1634</v>
      </c>
    </row>
    <row r="39" spans="1:35" x14ac:dyDescent="0.25">
      <c r="A39" s="13" t="s">
        <v>41</v>
      </c>
      <c r="B39" s="27">
        <f>('исходные данные'!B39)^(1/4)</f>
        <v>3.1701538797227009</v>
      </c>
      <c r="C39" s="27">
        <f>('исходные данные'!C39)^(1/4)</f>
        <v>8.0675002560329609</v>
      </c>
      <c r="D39" s="27">
        <f>('исходные данные'!D39)^(1/4)</f>
        <v>2.0154451623197245</v>
      </c>
      <c r="E39" s="27">
        <f>'исходные данные'!E39</f>
        <v>26.3</v>
      </c>
      <c r="F39" s="27">
        <f>'исходные данные'!F39</f>
        <v>67.8</v>
      </c>
      <c r="G39" s="27">
        <f>'исходные данные'!G39</f>
        <v>32.200000000000003</v>
      </c>
      <c r="H39" s="27">
        <f>('исходные данные'!H39)^(1/4)</f>
        <v>3.2385318404643666</v>
      </c>
      <c r="I39" s="27">
        <f>('исходные данные'!I39)^(1/4)</f>
        <v>4.2088479327821231</v>
      </c>
      <c r="J39" s="27">
        <f>('исходные данные'!J39)^(1/4)</f>
        <v>4.019389807098027</v>
      </c>
      <c r="K39" s="27">
        <f>('исходные данные'!K39)^(1/4)</f>
        <v>5.1091871004948679</v>
      </c>
      <c r="L39" s="27">
        <f>('исходные данные'!L39)^(1/4)</f>
        <v>4.8689361448122721</v>
      </c>
      <c r="M39" s="27">
        <f>('исходные данные'!M39)^(1/4)</f>
        <v>3.5840246342157203</v>
      </c>
      <c r="N39" s="27">
        <f>('исходные данные'!N39)^(1/4)</f>
        <v>1.9446166923683976</v>
      </c>
      <c r="O39" s="27">
        <f>('исходные данные'!O39)^(1/4)</f>
        <v>5.0348827200374879</v>
      </c>
      <c r="P39" s="27">
        <f>('исходные данные'!P39)^(1/4)</f>
        <v>5.6555450927852702</v>
      </c>
      <c r="Q39" s="27">
        <f>('исходные данные'!Q39)^(1/4)</f>
        <v>5.436425529013639</v>
      </c>
      <c r="R39" s="27">
        <f>('исходные данные'!R39)^(1/4)</f>
        <v>5.6943164696834057</v>
      </c>
      <c r="S39" s="27">
        <f>('исходные данные'!S39)^(1/4)</f>
        <v>5.0332456626603479</v>
      </c>
      <c r="T39" s="27">
        <f>('исходные данные'!T39)^(1/4)</f>
        <v>4.7204577904462184</v>
      </c>
      <c r="U39" s="27">
        <f>('исходные данные'!U39)^(1/4)</f>
        <v>4.5669121737848473</v>
      </c>
      <c r="V39" s="27">
        <f>('исходные данные'!V39)^(1/4)</f>
        <v>5.1753105718732924</v>
      </c>
      <c r="W39" s="27">
        <f>('исходные данные'!W39)^(1/4)</f>
        <v>5.7249543926421795</v>
      </c>
      <c r="X39" s="27">
        <f>('исходные данные'!X39)^(1/4)</f>
        <v>4.1722650494723617</v>
      </c>
      <c r="Y39" s="27">
        <f>('исходные данные'!Y39)^(1/4)</f>
        <v>4.5997299731381593</v>
      </c>
      <c r="Z39" s="27">
        <f>('исходные данные'!Z39)^(1/4)</f>
        <v>3.9721919280381512</v>
      </c>
      <c r="AA39" s="27">
        <f>('исходные данные'!AA39)^(1/4)</f>
        <v>0</v>
      </c>
      <c r="AB39" s="27">
        <f>('исходные данные'!AB39)^(1/4)</f>
        <v>2.1570217787787356</v>
      </c>
      <c r="AC39" s="27">
        <f>('исходные данные'!AC39)^(1/4)</f>
        <v>7.8863714782328316</v>
      </c>
      <c r="AD39" s="27">
        <f>('исходные данные'!AD39)^(1/4)</f>
        <v>5.531785750351438</v>
      </c>
      <c r="AE39" s="27">
        <f>('исходные данные'!AE39)^(1/2)</f>
        <v>12.328828005937952</v>
      </c>
      <c r="AF39" s="27">
        <f>('исходные данные'!AF39)^(1/4)</f>
        <v>4.4467651088499363</v>
      </c>
      <c r="AG39" s="27">
        <f>('исходные данные'!AG39)^(1/4)</f>
        <v>1.8645691843761274</v>
      </c>
      <c r="AH39" s="27">
        <f>('исходные данные'!AH39)^(1/4)</f>
        <v>2.181869746171341</v>
      </c>
      <c r="AI39" s="27">
        <f>'исходные данные'!AI39</f>
        <v>1469</v>
      </c>
    </row>
    <row r="40" spans="1:35" x14ac:dyDescent="0.25">
      <c r="A40" s="13" t="s">
        <v>42</v>
      </c>
      <c r="B40" s="27">
        <f>('исходные данные'!B40)^(1/4)</f>
        <v>2.6631277270530713</v>
      </c>
      <c r="C40" s="27">
        <f>('исходные данные'!C40)^(1/4)</f>
        <v>7.4104918503535639</v>
      </c>
      <c r="D40" s="27">
        <f>('исходные данные'!D40)^(1/4)</f>
        <v>2.2645866205520235</v>
      </c>
      <c r="E40" s="27">
        <f>'исходные данные'!E40</f>
        <v>12.8</v>
      </c>
      <c r="F40" s="27">
        <f>'исходные данные'!F40</f>
        <v>45</v>
      </c>
      <c r="G40" s="27">
        <f>'исходные данные'!G40</f>
        <v>55</v>
      </c>
      <c r="H40" s="27">
        <f>('исходные данные'!H40)^(1/4)</f>
        <v>3.0970410146824725</v>
      </c>
      <c r="I40" s="27">
        <f>('исходные данные'!I40)^(1/4)</f>
        <v>2.8904393143053824</v>
      </c>
      <c r="J40" s="27">
        <f>('исходные данные'!J40)^(1/4)</f>
        <v>4.4637270128415425</v>
      </c>
      <c r="K40" s="27">
        <f>('исходные данные'!K40)^(1/4)</f>
        <v>4.4957346802543601</v>
      </c>
      <c r="L40" s="27">
        <f>('исходные данные'!L40)^(1/4)</f>
        <v>3.8380880477988302</v>
      </c>
      <c r="M40" s="27">
        <f>('исходные данные'!M40)^(1/4)</f>
        <v>1.9343364202676692</v>
      </c>
      <c r="N40" s="27">
        <f>('исходные данные'!N40)^(1/4)</f>
        <v>0.88011173679339338</v>
      </c>
      <c r="O40" s="27">
        <f>('исходные данные'!O40)^(1/4)</f>
        <v>4.2085043955252557</v>
      </c>
      <c r="P40" s="27">
        <f>('исходные данные'!P40)^(1/4)</f>
        <v>4.2034574404742502</v>
      </c>
      <c r="Q40" s="27">
        <f>('исходные данные'!Q40)^(1/4)</f>
        <v>4.1536272162743089</v>
      </c>
      <c r="R40" s="27">
        <f>('исходные данные'!R40)^(1/4)</f>
        <v>5.6425298839246141</v>
      </c>
      <c r="S40" s="27">
        <f>('исходные данные'!S40)^(1/4)</f>
        <v>5.9515897275355512</v>
      </c>
      <c r="T40" s="27">
        <f>('исходные данные'!T40)^(1/4)</f>
        <v>5.9310151964782278</v>
      </c>
      <c r="U40" s="27">
        <f>('исходные данные'!U40)^(1/4)</f>
        <v>5.6780052206614222</v>
      </c>
      <c r="V40" s="27">
        <f>('исходные данные'!V40)^(1/4)</f>
        <v>4.8510092264426525</v>
      </c>
      <c r="W40" s="27">
        <f>('исходные данные'!W40)^(1/4)</f>
        <v>4.8950241559078274</v>
      </c>
      <c r="X40" s="27">
        <f>('исходные данные'!X40)^(1/4)</f>
        <v>3.9055998022206766</v>
      </c>
      <c r="Y40" s="27">
        <f>('исходные данные'!Y40)^(1/4)</f>
        <v>4.4214441962195128</v>
      </c>
      <c r="Z40" s="27">
        <f>('исходные данные'!Z40)^(1/4)</f>
        <v>3.797672738235049</v>
      </c>
      <c r="AA40" s="27">
        <f>('исходные данные'!AA40)^(1/4)</f>
        <v>0</v>
      </c>
      <c r="AB40" s="27">
        <f>('исходные данные'!AB40)^(1/4)</f>
        <v>1.8325718393968307</v>
      </c>
      <c r="AC40" s="27">
        <f>('исходные данные'!AC40)^(1/4)</f>
        <v>2.2858128075249846</v>
      </c>
      <c r="AD40" s="27">
        <f>('исходные данные'!AD40)^(1/4)</f>
        <v>2.3023777518642392</v>
      </c>
      <c r="AE40" s="27">
        <f>('исходные данные'!AE40)^(1/2)</f>
        <v>10.440306508910551</v>
      </c>
      <c r="AF40" s="27">
        <f>('исходные данные'!AF40)^(1/4)</f>
        <v>3.6371357625641298</v>
      </c>
      <c r="AG40" s="27">
        <f>('исходные данные'!AG40)^(1/4)</f>
        <v>0.63810987725332524</v>
      </c>
      <c r="AH40" s="27">
        <f>('исходные данные'!AH40)^(1/4)</f>
        <v>1.2918818225169273</v>
      </c>
      <c r="AI40" s="27">
        <f>'исходные данные'!AI40</f>
        <v>504</v>
      </c>
    </row>
    <row r="41" spans="1:35" x14ac:dyDescent="0.25">
      <c r="A41" s="13" t="s">
        <v>43</v>
      </c>
      <c r="B41" s="27">
        <f>('исходные данные'!B41)^(1/4)</f>
        <v>1.3774493079968597</v>
      </c>
      <c r="C41" s="27">
        <f>('исходные данные'!C41)^(1/4)</f>
        <v>4.6630424274161415</v>
      </c>
      <c r="D41" s="27">
        <f>('исходные данные'!D41)^(1/4)</f>
        <v>2.340347319320716</v>
      </c>
      <c r="E41" s="27">
        <f>'исходные данные'!E41</f>
        <v>11.3</v>
      </c>
      <c r="F41" s="27">
        <f>'исходные данные'!F41</f>
        <v>41.3</v>
      </c>
      <c r="G41" s="27">
        <f>'исходные данные'!G41</f>
        <v>58.7</v>
      </c>
      <c r="H41" s="27">
        <f>('исходные данные'!H41)^(1/4)</f>
        <v>2.7596690210718942</v>
      </c>
      <c r="I41" s="27">
        <f>('исходные данные'!I41)^(1/4)</f>
        <v>1.778279410038923</v>
      </c>
      <c r="J41" s="27">
        <f>('исходные данные'!J41)^(1/4)</f>
        <v>5.3674687313272598</v>
      </c>
      <c r="K41" s="27">
        <f>('исходные данные'!K41)^(1/4)</f>
        <v>2.880940692749657</v>
      </c>
      <c r="L41" s="27">
        <f>('исходные данные'!L41)^(1/4)</f>
        <v>1</v>
      </c>
      <c r="M41" s="27">
        <f>('исходные данные'!M41)^(1/4)</f>
        <v>0</v>
      </c>
      <c r="N41" s="27">
        <f>('исходные данные'!N41)^(1/4)</f>
        <v>0.56234132519034907</v>
      </c>
      <c r="O41" s="27">
        <f>('исходные данные'!O41)^(1/4)</f>
        <v>5.1769668573442349</v>
      </c>
      <c r="P41" s="27">
        <f>('исходные данные'!P41)^(1/4)</f>
        <v>4.9656756204484411</v>
      </c>
      <c r="Q41" s="27">
        <f>('исходные данные'!Q41)^(1/4)</f>
        <v>4.858626360101403</v>
      </c>
      <c r="R41" s="27">
        <f>('исходные данные'!R41)^(1/4)</f>
        <v>5.1775944650125956</v>
      </c>
      <c r="S41" s="27">
        <f>('исходные данные'!S41)^(1/4)</f>
        <v>6.8336321344250939</v>
      </c>
      <c r="T41" s="27">
        <f>('исходные данные'!T41)^(1/4)</f>
        <v>4.5367518314526976</v>
      </c>
      <c r="U41" s="27">
        <f>('исходные данные'!U41)^(1/4)</f>
        <v>3.9570923563210836</v>
      </c>
      <c r="V41" s="27">
        <f>('исходные данные'!V41)^(1/4)</f>
        <v>4.8736563076955157</v>
      </c>
      <c r="W41" s="27">
        <f>('исходные данные'!W41)^(1/4)</f>
        <v>5.1914053801280478</v>
      </c>
      <c r="X41" s="27">
        <f>('исходные данные'!X41)^(1/4)</f>
        <v>4.3142273347916831</v>
      </c>
      <c r="Y41" s="27">
        <f>('исходные данные'!Y41)^(1/4)</f>
        <v>4.5168328521764813</v>
      </c>
      <c r="Z41" s="27">
        <f>('исходные данные'!Z41)^(1/4)</f>
        <v>4.4463110750182633</v>
      </c>
      <c r="AA41" s="27">
        <f>('исходные данные'!AA41)^(1/4)</f>
        <v>0</v>
      </c>
      <c r="AB41" s="27">
        <f>('исходные данные'!AB41)^(1/4)</f>
        <v>1.8531532017808958</v>
      </c>
      <c r="AC41" s="27">
        <f>('исходные данные'!AC41)^(1/4)</f>
        <v>0.66874030497642201</v>
      </c>
      <c r="AD41" s="27">
        <f>('исходные данные'!AD41)^(1/4)</f>
        <v>0.56234132519034907</v>
      </c>
      <c r="AE41" s="27">
        <f>('исходные данные'!AE41)^(1/2)</f>
        <v>13.711309200802088</v>
      </c>
      <c r="AF41" s="27">
        <f>('исходные данные'!AF41)^(1/4)</f>
        <v>4.7798869565703885</v>
      </c>
      <c r="AG41" s="27">
        <f>('исходные данные'!AG41)^(1/4)</f>
        <v>0</v>
      </c>
      <c r="AH41" s="27">
        <f>('исходные данные'!AH41)^(1/4)</f>
        <v>0</v>
      </c>
      <c r="AI41" s="27">
        <f>'исходные данные'!AI41</f>
        <v>369</v>
      </c>
    </row>
    <row r="42" spans="1:35" ht="22.5" x14ac:dyDescent="0.25">
      <c r="A42" s="13" t="s">
        <v>44</v>
      </c>
      <c r="B42" s="27">
        <f>('исходные данные'!B42)^(1/4)</f>
        <v>1.8803015465431969</v>
      </c>
      <c r="C42" s="27">
        <f>('исходные данные'!C42)^(1/4)</f>
        <v>5.4187860566533885</v>
      </c>
      <c r="D42" s="27">
        <f>('исходные данные'!D42)^(1/4)</f>
        <v>2.1533251607102564</v>
      </c>
      <c r="E42" s="27">
        <f>'исходные данные'!E42</f>
        <v>19.100000000000001</v>
      </c>
      <c r="F42" s="27">
        <f>'исходные данные'!F42</f>
        <v>52.2</v>
      </c>
      <c r="G42" s="27">
        <f>'исходные данные'!G42</f>
        <v>47.8</v>
      </c>
      <c r="H42" s="27">
        <f>('исходные данные'!H42)^(1/4)</f>
        <v>3.0885906193876611</v>
      </c>
      <c r="I42" s="27">
        <f>('исходные данные'!I42)^(1/4)</f>
        <v>2.6930625217004334</v>
      </c>
      <c r="J42" s="27">
        <f>('исходные данные'!J42)^(1/4)</f>
        <v>4.8754208688080896</v>
      </c>
      <c r="K42" s="27">
        <f>('исходные данные'!K42)^(1/4)</f>
        <v>3.4228664421460007</v>
      </c>
      <c r="L42" s="27">
        <f>('исходные данные'!L42)^(1/4)</f>
        <v>3.0885906193876611</v>
      </c>
      <c r="M42" s="27">
        <f>('исходные данные'!M42)^(1/4)</f>
        <v>1.6265765616977856</v>
      </c>
      <c r="N42" s="27">
        <f>('исходные данные'!N42)^(1/4)</f>
        <v>1.4229707211083644</v>
      </c>
      <c r="O42" s="27">
        <f>('исходные данные'!O42)^(1/4)</f>
        <v>4.2309434212826709</v>
      </c>
      <c r="P42" s="27">
        <f>('исходные данные'!P42)^(1/4)</f>
        <v>3.6935340170260336</v>
      </c>
      <c r="Q42" s="27">
        <f>('исходные данные'!Q42)^(1/4)</f>
        <v>4.2607343514368852</v>
      </c>
      <c r="R42" s="27">
        <f>('исходные данные'!R42)^(1/4)</f>
        <v>4.7643715990868865</v>
      </c>
      <c r="S42" s="27">
        <f>('исходные данные'!S42)^(1/4)</f>
        <v>4.8262149476230567</v>
      </c>
      <c r="T42" s="27">
        <f>('исходные данные'!T42)^(1/4)</f>
        <v>4.8598101424753342</v>
      </c>
      <c r="U42" s="27">
        <f>('исходные данные'!U42)^(1/4)</f>
        <v>4.8043944535523453</v>
      </c>
      <c r="V42" s="27">
        <f>('исходные данные'!V42)^(1/4)</f>
        <v>4.3729854125467025</v>
      </c>
      <c r="W42" s="27">
        <f>('исходные данные'!W42)^(1/4)</f>
        <v>4.5865722176550605</v>
      </c>
      <c r="X42" s="27">
        <f>('исходные данные'!X42)^(1/4)</f>
        <v>4.1801296092908045</v>
      </c>
      <c r="Y42" s="27">
        <f>('исходные данные'!Y42)^(1/4)</f>
        <v>4.3026601556433546</v>
      </c>
      <c r="Z42" s="27">
        <f>('исходные данные'!Z42)^(1/4)</f>
        <v>3.5370689438915415</v>
      </c>
      <c r="AA42" s="27">
        <f>('исходные данные'!AA42)^(1/4)</f>
        <v>0</v>
      </c>
      <c r="AB42" s="27">
        <f>('исходные данные'!AB42)^(1/4)</f>
        <v>1.9549258809736907</v>
      </c>
      <c r="AC42" s="27">
        <f>('исходные данные'!AC42)^(1/4)</f>
        <v>1.5451431251708252</v>
      </c>
      <c r="AD42" s="27">
        <f>('исходные данные'!AD42)^(1/4)</f>
        <v>2.0394427838547187</v>
      </c>
      <c r="AE42" s="27">
        <f>('исходные данные'!AE42)^(1/2)</f>
        <v>10.440306508910551</v>
      </c>
      <c r="AF42" s="27">
        <f>('исходные данные'!AF42)^(1/4)</f>
        <v>3.9522777422409612</v>
      </c>
      <c r="AG42" s="27">
        <f>('исходные данные'!AG42)^(1/4)</f>
        <v>1.2638736676602254</v>
      </c>
      <c r="AH42" s="27">
        <f>('исходные данные'!AH42)^(1/4)</f>
        <v>1.4489182895885686</v>
      </c>
      <c r="AI42" s="27">
        <f>'исходные данные'!AI42</f>
        <v>1004</v>
      </c>
    </row>
    <row r="43" spans="1:35" ht="22.5" x14ac:dyDescent="0.25">
      <c r="A43" s="13" t="s">
        <v>45</v>
      </c>
      <c r="B43" s="27">
        <f>('исходные данные'!B43)^(1/4)</f>
        <v>1.9446166923683976</v>
      </c>
      <c r="C43" s="27">
        <f>('исходные данные'!C43)^(1/4)</f>
        <v>4.650664969355045</v>
      </c>
      <c r="D43" s="27">
        <f>('исходные данные'!D43)^(1/4)</f>
        <v>2.1355799447448818</v>
      </c>
      <c r="E43" s="27">
        <f>'исходные данные'!E43</f>
        <v>20.9</v>
      </c>
      <c r="F43" s="27">
        <f>'исходные данные'!F43</f>
        <v>42.7</v>
      </c>
      <c r="G43" s="27">
        <f>'исходные данные'!G43</f>
        <v>57.3</v>
      </c>
      <c r="H43" s="27">
        <f>('исходные данные'!H43)^(1/4)</f>
        <v>3.0092166984345639</v>
      </c>
      <c r="I43" s="27">
        <f>('исходные данные'!I43)^(1/4)</f>
        <v>1.8494664839616353</v>
      </c>
      <c r="J43" s="27">
        <f>('исходные данные'!J43)^(1/4)</f>
        <v>4.2972299580799014</v>
      </c>
      <c r="K43" s="27">
        <f>('исходные данные'!K43)^(1/4)</f>
        <v>3.1923923470115811</v>
      </c>
      <c r="L43" s="27">
        <f>('исходные данные'!L43)^(1/4)</f>
        <v>1.8988289221159418</v>
      </c>
      <c r="M43" s="27">
        <f>('исходные данные'!M43)^(1/4)</f>
        <v>1.6265765616977856</v>
      </c>
      <c r="N43" s="27">
        <f>('исходные данные'!N43)^(1/4)</f>
        <v>0.56234132519034907</v>
      </c>
      <c r="O43" s="27">
        <f>('исходные данные'!O43)^(1/4)</f>
        <v>4.5718528917166941</v>
      </c>
      <c r="P43" s="27">
        <f>('исходные данные'!P43)^(1/4)</f>
        <v>6.2790918578696875</v>
      </c>
      <c r="Q43" s="27">
        <f>('исходные данные'!Q43)^(1/4)</f>
        <v>4.1036573803103593</v>
      </c>
      <c r="R43" s="27">
        <f>('исходные данные'!R43)^(1/4)</f>
        <v>4.9960139960645042</v>
      </c>
      <c r="S43" s="27">
        <f>('исходные данные'!S43)^(1/4)</f>
        <v>5.046065572357163</v>
      </c>
      <c r="T43" s="27">
        <f>('исходные данные'!T43)^(1/4)</f>
        <v>4.1361229725292414</v>
      </c>
      <c r="U43" s="27">
        <f>('исходные данные'!U43)^(1/4)</f>
        <v>3.5558447836426255</v>
      </c>
      <c r="V43" s="27">
        <f>('исходные данные'!V43)^(1/4)</f>
        <v>4.3251279563597889</v>
      </c>
      <c r="W43" s="27">
        <f>('исходные данные'!W43)^(1/4)</f>
        <v>4.8168614990233412</v>
      </c>
      <c r="X43" s="27">
        <f>('исходные данные'!X43)^(1/4)</f>
        <v>4.0058421288645123</v>
      </c>
      <c r="Y43" s="27">
        <f>('исходные данные'!Y43)^(1/4)</f>
        <v>4.4467636872491569</v>
      </c>
      <c r="Z43" s="27">
        <f>('исходные данные'!Z43)^(1/4)</f>
        <v>4.0296795752140273</v>
      </c>
      <c r="AA43" s="27">
        <f>('исходные данные'!AA43)^(1/4)</f>
        <v>0</v>
      </c>
      <c r="AB43" s="27">
        <f>('исходные данные'!AB43)^(1/4)</f>
        <v>1.9729490627166837</v>
      </c>
      <c r="AC43" s="27">
        <f>('исходные данные'!AC43)^(1/4)</f>
        <v>1.6323548997980941</v>
      </c>
      <c r="AD43" s="27">
        <f>('исходные данные'!AD43)^(1/4)</f>
        <v>1.6973426460728509</v>
      </c>
      <c r="AE43" s="27">
        <f>('исходные данные'!AE43)^(1/2)</f>
        <v>8.6602540378443873</v>
      </c>
      <c r="AF43" s="27">
        <f>('исходные данные'!AF43)^(1/4)</f>
        <v>2.7355647997347612</v>
      </c>
      <c r="AG43" s="27">
        <f>('исходные данные'!AG43)^(1/4)</f>
        <v>0</v>
      </c>
      <c r="AH43" s="27">
        <f>('исходные данные'!AH43)^(1/4)</f>
        <v>1.3381591264674211</v>
      </c>
      <c r="AI43" s="27">
        <f>'исходные данные'!AI43</f>
        <v>865</v>
      </c>
    </row>
    <row r="44" spans="1:35" ht="22.5" x14ac:dyDescent="0.25">
      <c r="A44" s="13" t="s">
        <v>153</v>
      </c>
      <c r="B44" s="27">
        <f>('исходные данные'!B44)^(1/4)</f>
        <v>1.681792830507429</v>
      </c>
      <c r="C44" s="27">
        <f>('исходные данные'!C44)^(1/4)</f>
        <v>5.1504703069458433</v>
      </c>
      <c r="D44" s="27">
        <f>('исходные данные'!D44)^(1/4)</f>
        <v>2.1355799447448818</v>
      </c>
      <c r="E44" s="27">
        <f>'исходные данные'!E44</f>
        <v>22.4</v>
      </c>
      <c r="F44" s="27">
        <f>'исходные данные'!F44</f>
        <v>64.099999999999994</v>
      </c>
      <c r="G44" s="27">
        <f>'исходные данные'!G44</f>
        <v>35.9</v>
      </c>
      <c r="H44" s="27">
        <f>('исходные данные'!H44)^(1/4)</f>
        <v>3.7077927510673412</v>
      </c>
      <c r="I44" s="27">
        <f>('исходные данные'!I44)^(1/4)</f>
        <v>2.795827050864399</v>
      </c>
      <c r="J44" s="27">
        <f>('исходные данные'!J44)^(1/4)</f>
        <v>5.1270731276421087</v>
      </c>
      <c r="K44" s="27">
        <f>('исходные данные'!K44)^(1/4)</f>
        <v>3.4128920897644677</v>
      </c>
      <c r="L44" s="27">
        <f>('исходные данные'!L44)^(1/4)</f>
        <v>3.2531531233955713</v>
      </c>
      <c r="M44" s="27">
        <f>('исходные данные'!M44)^(1/4)</f>
        <v>2.3003266337912058</v>
      </c>
      <c r="N44" s="27">
        <f>('исходные данные'!N44)^(1/4)</f>
        <v>0.56234132519034907</v>
      </c>
      <c r="O44" s="27">
        <f>('исходные данные'!O44)^(1/4)</f>
        <v>4.6313525278499688</v>
      </c>
      <c r="P44" s="27">
        <f>('исходные данные'!P44)^(1/4)</f>
        <v>5.2692076576123128</v>
      </c>
      <c r="Q44" s="27">
        <f>('исходные данные'!Q44)^(1/4)</f>
        <v>4.1542875271390578</v>
      </c>
      <c r="R44" s="27">
        <f>('исходные данные'!R44)^(1/4)</f>
        <v>4.0431977520265168</v>
      </c>
      <c r="S44" s="27">
        <f>('исходные данные'!S44)^(1/4)</f>
        <v>4.6067771508649917</v>
      </c>
      <c r="T44" s="27">
        <f>('исходные данные'!T44)^(1/4)</f>
        <v>4.8217542671981706</v>
      </c>
      <c r="U44" s="27">
        <f>('исходные данные'!U44)^(1/4)</f>
        <v>4.1561793654489341</v>
      </c>
      <c r="V44" s="27">
        <f>('исходные данные'!V44)^(1/4)</f>
        <v>4.7361016340924049</v>
      </c>
      <c r="W44" s="27">
        <f>('исходные данные'!W44)^(1/4)</f>
        <v>4.6011932508288593</v>
      </c>
      <c r="X44" s="27">
        <f>('исходные данные'!X44)^(1/4)</f>
        <v>4.0237556321674015</v>
      </c>
      <c r="Y44" s="27">
        <f>('исходные данные'!Y44)^(1/4)</f>
        <v>4.4305936727606037</v>
      </c>
      <c r="Z44" s="27">
        <f>('исходные данные'!Z44)^(1/4)</f>
        <v>3.6089973351474489</v>
      </c>
      <c r="AA44" s="27">
        <f>('исходные данные'!AA44)^(1/4)</f>
        <v>0</v>
      </c>
      <c r="AB44" s="27">
        <f>('исходные данные'!AB44)^(1/4)</f>
        <v>1.9934308287957161</v>
      </c>
      <c r="AC44" s="27">
        <f>('исходные данные'!AC44)^(1/4)</f>
        <v>2.5226892457611436</v>
      </c>
      <c r="AD44" s="27">
        <f>('исходные данные'!AD44)^(1/4)</f>
        <v>1.6711816205169887</v>
      </c>
      <c r="AE44" s="27">
        <f>('исходные данные'!AE44)^(1/2)</f>
        <v>15.556349186104045</v>
      </c>
      <c r="AF44" s="27">
        <f>('исходные данные'!AF44)^(1/4)</f>
        <v>2.9622566376652992</v>
      </c>
      <c r="AG44" s="27">
        <f>('исходные данные'!AG44)^(1/4)</f>
        <v>1.2467097117051078</v>
      </c>
      <c r="AH44" s="27">
        <f>('исходные данные'!AH44)^(1/4)</f>
        <v>1.6487467335819532</v>
      </c>
      <c r="AI44" s="27">
        <f>'исходные данные'!AI44</f>
        <v>955</v>
      </c>
    </row>
    <row r="45" spans="1:35" x14ac:dyDescent="0.25">
      <c r="A45" s="13" t="s">
        <v>46</v>
      </c>
      <c r="B45" s="27">
        <f>('исходные данные'!B45)^(1/4)</f>
        <v>1.9873810735805801</v>
      </c>
      <c r="C45" s="27">
        <f>('исходные данные'!C45)^(1/4)</f>
        <v>6.1105636128796261</v>
      </c>
      <c r="D45" s="27">
        <f>('исходные данные'!D45)^(1/4)</f>
        <v>2.4235655679670329</v>
      </c>
      <c r="E45" s="27">
        <f>'исходные данные'!E45</f>
        <v>9.6</v>
      </c>
      <c r="F45" s="27">
        <f>'исходные данные'!F45</f>
        <v>34.799999999999997</v>
      </c>
      <c r="G45" s="27">
        <f>'исходные данные'!G45</f>
        <v>65.2</v>
      </c>
      <c r="H45" s="27">
        <f>('исходные данные'!H45)^(1/4)</f>
        <v>3.2747221706220526</v>
      </c>
      <c r="I45" s="27">
        <f>('исходные данные'!I45)^(1/4)</f>
        <v>2.1827624011395832</v>
      </c>
      <c r="J45" s="27">
        <f>('исходные данные'!J45)^(1/4)</f>
        <v>4.8116186263647753</v>
      </c>
      <c r="K45" s="27">
        <f>('исходные данные'!K45)^(1/4)</f>
        <v>3.4748765558648071</v>
      </c>
      <c r="L45" s="27">
        <f>('исходные данные'!L45)^(1/4)</f>
        <v>2.1147425268811282</v>
      </c>
      <c r="M45" s="27">
        <f>('исходные данные'!M45)^(1/4)</f>
        <v>1.6265765616977856</v>
      </c>
      <c r="N45" s="27">
        <f>('исходные данные'!N45)^(1/4)</f>
        <v>0.66874030497642201</v>
      </c>
      <c r="O45" s="27">
        <f>('исходные данные'!O45)^(1/4)</f>
        <v>3.4235737496148144</v>
      </c>
      <c r="P45" s="27">
        <f>('исходные данные'!P45)^(1/4)</f>
        <v>5.1524469800667063</v>
      </c>
      <c r="Q45" s="27">
        <f>('исходные данные'!Q45)^(1/4)</f>
        <v>3.6572646868161187</v>
      </c>
      <c r="R45" s="27">
        <f>('исходные данные'!R45)^(1/4)</f>
        <v>4.7229851794308102</v>
      </c>
      <c r="S45" s="27">
        <f>('исходные данные'!S45)^(1/4)</f>
        <v>4.7368298642320754</v>
      </c>
      <c r="T45" s="27">
        <f>('исходные данные'!T45)^(1/4)</f>
        <v>5.2427475095747438</v>
      </c>
      <c r="U45" s="27">
        <f>('исходные данные'!U45)^(1/4)</f>
        <v>6.6032131278533113</v>
      </c>
      <c r="V45" s="27">
        <f>('исходные данные'!V45)^(1/4)</f>
        <v>4.7260509024611297</v>
      </c>
      <c r="W45" s="27">
        <f>('исходные данные'!W45)^(1/4)</f>
        <v>5.5214898951339588</v>
      </c>
      <c r="X45" s="27">
        <f>('исходные данные'!X45)^(1/4)</f>
        <v>4.0707090613390582</v>
      </c>
      <c r="Y45" s="27">
        <f>('исходные данные'!Y45)^(1/4)</f>
        <v>4.4834879775743541</v>
      </c>
      <c r="Z45" s="27">
        <f>('исходные данные'!Z45)^(1/4)</f>
        <v>3.7952994961034938</v>
      </c>
      <c r="AA45" s="27">
        <f>('исходные данные'!AA45)^(1/4)</f>
        <v>0.84655312296970386</v>
      </c>
      <c r="AB45" s="27">
        <f>('исходные данные'!AB45)^(1/4)</f>
        <v>1.6314133081489619</v>
      </c>
      <c r="AC45" s="27">
        <f>('исходные данные'!AC45)^(1/4)</f>
        <v>0.56234132519034907</v>
      </c>
      <c r="AD45" s="27">
        <f>('исходные данные'!AD45)^(1/4)</f>
        <v>1.1418583454354265</v>
      </c>
      <c r="AE45" s="27">
        <f>('исходные данные'!AE45)^(1/2)</f>
        <v>12.409673645990857</v>
      </c>
      <c r="AF45" s="27">
        <f>('исходные данные'!AF45)^(1/4)</f>
        <v>3.6830232101156435</v>
      </c>
      <c r="AG45" s="27">
        <f>('исходные данные'!AG45)^(1/4)</f>
        <v>0.77385791959499084</v>
      </c>
      <c r="AH45" s="27">
        <f>('исходные данные'!AH45)^(1/4)</f>
        <v>1.1796676540950468</v>
      </c>
      <c r="AI45" s="27">
        <f>'исходные данные'!AI45</f>
        <v>248</v>
      </c>
    </row>
    <row r="46" spans="1:35" x14ac:dyDescent="0.25">
      <c r="A46" s="13" t="s">
        <v>47</v>
      </c>
      <c r="B46" s="27">
        <f>('исходные данные'!B46)^(1/4)</f>
        <v>2.8524267287212122</v>
      </c>
      <c r="C46" s="27">
        <f>('исходные данные'!C46)^(1/4)</f>
        <v>7.2753104841671234</v>
      </c>
      <c r="D46" s="27">
        <f>('исходные данные'!D46)^(1/4)</f>
        <v>2.0711161526832442</v>
      </c>
      <c r="E46" s="27">
        <f>'исходные данные'!E46</f>
        <v>23.6</v>
      </c>
      <c r="F46" s="27">
        <f>'исходные данные'!F46</f>
        <v>58.3</v>
      </c>
      <c r="G46" s="27">
        <f>'исходные данные'!G46</f>
        <v>41.7</v>
      </c>
      <c r="H46" s="27">
        <f>('исходные данные'!H46)^(1/4)</f>
        <v>3.8943229049608998</v>
      </c>
      <c r="I46" s="27">
        <f>('исходные данные'!I46)^(1/4)</f>
        <v>3.6433548831861131</v>
      </c>
      <c r="J46" s="27">
        <f>('исходные данные'!J46)^(1/4)</f>
        <v>4.0422932400270257</v>
      </c>
      <c r="K46" s="27">
        <f>('исходные данные'!K46)^(1/4)</f>
        <v>4.7290650220481716</v>
      </c>
      <c r="L46" s="27">
        <f>('исходные данные'!L46)^(1/4)</f>
        <v>3.5948362943700354</v>
      </c>
      <c r="M46" s="27">
        <f>('исходные данные'!M46)^(1/4)</f>
        <v>2.7596690210718942</v>
      </c>
      <c r="N46" s="27">
        <f>('исходные данные'!N46)^(1/4)</f>
        <v>1.9168293127388174</v>
      </c>
      <c r="O46" s="27">
        <f>('исходные данные'!O46)^(1/4)</f>
        <v>4.7179565532477623</v>
      </c>
      <c r="P46" s="27">
        <f>('исходные данные'!P46)^(1/4)</f>
        <v>5.5860424845347527</v>
      </c>
      <c r="Q46" s="27">
        <f>('исходные данные'!Q46)^(1/4)</f>
        <v>5.1356638379597275</v>
      </c>
      <c r="R46" s="27">
        <f>('исходные данные'!R46)^(1/4)</f>
        <v>5.2356264545947457</v>
      </c>
      <c r="S46" s="27">
        <f>('исходные данные'!S46)^(1/4)</f>
        <v>4.5368934690390326</v>
      </c>
      <c r="T46" s="27">
        <f>('исходные данные'!T46)^(1/4)</f>
        <v>4.5978694816008705</v>
      </c>
      <c r="U46" s="27">
        <f>('исходные данные'!U46)^(1/4)</f>
        <v>4.7132525302564394</v>
      </c>
      <c r="V46" s="27">
        <f>('исходные данные'!V46)^(1/4)</f>
        <v>4.9866046320530018</v>
      </c>
      <c r="W46" s="27">
        <f>('исходные данные'!W46)^(1/4)</f>
        <v>5.0917183994878936</v>
      </c>
      <c r="X46" s="27">
        <f>('исходные данные'!X46)^(1/4)</f>
        <v>4.0991579201518569</v>
      </c>
      <c r="Y46" s="27">
        <f>('исходные данные'!Y46)^(1/4)</f>
        <v>4.6054434480942419</v>
      </c>
      <c r="Z46" s="27">
        <f>('исходные данные'!Z46)^(1/4)</f>
        <v>3.5411976543107633</v>
      </c>
      <c r="AA46" s="27">
        <f>('исходные данные'!AA46)^(1/4)</f>
        <v>0</v>
      </c>
      <c r="AB46" s="27">
        <f>('исходные данные'!AB46)^(1/4)</f>
        <v>2.1322622037402152</v>
      </c>
      <c r="AC46" s="27">
        <f>('исходные данные'!AC46)^(1/4)</f>
        <v>4.9731850578713939</v>
      </c>
      <c r="AD46" s="27">
        <f>('исходные данные'!AD46)^(1/4)</f>
        <v>4.3330108879990812</v>
      </c>
      <c r="AE46" s="27">
        <f>('исходные данные'!AE46)^(1/2)</f>
        <v>9.2736184954957039</v>
      </c>
      <c r="AF46" s="27">
        <f>('исходные данные'!AF46)^(1/4)</f>
        <v>4.079622161069973</v>
      </c>
      <c r="AG46" s="27">
        <f>('исходные данные'!AG46)^(1/4)</f>
        <v>1.5854106980563427</v>
      </c>
      <c r="AH46" s="27">
        <f>('исходные данные'!AH46)^(1/4)</f>
        <v>1.8412486258858123</v>
      </c>
      <c r="AI46" s="27">
        <f>'исходные данные'!AI46</f>
        <v>1295</v>
      </c>
    </row>
    <row r="47" spans="1:35" ht="22.5" x14ac:dyDescent="0.25">
      <c r="A47" s="13" t="s">
        <v>48</v>
      </c>
      <c r="B47" s="27">
        <f>('исходные данные'!B47)^(1/4)</f>
        <v>3.4574671078428039</v>
      </c>
      <c r="C47" s="27">
        <f>('исходные данные'!C47)^(1/4)</f>
        <v>7.9878139815684444</v>
      </c>
      <c r="D47" s="27">
        <f>('исходные данные'!D47)^(1/4)</f>
        <v>2.1120941277886014</v>
      </c>
      <c r="E47" s="27">
        <f>'исходные данные'!E47</f>
        <v>22.8</v>
      </c>
      <c r="F47" s="27">
        <f>'исходные данные'!F47</f>
        <v>61.8</v>
      </c>
      <c r="G47" s="27">
        <f>'исходные данные'!G47</f>
        <v>38.200000000000003</v>
      </c>
      <c r="H47" s="27">
        <f>('исходные данные'!H47)^(1/4)</f>
        <v>3.3831232821550556</v>
      </c>
      <c r="I47" s="27">
        <f>('исходные данные'!I47)^(1/4)</f>
        <v>4.6215623894689601</v>
      </c>
      <c r="J47" s="27">
        <f>('исходные данные'!J47)^(1/4)</f>
        <v>4.1478489044425491</v>
      </c>
      <c r="K47" s="27">
        <f>('исходные данные'!K47)^(1/4)</f>
        <v>4.8754920570226457</v>
      </c>
      <c r="L47" s="27">
        <f>('исходные данные'!L47)^(1/4)</f>
        <v>5.2103496927746082</v>
      </c>
      <c r="M47" s="27">
        <f>('исходные данные'!M47)^(1/4)</f>
        <v>3.697944608992588</v>
      </c>
      <c r="N47" s="27">
        <f>('исходные данные'!N47)^(1/4)</f>
        <v>1.808614233815278</v>
      </c>
      <c r="O47" s="27">
        <f>('исходные данные'!O47)^(1/4)</f>
        <v>4.6383311235320388</v>
      </c>
      <c r="P47" s="27">
        <f>('исходные данные'!P47)^(1/4)</f>
        <v>6.0794528754142423</v>
      </c>
      <c r="Q47" s="27">
        <f>('исходные данные'!Q47)^(1/4)</f>
        <v>6.103213292200115</v>
      </c>
      <c r="R47" s="27">
        <f>('исходные данные'!R47)^(1/4)</f>
        <v>5.2593222097167276</v>
      </c>
      <c r="S47" s="27">
        <f>('исходные данные'!S47)^(1/4)</f>
        <v>5.2326113319959093</v>
      </c>
      <c r="T47" s="27">
        <f>('исходные данные'!T47)^(1/4)</f>
        <v>5.1436630671678021</v>
      </c>
      <c r="U47" s="27">
        <f>('исходные данные'!U47)^(1/4)</f>
        <v>4.7765366275286087</v>
      </c>
      <c r="V47" s="27">
        <f>('исходные данные'!V47)^(1/4)</f>
        <v>5.4167392619375487</v>
      </c>
      <c r="W47" s="27">
        <f>('исходные данные'!W47)^(1/4)</f>
        <v>5.3625771390164738</v>
      </c>
      <c r="X47" s="27">
        <f>('исходные данные'!X47)^(1/4)</f>
        <v>4.306163025434218</v>
      </c>
      <c r="Y47" s="27">
        <f>('исходные данные'!Y47)^(1/4)</f>
        <v>4.7332916664066147</v>
      </c>
      <c r="Z47" s="27">
        <f>('исходные данные'!Z47)^(1/4)</f>
        <v>4.1286335841255646</v>
      </c>
      <c r="AA47" s="27">
        <f>('исходные данные'!AA47)^(1/4)</f>
        <v>0.53321595475181316</v>
      </c>
      <c r="AB47" s="27">
        <f>('исходные данные'!AB47)^(1/4)</f>
        <v>2.1713718448520476</v>
      </c>
      <c r="AC47" s="27">
        <f>('исходные данные'!AC47)^(1/4)</f>
        <v>8.8982177906572346</v>
      </c>
      <c r="AD47" s="27">
        <f>('исходные данные'!AD47)^(1/4)</f>
        <v>5.9448460109698873</v>
      </c>
      <c r="AE47" s="27">
        <f>('исходные данные'!AE47)^(1/2)</f>
        <v>14.560219778561036</v>
      </c>
      <c r="AF47" s="27">
        <f>('исходные данные'!AF47)^(1/4)</f>
        <v>3.7792667089113592</v>
      </c>
      <c r="AG47" s="27">
        <f>('исходные данные'!AG47)^(1/4)</f>
        <v>1.7964433297371631</v>
      </c>
      <c r="AH47" s="27">
        <f>('исходные данные'!AH47)^(1/4)</f>
        <v>1.7868334813921878</v>
      </c>
      <c r="AI47" s="27">
        <f>'исходные данные'!AI47</f>
        <v>1742</v>
      </c>
    </row>
    <row r="48" spans="1:35" x14ac:dyDescent="0.25">
      <c r="A48" s="13" t="s">
        <v>49</v>
      </c>
      <c r="B48" s="27">
        <f>('исходные данные'!B48)^(1/4)</f>
        <v>2.1993987016862429</v>
      </c>
      <c r="C48" s="27">
        <f>('исходные данные'!C48)^(1/4)</f>
        <v>5.1175866020001477</v>
      </c>
      <c r="D48" s="27">
        <f>('исходные данные'!D48)^(1/4)</f>
        <v>2.0905393267485861</v>
      </c>
      <c r="E48" s="27">
        <f>'исходные данные'!E48</f>
        <v>24.1</v>
      </c>
      <c r="F48" s="27">
        <f>'исходные данные'!F48</f>
        <v>65.5</v>
      </c>
      <c r="G48" s="27">
        <f>'исходные данные'!G48</f>
        <v>34.5</v>
      </c>
      <c r="H48" s="27">
        <f>('исходные данные'!H48)^(1/4)</f>
        <v>3.1219856413521447</v>
      </c>
      <c r="I48" s="27">
        <f>('исходные данные'!I48)^(1/4)</f>
        <v>2.0364892021971399</v>
      </c>
      <c r="J48" s="27">
        <f>('исходные данные'!J48)^(1/4)</f>
        <v>3.8067540958393198</v>
      </c>
      <c r="K48" s="27">
        <f>('исходные данные'!K48)^(1/4)</f>
        <v>3.207983986267072</v>
      </c>
      <c r="L48" s="27">
        <f>('исходные данные'!L48)^(1/4)</f>
        <v>3.0274001040350909</v>
      </c>
      <c r="M48" s="27">
        <f>('исходные данные'!M48)^(1/4)</f>
        <v>2.4494897427831779</v>
      </c>
      <c r="N48" s="27">
        <f>('исходные данные'!N48)^(1/4)</f>
        <v>1.7415941483654049</v>
      </c>
      <c r="O48" s="27">
        <f>('исходные данные'!O48)^(1/4)</f>
        <v>5.4744897099050807</v>
      </c>
      <c r="P48" s="27">
        <f>('исходные данные'!P48)^(1/4)</f>
        <v>4.5605633360891975</v>
      </c>
      <c r="Q48" s="27">
        <f>('исходные данные'!Q48)^(1/4)</f>
        <v>5.2062052624594282</v>
      </c>
      <c r="R48" s="27">
        <f>('исходные данные'!R48)^(1/4)</f>
        <v>4.9016254748562078</v>
      </c>
      <c r="S48" s="27">
        <f>('исходные данные'!S48)^(1/4)</f>
        <v>5.4110952716486533</v>
      </c>
      <c r="T48" s="27">
        <f>('исходные данные'!T48)^(1/4)</f>
        <v>4.2286959395052444</v>
      </c>
      <c r="U48" s="27">
        <f>('исходные данные'!U48)^(1/4)</f>
        <v>4.4918287382646982</v>
      </c>
      <c r="V48" s="27">
        <f>('исходные данные'!V48)^(1/4)</f>
        <v>4.4756542015291716</v>
      </c>
      <c r="W48" s="27">
        <f>('исходные данные'!W48)^(1/4)</f>
        <v>5.7697550265793458</v>
      </c>
      <c r="X48" s="27">
        <f>('исходные данные'!X48)^(1/4)</f>
        <v>3.8714553456444976</v>
      </c>
      <c r="Y48" s="27">
        <f>('исходные данные'!Y48)^(1/4)</f>
        <v>4.2205035487200124</v>
      </c>
      <c r="Z48" s="27">
        <f>('исходные данные'!Z48)^(1/4)</f>
        <v>4.0536874736875648</v>
      </c>
      <c r="AA48" s="27">
        <f>('исходные данные'!AA48)^(1/4)</f>
        <v>0</v>
      </c>
      <c r="AB48" s="27">
        <f>('исходные данные'!AB48)^(1/4)</f>
        <v>2.1986425711345738</v>
      </c>
      <c r="AC48" s="27">
        <f>('исходные данные'!AC48)^(1/4)</f>
        <v>4.1807365730153982</v>
      </c>
      <c r="AD48" s="27">
        <f>('исходные данные'!AD48)^(1/4)</f>
        <v>3.2071658355156867</v>
      </c>
      <c r="AE48" s="27">
        <f>('исходные данные'!AE48)^(1/2)</f>
        <v>19.339079605813716</v>
      </c>
      <c r="AF48" s="27">
        <f>('исходные данные'!AF48)^(1/4)</f>
        <v>5.2642960518099704</v>
      </c>
      <c r="AG48" s="27">
        <f>('исходные данные'!AG48)^(1/4)</f>
        <v>1.4580594189469931</v>
      </c>
      <c r="AH48" s="27">
        <f>('исходные данные'!AH48)^(1/4)</f>
        <v>2.2146534911287854</v>
      </c>
      <c r="AI48" s="27">
        <f>'исходные данные'!AI48</f>
        <v>1218</v>
      </c>
    </row>
    <row r="49" spans="1:35" x14ac:dyDescent="0.25">
      <c r="A49" s="13" t="s">
        <v>50</v>
      </c>
      <c r="B49" s="27">
        <f>('исходные данные'!B49)^(1/4)</f>
        <v>2.2602689905800859</v>
      </c>
      <c r="C49" s="27">
        <f>('исходные данные'!C49)^(1/4)</f>
        <v>5.3305520243150903</v>
      </c>
      <c r="D49" s="27">
        <f>('исходные данные'!D49)^(1/4)</f>
        <v>1.9745170898028674</v>
      </c>
      <c r="E49" s="27">
        <f>'исходные данные'!E49</f>
        <v>26.6</v>
      </c>
      <c r="F49" s="27">
        <f>'исходные данные'!F49</f>
        <v>61.9</v>
      </c>
      <c r="G49" s="27">
        <f>'исходные данные'!G49</f>
        <v>38.1</v>
      </c>
      <c r="H49" s="27">
        <f>('исходные данные'!H49)^(1/4)</f>
        <v>3.2958732516891813</v>
      </c>
      <c r="I49" s="27">
        <f>('исходные данные'!I49)^(1/4)</f>
        <v>2.5740449703513297</v>
      </c>
      <c r="J49" s="27">
        <f>('исходные данные'!J49)^(1/4)</f>
        <v>4.1015367658062898</v>
      </c>
      <c r="K49" s="27">
        <f>('исходные данные'!K49)^(1/4)</f>
        <v>3.5269552264578721</v>
      </c>
      <c r="L49" s="27">
        <f>('исходные данные'!L49)^(1/4)</f>
        <v>2.8502698827717978</v>
      </c>
      <c r="M49" s="27">
        <f>('исходные данные'!M49)^(1/4)</f>
        <v>2.1657367706679937</v>
      </c>
      <c r="N49" s="27">
        <f>('исходные данные'!N49)^(1/4)</f>
        <v>2.2795070569547775</v>
      </c>
      <c r="O49" s="27">
        <f>('исходные данные'!O49)^(1/4)</f>
        <v>4.3486390487486428</v>
      </c>
      <c r="P49" s="27">
        <f>('исходные данные'!P49)^(1/4)</f>
        <v>5.262012857815602</v>
      </c>
      <c r="Q49" s="27">
        <f>('исходные данные'!Q49)^(1/4)</f>
        <v>5.1429046976268662</v>
      </c>
      <c r="R49" s="27">
        <f>('исходные данные'!R49)^(1/4)</f>
        <v>5.6940954621626005</v>
      </c>
      <c r="S49" s="27">
        <f>('исходные данные'!S49)^(1/4)</f>
        <v>5.2907955705963046</v>
      </c>
      <c r="T49" s="27">
        <f>('исходные данные'!T49)^(1/4)</f>
        <v>4.3927675734772853</v>
      </c>
      <c r="U49" s="27">
        <f>('исходные данные'!U49)^(1/4)</f>
        <v>5.0479070005701514</v>
      </c>
      <c r="V49" s="27">
        <f>('исходные данные'!V49)^(1/4)</f>
        <v>4.9287328180527794</v>
      </c>
      <c r="W49" s="27">
        <f>('исходные данные'!W49)^(1/4)</f>
        <v>5.2168667262952768</v>
      </c>
      <c r="X49" s="27">
        <f>('исходные данные'!X49)^(1/4)</f>
        <v>4.0431309109854965</v>
      </c>
      <c r="Y49" s="27">
        <f>('исходные данные'!Y49)^(1/4)</f>
        <v>4.3522753355315826</v>
      </c>
      <c r="Z49" s="27">
        <f>('исходные данные'!Z49)^(1/4)</f>
        <v>3.7305188155405351</v>
      </c>
      <c r="AA49" s="27">
        <f>('исходные данные'!AA49)^(1/4)</f>
        <v>0</v>
      </c>
      <c r="AB49" s="27">
        <f>('исходные данные'!AB49)^(1/4)</f>
        <v>2.1374556824653483</v>
      </c>
      <c r="AC49" s="27">
        <f>('исходные данные'!AC49)^(1/4)</f>
        <v>2.8306342486453544</v>
      </c>
      <c r="AD49" s="27">
        <f>('исходные данные'!AD49)^(1/4)</f>
        <v>2.7452827673241074</v>
      </c>
      <c r="AE49" s="27">
        <f>('исходные данные'!AE49)^(1/2)</f>
        <v>15.968719422671311</v>
      </c>
      <c r="AF49" s="27">
        <f>('исходные данные'!AF49)^(1/4)</f>
        <v>4.0722381992924976</v>
      </c>
      <c r="AG49" s="27">
        <f>('исходные данные'!AG49)^(1/4)</f>
        <v>1.8806507745192289</v>
      </c>
      <c r="AH49" s="27">
        <f>('исходные данные'!AH49)^(1/4)</f>
        <v>1.8012854672918399</v>
      </c>
      <c r="AI49" s="27">
        <f>'исходные данные'!AI49</f>
        <v>1137</v>
      </c>
    </row>
    <row r="50" spans="1:35" x14ac:dyDescent="0.25">
      <c r="A50" s="13" t="s">
        <v>51</v>
      </c>
      <c r="B50" s="27">
        <f>('исходные данные'!B50)^(1/4)</f>
        <v>2.869507891624548</v>
      </c>
      <c r="C50" s="27">
        <f>('исходные данные'!C50)^(1/4)</f>
        <v>7.8866263121748998</v>
      </c>
      <c r="D50" s="27">
        <f>('исходные данные'!D50)^(1/4)</f>
        <v>2.0767213897317967</v>
      </c>
      <c r="E50" s="27">
        <f>'исходные данные'!E50</f>
        <v>23.8</v>
      </c>
      <c r="F50" s="27">
        <f>'исходные данные'!F50</f>
        <v>76.400000000000006</v>
      </c>
      <c r="G50" s="27">
        <f>'исходные данные'!G50</f>
        <v>23.6</v>
      </c>
      <c r="H50" s="27">
        <f>('исходные данные'!H50)^(1/4)</f>
        <v>2.9129506302439405</v>
      </c>
      <c r="I50" s="27">
        <f>('исходные данные'!I50)^(1/4)</f>
        <v>4.2004399481453634</v>
      </c>
      <c r="J50" s="27">
        <f>('исходные данные'!J50)^(1/4)</f>
        <v>4.5350814547484291</v>
      </c>
      <c r="K50" s="27">
        <f>('исходные данные'!K50)^(1/4)</f>
        <v>5.1684722498928863</v>
      </c>
      <c r="L50" s="27">
        <f>('исходные данные'!L50)^(1/4)</f>
        <v>5.449631621480024</v>
      </c>
      <c r="M50" s="27">
        <f>('исходные данные'!M50)^(1/4)</f>
        <v>4.4209524183926776</v>
      </c>
      <c r="N50" s="27">
        <f>('исходные данные'!N50)^(1/4)</f>
        <v>2.1252378493369832</v>
      </c>
      <c r="O50" s="27">
        <f>('исходные данные'!O50)^(1/4)</f>
        <v>5.3326986781935224</v>
      </c>
      <c r="P50" s="27">
        <f>('исходные данные'!P50)^(1/4)</f>
        <v>10.030577406462102</v>
      </c>
      <c r="Q50" s="27">
        <f>('исходные данные'!Q50)^(1/4)</f>
        <v>5.8439081848357839</v>
      </c>
      <c r="R50" s="27">
        <f>('исходные данные'!R50)^(1/4)</f>
        <v>5.6311923722197417</v>
      </c>
      <c r="S50" s="27">
        <f>('исходные данные'!S50)^(1/4)</f>
        <v>5.5517349015176372</v>
      </c>
      <c r="T50" s="27">
        <f>('исходные данные'!T50)^(1/4)</f>
        <v>5.3434431813924164</v>
      </c>
      <c r="U50" s="27">
        <f>('исходные данные'!U50)^(1/4)</f>
        <v>4.5150537235892907</v>
      </c>
      <c r="V50" s="27">
        <f>('исходные данные'!V50)^(1/4)</f>
        <v>5.6015399296676653</v>
      </c>
      <c r="W50" s="27">
        <f>('исходные данные'!W50)^(1/4)</f>
        <v>5.8760109044365434</v>
      </c>
      <c r="X50" s="27">
        <f>('исходные данные'!X50)^(1/4)</f>
        <v>4.2376980209090158</v>
      </c>
      <c r="Y50" s="27">
        <f>('исходные данные'!Y50)^(1/4)</f>
        <v>4.6150864225481341</v>
      </c>
      <c r="Z50" s="27">
        <f>('исходные данные'!Z50)^(1/4)</f>
        <v>4.4676669780184053</v>
      </c>
      <c r="AA50" s="27">
        <f>('исходные данные'!AA50)^(1/4)</f>
        <v>0</v>
      </c>
      <c r="AB50" s="27">
        <f>('исходные данные'!AB50)^(1/4)</f>
        <v>2.3992742666084088</v>
      </c>
      <c r="AC50" s="27">
        <f>('исходные данные'!AC50)^(1/4)</f>
        <v>9.9597324307015498</v>
      </c>
      <c r="AD50" s="27">
        <f>('исходные данные'!AD50)^(1/4)</f>
        <v>6.2930938485847747</v>
      </c>
      <c r="AE50" s="27">
        <f>('исходные данные'!AE50)^(1/2)</f>
        <v>17</v>
      </c>
      <c r="AF50" s="27">
        <f>('исходные данные'!AF50)^(1/4)</f>
        <v>5.8246365472340633</v>
      </c>
      <c r="AG50" s="27">
        <f>('исходные данные'!AG50)^(1/4)</f>
        <v>2.605167559587318</v>
      </c>
      <c r="AH50" s="27">
        <f>('исходные данные'!AH50)^(1/4)</f>
        <v>2.6015050065147753</v>
      </c>
      <c r="AI50" s="27">
        <f>'исходные данные'!AI50</f>
        <v>1349</v>
      </c>
    </row>
    <row r="51" spans="1:35" x14ac:dyDescent="0.25">
      <c r="A51" s="13" t="s">
        <v>52</v>
      </c>
      <c r="B51" s="27">
        <f>('исходные данные'!B51)^(1/4)</f>
        <v>2.5472438593513842</v>
      </c>
      <c r="C51" s="27">
        <f>('исходные данные'!C51)^(1/4)</f>
        <v>6.241093781102208</v>
      </c>
      <c r="D51" s="27">
        <f>('исходные данные'!D51)^(1/4)</f>
        <v>2.1173810130186723</v>
      </c>
      <c r="E51" s="27">
        <f>'исходные данные'!E51</f>
        <v>23.6</v>
      </c>
      <c r="F51" s="27">
        <f>'исходные данные'!F51</f>
        <v>65.599999999999994</v>
      </c>
      <c r="G51" s="27">
        <f>'исходные данные'!G51</f>
        <v>34.4</v>
      </c>
      <c r="H51" s="27">
        <f>('исходные данные'!H51)^(1/4)</f>
        <v>3.0092166984345639</v>
      </c>
      <c r="I51" s="27">
        <f>('исходные данные'!I51)^(1/4)</f>
        <v>3.5521047614717114</v>
      </c>
      <c r="J51" s="27">
        <f>('исходные данные'!J51)^(1/4)</f>
        <v>3.9482220388574771</v>
      </c>
      <c r="K51" s="27">
        <f>('исходные данные'!K51)^(1/4)</f>
        <v>3.8180694247573554</v>
      </c>
      <c r="L51" s="27">
        <f>('исходные данные'!L51)^(1/4)</f>
        <v>3.1857325005549697</v>
      </c>
      <c r="M51" s="27">
        <f>('исходные данные'!M51)^(1/4)</f>
        <v>2.882121417102006</v>
      </c>
      <c r="N51" s="27">
        <f>('исходные данные'!N51)^(1/4)</f>
        <v>1.4142135623730949</v>
      </c>
      <c r="O51" s="27">
        <f>('исходные данные'!O51)^(1/4)</f>
        <v>4.7829438404730684</v>
      </c>
      <c r="P51" s="27">
        <f>('исходные данные'!P51)^(1/4)</f>
        <v>10.854478055545817</v>
      </c>
      <c r="Q51" s="27">
        <f>('исходные данные'!Q51)^(1/4)</f>
        <v>5.0275087762927431</v>
      </c>
      <c r="R51" s="27">
        <f>('исходные данные'!R51)^(1/4)</f>
        <v>4.9364441449635672</v>
      </c>
      <c r="S51" s="27">
        <f>('исходные данные'!S51)^(1/4)</f>
        <v>4.9284683378300409</v>
      </c>
      <c r="T51" s="27">
        <f>('исходные данные'!T51)^(1/4)</f>
        <v>4.6024235403896423</v>
      </c>
      <c r="U51" s="27">
        <f>('исходные данные'!U51)^(1/4)</f>
        <v>4.4786970644610982</v>
      </c>
      <c r="V51" s="27">
        <f>('исходные данные'!V51)^(1/4)</f>
        <v>5.046945295133499</v>
      </c>
      <c r="W51" s="27">
        <f>('исходные данные'!W51)^(1/4)</f>
        <v>5.6193508889917085</v>
      </c>
      <c r="X51" s="27">
        <f>('исходные данные'!X51)^(1/4)</f>
        <v>4.0065266878941346</v>
      </c>
      <c r="Y51" s="27">
        <f>('исходные данные'!Y51)^(1/4)</f>
        <v>4.6721097555110713</v>
      </c>
      <c r="Z51" s="27">
        <f>('исходные данные'!Z51)^(1/4)</f>
        <v>4.1206839717731203</v>
      </c>
      <c r="AA51" s="27">
        <f>('исходные данные'!AA51)^(1/4)</f>
        <v>0</v>
      </c>
      <c r="AB51" s="27">
        <f>('исходные данные'!AB51)^(1/4)</f>
        <v>2.3042477974233524</v>
      </c>
      <c r="AC51" s="27">
        <f>('исходные данные'!AC51)^(1/4)</f>
        <v>4.9554069777988321</v>
      </c>
      <c r="AD51" s="27">
        <f>('исходные данные'!AD51)^(1/4)</f>
        <v>3.0027739280671599</v>
      </c>
      <c r="AE51" s="27">
        <f>('исходные данные'!AE51)^(1/2)</f>
        <v>16.61324772583615</v>
      </c>
      <c r="AF51" s="27">
        <f>('исходные данные'!AF51)^(1/4)</f>
        <v>4.6806946386414321</v>
      </c>
      <c r="AG51" s="27">
        <f>('исходные данные'!AG51)^(1/4)</f>
        <v>1.9710523637821153</v>
      </c>
      <c r="AH51" s="27">
        <f>('исходные данные'!AH51)^(1/4)</f>
        <v>2.0980997117158107</v>
      </c>
      <c r="AI51" s="27">
        <f>'исходные данные'!AI51</f>
        <v>1947</v>
      </c>
    </row>
    <row r="52" spans="1:35" x14ac:dyDescent="0.25">
      <c r="A52" s="13" t="s">
        <v>53</v>
      </c>
      <c r="B52" s="27">
        <f>('исходные данные'!B52)^(1/4)</f>
        <v>2.0682963828333425</v>
      </c>
      <c r="C52" s="27">
        <f>('исходные данные'!C52)^(1/4)</f>
        <v>5.9300357358975715</v>
      </c>
      <c r="D52" s="27">
        <f>('исходные данные'!D52)^(1/4)</f>
        <v>2.0767213897317967</v>
      </c>
      <c r="E52" s="27">
        <f>'исходные данные'!E52</f>
        <v>23.9</v>
      </c>
      <c r="F52" s="27">
        <f>'исходные данные'!F52</f>
        <v>61.3</v>
      </c>
      <c r="G52" s="27">
        <f>'исходные данные'!G52</f>
        <v>38.700000000000003</v>
      </c>
      <c r="H52" s="27">
        <f>('исходные данные'!H52)^(1/4)</f>
        <v>3.4520103255658126</v>
      </c>
      <c r="I52" s="27">
        <f>('исходные данные'!I52)^(1/4)</f>
        <v>3.1178696328762352</v>
      </c>
      <c r="J52" s="27">
        <f>('исходные данные'!J52)^(1/4)</f>
        <v>4.4998285224346706</v>
      </c>
      <c r="K52" s="27">
        <f>('исходные данные'!K52)^(1/4)</f>
        <v>3.7861026913901132</v>
      </c>
      <c r="L52" s="27">
        <f>('исходные данные'!L52)^(1/4)</f>
        <v>3.4149529703482893</v>
      </c>
      <c r="M52" s="27">
        <f>('исходные данные'!M52)^(1/4)</f>
        <v>2.4494897427831779</v>
      </c>
      <c r="N52" s="27">
        <f>('исходные данные'!N52)^(1/4)</f>
        <v>1.8689167555872028</v>
      </c>
      <c r="O52" s="27">
        <f>('исходные данные'!O52)^(1/4)</f>
        <v>4.4114531066381675</v>
      </c>
      <c r="P52" s="27">
        <f>('исходные данные'!P52)^(1/4)</f>
        <v>5.2473549934827117</v>
      </c>
      <c r="Q52" s="27">
        <f>('исходные данные'!Q52)^(1/4)</f>
        <v>4.890792289824673</v>
      </c>
      <c r="R52" s="27">
        <f>('исходные данные'!R52)^(1/4)</f>
        <v>5.5527191076201383</v>
      </c>
      <c r="S52" s="27">
        <f>('исходные данные'!S52)^(1/4)</f>
        <v>4.5444850138749473</v>
      </c>
      <c r="T52" s="27">
        <f>('исходные данные'!T52)^(1/4)</f>
        <v>4.3991327881926336</v>
      </c>
      <c r="U52" s="27">
        <f>('исходные данные'!U52)^(1/4)</f>
        <v>4.5740830959372971</v>
      </c>
      <c r="V52" s="27">
        <f>('исходные данные'!V52)^(1/4)</f>
        <v>4.6849212159257592</v>
      </c>
      <c r="W52" s="27">
        <f>('исходные данные'!W52)^(1/4)</f>
        <v>5.2197966299618761</v>
      </c>
      <c r="X52" s="27">
        <f>('исходные данные'!X52)^(1/4)</f>
        <v>3.9727022920042918</v>
      </c>
      <c r="Y52" s="27">
        <f>('исходные данные'!Y52)^(1/4)</f>
        <v>4.4041749017276315</v>
      </c>
      <c r="Z52" s="27">
        <f>('исходные данные'!Z52)^(1/4)</f>
        <v>3.7854240838373121</v>
      </c>
      <c r="AA52" s="27">
        <f>('исходные данные'!AA52)^(1/4)</f>
        <v>1.6694984880437287</v>
      </c>
      <c r="AB52" s="27">
        <f>('исходные данные'!AB52)^(1/4)</f>
        <v>2.1416918977453347</v>
      </c>
      <c r="AC52" s="27">
        <f>('исходные данные'!AC52)^(1/4)</f>
        <v>2.481188745067282</v>
      </c>
      <c r="AD52" s="27">
        <f>('исходные данные'!AD52)^(1/4)</f>
        <v>3.2026091119533255</v>
      </c>
      <c r="AE52" s="27">
        <f>('исходные данные'!AE52)^(1/2)</f>
        <v>17.804493814764857</v>
      </c>
      <c r="AF52" s="27">
        <f>('исходные данные'!AF52)^(1/4)</f>
        <v>4.2491728707205816</v>
      </c>
      <c r="AG52" s="27">
        <f>('исходные данные'!AG52)^(1/4)</f>
        <v>1.7190900566368559</v>
      </c>
      <c r="AH52" s="27">
        <f>('исходные данные'!AH52)^(1/4)</f>
        <v>1.7110754325244857</v>
      </c>
      <c r="AI52" s="27">
        <f>'исходные данные'!AI52</f>
        <v>1268</v>
      </c>
    </row>
    <row r="53" spans="1:35" x14ac:dyDescent="0.25">
      <c r="A53" s="13" t="s">
        <v>54</v>
      </c>
      <c r="B53" s="27">
        <f>('исходные данные'!B53)^(1/4)</f>
        <v>3.3125056044444907</v>
      </c>
      <c r="C53" s="27">
        <f>('исходные данные'!C53)^(1/4)</f>
        <v>6.0017353580990012</v>
      </c>
      <c r="D53" s="27">
        <f>('исходные данные'!D53)^(1/4)</f>
        <v>2.0423835885853672</v>
      </c>
      <c r="E53" s="27">
        <f>'исходные данные'!E53</f>
        <v>28</v>
      </c>
      <c r="F53" s="27">
        <f>'исходные данные'!F53</f>
        <v>75.900000000000006</v>
      </c>
      <c r="G53" s="27">
        <f>'исходные данные'!G53</f>
        <v>24.1</v>
      </c>
      <c r="H53" s="27">
        <f>('исходные данные'!H53)^(1/4)</f>
        <v>3.1054227990714818</v>
      </c>
      <c r="I53" s="27">
        <f>('исходные данные'!I53)^(1/4)</f>
        <v>3.285348774858075</v>
      </c>
      <c r="J53" s="27">
        <f>('исходные данные'!J53)^(1/4)</f>
        <v>3.2675798769167543</v>
      </c>
      <c r="K53" s="27">
        <f>('исходные данные'!K53)^(1/4)</f>
        <v>3.627479751703043</v>
      </c>
      <c r="L53" s="27">
        <f>('исходные данные'!L53)^(1/4)</f>
        <v>3.0540758099773515</v>
      </c>
      <c r="M53" s="27">
        <f>('исходные данные'!M53)^(1/4)</f>
        <v>2.6591479484724942</v>
      </c>
      <c r="N53" s="27">
        <f>('исходные данные'!N53)^(1/4)</f>
        <v>1.4801656089845705</v>
      </c>
      <c r="O53" s="27">
        <f>('исходные данные'!O53)^(1/4)</f>
        <v>4.3770056968902198</v>
      </c>
      <c r="P53" s="27">
        <f>('исходные данные'!P53)^(1/4)</f>
        <v>4.9825008480607149</v>
      </c>
      <c r="Q53" s="27">
        <f>('исходные данные'!Q53)^(1/4)</f>
        <v>5.1195768651015694</v>
      </c>
      <c r="R53" s="27">
        <f>('исходные данные'!R53)^(1/4)</f>
        <v>4.7337861812999531</v>
      </c>
      <c r="S53" s="27">
        <f>('исходные данные'!S53)^(1/4)</f>
        <v>4.5178203256861229</v>
      </c>
      <c r="T53" s="27">
        <f>('исходные данные'!T53)^(1/4)</f>
        <v>4.2498254188414455</v>
      </c>
      <c r="U53" s="27">
        <f>('исходные данные'!U53)^(1/4)</f>
        <v>4.4438950693704733</v>
      </c>
      <c r="V53" s="27">
        <f>('исходные данные'!V53)^(1/4)</f>
        <v>4.89150262476414</v>
      </c>
      <c r="W53" s="27">
        <f>('исходные данные'!W53)^(1/4)</f>
        <v>5.0966481326517901</v>
      </c>
      <c r="X53" s="27">
        <f>('исходные данные'!X53)^(1/4)</f>
        <v>3.8378648245158007</v>
      </c>
      <c r="Y53" s="27">
        <f>('исходные данные'!Y53)^(1/4)</f>
        <v>4.3848974014541193</v>
      </c>
      <c r="Z53" s="27">
        <f>('исходные данные'!Z53)^(1/4)</f>
        <v>3.8720805050804628</v>
      </c>
      <c r="AA53" s="27">
        <f>('исходные данные'!AA53)^(1/4)</f>
        <v>0</v>
      </c>
      <c r="AB53" s="27">
        <f>('исходные данные'!AB53)^(1/4)</f>
        <v>2.3520881739101669</v>
      </c>
      <c r="AC53" s="27">
        <f>('исходные данные'!AC53)^(1/4)</f>
        <v>5.239096573411925</v>
      </c>
      <c r="AD53" s="27">
        <f>('исходные данные'!AD53)^(1/4)</f>
        <v>3.5175784962081438</v>
      </c>
      <c r="AE53" s="27">
        <f>('исходные данные'!AE53)^(1/2)</f>
        <v>12.529964086141668</v>
      </c>
      <c r="AF53" s="27">
        <f>('исходные данные'!AF53)^(1/4)</f>
        <v>5.0895645878579083</v>
      </c>
      <c r="AG53" s="27">
        <f>('исходные данные'!AG53)^(1/4)</f>
        <v>2.1817751502907732</v>
      </c>
      <c r="AH53" s="27">
        <f>('исходные данные'!AH53)^(1/4)</f>
        <v>2.040651242209246</v>
      </c>
      <c r="AI53" s="27">
        <f>'исходные данные'!AI53</f>
        <v>1986</v>
      </c>
    </row>
    <row r="54" spans="1:35" x14ac:dyDescent="0.25">
      <c r="A54" s="13" t="s">
        <v>55</v>
      </c>
      <c r="B54" s="27">
        <f>('исходные данные'!B54)^(1/4)</f>
        <v>2.9584020340069439</v>
      </c>
      <c r="C54" s="27">
        <f>('исходные данные'!C54)^(1/4)</f>
        <v>7.5563904590392044</v>
      </c>
      <c r="D54" s="27">
        <f>('исходные данные'!D54)^(1/4)</f>
        <v>2.006220914929266</v>
      </c>
      <c r="E54" s="27">
        <f>'исходные данные'!E54</f>
        <v>27.2</v>
      </c>
      <c r="F54" s="27">
        <f>'исходные данные'!F54</f>
        <v>79.5</v>
      </c>
      <c r="G54" s="27">
        <f>'исходные данные'!G54</f>
        <v>20.5</v>
      </c>
      <c r="H54" s="27">
        <f>('исходные данные'!H54)^(1/4)</f>
        <v>3.3831232821550556</v>
      </c>
      <c r="I54" s="27">
        <f>('исходные данные'!I54)^(1/4)</f>
        <v>4.6336713903322808</v>
      </c>
      <c r="J54" s="27">
        <f>('исходные данные'!J54)^(1/4)</f>
        <v>4.1266677072338158</v>
      </c>
      <c r="K54" s="27">
        <f>('исходные данные'!K54)^(1/4)</f>
        <v>4.9050154987810446</v>
      </c>
      <c r="L54" s="27">
        <f>('исходные данные'!L54)^(1/4)</f>
        <v>4.3709236065782253</v>
      </c>
      <c r="M54" s="27">
        <f>('исходные данные'!M54)^(1/4)</f>
        <v>3.6526242708669518</v>
      </c>
      <c r="N54" s="27">
        <f>('исходные данные'!N54)^(1/4)</f>
        <v>1.9937204876487471</v>
      </c>
      <c r="O54" s="27">
        <f>('исходные данные'!O54)^(1/4)</f>
        <v>4.9758894984044106</v>
      </c>
      <c r="P54" s="27">
        <f>('исходные данные'!P54)^(1/4)</f>
        <v>5.6251556999824066</v>
      </c>
      <c r="Q54" s="27">
        <f>('исходные данные'!Q54)^(1/4)</f>
        <v>5.8004951067405601</v>
      </c>
      <c r="R54" s="27">
        <f>('исходные данные'!R54)^(1/4)</f>
        <v>5.70803490663861</v>
      </c>
      <c r="S54" s="27">
        <f>('исходные данные'!S54)^(1/4)</f>
        <v>4.5155619320455571</v>
      </c>
      <c r="T54" s="27">
        <f>('исходные данные'!T54)^(1/4)</f>
        <v>4.6935158866579245</v>
      </c>
      <c r="U54" s="27">
        <f>('исходные данные'!U54)^(1/4)</f>
        <v>4.5697096959281538</v>
      </c>
      <c r="V54" s="27">
        <f>('исходные данные'!V54)^(1/4)</f>
        <v>5.4718919673303139</v>
      </c>
      <c r="W54" s="27">
        <f>('исходные данные'!W54)^(1/4)</f>
        <v>5.4626439677212737</v>
      </c>
      <c r="X54" s="27">
        <f>('исходные данные'!X54)^(1/4)</f>
        <v>4.1769240079714649</v>
      </c>
      <c r="Y54" s="27">
        <f>('исходные данные'!Y54)^(1/4)</f>
        <v>4.6176949774184708</v>
      </c>
      <c r="Z54" s="27">
        <f>('исходные данные'!Z54)^(1/4)</f>
        <v>4.2292481684686241</v>
      </c>
      <c r="AA54" s="27">
        <f>('исходные данные'!AA54)^(1/4)</f>
        <v>0</v>
      </c>
      <c r="AB54" s="27">
        <f>('исходные данные'!AB54)^(1/4)</f>
        <v>2.3736432750966991</v>
      </c>
      <c r="AC54" s="27">
        <f>('исходные данные'!AC54)^(1/4)</f>
        <v>6.9008277583374609</v>
      </c>
      <c r="AD54" s="27">
        <f>('исходные данные'!AD54)^(1/4)</f>
        <v>5.4699079560754207</v>
      </c>
      <c r="AE54" s="27">
        <f>('исходные данные'!AE54)^(1/2)</f>
        <v>15.0996688705415</v>
      </c>
      <c r="AF54" s="27">
        <f>('исходные данные'!AF54)^(1/4)</f>
        <v>4.8071238819675415</v>
      </c>
      <c r="AG54" s="27">
        <f>('исходные данные'!AG54)^(1/4)</f>
        <v>2.3793847929934073</v>
      </c>
      <c r="AH54" s="27">
        <f>('исходные данные'!AH54)^(1/4)</f>
        <v>2.6104602096558289</v>
      </c>
      <c r="AI54" s="27">
        <f>'исходные данные'!AI54</f>
        <v>1261</v>
      </c>
    </row>
    <row r="55" spans="1:35" x14ac:dyDescent="0.25">
      <c r="A55" s="13" t="s">
        <v>56</v>
      </c>
      <c r="B55" s="27">
        <f>('исходные данные'!B55)^(1/4)</f>
        <v>3.334973788610553</v>
      </c>
      <c r="C55" s="27">
        <f>('исходные данные'!C55)^(1/4)</f>
        <v>6.6829682357109723</v>
      </c>
      <c r="D55" s="27">
        <f>('исходные данные'!D55)^(1/4)</f>
        <v>2.1040885732867167</v>
      </c>
      <c r="E55" s="27">
        <f>'исходные данные'!E55</f>
        <v>24</v>
      </c>
      <c r="F55" s="27">
        <f>'исходные данные'!F55</f>
        <v>59.9</v>
      </c>
      <c r="G55" s="27">
        <f>'исходные данные'!G55</f>
        <v>40.1</v>
      </c>
      <c r="H55" s="27">
        <f>('исходные данные'!H55)^(1/4)</f>
        <v>3.6729739399064676</v>
      </c>
      <c r="I55" s="27">
        <f>('исходные данные'!I55)^(1/4)</f>
        <v>3.697944608992588</v>
      </c>
      <c r="J55" s="27">
        <f>('исходные данные'!J55)^(1/4)</f>
        <v>3.5948362943700354</v>
      </c>
      <c r="K55" s="27">
        <f>('исходные данные'!K55)^(1/4)</f>
        <v>4.0789003034878482</v>
      </c>
      <c r="L55" s="27">
        <f>('исходные данные'!L55)^(1/4)</f>
        <v>2.8610055525763052</v>
      </c>
      <c r="M55" s="27">
        <f>('исходные данные'!M55)^(1/4)</f>
        <v>2.0305431848689306</v>
      </c>
      <c r="N55" s="27">
        <f>('исходные данные'!N55)^(1/4)</f>
        <v>1.2178832856309068</v>
      </c>
      <c r="O55" s="27">
        <f>('исходные данные'!O55)^(1/4)</f>
        <v>4.3688265633125836</v>
      </c>
      <c r="P55" s="27">
        <f>('исходные данные'!P55)^(1/4)</f>
        <v>8.868185317961176</v>
      </c>
      <c r="Q55" s="27">
        <f>('исходные данные'!Q55)^(1/4)</f>
        <v>5.29143055947136</v>
      </c>
      <c r="R55" s="27">
        <f>('исходные данные'!R55)^(1/4)</f>
        <v>5.5537305982705849</v>
      </c>
      <c r="S55" s="27">
        <f>('исходные данные'!S55)^(1/4)</f>
        <v>5.1581421197077395</v>
      </c>
      <c r="T55" s="27">
        <f>('исходные данные'!T55)^(1/4)</f>
        <v>4.4096319384615663</v>
      </c>
      <c r="U55" s="27">
        <f>('исходные данные'!U55)^(1/4)</f>
        <v>4.9517661105951207</v>
      </c>
      <c r="V55" s="27">
        <f>('исходные данные'!V55)^(1/4)</f>
        <v>4.9635019546604919</v>
      </c>
      <c r="W55" s="27">
        <f>('исходные данные'!W55)^(1/4)</f>
        <v>5.0115308323694387</v>
      </c>
      <c r="X55" s="27">
        <f>('исходные данные'!X55)^(1/4)</f>
        <v>3.9866134899975503</v>
      </c>
      <c r="Y55" s="27">
        <f>('исходные данные'!Y55)^(1/4)</f>
        <v>4.3816995132689724</v>
      </c>
      <c r="Z55" s="27">
        <f>('исходные данные'!Z55)^(1/4)</f>
        <v>3.8546780020039919</v>
      </c>
      <c r="AA55" s="27">
        <f>('исходные данные'!AA55)^(1/4)</f>
        <v>0</v>
      </c>
      <c r="AB55" s="27">
        <f>('исходные данные'!AB55)^(1/4)</f>
        <v>2.1390873781053146</v>
      </c>
      <c r="AC55" s="27">
        <f>('исходные данные'!AC55)^(1/4)</f>
        <v>5.8755813720454855</v>
      </c>
      <c r="AD55" s="27">
        <f>('исходные данные'!AD55)^(1/4)</f>
        <v>5.972144581562528</v>
      </c>
      <c r="AE55" s="27">
        <f>('исходные данные'!AE55)^(1/2)</f>
        <v>12.449899597988733</v>
      </c>
      <c r="AF55" s="27">
        <f>('исходные данные'!AF55)^(1/4)</f>
        <v>3.6526242708669518</v>
      </c>
      <c r="AG55" s="27">
        <f>('исходные данные'!AG55)^(1/4)</f>
        <v>1.5758209897824711</v>
      </c>
      <c r="AH55" s="27">
        <f>('исходные данные'!AH55)^(1/4)</f>
        <v>1.6881434837553073</v>
      </c>
      <c r="AI55" s="27">
        <f>'исходные данные'!AI55</f>
        <v>1540</v>
      </c>
    </row>
    <row r="56" spans="1:35" x14ac:dyDescent="0.25">
      <c r="A56" s="13" t="s">
        <v>57</v>
      </c>
      <c r="B56" s="27">
        <f>('исходные данные'!B56)^(1/4)</f>
        <v>2.56668417161135</v>
      </c>
      <c r="C56" s="27">
        <f>('исходные данные'!C56)^(1/4)</f>
        <v>6.0600867255804136</v>
      </c>
      <c r="D56" s="27">
        <f>('исходные данные'!D56)^(1/4)</f>
        <v>1.9873810735805801</v>
      </c>
      <c r="E56" s="27">
        <f>'исходные данные'!E56</f>
        <v>28.5</v>
      </c>
      <c r="F56" s="27">
        <f>'исходные данные'!F56</f>
        <v>68.3</v>
      </c>
      <c r="G56" s="27">
        <f>'исходные данные'!G56</f>
        <v>31.7</v>
      </c>
      <c r="H56" s="27">
        <f>('исходные данные'!H56)^(1/4)</f>
        <v>3.3166247903554003</v>
      </c>
      <c r="I56" s="27">
        <f>('исходные данные'!I56)^(1/4)</f>
        <v>2.8173132472612576</v>
      </c>
      <c r="J56" s="27">
        <f>('исходные данные'!J56)^(1/4)</f>
        <v>4.112363617834367</v>
      </c>
      <c r="K56" s="27">
        <f>('исходные данные'!K56)^(1/4)</f>
        <v>3.8424669346089777</v>
      </c>
      <c r="L56" s="27">
        <f>('исходные данные'!L56)^(1/4)</f>
        <v>3.6266991104813076</v>
      </c>
      <c r="M56" s="27">
        <f>('исходные данные'!M56)^(1/4)</f>
        <v>2.4828237961983883</v>
      </c>
      <c r="N56" s="27">
        <f>('исходные данные'!N56)^(1/4)</f>
        <v>1.7074764851741444</v>
      </c>
      <c r="O56" s="27">
        <f>('исходные данные'!O56)^(1/4)</f>
        <v>4.3863820284344435</v>
      </c>
      <c r="P56" s="27">
        <f>('исходные данные'!P56)^(1/4)</f>
        <v>4.4132050548060988</v>
      </c>
      <c r="Q56" s="27">
        <f>('исходные данные'!Q56)^(1/4)</f>
        <v>5.1642165244757265</v>
      </c>
      <c r="R56" s="27">
        <f>('исходные данные'!R56)^(1/4)</f>
        <v>5.3441705892996811</v>
      </c>
      <c r="S56" s="27">
        <f>('исходные данные'!S56)^(1/4)</f>
        <v>4.7871637176026338</v>
      </c>
      <c r="T56" s="27">
        <f>('исходные данные'!T56)^(1/4)</f>
        <v>4.6321807850012595</v>
      </c>
      <c r="U56" s="27">
        <f>('исходные данные'!U56)^(1/4)</f>
        <v>4.5873736907970519</v>
      </c>
      <c r="V56" s="27">
        <f>('исходные данные'!V56)^(1/4)</f>
        <v>4.8688942670855351</v>
      </c>
      <c r="W56" s="27">
        <f>('исходные данные'!W56)^(1/4)</f>
        <v>5.6998844166063511</v>
      </c>
      <c r="X56" s="27">
        <f>('исходные данные'!X56)^(1/4)</f>
        <v>3.9628693909598689</v>
      </c>
      <c r="Y56" s="27">
        <f>('исходные данные'!Y56)^(1/4)</f>
        <v>4.6516219606537481</v>
      </c>
      <c r="Z56" s="27">
        <f>('исходные данные'!Z56)^(1/4)</f>
        <v>4.0018740099605044</v>
      </c>
      <c r="AA56" s="27">
        <f>('исходные данные'!AA56)^(1/4)</f>
        <v>0</v>
      </c>
      <c r="AB56" s="27">
        <f>('исходные данные'!AB56)^(1/4)</f>
        <v>2.1314388015433363</v>
      </c>
      <c r="AC56" s="27">
        <f>('исходные данные'!AC56)^(1/4)</f>
        <v>3.6934871574472767</v>
      </c>
      <c r="AD56" s="27">
        <f>('исходные данные'!AD56)^(1/4)</f>
        <v>3.1029153906493687</v>
      </c>
      <c r="AE56" s="27">
        <f>('исходные данные'!AE56)^(1/2)</f>
        <v>11.575836902790225</v>
      </c>
      <c r="AF56" s="27">
        <f>('исходные данные'!AF56)^(1/4)</f>
        <v>4.6159804757670413</v>
      </c>
      <c r="AG56" s="27">
        <f>('исходные данные'!AG56)^(1/4)</f>
        <v>1.2312934921914986</v>
      </c>
      <c r="AH56" s="27">
        <f>('исходные данные'!AH56)^(1/4)</f>
        <v>1.7270959753333603</v>
      </c>
      <c r="AI56" s="27">
        <f>'исходные данные'!AI56</f>
        <v>1022</v>
      </c>
    </row>
    <row r="57" spans="1:35" x14ac:dyDescent="0.25">
      <c r="A57" s="13" t="s">
        <v>58</v>
      </c>
      <c r="B57" s="27">
        <f>('исходные данные'!B57)^(1/4)</f>
        <v>2.7057719946605352</v>
      </c>
      <c r="C57" s="27">
        <f>('исходные данные'!C57)^(1/4)</f>
        <v>7.5247292753672044</v>
      </c>
      <c r="D57" s="27">
        <f>('исходные данные'!D57)^(1/4)</f>
        <v>2.0184919513073796</v>
      </c>
      <c r="E57" s="27">
        <f>'исходные данные'!E57</f>
        <v>26.3</v>
      </c>
      <c r="F57" s="27">
        <f>'исходные данные'!F57</f>
        <v>80.2</v>
      </c>
      <c r="G57" s="27">
        <f>'исходные данные'!G57</f>
        <v>19.8</v>
      </c>
      <c r="H57" s="27">
        <f>('исходные данные'!H57)^(1/4)</f>
        <v>3.4149529703482893</v>
      </c>
      <c r="I57" s="27">
        <f>('исходные данные'!I57)^(1/4)</f>
        <v>3.6438717077800309</v>
      </c>
      <c r="J57" s="27">
        <f>('исходные данные'!J57)^(1/4)</f>
        <v>4.1755952598596879</v>
      </c>
      <c r="K57" s="27">
        <f>('исходные данные'!K57)^(1/4)</f>
        <v>5.0723389273558128</v>
      </c>
      <c r="L57" s="27">
        <f>('исходные данные'!L57)^(1/4)</f>
        <v>4.7000768115398417</v>
      </c>
      <c r="M57" s="27">
        <f>('исходные данные'!M57)^(1/4)</f>
        <v>4.1302205884470604</v>
      </c>
      <c r="N57" s="27">
        <f>('исходные данные'!N57)^(1/4)</f>
        <v>2.0905393267485861</v>
      </c>
      <c r="O57" s="27">
        <f>('исходные данные'!O57)^(1/4)</f>
        <v>5.1323029391913026</v>
      </c>
      <c r="P57" s="27">
        <f>('исходные данные'!P57)^(1/4)</f>
        <v>10.552258268195278</v>
      </c>
      <c r="Q57" s="27">
        <f>('исходные данные'!Q57)^(1/4)</f>
        <v>5.6456464223446501</v>
      </c>
      <c r="R57" s="27">
        <f>('исходные данные'!R57)^(1/4)</f>
        <v>5.8517493118724095</v>
      </c>
      <c r="S57" s="27">
        <f>('исходные данные'!S57)^(1/4)</f>
        <v>5.185840701610001</v>
      </c>
      <c r="T57" s="27">
        <f>('исходные данные'!T57)^(1/4)</f>
        <v>4.7285336179658026</v>
      </c>
      <c r="U57" s="27">
        <f>('исходные данные'!U57)^(1/4)</f>
        <v>4.5547705767688642</v>
      </c>
      <c r="V57" s="27">
        <f>('исходные данные'!V57)^(1/4)</f>
        <v>5.3797712744654973</v>
      </c>
      <c r="W57" s="27">
        <f>('исходные данные'!W57)^(1/4)</f>
        <v>5.7997079841057548</v>
      </c>
      <c r="X57" s="27">
        <f>('исходные данные'!X57)^(1/4)</f>
        <v>4.184295101626951</v>
      </c>
      <c r="Y57" s="27">
        <f>('исходные данные'!Y57)^(1/4)</f>
        <v>4.6059894434471724</v>
      </c>
      <c r="Z57" s="27">
        <f>('исходные данные'!Z57)^(1/4)</f>
        <v>4.0503317082560706</v>
      </c>
      <c r="AA57" s="27">
        <f>('исходные данные'!AA57)^(1/4)</f>
        <v>0</v>
      </c>
      <c r="AB57" s="27">
        <f>('исходные данные'!AB57)^(1/4)</f>
        <v>2.4470241384877944</v>
      </c>
      <c r="AC57" s="27">
        <f>('исходные данные'!AC57)^(1/4)</f>
        <v>8.2387109538824799</v>
      </c>
      <c r="AD57" s="27">
        <f>('исходные данные'!AD57)^(1/4)</f>
        <v>6.7928029266564005</v>
      </c>
      <c r="AE57" s="27">
        <f>('исходные данные'!AE57)^(1/2)</f>
        <v>16</v>
      </c>
      <c r="AF57" s="27">
        <f>('исходные данные'!AF57)^(1/4)</f>
        <v>4.18244613647754</v>
      </c>
      <c r="AG57" s="27">
        <f>('исходные данные'!AG57)^(1/4)</f>
        <v>2.1292687200037506</v>
      </c>
      <c r="AH57" s="27">
        <f>('исходные данные'!AH57)^(1/4)</f>
        <v>1.8864297153805196</v>
      </c>
      <c r="AI57" s="27">
        <f>'исходные данные'!AI57</f>
        <v>1538</v>
      </c>
    </row>
    <row r="58" spans="1:35" x14ac:dyDescent="0.25">
      <c r="A58" s="13" t="s">
        <v>59</v>
      </c>
      <c r="B58" s="27">
        <f>('исходные данные'!B58)^(1/4)</f>
        <v>3.1717220987923</v>
      </c>
      <c r="C58" s="27">
        <f>('исходные данные'!C58)^(1/4)</f>
        <v>7.0622123557812966</v>
      </c>
      <c r="D58" s="27">
        <f>('исходные данные'!D58)^(1/4)</f>
        <v>2.0123844926512722</v>
      </c>
      <c r="E58" s="27">
        <f>'исходные данные'!E58</f>
        <v>26.7</v>
      </c>
      <c r="F58" s="27">
        <f>'исходные данные'!F58</f>
        <v>75.3</v>
      </c>
      <c r="G58" s="27">
        <f>'исходные данные'!G58</f>
        <v>24.7</v>
      </c>
      <c r="H58" s="27">
        <f>('исходные данные'!H58)^(1/4)</f>
        <v>3.1543421455299043</v>
      </c>
      <c r="I58" s="27">
        <f>('исходные данные'!I58)^(1/4)</f>
        <v>3.7848122362378804</v>
      </c>
      <c r="J58" s="27">
        <f>('исходные данные'!J58)^(1/4)</f>
        <v>3.6577435886430929</v>
      </c>
      <c r="K58" s="27">
        <f>('исходные данные'!K58)^(1/4)</f>
        <v>4.508894036236768</v>
      </c>
      <c r="L58" s="27">
        <f>('исходные данные'!L58)^(1/4)</f>
        <v>3.8380880477988302</v>
      </c>
      <c r="M58" s="27">
        <f>('исходные данные'!M58)^(1/4)</f>
        <v>3.2603904386951346</v>
      </c>
      <c r="N58" s="27">
        <f>('исходные данные'!N58)^(1/4)</f>
        <v>1.5451431251708252</v>
      </c>
      <c r="O58" s="27">
        <f>('исходные данные'!O58)^(1/4)</f>
        <v>4.9034956089194353</v>
      </c>
      <c r="P58" s="27">
        <f>('исходные данные'!P58)^(1/4)</f>
        <v>7.0797758872407544</v>
      </c>
      <c r="Q58" s="27">
        <f>('исходные данные'!Q58)^(1/4)</f>
        <v>5.2891200143103028</v>
      </c>
      <c r="R58" s="27">
        <f>('исходные данные'!R58)^(1/4)</f>
        <v>5.7644730780237952</v>
      </c>
      <c r="S58" s="27">
        <f>('исходные данные'!S58)^(1/4)</f>
        <v>4.815396590966678</v>
      </c>
      <c r="T58" s="27">
        <f>('исходные данные'!T58)^(1/4)</f>
        <v>4.4294938521331293</v>
      </c>
      <c r="U58" s="27">
        <f>('исходные данные'!U58)^(1/4)</f>
        <v>4.4232230579905947</v>
      </c>
      <c r="V58" s="27">
        <f>('исходные данные'!V58)^(1/4)</f>
        <v>4.7955963590105162</v>
      </c>
      <c r="W58" s="27">
        <f>('исходные данные'!W58)^(1/4)</f>
        <v>5.1364481126399673</v>
      </c>
      <c r="X58" s="27">
        <f>('исходные данные'!X58)^(1/4)</f>
        <v>3.8214044616593323</v>
      </c>
      <c r="Y58" s="27">
        <f>('исходные данные'!Y58)^(1/4)</f>
        <v>4.4534130511053833</v>
      </c>
      <c r="Z58" s="27">
        <f>('исходные данные'!Z58)^(1/4)</f>
        <v>3.5811155673521715</v>
      </c>
      <c r="AA58" s="27">
        <f>('исходные данные'!AA58)^(1/4)</f>
        <v>0</v>
      </c>
      <c r="AB58" s="27">
        <f>('исходные данные'!AB58)^(1/4)</f>
        <v>2.1300378475561996</v>
      </c>
      <c r="AC58" s="27">
        <f>('исходные данные'!AC58)^(1/4)</f>
        <v>5.5069552403697788</v>
      </c>
      <c r="AD58" s="27">
        <f>('исходные данные'!AD58)^(1/4)</f>
        <v>4.6205490000012999</v>
      </c>
      <c r="AE58" s="27">
        <f>('исходные данные'!AE58)^(1/2)</f>
        <v>15.459624833740307</v>
      </c>
      <c r="AF58" s="27">
        <f>('исходные данные'!AF58)^(1/4)</f>
        <v>4.232785473794876</v>
      </c>
      <c r="AG58" s="27">
        <f>('исходные данные'!AG58)^(1/4)</f>
        <v>1.6901810848596692</v>
      </c>
      <c r="AH58" s="27">
        <f>('исходные данные'!AH58)^(1/4)</f>
        <v>1.6646294335853107</v>
      </c>
      <c r="AI58" s="27">
        <f>'исходные данные'!AI58</f>
        <v>1195</v>
      </c>
    </row>
    <row r="59" spans="1:35" x14ac:dyDescent="0.25">
      <c r="A59" s="13" t="s">
        <v>60</v>
      </c>
      <c r="B59" s="27">
        <f>('исходные данные'!B59)^(1/4)</f>
        <v>2.4696518525473916</v>
      </c>
      <c r="C59" s="27">
        <f>('исходные данные'!C59)^(1/4)</f>
        <v>5.9550530152873034</v>
      </c>
      <c r="D59" s="27">
        <f>('исходные данные'!D59)^(1/4)</f>
        <v>1.9968676489630899</v>
      </c>
      <c r="E59" s="27">
        <f>'исходные данные'!E59</f>
        <v>27.5</v>
      </c>
      <c r="F59" s="27">
        <f>'исходные данные'!F59</f>
        <v>74.7</v>
      </c>
      <c r="G59" s="27">
        <f>'исходные данные'!G59</f>
        <v>25.3</v>
      </c>
      <c r="H59" s="27">
        <f>('исходные данные'!H59)^(1/4)</f>
        <v>3.8643478781119174</v>
      </c>
      <c r="I59" s="27">
        <f>('исходные данные'!I59)^(1/4)</f>
        <v>3.0408257109629724</v>
      </c>
      <c r="J59" s="27">
        <f>('исходные данные'!J59)^(1/4)</f>
        <v>3.923621327083012</v>
      </c>
      <c r="K59" s="27">
        <f>('исходные данные'!K59)^(1/4)</f>
        <v>3.6576925017685142</v>
      </c>
      <c r="L59" s="27">
        <f>('исходные данные'!L59)^(1/4)</f>
        <v>3.9482220388574771</v>
      </c>
      <c r="M59" s="27">
        <f>('исходные данные'!M59)^(1/4)</f>
        <v>3.356996822992933</v>
      </c>
      <c r="N59" s="27">
        <f>('исходные данные'!N59)^(1/4)</f>
        <v>1.9060903506699229</v>
      </c>
      <c r="O59" s="27">
        <f>('исходные данные'!O59)^(1/4)</f>
        <v>4.3031101421426676</v>
      </c>
      <c r="P59" s="27">
        <f>('исходные данные'!P59)^(1/4)</f>
        <v>7.9844819530621409</v>
      </c>
      <c r="Q59" s="27">
        <f>('исходные данные'!Q59)^(1/4)</f>
        <v>4.9305807845300134</v>
      </c>
      <c r="R59" s="27">
        <f>('исходные данные'!R59)^(1/4)</f>
        <v>5.2779626130241057</v>
      </c>
      <c r="S59" s="27">
        <f>('исходные данные'!S59)^(1/4)</f>
        <v>4.7058170409478635</v>
      </c>
      <c r="T59" s="27">
        <f>('исходные данные'!T59)^(1/4)</f>
        <v>4.6088047168419148</v>
      </c>
      <c r="U59" s="27">
        <f>('исходные данные'!U59)^(1/4)</f>
        <v>3.881438829747748</v>
      </c>
      <c r="V59" s="27">
        <f>('исходные данные'!V59)^(1/4)</f>
        <v>5.2916925338737713</v>
      </c>
      <c r="W59" s="27">
        <f>('исходные данные'!W59)^(1/4)</f>
        <v>5.3216978878668106</v>
      </c>
      <c r="X59" s="27">
        <f>('исходные данные'!X59)^(1/4)</f>
        <v>4.1401005089832399</v>
      </c>
      <c r="Y59" s="27">
        <f>('исходные данные'!Y59)^(1/4)</f>
        <v>4.3143292977667382</v>
      </c>
      <c r="Z59" s="27">
        <f>('исходные данные'!Z59)^(1/4)</f>
        <v>4.028396436905636</v>
      </c>
      <c r="AA59" s="27">
        <f>('исходные данные'!AA59)^(1/4)</f>
        <v>0</v>
      </c>
      <c r="AB59" s="27">
        <f>('исходные данные'!AB59)^(1/4)</f>
        <v>2.2067637459644489</v>
      </c>
      <c r="AC59" s="27">
        <f>('исходные данные'!AC59)^(1/4)</f>
        <v>4.4373527057012394</v>
      </c>
      <c r="AD59" s="27">
        <f>('исходные данные'!AD59)^(1/4)</f>
        <v>3.0766422692538344</v>
      </c>
      <c r="AE59" s="27">
        <f>('исходные данные'!AE59)^(1/2)</f>
        <v>13.416407864998739</v>
      </c>
      <c r="AF59" s="27">
        <f>('исходные данные'!AF59)^(1/4)</f>
        <v>4.9999999999999991</v>
      </c>
      <c r="AG59" s="27">
        <f>('исходные данные'!AG59)^(1/4)</f>
        <v>1.5881329797994224</v>
      </c>
      <c r="AH59" s="27">
        <f>('исходные данные'!AH59)^(1/4)</f>
        <v>1.9766950512971948</v>
      </c>
      <c r="AI59" s="27">
        <f>'исходные данные'!AI59</f>
        <v>1306</v>
      </c>
    </row>
    <row r="60" spans="1:35" x14ac:dyDescent="0.25">
      <c r="A60" s="13" t="s">
        <v>61</v>
      </c>
      <c r="B60" s="27">
        <f>('исходные данные'!B60)^(1/4)</f>
        <v>2.9078802008755242</v>
      </c>
      <c r="C60" s="27">
        <f>('исходные данные'!C60)^(1/4)</f>
        <v>5.4183146323976201</v>
      </c>
      <c r="D60" s="27">
        <f>('исходные данные'!D60)^(1/4)</f>
        <v>2.087797629929844</v>
      </c>
      <c r="E60" s="27">
        <f>'исходные данные'!E60</f>
        <v>27.9</v>
      </c>
      <c r="F60" s="27">
        <f>'исходные данные'!F60</f>
        <v>61.8</v>
      </c>
      <c r="G60" s="27">
        <f>'исходные данные'!G60</f>
        <v>38.200000000000003</v>
      </c>
      <c r="H60" s="27">
        <f>('исходные данные'!H60)^(1/4)</f>
        <v>3.0885906193876611</v>
      </c>
      <c r="I60" s="27">
        <f>('исходные данные'!I60)^(1/4)</f>
        <v>2.6788710396739259</v>
      </c>
      <c r="J60" s="27">
        <f>('исходные данные'!J60)^(1/4)</f>
        <v>3.389561224270194</v>
      </c>
      <c r="K60" s="27">
        <f>('исходные данные'!K60)^(1/4)</f>
        <v>3.4092134486924857</v>
      </c>
      <c r="L60" s="27">
        <f>('исходные данные'!L60)^(1/4)</f>
        <v>2.514866859365871</v>
      </c>
      <c r="M60" s="27">
        <f>('исходные данные'!M60)^(1/4)</f>
        <v>2.2795070569547775</v>
      </c>
      <c r="N60" s="27">
        <f>('исходные данные'!N60)^(1/4)</f>
        <v>1.3774493079968597</v>
      </c>
      <c r="O60" s="27">
        <f>('исходные данные'!O60)^(1/4)</f>
        <v>4.503103027412382</v>
      </c>
      <c r="P60" s="27">
        <f>('исходные данные'!P60)^(1/4)</f>
        <v>6.0906460070901529</v>
      </c>
      <c r="Q60" s="27">
        <f>('исходные данные'!Q60)^(1/4)</f>
        <v>5.1430268849072629</v>
      </c>
      <c r="R60" s="27">
        <f>('исходные данные'!R60)^(1/4)</f>
        <v>5.330157671493148</v>
      </c>
      <c r="S60" s="27">
        <f>('исходные данные'!S60)^(1/4)</f>
        <v>4.6243874975941006</v>
      </c>
      <c r="T60" s="27">
        <f>('исходные данные'!T60)^(1/4)</f>
        <v>4.2535853460703086</v>
      </c>
      <c r="U60" s="27">
        <f>('исходные данные'!U60)^(1/4)</f>
        <v>4.1366672873101109</v>
      </c>
      <c r="V60" s="27">
        <f>('исходные данные'!V60)^(1/4)</f>
        <v>5.4751852876743072</v>
      </c>
      <c r="W60" s="27">
        <f>('исходные данные'!W60)^(1/4)</f>
        <v>4.8457725388032138</v>
      </c>
      <c r="X60" s="27">
        <f>('исходные данные'!X60)^(1/4)</f>
        <v>4.0102841954380999</v>
      </c>
      <c r="Y60" s="27">
        <f>('исходные данные'!Y60)^(1/4)</f>
        <v>4.4532272393904293</v>
      </c>
      <c r="Z60" s="27">
        <f>('исходные данные'!Z60)^(1/4)</f>
        <v>3.7959790442341368</v>
      </c>
      <c r="AA60" s="27">
        <f>('исходные данные'!AA60)^(1/4)</f>
        <v>0</v>
      </c>
      <c r="AB60" s="27">
        <f>('исходные данные'!AB60)^(1/4)</f>
        <v>2.1282604110379237</v>
      </c>
      <c r="AC60" s="27">
        <f>('исходные данные'!AC60)^(1/4)</f>
        <v>3.5375121439747064</v>
      </c>
      <c r="AD60" s="27">
        <f>('исходные данные'!AD60)^(1/4)</f>
        <v>3.3302457126178266</v>
      </c>
      <c r="AE60" s="27">
        <f>('исходные данные'!AE60)^(1/2)</f>
        <v>12.24744871391589</v>
      </c>
      <c r="AF60" s="27">
        <f>('исходные данные'!AF60)^(1/4)</f>
        <v>4.3649236973007497</v>
      </c>
      <c r="AG60" s="27">
        <f>('исходные данные'!AG60)^(1/4)</f>
        <v>1.7976138569020272</v>
      </c>
      <c r="AH60" s="27">
        <f>('исходные данные'!AH60)^(1/4)</f>
        <v>1.9782412917094747</v>
      </c>
      <c r="AI60" s="27">
        <f>'исходные данные'!AI60</f>
        <v>2572</v>
      </c>
    </row>
    <row r="61" spans="1:35" x14ac:dyDescent="0.25">
      <c r="A61" s="13" t="s">
        <v>62</v>
      </c>
      <c r="B61" s="27">
        <f>('исходные данные'!B61)^(1/4)</f>
        <v>3.7335175758742931</v>
      </c>
      <c r="C61" s="27">
        <f>('исходные данные'!C61)^(1/4)</f>
        <v>8.1118885289091818</v>
      </c>
      <c r="D61" s="27">
        <f>('исходные данные'!D61)^(1/4)</f>
        <v>2.0767213897317967</v>
      </c>
      <c r="E61" s="27">
        <f>'исходные данные'!E61</f>
        <v>25.1</v>
      </c>
      <c r="F61" s="27">
        <f>'исходные данные'!F61</f>
        <v>84.5</v>
      </c>
      <c r="G61" s="27">
        <f>'исходные данные'!G61</f>
        <v>15.5</v>
      </c>
      <c r="H61" s="27">
        <f>('исходные данные'!H61)^(1/4)</f>
        <v>3.1934368675747402</v>
      </c>
      <c r="I61" s="27">
        <f>('исходные данные'!I61)^(1/4)</f>
        <v>3.9937352979261793</v>
      </c>
      <c r="J61" s="27">
        <f>('исходные данные'!J61)^(1/4)</f>
        <v>3.3302457126178266</v>
      </c>
      <c r="K61" s="27">
        <f>('исходные данные'!K61)^(1/4)</f>
        <v>5.100649889713277</v>
      </c>
      <c r="L61" s="27">
        <f>('исходные данные'!L61)^(1/4)</f>
        <v>4.7498450864588158</v>
      </c>
      <c r="M61" s="27">
        <f>('исходные данные'!M61)^(1/4)</f>
        <v>4.0422932400270257</v>
      </c>
      <c r="N61" s="27">
        <f>('исходные данные'!N61)^(1/4)</f>
        <v>1.6437308834542408</v>
      </c>
      <c r="O61" s="27">
        <f>('исходные данные'!O61)^(1/4)</f>
        <v>4.9069625830496442</v>
      </c>
      <c r="P61" s="27">
        <f>('исходные данные'!P61)^(1/4)</f>
        <v>5.3602557332237089</v>
      </c>
      <c r="Q61" s="27">
        <f>('исходные данные'!Q61)^(1/4)</f>
        <v>5.9791180328264533</v>
      </c>
      <c r="R61" s="27">
        <f>('исходные данные'!R61)^(1/4)</f>
        <v>5.7419703077097433</v>
      </c>
      <c r="S61" s="27">
        <f>('исходные данные'!S61)^(1/4)</f>
        <v>5.3163118499521902</v>
      </c>
      <c r="T61" s="27">
        <f>('исходные данные'!T61)^(1/4)</f>
        <v>5.2630806392336096</v>
      </c>
      <c r="U61" s="27">
        <f>('исходные данные'!U61)^(1/4)</f>
        <v>4.9964333119864399</v>
      </c>
      <c r="V61" s="27">
        <f>('исходные данные'!V61)^(1/4)</f>
        <v>6.0647800659565752</v>
      </c>
      <c r="W61" s="27">
        <f>('исходные данные'!W61)^(1/4)</f>
        <v>6.1629672019051434</v>
      </c>
      <c r="X61" s="27">
        <f>('исходные данные'!X61)^(1/4)</f>
        <v>4.328167507918204</v>
      </c>
      <c r="Y61" s="27">
        <f>('исходные данные'!Y61)^(1/4)</f>
        <v>4.8944749899781472</v>
      </c>
      <c r="Z61" s="27">
        <f>('исходные данные'!Z61)^(1/4)</f>
        <v>4.529363084879753</v>
      </c>
      <c r="AA61" s="27">
        <f>('исходные данные'!AA61)^(1/4)</f>
        <v>0</v>
      </c>
      <c r="AB61" s="27">
        <f>('исходные данные'!AB61)^(1/4)</f>
        <v>2.5082925975699886</v>
      </c>
      <c r="AC61" s="27">
        <f>('исходные данные'!AC61)^(1/4)</f>
        <v>8.7929650142424833</v>
      </c>
      <c r="AD61" s="27">
        <f>('исходные данные'!AD61)^(1/4)</f>
        <v>6.0572764713836609</v>
      </c>
      <c r="AE61" s="27">
        <f>('исходные данные'!AE61)^(1/2)</f>
        <v>17.349351572897472</v>
      </c>
      <c r="AF61" s="27">
        <f>('исходные данные'!AF61)^(1/4)</f>
        <v>4.6159804757670413</v>
      </c>
      <c r="AG61" s="27">
        <f>('исходные данные'!AG61)^(1/4)</f>
        <v>2.0263233125015292</v>
      </c>
      <c r="AH61" s="27">
        <f>('исходные данные'!AH61)^(1/4)</f>
        <v>2.9695374383984281</v>
      </c>
      <c r="AI61" s="27">
        <f>'исходные данные'!AI61</f>
        <v>1669</v>
      </c>
    </row>
    <row r="62" spans="1:35" x14ac:dyDescent="0.25">
      <c r="A62" s="13" t="s">
        <v>141</v>
      </c>
      <c r="B62" s="27">
        <f>('исходные данные'!B62)^(1/4)</f>
        <v>3.5571144021958734</v>
      </c>
      <c r="C62" s="27">
        <f>('исходные данные'!C62)^(1/4)</f>
        <v>6.1756958037181295</v>
      </c>
      <c r="D62" s="27">
        <f>('исходные данные'!D62)^(1/4)</f>
        <v>2.133008501256132</v>
      </c>
      <c r="E62" s="27">
        <f>'исходные данные'!E62</f>
        <v>21</v>
      </c>
      <c r="F62" s="27">
        <f>'исходные данные'!F62</f>
        <v>65.3</v>
      </c>
      <c r="G62" s="27">
        <f>'исходные данные'!G62</f>
        <v>34.700000000000003</v>
      </c>
      <c r="H62" s="27">
        <f>('исходные данные'!H62)^(1/4)</f>
        <v>3.6423205736757436</v>
      </c>
      <c r="I62" s="27">
        <f>('исходные данные'!I62)^(1/4)</f>
        <v>3.7048465487006057</v>
      </c>
      <c r="J62" s="27">
        <f>('исходные данные'!J62)^(1/4)</f>
        <v>3.0274001040350909</v>
      </c>
      <c r="K62" s="27">
        <f>('исходные данные'!K62)^(1/4)</f>
        <v>3.8804666109023023</v>
      </c>
      <c r="L62" s="27">
        <f>('исходные данные'!L62)^(1/4)</f>
        <v>3.4397906282503925</v>
      </c>
      <c r="M62" s="27">
        <f>('исходные данные'!M62)^(1/4)</f>
        <v>3.1463462836457889</v>
      </c>
      <c r="N62" s="27">
        <f>('исходные данные'!N62)^(1/4)</f>
        <v>1.3160740129524926</v>
      </c>
      <c r="O62" s="27">
        <f>('исходные данные'!O62)^(1/4)</f>
        <v>4.9548624340547702</v>
      </c>
      <c r="P62" s="27">
        <f>('исходные данные'!P62)^(1/4)</f>
        <v>10.034201090092704</v>
      </c>
      <c r="Q62" s="27">
        <f>('исходные данные'!Q62)^(1/4)</f>
        <v>6.5323569952558369</v>
      </c>
      <c r="R62" s="27">
        <f>('исходные данные'!R62)^(1/4)</f>
        <v>6.310619347739185</v>
      </c>
      <c r="S62" s="27">
        <f>('исходные данные'!S62)^(1/4)</f>
        <v>5.5042535826162</v>
      </c>
      <c r="T62" s="27">
        <f>('исходные данные'!T62)^(1/4)</f>
        <v>5.9646786266126526</v>
      </c>
      <c r="U62" s="27">
        <f>('исходные данные'!U62)^(1/4)</f>
        <v>5.1942893128398273</v>
      </c>
      <c r="V62" s="27">
        <f>('исходные данные'!V62)^(1/4)</f>
        <v>6.1360547636382661</v>
      </c>
      <c r="W62" s="27">
        <f>('исходные данные'!W62)^(1/4)</f>
        <v>7.5124612175357628</v>
      </c>
      <c r="X62" s="27">
        <f>('исходные данные'!X62)^(1/4)</f>
        <v>4.7673837792508831</v>
      </c>
      <c r="Y62" s="27">
        <f>('исходные данные'!Y62)^(1/4)</f>
        <v>4.7214037156891191</v>
      </c>
      <c r="Z62" s="27">
        <f>('исходные данные'!Z62)^(1/4)</f>
        <v>3.6918143591582471</v>
      </c>
      <c r="AA62" s="27">
        <f>('исходные данные'!AA62)^(1/4)</f>
        <v>0</v>
      </c>
      <c r="AB62" s="27">
        <f>('исходные данные'!AB62)^(1/4)</f>
        <v>1.6603643426724279</v>
      </c>
      <c r="AC62" s="27">
        <f>('исходные данные'!AC62)^(1/4)</f>
        <v>6.5981090742650608</v>
      </c>
      <c r="AD62" s="27">
        <f>('исходные данные'!AD62)^(1/4)</f>
        <v>3.907798272052545</v>
      </c>
      <c r="AE62" s="27">
        <f>('исходные данные'!AE62)^(1/2)</f>
        <v>15.524174696260024</v>
      </c>
      <c r="AF62" s="27">
        <f>('исходные данные'!AF62)^(1/4)</f>
        <v>4.6235871708481886</v>
      </c>
      <c r="AG62" s="27">
        <f>('исходные данные'!AG62)^(1/4)</f>
        <v>2.2457661691197752</v>
      </c>
      <c r="AH62" s="27">
        <f>('исходные данные'!AH62)^(1/4)</f>
        <v>2.3276681975229812</v>
      </c>
      <c r="AI62" s="27">
        <f>'исходные данные'!AI62</f>
        <v>2148</v>
      </c>
    </row>
    <row r="63" spans="1:35" ht="22.5" x14ac:dyDescent="0.25">
      <c r="A63" s="13" t="s">
        <v>154</v>
      </c>
      <c r="B63" s="27">
        <f>('исходные данные'!B63)^(1/4)</f>
        <v>4.8089232923077097</v>
      </c>
      <c r="C63" s="27">
        <f>('исходные данные'!C63)^(1/4)</f>
        <v>6.3508746495649095</v>
      </c>
      <c r="D63" s="27">
        <f>('исходные данные'!D63)^(1/4)</f>
        <v>2.1851623634241299</v>
      </c>
      <c r="E63" s="27">
        <f>'исходные данные'!E63</f>
        <v>14</v>
      </c>
      <c r="F63" s="27">
        <f>'исходные данные'!F63</f>
        <v>92.2</v>
      </c>
      <c r="G63" s="27">
        <f>'исходные данные'!G63</f>
        <v>7.8</v>
      </c>
      <c r="H63" s="27">
        <f>('исходные данные'!H63)^(1/4)</f>
        <v>3.0885906193876611</v>
      </c>
      <c r="I63" s="27">
        <f>('исходные данные'!I63)^(1/4)</f>
        <v>3.0688870527239813</v>
      </c>
      <c r="J63" s="27">
        <f>('исходные данные'!J63)^(1/4)</f>
        <v>1.8043736085467281</v>
      </c>
      <c r="K63" s="27">
        <f>('исходные данные'!K63)^(1/4)</f>
        <v>4.33600401614438</v>
      </c>
      <c r="L63" s="27">
        <f>('исходные данные'!L63)^(1/4)</f>
        <v>2.4663257145596602</v>
      </c>
      <c r="M63" s="27">
        <f>('исходные данные'!M63)^(1/4)</f>
        <v>2.0597671439071177</v>
      </c>
      <c r="N63" s="27">
        <f>('исходные данные'!N63)^(1/4)</f>
        <v>0.74008280449228525</v>
      </c>
      <c r="O63" s="27">
        <f>('исходные данные'!O63)^(1/4)</f>
        <v>5.5613936054976438</v>
      </c>
      <c r="P63" s="27">
        <f>('исходные данные'!P63)^(1/4)</f>
        <v>10.01169085929555</v>
      </c>
      <c r="Q63" s="27">
        <f>('исходные данные'!Q63)^(1/4)</f>
        <v>6.4465087601573616</v>
      </c>
      <c r="R63" s="27">
        <f>('исходные данные'!R63)^(1/4)</f>
        <v>6.7726403404399376</v>
      </c>
      <c r="S63" s="27">
        <f>('исходные данные'!S63)^(1/4)</f>
        <v>6.0726895823613427</v>
      </c>
      <c r="T63" s="27">
        <f>('исходные данные'!T63)^(1/4)</f>
        <v>5.5518732288414769</v>
      </c>
      <c r="U63" s="27">
        <f>('исходные данные'!U63)^(1/4)</f>
        <v>5.8292223425958367</v>
      </c>
      <c r="V63" s="27">
        <f>('исходные данные'!V63)^(1/4)</f>
        <v>6.77991487081405</v>
      </c>
      <c r="W63" s="27">
        <f>('исходные данные'!W63)^(1/4)</f>
        <v>7.2347508031834895</v>
      </c>
      <c r="X63" s="27">
        <f>('исходные данные'!X63)^(1/4)</f>
        <v>5.0768479667184874</v>
      </c>
      <c r="Y63" s="27">
        <f>('исходные данные'!Y63)^(1/4)</f>
        <v>5.7111629626766618</v>
      </c>
      <c r="Z63" s="27">
        <f>('исходные данные'!Z63)^(1/4)</f>
        <v>5.2783488498702855</v>
      </c>
      <c r="AA63" s="27">
        <f>('исходные данные'!AA63)^(1/4)</f>
        <v>0</v>
      </c>
      <c r="AB63" s="27">
        <f>('исходные данные'!AB63)^(1/4)</f>
        <v>2.2701128572923004</v>
      </c>
      <c r="AC63" s="27">
        <f>('исходные данные'!AC63)^(1/4)</f>
        <v>10.400158771113814</v>
      </c>
      <c r="AD63" s="27">
        <f>('исходные данные'!AD63)^(1/4)</f>
        <v>5.3274132459043146</v>
      </c>
      <c r="AE63" s="27">
        <f>('исходные данные'!AE63)^(1/2)</f>
        <v>12.569805089976535</v>
      </c>
      <c r="AF63" s="27">
        <f>('исходные данные'!AF63)^(1/4)</f>
        <v>4.151347725692716</v>
      </c>
      <c r="AG63" s="27">
        <f>('исходные данные'!AG63)^(1/4)</f>
        <v>1.5462766445176297</v>
      </c>
      <c r="AH63" s="27">
        <f>('исходные данные'!AH63)^(1/4)</f>
        <v>2.127049111435257</v>
      </c>
      <c r="AI63" s="27">
        <f>'исходные данные'!AI63</f>
        <v>1469</v>
      </c>
    </row>
    <row r="64" spans="1:35" ht="22.5" x14ac:dyDescent="0.25">
      <c r="A64" s="13" t="s">
        <v>63</v>
      </c>
      <c r="B64" s="27">
        <f>('исходные данные'!B64)^(1/4)</f>
        <v>5.2665223685675659</v>
      </c>
      <c r="C64" s="27">
        <f>('исходные данные'!C64)^(1/4)</f>
        <v>4.8073489187812077</v>
      </c>
      <c r="D64" s="27">
        <f>('исходные данные'!D64)^(1/4)</f>
        <v>2.2087381843623266</v>
      </c>
      <c r="E64" s="27">
        <f>'исходные данные'!E64</f>
        <v>10</v>
      </c>
      <c r="F64" s="27">
        <f>'исходные данные'!F64</f>
        <v>83.7</v>
      </c>
      <c r="G64" s="27">
        <f>'исходные данные'!G64</f>
        <v>16.3</v>
      </c>
      <c r="H64" s="27">
        <f>('исходные данные'!H64)^(1/4)</f>
        <v>2.8502698827717978</v>
      </c>
      <c r="I64" s="27">
        <f>('исходные данные'!I64)^(1/4)</f>
        <v>2.1381421328492136</v>
      </c>
      <c r="J64" s="27">
        <f>('исходные данные'!J64)^(1/4)</f>
        <v>1.3049669101523762</v>
      </c>
      <c r="K64" s="27">
        <f>('исходные данные'!K64)^(1/4)</f>
        <v>3.298189093437975</v>
      </c>
      <c r="L64" s="27">
        <f>('исходные данные'!L64)^(1/4)</f>
        <v>2</v>
      </c>
      <c r="M64" s="27">
        <f>('исходные данные'!M64)^(1/4)</f>
        <v>1.8988289221159418</v>
      </c>
      <c r="N64" s="27">
        <f>('исходные данные'!N64)^(1/4)</f>
        <v>0.66874030497642201</v>
      </c>
      <c r="O64" s="27">
        <f>('исходные данные'!O64)^(1/4)</f>
        <v>4.5018127114025646</v>
      </c>
      <c r="P64" s="27">
        <f>('исходные данные'!P64)^(1/4)</f>
        <v>10.859679703573068</v>
      </c>
      <c r="Q64" s="27">
        <f>('исходные данные'!Q64)^(1/4)</f>
        <v>7.0857675394033341</v>
      </c>
      <c r="R64" s="27">
        <f>('исходные данные'!R64)^(1/4)</f>
        <v>6.1649170451613173</v>
      </c>
      <c r="S64" s="27">
        <f>('исходные данные'!S64)^(1/4)</f>
        <v>7.3186811079523562</v>
      </c>
      <c r="T64" s="27">
        <f>('исходные данные'!T64)^(1/4)</f>
        <v>9.2865249098581995</v>
      </c>
      <c r="U64" s="27">
        <f>('исходные данные'!U64)^(1/4)</f>
        <v>6.3263979873396341</v>
      </c>
      <c r="V64" s="27">
        <f>('исходные данные'!V64)^(1/4)</f>
        <v>7.0219017593363322</v>
      </c>
      <c r="W64" s="27">
        <f>('исходные данные'!W64)^(1/4)</f>
        <v>8.019706991454278</v>
      </c>
      <c r="X64" s="27">
        <f>('исходные данные'!X64)^(1/4)</f>
        <v>5.1668281799622875</v>
      </c>
      <c r="Y64" s="27">
        <f>('исходные данные'!Y64)^(1/4)</f>
        <v>6.3068015022524486</v>
      </c>
      <c r="Z64" s="27">
        <f>('исходные данные'!Z64)^(1/4)</f>
        <v>5.5129211455124336</v>
      </c>
      <c r="AA64" s="27">
        <f>('исходные данные'!AA64)^(1/4)</f>
        <v>0</v>
      </c>
      <c r="AB64" s="27">
        <f>('исходные данные'!AB64)^(1/4)</f>
        <v>2.1702750634460712</v>
      </c>
      <c r="AC64" s="27">
        <f>('исходные данные'!AC64)^(1/4)</f>
        <v>5.0672317700631631</v>
      </c>
      <c r="AD64" s="27">
        <f>('исходные данные'!AD64)^(1/4)</f>
        <v>1.7647895909936366</v>
      </c>
      <c r="AE64" s="27">
        <f>('исходные данные'!AE64)^(1/2)</f>
        <v>0</v>
      </c>
      <c r="AF64" s="27">
        <f>('исходные данные'!AF64)^(1/4)</f>
        <v>4.4580945385166286</v>
      </c>
      <c r="AG64" s="27">
        <f>('исходные данные'!AG64)^(1/4)</f>
        <v>1.6745830002893354</v>
      </c>
      <c r="AH64" s="27">
        <f>('исходные данные'!AH64)^(1/4)</f>
        <v>2.0031753543820243</v>
      </c>
      <c r="AI64" s="27">
        <f>'исходные данные'!AI64</f>
        <v>1789</v>
      </c>
    </row>
    <row r="65" spans="1:35" x14ac:dyDescent="0.25">
      <c r="A65" s="13" t="s">
        <v>64</v>
      </c>
      <c r="B65" s="27">
        <f>('исходные данные'!B65)^(1/4)</f>
        <v>3.0671556630065888</v>
      </c>
      <c r="C65" s="27">
        <f>('исходные данные'!C65)^(1/4)</f>
        <v>7.6919902245780856</v>
      </c>
      <c r="D65" s="27">
        <f>('исходные данные'!D65)^(1/4)</f>
        <v>2.082281603850872</v>
      </c>
      <c r="E65" s="27">
        <f>'исходные данные'!E65</f>
        <v>24.9</v>
      </c>
      <c r="F65" s="27">
        <f>'исходные данные'!F65</f>
        <v>82.6</v>
      </c>
      <c r="G65" s="27">
        <f>'исходные данные'!G65</f>
        <v>17.399999999999999</v>
      </c>
      <c r="H65" s="27">
        <f>('исходные данные'!H65)^(1/4)</f>
        <v>3.4879112747597865</v>
      </c>
      <c r="I65" s="27">
        <f>('исходные данные'!I65)^(1/4)</f>
        <v>3.9502514520378615</v>
      </c>
      <c r="J65" s="27">
        <f>('исходные данные'!J65)^(1/4)</f>
        <v>3.7368757062242439</v>
      </c>
      <c r="K65" s="27">
        <f>('исходные данные'!K65)^(1/4)</f>
        <v>4.9351283867548732</v>
      </c>
      <c r="L65" s="27">
        <f>('исходные данные'!L65)^(1/4)</f>
        <v>4.3406731829771257</v>
      </c>
      <c r="M65" s="27">
        <f>('исходные данные'!M65)^(1/4)</f>
        <v>3.8686728405353383</v>
      </c>
      <c r="N65" s="27">
        <f>('исходные данные'!N65)^(1/4)</f>
        <v>1.5100830606950983</v>
      </c>
      <c r="O65" s="27">
        <f>('исходные данные'!O65)^(1/4)</f>
        <v>5.044453837904979</v>
      </c>
      <c r="P65" s="27">
        <f>('исходные данные'!P65)^(1/4)</f>
        <v>6.2449241352343661</v>
      </c>
      <c r="Q65" s="27">
        <f>('исходные данные'!Q65)^(1/4)</f>
        <v>5.7868163523527247</v>
      </c>
      <c r="R65" s="27">
        <f>('исходные данные'!R65)^(1/4)</f>
        <v>5.4995387514864271</v>
      </c>
      <c r="S65" s="27">
        <f>('исходные данные'!S65)^(1/4)</f>
        <v>4.936671931529359</v>
      </c>
      <c r="T65" s="27">
        <f>('исходные данные'!T65)^(1/4)</f>
        <v>4.7324511962372746</v>
      </c>
      <c r="U65" s="27">
        <f>('исходные данные'!U65)^(1/4)</f>
        <v>4.3663234600714915</v>
      </c>
      <c r="V65" s="27">
        <f>('исходные данные'!V65)^(1/4)</f>
        <v>5.4035059997127952</v>
      </c>
      <c r="W65" s="27">
        <f>('исходные данные'!W65)^(1/4)</f>
        <v>5.7452684968428773</v>
      </c>
      <c r="X65" s="27">
        <f>('исходные данные'!X65)^(1/4)</f>
        <v>4.107618208313637</v>
      </c>
      <c r="Y65" s="27">
        <f>('исходные данные'!Y65)^(1/4)</f>
        <v>4.7950575574652481</v>
      </c>
      <c r="Z65" s="27">
        <f>('исходные данные'!Z65)^(1/4)</f>
        <v>4.0435640286302741</v>
      </c>
      <c r="AA65" s="27">
        <f>('исходные данные'!AA65)^(1/4)</f>
        <v>0</v>
      </c>
      <c r="AB65" s="27">
        <f>('исходные данные'!AB65)^(1/4)</f>
        <v>2.3887323269653398</v>
      </c>
      <c r="AC65" s="27">
        <f>('исходные данные'!AC65)^(1/4)</f>
        <v>7.2036906840959531</v>
      </c>
      <c r="AD65" s="27">
        <f>('исходные данные'!AD65)^(1/4)</f>
        <v>6.4055987281542626</v>
      </c>
      <c r="AE65" s="27">
        <f>('исходные данные'!AE65)^(1/2)</f>
        <v>15.132745950421556</v>
      </c>
      <c r="AF65" s="27">
        <f>('исходные данные'!AF65)^(1/4)</f>
        <v>3.7884957561553803</v>
      </c>
      <c r="AG65" s="27">
        <f>('исходные данные'!AG65)^(1/4)</f>
        <v>1.9222870955918314</v>
      </c>
      <c r="AH65" s="27">
        <f>('исходные данные'!AH65)^(1/4)</f>
        <v>2.2112744140097758</v>
      </c>
      <c r="AI65" s="27">
        <f>'исходные данные'!AI65</f>
        <v>2018</v>
      </c>
    </row>
    <row r="66" spans="1:35" x14ac:dyDescent="0.25">
      <c r="A66" s="13" t="s">
        <v>65</v>
      </c>
      <c r="B66" s="27">
        <f>('исходные данные'!B66)^(1/4)</f>
        <v>3.1045876711758669</v>
      </c>
      <c r="C66" s="27">
        <f>('исходные данные'!C66)^(1/4)</f>
        <v>3.8301040007699267</v>
      </c>
      <c r="D66" s="27">
        <f>('исходные данные'!D66)^(1/4)</f>
        <v>2.3023777518642392</v>
      </c>
      <c r="E66" s="27">
        <f>'исходные данные'!E66</f>
        <v>17.3</v>
      </c>
      <c r="F66" s="27">
        <f>'исходные данные'!F66</f>
        <v>29.2</v>
      </c>
      <c r="G66" s="27">
        <f>'исходные данные'!G66</f>
        <v>70.8</v>
      </c>
      <c r="H66" s="27">
        <f>('исходные данные'!H66)^(1/4)</f>
        <v>2.7232698153315003</v>
      </c>
      <c r="I66" s="27">
        <f>('исходные данные'!I66)^(1/4)</f>
        <v>1.74630757210618</v>
      </c>
      <c r="J66" s="27">
        <f>('исходные данные'!J66)^(1/4)</f>
        <v>2.6321480259049852</v>
      </c>
      <c r="K66" s="27">
        <f>('исходные данные'!K66)^(1/4)</f>
        <v>2.3588495283288888</v>
      </c>
      <c r="L66" s="27">
        <f>('исходные данные'!L66)^(1/4)</f>
        <v>1</v>
      </c>
      <c r="M66" s="27">
        <f>('исходные данные'!M66)^(1/4)</f>
        <v>1.4142135623730949</v>
      </c>
      <c r="N66" s="27">
        <f>('исходные данные'!N66)^(1/4)</f>
        <v>0.56234132519034907</v>
      </c>
      <c r="O66" s="27">
        <f>('исходные данные'!O66)^(1/4)</f>
        <v>4.8397615973654089</v>
      </c>
      <c r="P66" s="27">
        <f>('исходные данные'!P66)^(1/4)</f>
        <v>5.0054046591526777</v>
      </c>
      <c r="Q66" s="27">
        <f>('исходные данные'!Q66)^(1/4)</f>
        <v>4.699723999657361</v>
      </c>
      <c r="R66" s="27">
        <f>('исходные данные'!R66)^(1/4)</f>
        <v>5.1514612637169375</v>
      </c>
      <c r="S66" s="27">
        <f>('исходные данные'!S66)^(1/4)</f>
        <v>4.9304294017632113</v>
      </c>
      <c r="T66" s="27">
        <f>('исходные данные'!T66)^(1/4)</f>
        <v>4.3654142690068625</v>
      </c>
      <c r="U66" s="27">
        <f>('исходные данные'!U66)^(1/4)</f>
        <v>4.0443684578951018</v>
      </c>
      <c r="V66" s="27">
        <f>('исходные данные'!V66)^(1/4)</f>
        <v>4.4900706567545612</v>
      </c>
      <c r="W66" s="27">
        <f>('исходные данные'!W66)^(1/4)</f>
        <v>5.2409356345613087</v>
      </c>
      <c r="X66" s="27">
        <f>('исходные данные'!X66)^(1/4)</f>
        <v>4.2219010922481646</v>
      </c>
      <c r="Y66" s="27">
        <f>('исходные данные'!Y66)^(1/4)</f>
        <v>4.3687861887294268</v>
      </c>
      <c r="Z66" s="27">
        <f>('исходные данные'!Z66)^(1/4)</f>
        <v>3.8830797588501222</v>
      </c>
      <c r="AA66" s="27">
        <f>('исходные данные'!AA66)^(1/4)</f>
        <v>0</v>
      </c>
      <c r="AB66" s="27">
        <f>('исходные данные'!AB66)^(1/4)</f>
        <v>2.3407097424549739</v>
      </c>
      <c r="AC66" s="27">
        <f>('исходные данные'!AC66)^(1/4)</f>
        <v>2.4877096652757373</v>
      </c>
      <c r="AD66" s="27">
        <f>('исходные данные'!AD66)^(1/4)</f>
        <v>1.6265765616977856</v>
      </c>
      <c r="AE66" s="27">
        <f>('исходные данные'!AE66)^(1/2)</f>
        <v>9.1651513899116797</v>
      </c>
      <c r="AF66" s="27">
        <f>('исходные данные'!AF66)^(1/4)</f>
        <v>3.8815614349536407</v>
      </c>
      <c r="AG66" s="27">
        <f>('исходные данные'!AG66)^(1/4)</f>
        <v>2.75514750174868</v>
      </c>
      <c r="AH66" s="27">
        <f>('исходные данные'!AH66)^(1/4)</f>
        <v>1.2346160950369269</v>
      </c>
      <c r="AI66" s="27">
        <f>'исходные данные'!AI66</f>
        <v>2480</v>
      </c>
    </row>
    <row r="67" spans="1:35" x14ac:dyDescent="0.25">
      <c r="A67" s="13" t="s">
        <v>66</v>
      </c>
      <c r="B67" s="27">
        <f>('исходные данные'!B67)^(1/4)</f>
        <v>4.3293185021253962</v>
      </c>
      <c r="C67" s="27">
        <f>('исходные данные'!C67)^(1/4)</f>
        <v>5.5983627569857646</v>
      </c>
      <c r="D67" s="27">
        <f>('исходные данные'!D67)^(1/4)</f>
        <v>2.2087381843623266</v>
      </c>
      <c r="E67" s="27">
        <f>'исходные данные'!E67</f>
        <v>19.2</v>
      </c>
      <c r="F67" s="27">
        <f>'исходные данные'!F67</f>
        <v>59</v>
      </c>
      <c r="G67" s="27">
        <f>'исходные данные'!G67</f>
        <v>41</v>
      </c>
      <c r="H67" s="27">
        <f>('исходные данные'!H67)^(1/4)</f>
        <v>4.090623489235047</v>
      </c>
      <c r="I67" s="27">
        <f>('исходные данные'!I67)^(1/4)</f>
        <v>2.9794188038053426</v>
      </c>
      <c r="J67" s="27">
        <f>('исходные данные'!J67)^(1/4)</f>
        <v>2.2581008643532257</v>
      </c>
      <c r="K67" s="27">
        <f>('исходные данные'!K67)^(1/4)</f>
        <v>3.5189447536967404</v>
      </c>
      <c r="L67" s="27">
        <f>('исходные данные'!L67)^(1/4)</f>
        <v>2.5900200641113513</v>
      </c>
      <c r="M67" s="27">
        <f>('исходные данные'!M67)^(1/4)</f>
        <v>1.7320508075688774</v>
      </c>
      <c r="N67" s="27">
        <f>('исходные данные'!N67)^(1/4)</f>
        <v>1.158292185288269</v>
      </c>
      <c r="O67" s="27">
        <f>('исходные данные'!O67)^(1/4)</f>
        <v>3.8217273692807572</v>
      </c>
      <c r="P67" s="27">
        <f>('исходные данные'!P67)^(1/4)</f>
        <v>5.6616005619304115</v>
      </c>
      <c r="Q67" s="27">
        <f>('исходные данные'!Q67)^(1/4)</f>
        <v>5.2445844491816693</v>
      </c>
      <c r="R67" s="27">
        <f>('исходные данные'!R67)^(1/4)</f>
        <v>5.1947551459180872</v>
      </c>
      <c r="S67" s="27">
        <f>('исходные данные'!S67)^(1/4)</f>
        <v>4.6330612258954842</v>
      </c>
      <c r="T67" s="27">
        <f>('исходные данные'!T67)^(1/4)</f>
        <v>4.592246057417551</v>
      </c>
      <c r="U67" s="27">
        <f>('исходные данные'!U67)^(1/4)</f>
        <v>4.5939545871917389</v>
      </c>
      <c r="V67" s="27">
        <f>('исходные данные'!V67)^(1/4)</f>
        <v>5.4358349751075803</v>
      </c>
      <c r="W67" s="27">
        <f>('исходные данные'!W67)^(1/4)</f>
        <v>4.4905644914640321</v>
      </c>
      <c r="X67" s="27">
        <f>('исходные данные'!X67)^(1/4)</f>
        <v>4.3674507500854167</v>
      </c>
      <c r="Y67" s="27">
        <f>('исходные данные'!Y67)^(1/4)</f>
        <v>4.5554246090035067</v>
      </c>
      <c r="Z67" s="27">
        <f>('исходные данные'!Z67)^(1/4)</f>
        <v>4.045667734460169</v>
      </c>
      <c r="AA67" s="27">
        <f>('исходные данные'!AA67)^(1/4)</f>
        <v>0</v>
      </c>
      <c r="AB67" s="27">
        <f>('исходные данные'!AB67)^(1/4)</f>
        <v>2.1485567654530553</v>
      </c>
      <c r="AC67" s="27">
        <f>('исходные данные'!AC67)^(1/4)</f>
        <v>6.2132442325935049</v>
      </c>
      <c r="AD67" s="27">
        <f>('исходные данные'!AD67)^(1/4)</f>
        <v>2.9641783101891019</v>
      </c>
      <c r="AE67" s="27">
        <f>('исходные данные'!AE67)^(1/2)</f>
        <v>15.329709716755891</v>
      </c>
      <c r="AF67" s="27">
        <f>('исходные данные'!AF67)^(1/4)</f>
        <v>4.5162017287064513</v>
      </c>
      <c r="AG67" s="27">
        <f>('исходные данные'!AG67)^(1/4)</f>
        <v>1.7446138346265172</v>
      </c>
      <c r="AH67" s="27">
        <f>('исходные данные'!AH67)^(1/4)</f>
        <v>2.0860139098626314</v>
      </c>
      <c r="AI67" s="27">
        <f>'исходные данные'!AI67</f>
        <v>2835</v>
      </c>
    </row>
    <row r="68" spans="1:35" x14ac:dyDescent="0.25">
      <c r="A68" s="13" t="s">
        <v>67</v>
      </c>
      <c r="B68" s="27">
        <f>('исходные данные'!B68)^(1/4)</f>
        <v>3.6034159169465223</v>
      </c>
      <c r="C68" s="27">
        <f>('исходные данные'!C68)^(1/4)</f>
        <v>4.2148706258866317</v>
      </c>
      <c r="D68" s="27">
        <f>('исходные данные'!D68)^(1/4)</f>
        <v>2.414736402766418</v>
      </c>
      <c r="E68" s="27">
        <f>'исходные данные'!E68</f>
        <v>10.9</v>
      </c>
      <c r="F68" s="27">
        <f>'исходные данные'!F68</f>
        <v>54.2</v>
      </c>
      <c r="G68" s="27">
        <f>'исходные данные'!G68</f>
        <v>45.8</v>
      </c>
      <c r="H68" s="27">
        <f>('исходные данные'!H68)^(1/4)</f>
        <v>3.8336586254776353</v>
      </c>
      <c r="I68" s="27">
        <f>('исходные данные'!I68)^(1/4)</f>
        <v>2.2982700142711043</v>
      </c>
      <c r="J68" s="27">
        <f>('исходные данные'!J68)^(1/4)</f>
        <v>2.1406951429280725</v>
      </c>
      <c r="K68" s="27">
        <f>('исходные данные'!K68)^(1/4)</f>
        <v>2.5580505956230715</v>
      </c>
      <c r="L68" s="27">
        <f>('исходные данные'!L68)^(1/4)</f>
        <v>1.189207115002721</v>
      </c>
      <c r="M68" s="27">
        <f>('исходные данные'!M68)^(1/4)</f>
        <v>0</v>
      </c>
      <c r="N68" s="27">
        <f>('исходные данные'!N68)^(1/4)</f>
        <v>0.56234132519034907</v>
      </c>
      <c r="O68" s="27">
        <f>('исходные данные'!O68)^(1/4)</f>
        <v>4.3989692926125885</v>
      </c>
      <c r="P68" s="27">
        <f>('исходные данные'!P68)^(1/4)</f>
        <v>6.1664816857522595</v>
      </c>
      <c r="Q68" s="27">
        <f>('исходные данные'!Q68)^(1/4)</f>
        <v>4.4768232851085354</v>
      </c>
      <c r="R68" s="27">
        <f>('исходные данные'!R68)^(1/4)</f>
        <v>5.1407045403612548</v>
      </c>
      <c r="S68" s="27">
        <f>('исходные данные'!S68)^(1/4)</f>
        <v>5.3476965085139847</v>
      </c>
      <c r="T68" s="27">
        <f>('исходные данные'!T68)^(1/4)</f>
        <v>4.4102753730456996</v>
      </c>
      <c r="U68" s="27">
        <f>('исходные данные'!U68)^(1/4)</f>
        <v>4.0717600237338383</v>
      </c>
      <c r="V68" s="27">
        <f>('исходные данные'!V68)^(1/4)</f>
        <v>3.8815221834867222</v>
      </c>
      <c r="W68" s="27">
        <f>('исходные данные'!W68)^(1/4)</f>
        <v>4.6682270402330222</v>
      </c>
      <c r="X68" s="27">
        <f>('исходные данные'!X68)^(1/4)</f>
        <v>4.0609930342268479</v>
      </c>
      <c r="Y68" s="27">
        <f>('исходные данные'!Y68)^(1/4)</f>
        <v>4.6777321648293047</v>
      </c>
      <c r="Z68" s="27">
        <f>('исходные данные'!Z68)^(1/4)</f>
        <v>3.7725705654179671</v>
      </c>
      <c r="AA68" s="27">
        <f>('исходные данные'!AA68)^(1/4)</f>
        <v>0</v>
      </c>
      <c r="AB68" s="27">
        <f>('исходные данные'!AB68)^(1/4)</f>
        <v>1.849401367634312</v>
      </c>
      <c r="AC68" s="27">
        <f>('исходные данные'!AC68)^(1/4)</f>
        <v>0.79527072876705063</v>
      </c>
      <c r="AD68" s="27">
        <f>('исходные данные'!AD68)^(1/4)</f>
        <v>2.0987003380923746</v>
      </c>
      <c r="AE68" s="27">
        <f>('исходные данные'!AE68)^(1/2)</f>
        <v>9.8994949366116654</v>
      </c>
      <c r="AF68" s="27">
        <f>('исходные данные'!AF68)^(1/4)</f>
        <v>3.5565588200778455</v>
      </c>
      <c r="AG68" s="27">
        <f>('исходные данные'!AG68)^(1/4)</f>
        <v>0.98740668924146424</v>
      </c>
      <c r="AH68" s="27">
        <f>('исходные данные'!AH68)^(1/4)</f>
        <v>1.3663561712387753</v>
      </c>
      <c r="AI68" s="27">
        <f>'исходные данные'!AI68</f>
        <v>2682</v>
      </c>
    </row>
    <row r="69" spans="1:35" x14ac:dyDescent="0.25">
      <c r="A69" s="13" t="s">
        <v>68</v>
      </c>
      <c r="B69" s="27">
        <f>('исходные данные'!B69)^(1/4)</f>
        <v>2.8015293587859178</v>
      </c>
      <c r="C69" s="27">
        <f>('исходные данные'!C69)^(1/4)</f>
        <v>4.8134130024463238</v>
      </c>
      <c r="D69" s="27">
        <f>('исходные данные'!D69)^(1/4)</f>
        <v>2.1482998635399415</v>
      </c>
      <c r="E69" s="27">
        <f>'исходные данные'!E69</f>
        <v>22.5</v>
      </c>
      <c r="F69" s="27">
        <f>'исходные данные'!F69</f>
        <v>68.8</v>
      </c>
      <c r="G69" s="27">
        <f>'исходные данные'!G69</f>
        <v>31.2</v>
      </c>
      <c r="H69" s="27">
        <f>('исходные данные'!H69)^(1/4)</f>
        <v>3.1701538797227009</v>
      </c>
      <c r="I69" s="27">
        <f>('исходные данные'!I69)^(1/4)</f>
        <v>2.514866859365871</v>
      </c>
      <c r="J69" s="27">
        <f>('исходные данные'!J69)^(1/4)</f>
        <v>3.0540758099773515</v>
      </c>
      <c r="K69" s="27">
        <f>('исходные данные'!K69)^(1/4)</f>
        <v>2.9366018330765562</v>
      </c>
      <c r="L69" s="27">
        <f>('исходные данные'!L69)^(1/4)</f>
        <v>1.778279410038923</v>
      </c>
      <c r="M69" s="27">
        <f>('исходные данные'!M69)^(1/4)</f>
        <v>1.681792830507429</v>
      </c>
      <c r="N69" s="27">
        <f>('исходные данные'!N69)^(1/4)</f>
        <v>0.56234132519034907</v>
      </c>
      <c r="O69" s="27">
        <f>('исходные данные'!O69)^(1/4)</f>
        <v>4.4314719194184349</v>
      </c>
      <c r="P69" s="27">
        <f>('исходные данные'!P69)^(1/4)</f>
        <v>6.9712519671782438</v>
      </c>
      <c r="Q69" s="27">
        <f>('исходные данные'!Q69)^(1/4)</f>
        <v>5.552921254615673</v>
      </c>
      <c r="R69" s="27">
        <f>('исходные данные'!R69)^(1/4)</f>
        <v>7.0968933421690146</v>
      </c>
      <c r="S69" s="27">
        <f>('исходные данные'!S69)^(1/4)</f>
        <v>4.8231361316797869</v>
      </c>
      <c r="T69" s="27">
        <f>('исходные данные'!T69)^(1/4)</f>
        <v>5.2666065633354648</v>
      </c>
      <c r="U69" s="27">
        <f>('исходные данные'!U69)^(1/4)</f>
        <v>4.7377832521084908</v>
      </c>
      <c r="V69" s="27">
        <f>('исходные данные'!V69)^(1/4)</f>
        <v>5.1437835293309373</v>
      </c>
      <c r="W69" s="27">
        <f>('исходные данные'!W69)^(1/4)</f>
        <v>5.347800606309332</v>
      </c>
      <c r="X69" s="27">
        <f>('исходные данные'!X69)^(1/4)</f>
        <v>4.1408076016807875</v>
      </c>
      <c r="Y69" s="27">
        <f>('исходные данные'!Y69)^(1/4)</f>
        <v>4.7853776605840528</v>
      </c>
      <c r="Z69" s="27">
        <f>('исходные данные'!Z69)^(1/4)</f>
        <v>4.1033793823388143</v>
      </c>
      <c r="AA69" s="27">
        <f>('исходные данные'!AA69)^(1/4)</f>
        <v>0</v>
      </c>
      <c r="AB69" s="27">
        <f>('исходные данные'!AB69)^(1/4)</f>
        <v>2.1699150750855054</v>
      </c>
      <c r="AC69" s="27">
        <f>('исходные данные'!AC69)^(1/4)</f>
        <v>6.3363806545826664</v>
      </c>
      <c r="AD69" s="27">
        <f>('исходные данные'!AD69)^(1/4)</f>
        <v>2.0711161526832442</v>
      </c>
      <c r="AE69" s="27">
        <f>('исходные данные'!AE69)^(1/2)</f>
        <v>15.779733838059499</v>
      </c>
      <c r="AF69" s="27">
        <f>('исходные данные'!AF69)^(1/4)</f>
        <v>5.0512079391316034</v>
      </c>
      <c r="AG69" s="27">
        <f>('исходные данные'!AG69)^(1/4)</f>
        <v>1.8654139163946839</v>
      </c>
      <c r="AH69" s="27">
        <f>('исходные данные'!AH69)^(1/4)</f>
        <v>1.8796005952391028</v>
      </c>
      <c r="AI69" s="27">
        <f>'исходные данные'!AI69</f>
        <v>2568</v>
      </c>
    </row>
    <row r="70" spans="1:35" x14ac:dyDescent="0.25">
      <c r="A70" s="13" t="s">
        <v>69</v>
      </c>
      <c r="B70" s="27">
        <f>('исходные данные'!B70)^(1/4)</f>
        <v>3.600205743678508</v>
      </c>
      <c r="C70" s="27">
        <f>('исходные данные'!C70)^(1/4)</f>
        <v>6.9822210102525872</v>
      </c>
      <c r="D70" s="27">
        <f>('исходные данные'!D70)^(1/4)</f>
        <v>2.0767213897317967</v>
      </c>
      <c r="E70" s="27">
        <f>'исходные данные'!E70</f>
        <v>26</v>
      </c>
      <c r="F70" s="27">
        <f>'исходные данные'!F70</f>
        <v>56.2</v>
      </c>
      <c r="G70" s="27">
        <f>'исходные данные'!G70</f>
        <v>43.8</v>
      </c>
      <c r="H70" s="27">
        <f>('исходные данные'!H70)^(1/4)</f>
        <v>3.4274392955194308</v>
      </c>
      <c r="I70" s="27">
        <f>('исходные данные'!I70)^(1/4)</f>
        <v>3.6103420089169238</v>
      </c>
      <c r="J70" s="27">
        <f>('исходные данные'!J70)^(1/4)</f>
        <v>3.8556541270345428</v>
      </c>
      <c r="K70" s="27">
        <f>('исходные данные'!K70)^(1/4)</f>
        <v>4.3344391533334434</v>
      </c>
      <c r="L70" s="27">
        <f>('исходные данные'!L70)^(1/4)</f>
        <v>3.6830232101156435</v>
      </c>
      <c r="M70" s="27">
        <f>('исходные данные'!M70)^(1/4)</f>
        <v>2.7476962050544724</v>
      </c>
      <c r="N70" s="27">
        <f>('исходные данные'!N70)^(1/4)</f>
        <v>1.4052906339306293</v>
      </c>
      <c r="O70" s="27">
        <f>('исходные данные'!O70)^(1/4)</f>
        <v>4.5201394140711946</v>
      </c>
      <c r="P70" s="27">
        <f>('исходные данные'!P70)^(1/4)</f>
        <v>5.8413680924784153</v>
      </c>
      <c r="Q70" s="27">
        <f>('исходные данные'!Q70)^(1/4)</f>
        <v>5.1111991863166892</v>
      </c>
      <c r="R70" s="27">
        <f>('исходные данные'!R70)^(1/4)</f>
        <v>4.4803028592525234</v>
      </c>
      <c r="S70" s="27">
        <f>('исходные данные'!S70)^(1/4)</f>
        <v>4.5904156191588639</v>
      </c>
      <c r="T70" s="27">
        <f>('исходные данные'!T70)^(1/4)</f>
        <v>4.466765526570935</v>
      </c>
      <c r="U70" s="27">
        <f>('исходные данные'!U70)^(1/4)</f>
        <v>4.2530681066302796</v>
      </c>
      <c r="V70" s="27">
        <f>('исходные данные'!V70)^(1/4)</f>
        <v>4.6016870325787673</v>
      </c>
      <c r="W70" s="27">
        <f>('исходные данные'!W70)^(1/4)</f>
        <v>5.7695068686557018</v>
      </c>
      <c r="X70" s="27">
        <f>('исходные данные'!X70)^(1/4)</f>
        <v>3.8648290846927877</v>
      </c>
      <c r="Y70" s="27">
        <f>('исходные данные'!Y70)^(1/4)</f>
        <v>4.2338324388409196</v>
      </c>
      <c r="Z70" s="27">
        <f>('исходные данные'!Z70)^(1/4)</f>
        <v>4.0225151933027812</v>
      </c>
      <c r="AA70" s="27">
        <f>('исходные данные'!AA70)^(1/4)</f>
        <v>0</v>
      </c>
      <c r="AB70" s="27">
        <f>('исходные данные'!AB70)^(1/4)</f>
        <v>2.2180942804544146</v>
      </c>
      <c r="AC70" s="27">
        <f>('исходные данные'!AC70)^(1/4)</f>
        <v>4.000390567792576</v>
      </c>
      <c r="AD70" s="27">
        <f>('исходные данные'!AD70)^(1/4)</f>
        <v>4.4926776202158498</v>
      </c>
      <c r="AE70" s="27">
        <f>('исходные данные'!AE70)^(1/2)</f>
        <v>12.806248474865697</v>
      </c>
      <c r="AF70" s="27">
        <f>('исходные данные'!AF70)^(1/4)</f>
        <v>3.7511661226171107</v>
      </c>
      <c r="AG70" s="27">
        <f>('исходные данные'!AG70)^(1/4)</f>
        <v>1.7694789016929042</v>
      </c>
      <c r="AH70" s="27">
        <f>('исходные данные'!AH70)^(1/4)</f>
        <v>1.8238761553660563</v>
      </c>
      <c r="AI70" s="27">
        <f>'исходные данные'!AI70</f>
        <v>2041</v>
      </c>
    </row>
    <row r="71" spans="1:35" x14ac:dyDescent="0.25">
      <c r="A71" s="13" t="s">
        <v>70</v>
      </c>
      <c r="B71" s="27">
        <f>('исходные данные'!B71)^(1/4)</f>
        <v>4.5587502591690976</v>
      </c>
      <c r="C71" s="27">
        <f>('исходные данные'!C71)^(1/4)</f>
        <v>5.7366336246799543</v>
      </c>
      <c r="D71" s="27">
        <f>('исходные данные'!D71)^(1/4)</f>
        <v>2.1779385873464312</v>
      </c>
      <c r="E71" s="27">
        <f>'исходные данные'!E71</f>
        <v>19.600000000000001</v>
      </c>
      <c r="F71" s="27">
        <f>'исходные данные'!F71</f>
        <v>67.7</v>
      </c>
      <c r="G71" s="27">
        <f>'исходные данные'!G71</f>
        <v>32.299999999999997</v>
      </c>
      <c r="H71" s="27">
        <f>('исходные данные'!H71)^(1/4)</f>
        <v>3.5621029660089167</v>
      </c>
      <c r="I71" s="27">
        <f>('исходные данные'!I71)^(1/4)</f>
        <v>2.6710341803681188</v>
      </c>
      <c r="J71" s="27">
        <f>('исходные данные'!J71)^(1/4)</f>
        <v>2.414736402766418</v>
      </c>
      <c r="K71" s="27">
        <f>('исходные данные'!K71)^(1/4)</f>
        <v>3.3685674049962882</v>
      </c>
      <c r="L71" s="27">
        <f>('исходные данные'!L71)^(1/4)</f>
        <v>2.3967817269284302</v>
      </c>
      <c r="M71" s="27">
        <f>('исходные данные'!M71)^(1/4)</f>
        <v>1.3160740129524926</v>
      </c>
      <c r="N71" s="27">
        <f>('исходные данные'!N71)^(1/4)</f>
        <v>1.7272193775068816</v>
      </c>
      <c r="O71" s="27">
        <f>('исходные данные'!O71)^(1/4)</f>
        <v>3.9117323967639637</v>
      </c>
      <c r="P71" s="27">
        <f>('исходные данные'!P71)^(1/4)</f>
        <v>6.2610542556425264</v>
      </c>
      <c r="Q71" s="27">
        <f>('исходные данные'!Q71)^(1/4)</f>
        <v>4.134788620563917</v>
      </c>
      <c r="R71" s="27">
        <f>('исходные данные'!R71)^(1/4)</f>
        <v>4.9014751288210388</v>
      </c>
      <c r="S71" s="27">
        <f>('исходные данные'!S71)^(1/4)</f>
        <v>4.6174686384201236</v>
      </c>
      <c r="T71" s="27">
        <f>('исходные данные'!T71)^(1/4)</f>
        <v>4.6895094874823764</v>
      </c>
      <c r="U71" s="27">
        <f>('исходные данные'!U71)^(1/4)</f>
        <v>4.5495492704509708</v>
      </c>
      <c r="V71" s="27">
        <f>('исходные данные'!V71)^(1/4)</f>
        <v>5.4636058875454721</v>
      </c>
      <c r="W71" s="27">
        <f>('исходные данные'!W71)^(1/4)</f>
        <v>5.2351625746019206</v>
      </c>
      <c r="X71" s="27">
        <f>('исходные данные'!X71)^(1/4)</f>
        <v>4.1725921680583484</v>
      </c>
      <c r="Y71" s="27">
        <f>('исходные данные'!Y71)^(1/4)</f>
        <v>4.4910633992713453</v>
      </c>
      <c r="Z71" s="27">
        <f>('исходные данные'!Z71)^(1/4)</f>
        <v>3.8328919865178728</v>
      </c>
      <c r="AA71" s="27">
        <f>('исходные данные'!AA71)^(1/4)</f>
        <v>0</v>
      </c>
      <c r="AB71" s="27">
        <f>('исходные данные'!AB71)^(1/4)</f>
        <v>1.9782070933857754</v>
      </c>
      <c r="AC71" s="27">
        <f>('исходные данные'!AC71)^(1/4)</f>
        <v>3.2214687723607822</v>
      </c>
      <c r="AD71" s="27">
        <f>('исходные данные'!AD71)^(1/4)</f>
        <v>3.1326117442603185</v>
      </c>
      <c r="AE71" s="27">
        <f>('исходные данные'!AE71)^(1/2)</f>
        <v>16.15549442140351</v>
      </c>
      <c r="AF71" s="27">
        <f>('исходные данные'!AF71)^(1/4)</f>
        <v>3.8336586254776353</v>
      </c>
      <c r="AG71" s="27">
        <f>('исходные данные'!AG71)^(1/4)</f>
        <v>1.6329224771604762</v>
      </c>
      <c r="AH71" s="27">
        <f>('исходные данные'!AH71)^(1/4)</f>
        <v>3.0057714296711224</v>
      </c>
      <c r="AI71" s="27">
        <f>'исходные данные'!AI71</f>
        <v>3075</v>
      </c>
    </row>
    <row r="72" spans="1:35" x14ac:dyDescent="0.25">
      <c r="A72" s="13" t="s">
        <v>71</v>
      </c>
      <c r="B72" s="27">
        <f>('исходные данные'!B72)^(1/4)</f>
        <v>6.9749386202226793</v>
      </c>
      <c r="C72" s="27">
        <f>('исходные данные'!C72)^(1/4)</f>
        <v>7.3170830863619587</v>
      </c>
      <c r="D72" s="27">
        <f>('исходные данные'!D72)^(1/4)</f>
        <v>2.0932702787842112</v>
      </c>
      <c r="E72" s="27">
        <f>'исходные данные'!E72</f>
        <v>22.1</v>
      </c>
      <c r="F72" s="27">
        <f>'исходные данные'!F72</f>
        <v>77</v>
      </c>
      <c r="G72" s="27">
        <f>'исходные данные'!G72</f>
        <v>23</v>
      </c>
      <c r="H72" s="27">
        <f>('исходные данные'!H72)^(1/4)</f>
        <v>3.302833952022977</v>
      </c>
      <c r="I72" s="27">
        <f>('исходные данные'!I72)^(1/4)</f>
        <v>3.9647717144086991</v>
      </c>
      <c r="J72" s="27">
        <f>('исходные данные'!J72)^(1/4)</f>
        <v>1.8612097182041991</v>
      </c>
      <c r="K72" s="27">
        <f>('исходные данные'!K72)^(1/4)</f>
        <v>4.5910522532298401</v>
      </c>
      <c r="L72" s="27">
        <f>('исходные данные'!L72)^(1/4)</f>
        <v>4.3828498391227759</v>
      </c>
      <c r="M72" s="27">
        <f>('исходные данные'!M72)^(1/4)</f>
        <v>3.1857325005549697</v>
      </c>
      <c r="N72" s="27">
        <f>('исходные данные'!N72)^(1/4)</f>
        <v>1.4142135623730949</v>
      </c>
      <c r="O72" s="27">
        <f>('исходные данные'!O72)^(1/4)</f>
        <v>4.890213361430904</v>
      </c>
      <c r="P72" s="27">
        <f>('исходные данные'!P72)^(1/4)</f>
        <v>10.237966442147208</v>
      </c>
      <c r="Q72" s="27">
        <f>('исходные данные'!Q72)^(1/4)</f>
        <v>7.3246319450132997</v>
      </c>
      <c r="R72" s="27">
        <f>('исходные данные'!R72)^(1/4)</f>
        <v>6.3335654610541114</v>
      </c>
      <c r="S72" s="27">
        <f>('исходные данные'!S72)^(1/4)</f>
        <v>5.6141888614023134</v>
      </c>
      <c r="T72" s="27">
        <f>('исходные данные'!T72)^(1/4)</f>
        <v>4.7496114875220465</v>
      </c>
      <c r="U72" s="27">
        <f>('исходные данные'!U72)^(1/4)</f>
        <v>4.3209456121381589</v>
      </c>
      <c r="V72" s="27">
        <f>('исходные данные'!V72)^(1/4)</f>
        <v>5.4432089624230358</v>
      </c>
      <c r="W72" s="27">
        <f>('исходные данные'!W72)^(1/4)</f>
        <v>5.4036235483759505</v>
      </c>
      <c r="X72" s="27">
        <f>('исходные данные'!X72)^(1/4)</f>
        <v>4.464007111551588</v>
      </c>
      <c r="Y72" s="27">
        <f>('исходные данные'!Y72)^(1/4)</f>
        <v>4.8691321302982589</v>
      </c>
      <c r="Z72" s="27">
        <f>('исходные данные'!Z72)^(1/4)</f>
        <v>4.3148152921575811</v>
      </c>
      <c r="AA72" s="27">
        <f>('исходные данные'!AA72)^(1/4)</f>
        <v>0</v>
      </c>
      <c r="AB72" s="27">
        <f>('исходные данные'!AB72)^(1/4)</f>
        <v>2.3033728908445394</v>
      </c>
      <c r="AC72" s="27">
        <f>('исходные данные'!AC72)^(1/4)</f>
        <v>8.911211878349679</v>
      </c>
      <c r="AD72" s="27">
        <f>('исходные данные'!AD72)^(1/4)</f>
        <v>3.9755581344138684</v>
      </c>
      <c r="AE72" s="27">
        <f>('исходные данные'!AE72)^(1/2)</f>
        <v>17.832554500127006</v>
      </c>
      <c r="AF72" s="27">
        <f>('исходные данные'!AF72)^(1/4)</f>
        <v>4.9939891696598471</v>
      </c>
      <c r="AG72" s="27">
        <f>('исходные данные'!AG72)^(1/4)</f>
        <v>1.5489343090005292</v>
      </c>
      <c r="AH72" s="27">
        <f>('исходные данные'!AH72)^(1/4)</f>
        <v>2.2300960695124492</v>
      </c>
      <c r="AI72" s="27">
        <f>'исходные данные'!AI72</f>
        <v>2176</v>
      </c>
    </row>
    <row r="73" spans="1:35" x14ac:dyDescent="0.25">
      <c r="A73" s="13" t="s">
        <v>72</v>
      </c>
      <c r="B73" s="27">
        <f>('исходные данные'!B73)^(1/4)</f>
        <v>5.2759102983590314</v>
      </c>
      <c r="C73" s="27">
        <f>('исходные данные'!C73)^(1/4)</f>
        <v>7.0085847776586121</v>
      </c>
      <c r="D73" s="27">
        <f>('исходные данные'!D73)^(1/4)</f>
        <v>2.1432390513291653</v>
      </c>
      <c r="E73" s="27">
        <f>'исходные данные'!E73</f>
        <v>22</v>
      </c>
      <c r="F73" s="27">
        <f>'исходные данные'!F73</f>
        <v>79</v>
      </c>
      <c r="G73" s="27">
        <f>'исходные данные'!G73</f>
        <v>21</v>
      </c>
      <c r="H73" s="27">
        <f>('исходные данные'!H73)^(1/4)</f>
        <v>3.1054227990714818</v>
      </c>
      <c r="I73" s="27">
        <f>('исходные данные'!I73)^(1/4)</f>
        <v>3.4861424070074181</v>
      </c>
      <c r="J73" s="27">
        <f>('исходные данные'!J73)^(1/4)</f>
        <v>2.340347319320716</v>
      </c>
      <c r="K73" s="27">
        <f>('исходные данные'!K73)^(1/4)</f>
        <v>4.4103567595687885</v>
      </c>
      <c r="L73" s="27">
        <f>('исходные данные'!L73)^(1/4)</f>
        <v>3.8247534349716963</v>
      </c>
      <c r="M73" s="27">
        <f>('исходные данные'!M73)^(1/4)</f>
        <v>2.871621711025901</v>
      </c>
      <c r="N73" s="27">
        <f>('исходные данные'!N73)^(1/4)</f>
        <v>1.3049669101523762</v>
      </c>
      <c r="O73" s="27">
        <f>('исходные данные'!O73)^(1/4)</f>
        <v>4.9193992515139824</v>
      </c>
      <c r="P73" s="27">
        <f>('исходные данные'!P73)^(1/4)</f>
        <v>9.5033532910407104</v>
      </c>
      <c r="Q73" s="27">
        <f>('исходные данные'!Q73)^(1/4)</f>
        <v>5.5307440293395027</v>
      </c>
      <c r="R73" s="27">
        <f>('исходные данные'!R73)^(1/4)</f>
        <v>6.0397566058170939</v>
      </c>
      <c r="S73" s="27">
        <f>('исходные данные'!S73)^(1/4)</f>
        <v>5.0914150144654613</v>
      </c>
      <c r="T73" s="27">
        <f>('исходные данные'!T73)^(1/4)</f>
        <v>4.6085002201989225</v>
      </c>
      <c r="U73" s="27">
        <f>('исходные данные'!U73)^(1/4)</f>
        <v>4.1071500460862502</v>
      </c>
      <c r="V73" s="27">
        <f>('исходные данные'!V73)^(1/4)</f>
        <v>5.836121209790992</v>
      </c>
      <c r="W73" s="27">
        <f>('исходные данные'!W73)^(1/4)</f>
        <v>5.2964240517129264</v>
      </c>
      <c r="X73" s="27">
        <f>('исходные данные'!X73)^(1/4)</f>
        <v>4.26252750324287</v>
      </c>
      <c r="Y73" s="27">
        <f>('исходные данные'!Y73)^(1/4)</f>
        <v>4.8158243115715544</v>
      </c>
      <c r="Z73" s="27">
        <f>('исходные данные'!Z73)^(1/4)</f>
        <v>4.2877923266551319</v>
      </c>
      <c r="AA73" s="27">
        <f>('исходные данные'!AA73)^(1/4)</f>
        <v>0</v>
      </c>
      <c r="AB73" s="27">
        <f>('исходные данные'!AB73)^(1/4)</f>
        <v>2.3049739020015179</v>
      </c>
      <c r="AC73" s="27">
        <f>('исходные данные'!AC73)^(1/4)</f>
        <v>8.7815799358241122</v>
      </c>
      <c r="AD73" s="27">
        <f>('исходные данные'!AD73)^(1/4)</f>
        <v>3.97356726888182</v>
      </c>
      <c r="AE73" s="27">
        <f>('исходные данные'!AE73)^(1/2)</f>
        <v>15.459624833740307</v>
      </c>
      <c r="AF73" s="27">
        <f>('исходные данные'!AF73)^(1/4)</f>
        <v>4.4998285224346706</v>
      </c>
      <c r="AG73" s="27">
        <f>('исходные данные'!AG73)^(1/4)</f>
        <v>1.4902406624261639</v>
      </c>
      <c r="AH73" s="27">
        <f>('исходные данные'!AH73)^(1/4)</f>
        <v>2.3829480153543634</v>
      </c>
      <c r="AI73" s="27">
        <f>'исходные данные'!AI73</f>
        <v>2219</v>
      </c>
    </row>
    <row r="74" spans="1:35" x14ac:dyDescent="0.25">
      <c r="A74" s="13" t="s">
        <v>73</v>
      </c>
      <c r="B74" s="27">
        <f>('исходные данные'!B74)^(1/4)</f>
        <v>3.12772084449947</v>
      </c>
      <c r="C74" s="27">
        <f>('исходные данные'!C74)^(1/4)</f>
        <v>7.2201527140505641</v>
      </c>
      <c r="D74" s="27">
        <f>('исходные данные'!D74)^(1/4)</f>
        <v>2.0959905837807953</v>
      </c>
      <c r="E74" s="27">
        <f>'исходные данные'!E74</f>
        <v>24.6</v>
      </c>
      <c r="F74" s="27">
        <f>'исходные данные'!F74</f>
        <v>85.8</v>
      </c>
      <c r="G74" s="27">
        <f>'исходные данные'!G74</f>
        <v>14.2</v>
      </c>
      <c r="H74" s="27">
        <f>('исходные данные'!H74)^(1/4)</f>
        <v>3.2458671804084558</v>
      </c>
      <c r="I74" s="27">
        <f>('исходные данные'!I74)^(1/4)</f>
        <v>4.2128659306105209</v>
      </c>
      <c r="J74" s="27">
        <f>('исходные данные'!J74)^(1/4)</f>
        <v>3.6319286829827648</v>
      </c>
      <c r="K74" s="27">
        <f>('исходные данные'!K74)^(1/4)</f>
        <v>4.4883816941837633</v>
      </c>
      <c r="L74" s="27">
        <f>('исходные данные'!L74)^(1/4)</f>
        <v>3.755893499510587</v>
      </c>
      <c r="M74" s="27">
        <f>('исходные данные'!M74)^(1/4)</f>
        <v>2.9525917237371893</v>
      </c>
      <c r="N74" s="27">
        <f>('исходные данные'!N74)^(1/4)</f>
        <v>1.3049669101523762</v>
      </c>
      <c r="O74" s="27">
        <f>('исходные данные'!O74)^(1/4)</f>
        <v>5.2562344047789118</v>
      </c>
      <c r="P74" s="27">
        <f>('исходные данные'!P74)^(1/4)</f>
        <v>6.5151666093735665</v>
      </c>
      <c r="Q74" s="27">
        <f>('исходные данные'!Q74)^(1/4)</f>
        <v>5.6026072528116861</v>
      </c>
      <c r="R74" s="27">
        <f>('исходные данные'!R74)^(1/4)</f>
        <v>5.3506541105966381</v>
      </c>
      <c r="S74" s="27">
        <f>('исходные данные'!S74)^(1/4)</f>
        <v>4.6322243950060038</v>
      </c>
      <c r="T74" s="27">
        <f>('исходные данные'!T74)^(1/4)</f>
        <v>4.5026123543374199</v>
      </c>
      <c r="U74" s="27">
        <f>('исходные данные'!U74)^(1/4)</f>
        <v>4.2226700983251044</v>
      </c>
      <c r="V74" s="27">
        <f>('исходные данные'!V74)^(1/4)</f>
        <v>4.9801832685329437</v>
      </c>
      <c r="W74" s="27">
        <f>('исходные данные'!W74)^(1/4)</f>
        <v>4.9790477576360459</v>
      </c>
      <c r="X74" s="27">
        <f>('исходные данные'!X74)^(1/4)</f>
        <v>4.1604594725266821</v>
      </c>
      <c r="Y74" s="27">
        <f>('исходные данные'!Y74)^(1/4)</f>
        <v>4.6062442490728603</v>
      </c>
      <c r="Z74" s="27">
        <f>('исходные данные'!Z74)^(1/4)</f>
        <v>3.7030164471636384</v>
      </c>
      <c r="AA74" s="27">
        <f>('исходные данные'!AA74)^(1/4)</f>
        <v>0</v>
      </c>
      <c r="AB74" s="27">
        <f>('исходные данные'!AB74)^(1/4)</f>
        <v>2.0916041988898981</v>
      </c>
      <c r="AC74" s="27">
        <f>('исходные данные'!AC74)^(1/4)</f>
        <v>9.6739472424078592</v>
      </c>
      <c r="AD74" s="27">
        <f>('исходные данные'!AD74)^(1/4)</f>
        <v>6.3130607656243694</v>
      </c>
      <c r="AE74" s="27">
        <f>('исходные данные'!AE74)^(1/2)</f>
        <v>13.892443989449804</v>
      </c>
      <c r="AF74" s="27">
        <f>('исходные данные'!AF74)^(1/4)</f>
        <v>4.7428307748014777</v>
      </c>
      <c r="AG74" s="27">
        <f>('исходные данные'!AG74)^(1/4)</f>
        <v>1.8011302688736661</v>
      </c>
      <c r="AH74" s="27">
        <f>('исходные данные'!AH74)^(1/4)</f>
        <v>2.2796996445431539</v>
      </c>
      <c r="AI74" s="27">
        <f>'исходные данные'!AI74</f>
        <v>2304</v>
      </c>
    </row>
    <row r="75" spans="1:35" x14ac:dyDescent="0.25">
      <c r="A75" s="13" t="s">
        <v>74</v>
      </c>
      <c r="B75" s="27">
        <f>('исходные данные'!B75)^(1/4)</f>
        <v>3.6515978202187913</v>
      </c>
      <c r="C75" s="27">
        <f>('исходные данные'!C75)^(1/4)</f>
        <v>7.2495955830391514</v>
      </c>
      <c r="D75" s="27">
        <f>('исходные данные'!D75)^(1/4)</f>
        <v>2.0540215729017546</v>
      </c>
      <c r="E75" s="27">
        <f>'исходные данные'!E75</f>
        <v>24.3</v>
      </c>
      <c r="F75" s="27">
        <f>'исходные данные'!F75</f>
        <v>78.7</v>
      </c>
      <c r="G75" s="27">
        <f>'исходные данные'!G75</f>
        <v>21.3</v>
      </c>
      <c r="H75" s="27">
        <f>('исходные данные'!H75)^(1/4)</f>
        <v>3.3766483753851806</v>
      </c>
      <c r="I75" s="27">
        <f>('исходные данные'!I75)^(1/4)</f>
        <v>3.6443883125577043</v>
      </c>
      <c r="J75" s="27">
        <f>('исходные данные'!J75)^(1/4)</f>
        <v>3.23114631499574</v>
      </c>
      <c r="K75" s="27">
        <f>('исходные данные'!K75)^(1/4)</f>
        <v>4.74087056458501</v>
      </c>
      <c r="L75" s="27">
        <f>('исходные данные'!L75)^(1/4)</f>
        <v>4.7844588288038592</v>
      </c>
      <c r="M75" s="27">
        <f>('исходные данные'!M75)^(1/4)</f>
        <v>3.7792667089113592</v>
      </c>
      <c r="N75" s="27">
        <f>('исходные данные'!N75)^(1/4)</f>
        <v>1.778279410038923</v>
      </c>
      <c r="O75" s="27">
        <f>('исходные данные'!O75)^(1/4)</f>
        <v>4.8404920608496047</v>
      </c>
      <c r="P75" s="27">
        <f>('исходные данные'!P75)^(1/4)</f>
        <v>7.3147187115204622</v>
      </c>
      <c r="Q75" s="27">
        <f>('исходные данные'!Q75)^(1/4)</f>
        <v>5.2573585010250783</v>
      </c>
      <c r="R75" s="27">
        <f>('исходные данные'!R75)^(1/4)</f>
        <v>5.447515404254939</v>
      </c>
      <c r="S75" s="27">
        <f>('исходные данные'!S75)^(1/4)</f>
        <v>4.7404508153641647</v>
      </c>
      <c r="T75" s="27">
        <f>('исходные данные'!T75)^(1/4)</f>
        <v>5.0155716634255052</v>
      </c>
      <c r="U75" s="27">
        <f>('исходные данные'!U75)^(1/4)</f>
        <v>4.3918064069084375</v>
      </c>
      <c r="V75" s="27">
        <f>('исходные данные'!V75)^(1/4)</f>
        <v>5.9381198652748699</v>
      </c>
      <c r="W75" s="27">
        <f>('исходные данные'!W75)^(1/4)</f>
        <v>6.23057857324683</v>
      </c>
      <c r="X75" s="27">
        <f>('исходные данные'!X75)^(1/4)</f>
        <v>4.4784033474123861</v>
      </c>
      <c r="Y75" s="27">
        <f>('исходные данные'!Y75)^(1/4)</f>
        <v>4.8626031380368673</v>
      </c>
      <c r="Z75" s="27">
        <f>('исходные данные'!Z75)^(1/4)</f>
        <v>3.8832799371739397</v>
      </c>
      <c r="AA75" s="27">
        <f>('исходные данные'!AA75)^(1/4)</f>
        <v>0</v>
      </c>
      <c r="AB75" s="27">
        <f>('исходные данные'!AB75)^(1/4)</f>
        <v>2.6911108315406924</v>
      </c>
      <c r="AC75" s="27">
        <f>('исходные данные'!AC75)^(1/4)</f>
        <v>5.5715264656918846</v>
      </c>
      <c r="AD75" s="27">
        <f>('исходные данные'!AD75)^(1/4)</f>
        <v>5.5196353962402878</v>
      </c>
      <c r="AE75" s="27">
        <f>('исходные данные'!AE75)^(1/2)</f>
        <v>18.110770276274835</v>
      </c>
      <c r="AF75" s="27">
        <f>('исходные данные'!AF75)^(1/4)</f>
        <v>3.8336586254776353</v>
      </c>
      <c r="AG75" s="27">
        <f>('исходные данные'!AG75)^(1/4)</f>
        <v>1.8138610574396914</v>
      </c>
      <c r="AH75" s="27">
        <f>('исходные данные'!AH75)^(1/4)</f>
        <v>2.6484457655559703</v>
      </c>
      <c r="AI75" s="27">
        <f>'исходные данные'!AI75</f>
        <v>1934</v>
      </c>
    </row>
    <row r="76" spans="1:35" x14ac:dyDescent="0.25">
      <c r="A76" s="13" t="s">
        <v>75</v>
      </c>
      <c r="B76" s="27">
        <f>('исходные данные'!B76)^(1/4)</f>
        <v>3.446527542370625</v>
      </c>
      <c r="C76" s="27">
        <f>('исходные данные'!C76)^(1/4)</f>
        <v>6.6693577451332189</v>
      </c>
      <c r="D76" s="27">
        <f>('исходные данные'!D76)^(1/4)</f>
        <v>2.082281603850872</v>
      </c>
      <c r="E76" s="27">
        <f>'исходные данные'!E76</f>
        <v>23.8</v>
      </c>
      <c r="F76" s="27">
        <f>'исходные данные'!F76</f>
        <v>72.400000000000006</v>
      </c>
      <c r="G76" s="27">
        <f>'исходные данные'!G76</f>
        <v>27.6</v>
      </c>
      <c r="H76" s="27">
        <f>('исходные данные'!H76)^(1/4)</f>
        <v>3.8643478781119174</v>
      </c>
      <c r="I76" s="27">
        <f>('исходные данные'!I76)^(1/4)</f>
        <v>4.1259560287202923</v>
      </c>
      <c r="J76" s="27">
        <f>('исходные данные'!J76)^(1/4)</f>
        <v>3.1463462836457889</v>
      </c>
      <c r="K76" s="27">
        <f>('исходные данные'!K76)^(1/4)</f>
        <v>4.1352358382196943</v>
      </c>
      <c r="L76" s="27">
        <f>('исходные данные'!L76)^(1/4)</f>
        <v>3.8067540958393198</v>
      </c>
      <c r="M76" s="27">
        <f>('исходные данные'!M76)^(1/4)</f>
        <v>3.4274392955194308</v>
      </c>
      <c r="N76" s="27">
        <f>('исходные данные'!N76)^(1/4)</f>
        <v>1.4315691227432645</v>
      </c>
      <c r="O76" s="27">
        <f>('исходные данные'!O76)^(1/4)</f>
        <v>4.5581412750075101</v>
      </c>
      <c r="P76" s="27">
        <f>('исходные данные'!P76)^(1/4)</f>
        <v>8.6865247086187143</v>
      </c>
      <c r="Q76" s="27">
        <f>('исходные данные'!Q76)^(1/4)</f>
        <v>6.3605159144967036</v>
      </c>
      <c r="R76" s="27">
        <f>('исходные данные'!R76)^(1/4)</f>
        <v>5.0863267201483673</v>
      </c>
      <c r="S76" s="27">
        <f>('исходные данные'!S76)^(1/4)</f>
        <v>4.3882751271392388</v>
      </c>
      <c r="T76" s="27">
        <f>('исходные данные'!T76)^(1/4)</f>
        <v>4.7935766045479324</v>
      </c>
      <c r="U76" s="27">
        <f>('исходные данные'!U76)^(1/4)</f>
        <v>4.1794887796282199</v>
      </c>
      <c r="V76" s="27">
        <f>('исходные данные'!V76)^(1/4)</f>
        <v>5.1638760358586584</v>
      </c>
      <c r="W76" s="27">
        <f>('исходные данные'!W76)^(1/4)</f>
        <v>5.2650052195343822</v>
      </c>
      <c r="X76" s="27">
        <f>('исходные данные'!X76)^(1/4)</f>
        <v>4.1611112869321554</v>
      </c>
      <c r="Y76" s="27">
        <f>('исходные данные'!Y76)^(1/4)</f>
        <v>4.4231485320209432</v>
      </c>
      <c r="Z76" s="27">
        <f>('исходные данные'!Z76)^(1/4)</f>
        <v>4.0342115787922141</v>
      </c>
      <c r="AA76" s="27">
        <f>('исходные данные'!AA76)^(1/4)</f>
        <v>0</v>
      </c>
      <c r="AB76" s="27">
        <f>('исходные данные'!AB76)^(1/4)</f>
        <v>2.2490143770648121</v>
      </c>
      <c r="AC76" s="27">
        <f>('исходные данные'!AC76)^(1/4)</f>
        <v>4.1617914502878168</v>
      </c>
      <c r="AD76" s="27">
        <f>('исходные данные'!AD76)^(1/4)</f>
        <v>4.7058449673853744</v>
      </c>
      <c r="AE76" s="27">
        <f>('исходные данные'!AE76)^(1/2)</f>
        <v>18.761663039293719</v>
      </c>
      <c r="AF76" s="27">
        <f>('исходные данные'!AF76)^(1/4)</f>
        <v>4.6536445747078403</v>
      </c>
      <c r="AG76" s="27">
        <f>('исходные данные'!AG76)^(1/4)</f>
        <v>1.9700173561056569</v>
      </c>
      <c r="AH76" s="27">
        <f>('исходные данные'!AH76)^(1/4)</f>
        <v>2.3003473953303564</v>
      </c>
      <c r="AI76" s="27">
        <f>'исходные данные'!AI76</f>
        <v>1554</v>
      </c>
    </row>
    <row r="77" spans="1:35" x14ac:dyDescent="0.25">
      <c r="A77" s="13" t="s">
        <v>76</v>
      </c>
      <c r="B77" s="27">
        <f>('исходные данные'!B77)^(1/4)</f>
        <v>4.2108583694350488</v>
      </c>
      <c r="C77" s="27">
        <f>('исходные данные'!C77)^(1/4)</f>
        <v>5.7284056144087678</v>
      </c>
      <c r="D77" s="27">
        <f>('исходные данные'!D77)^(1/4)</f>
        <v>2.0739244522212745</v>
      </c>
      <c r="E77" s="27">
        <f>'исходные данные'!E77</f>
        <v>22</v>
      </c>
      <c r="F77" s="27">
        <f>'исходные данные'!F77</f>
        <v>72.2</v>
      </c>
      <c r="G77" s="27">
        <f>'исходные данные'!G77</f>
        <v>27.8</v>
      </c>
      <c r="H77" s="27">
        <f>('исходные данные'!H77)^(1/4)</f>
        <v>3.2958732516891813</v>
      </c>
      <c r="I77" s="27">
        <f>('исходные данные'!I77)^(1/4)</f>
        <v>3.1725053368070011</v>
      </c>
      <c r="J77" s="27">
        <f>('исходные данные'!J77)^(1/4)</f>
        <v>2.2133638394006434</v>
      </c>
      <c r="K77" s="27">
        <f>('исходные данные'!K77)^(1/4)</f>
        <v>3.655739378446726</v>
      </c>
      <c r="L77" s="27">
        <f>('исходные данные'!L77)^(1/4)</f>
        <v>4.4832746115135294</v>
      </c>
      <c r="M77" s="27">
        <f>('исходные данные'!M77)^(1/4)</f>
        <v>3.3959626904120714</v>
      </c>
      <c r="N77" s="27">
        <f>('исходные данные'!N77)^(1/4)</f>
        <v>1.5100830606950983</v>
      </c>
      <c r="O77" s="27">
        <f>('исходные данные'!O77)^(1/4)</f>
        <v>4.9963261065814688</v>
      </c>
      <c r="P77" s="27">
        <f>('исходные данные'!P77)^(1/4)</f>
        <v>10.325782859083748</v>
      </c>
      <c r="Q77" s="27">
        <f>('исходные данные'!Q77)^(1/4)</f>
        <v>5.1280617767287495</v>
      </c>
      <c r="R77" s="27">
        <f>('исходные данные'!R77)^(1/4)</f>
        <v>5.6530715735058541</v>
      </c>
      <c r="S77" s="27">
        <f>('исходные данные'!S77)^(1/4)</f>
        <v>4.9995431346649459</v>
      </c>
      <c r="T77" s="27">
        <f>('исходные данные'!T77)^(1/4)</f>
        <v>4.702547673868021</v>
      </c>
      <c r="U77" s="27">
        <f>('исходные данные'!U77)^(1/4)</f>
        <v>4.510952492096763</v>
      </c>
      <c r="V77" s="27">
        <f>('исходные данные'!V77)^(1/4)</f>
        <v>5.941183590889251</v>
      </c>
      <c r="W77" s="27">
        <f>('исходные данные'!W77)^(1/4)</f>
        <v>6.007264017554971</v>
      </c>
      <c r="X77" s="27">
        <f>('исходные данные'!X77)^(1/4)</f>
        <v>4.5293268796806538</v>
      </c>
      <c r="Y77" s="27">
        <f>('исходные данные'!Y77)^(1/4)</f>
        <v>4.8934959612924223</v>
      </c>
      <c r="Z77" s="27">
        <f>('исходные данные'!Z77)^(1/4)</f>
        <v>4.2104368674522004</v>
      </c>
      <c r="AA77" s="27">
        <f>('исходные данные'!AA77)^(1/4)</f>
        <v>0</v>
      </c>
      <c r="AB77" s="27">
        <f>('исходные данные'!AB77)^(1/4)</f>
        <v>2.4090407500543844</v>
      </c>
      <c r="AC77" s="27">
        <f>('исходные данные'!AC77)^(1/4)</f>
        <v>3.883270245156194</v>
      </c>
      <c r="AD77" s="27">
        <f>('исходные данные'!AD77)^(1/4)</f>
        <v>3.0156183504402083</v>
      </c>
      <c r="AE77" s="27">
        <f>('исходные данные'!AE77)^(1/2)</f>
        <v>17.888543819998318</v>
      </c>
      <c r="AF77" s="27">
        <f>('исходные данные'!AF77)^(1/4)</f>
        <v>4.409333520524795</v>
      </c>
      <c r="AG77" s="27">
        <f>('исходные данные'!AG77)^(1/4)</f>
        <v>1.6907792382590661</v>
      </c>
      <c r="AH77" s="27">
        <f>('исходные данные'!AH77)^(1/4)</f>
        <v>2.6194989464532008</v>
      </c>
      <c r="AI77" s="27">
        <f>'исходные данные'!AI77</f>
        <v>2148</v>
      </c>
    </row>
    <row r="78" spans="1:35" ht="22.5" x14ac:dyDescent="0.25">
      <c r="A78" s="13" t="s">
        <v>77</v>
      </c>
      <c r="B78" s="27">
        <f>('исходные данные'!B78)^(1/4)</f>
        <v>7.4517965323901629</v>
      </c>
      <c r="C78" s="27">
        <f>('исходные данные'!C78)^(1/4)</f>
        <v>5.5658804480689694</v>
      </c>
      <c r="D78" s="27">
        <f>('исходные данные'!D78)^(1/4)</f>
        <v>2.2293293735820354</v>
      </c>
      <c r="E78" s="27">
        <f>'исходные данные'!E78</f>
        <v>15.8</v>
      </c>
      <c r="F78" s="27">
        <f>'исходные данные'!F78</f>
        <v>65.400000000000006</v>
      </c>
      <c r="G78" s="27">
        <f>'исходные данные'!G78</f>
        <v>34.6</v>
      </c>
      <c r="H78" s="27">
        <f>('исходные данные'!H78)^(1/4)</f>
        <v>3.2458671804084558</v>
      </c>
      <c r="I78" s="27">
        <f>('исходные данные'!I78)^(1/4)</f>
        <v>3.1112499147873107</v>
      </c>
      <c r="J78" s="27">
        <f>('исходные данные'!J78)^(1/4)</f>
        <v>1.3961944237683348</v>
      </c>
      <c r="K78" s="27">
        <f>('исходные данные'!K78)^(1/4)</f>
        <v>3.5920292511939338</v>
      </c>
      <c r="L78" s="27">
        <f>('исходные данные'!L78)^(1/4)</f>
        <v>3.0000000000000004</v>
      </c>
      <c r="M78" s="27">
        <f>('исходные данные'!M78)^(1/4)</f>
        <v>2.0305431848689306</v>
      </c>
      <c r="N78" s="27">
        <f>('исходные данные'!N78)^(1/4)</f>
        <v>0.91469121922869445</v>
      </c>
      <c r="O78" s="27">
        <f>('исходные данные'!O78)^(1/4)</f>
        <v>4.3354931171939359</v>
      </c>
      <c r="P78" s="27">
        <f>('исходные данные'!P78)^(1/4)</f>
        <v>9.459211393331902</v>
      </c>
      <c r="Q78" s="27">
        <f>('исходные данные'!Q78)^(1/4)</f>
        <v>4.9623160913377307</v>
      </c>
      <c r="R78" s="27">
        <f>('исходные данные'!R78)^(1/4)</f>
        <v>5.7344145045704016</v>
      </c>
      <c r="S78" s="27">
        <f>('исходные данные'!S78)^(1/4)</f>
        <v>6.0120191945831403</v>
      </c>
      <c r="T78" s="27">
        <f>('исходные данные'!T78)^(1/4)</f>
        <v>5.4613433820462705</v>
      </c>
      <c r="U78" s="27">
        <f>('исходные данные'!U78)^(1/4)</f>
        <v>5.8044452855941202</v>
      </c>
      <c r="V78" s="27">
        <f>('исходные данные'!V78)^(1/4)</f>
        <v>5.9466632682151648</v>
      </c>
      <c r="W78" s="27">
        <f>('исходные данные'!W78)^(1/4)</f>
        <v>5.5383456909947091</v>
      </c>
      <c r="X78" s="27">
        <f>('исходные данные'!X78)^(1/4)</f>
        <v>4.8812753609721096</v>
      </c>
      <c r="Y78" s="27">
        <f>('исходные данные'!Y78)^(1/4)</f>
        <v>5.486581990799106</v>
      </c>
      <c r="Z78" s="27">
        <f>('исходные данные'!Z78)^(1/4)</f>
        <v>5.0225295354524588</v>
      </c>
      <c r="AA78" s="27">
        <f>('исходные данные'!AA78)^(1/4)</f>
        <v>0</v>
      </c>
      <c r="AB78" s="27">
        <f>('исходные данные'!AB78)^(1/4)</f>
        <v>2.3068560760024779</v>
      </c>
      <c r="AC78" s="27">
        <f>('исходные данные'!AC78)^(1/4)</f>
        <v>7.8270917899687431</v>
      </c>
      <c r="AD78" s="27">
        <f>('исходные данные'!AD78)^(1/4)</f>
        <v>2.3858121863011519</v>
      </c>
      <c r="AE78" s="27">
        <f>('исходные данные'!AE78)^(1/2)</f>
        <v>14.491376746189438</v>
      </c>
      <c r="AF78" s="27">
        <f>('исходные данные'!AF78)^(1/4)</f>
        <v>4.8048717736512376</v>
      </c>
      <c r="AG78" s="27">
        <f>('исходные данные'!AG78)^(1/4)</f>
        <v>1.9473136041872154</v>
      </c>
      <c r="AH78" s="27">
        <f>('исходные данные'!AH78)^(1/4)</f>
        <v>1.8230248666600271</v>
      </c>
      <c r="AI78" s="27">
        <f>'исходные данные'!AI78</f>
        <v>1236</v>
      </c>
    </row>
    <row r="79" spans="1:35" x14ac:dyDescent="0.25">
      <c r="A79" s="13" t="s">
        <v>78</v>
      </c>
      <c r="B79" s="27">
        <f>('исходные данные'!B79)^(1/4)</f>
        <v>4.6419415849949566</v>
      </c>
      <c r="C79" s="27">
        <f>('исходные данные'!C79)^(1/4)</f>
        <v>4.2165390229302275</v>
      </c>
      <c r="D79" s="27">
        <f>('исходные данные'!D79)^(1/4)</f>
        <v>2.0682963828333425</v>
      </c>
      <c r="E79" s="27">
        <f>'исходные данные'!E79</f>
        <v>19.8</v>
      </c>
      <c r="F79" s="27">
        <f>'исходные данные'!F79</f>
        <v>77.8</v>
      </c>
      <c r="G79" s="27">
        <f>'исходные данные'!G79</f>
        <v>22.2</v>
      </c>
      <c r="H79" s="27">
        <f>('исходные данные'!H79)^(1/4)</f>
        <v>3.5894426763392011</v>
      </c>
      <c r="I79" s="27">
        <f>('исходные данные'!I79)^(1/4)</f>
        <v>2.6801705166700103</v>
      </c>
      <c r="J79" s="27">
        <f>('исходные данные'!J79)^(1/4)</f>
        <v>1.4315691227432645</v>
      </c>
      <c r="K79" s="27">
        <f>('исходные данные'!K79)^(1/4)</f>
        <v>2.9439681916351059</v>
      </c>
      <c r="L79" s="27">
        <f>('исходные данные'!L79)^(1/4)</f>
        <v>2</v>
      </c>
      <c r="M79" s="27">
        <f>('исходные данные'!M79)^(1/4)</f>
        <v>1.6265765616977856</v>
      </c>
      <c r="N79" s="27">
        <f>('исходные данные'!N79)^(1/4)</f>
        <v>0.74008280449228525</v>
      </c>
      <c r="O79" s="27">
        <f>('исходные данные'!O79)^(1/4)</f>
        <v>6.2495735844471199</v>
      </c>
      <c r="P79" s="27">
        <f>('исходные данные'!P79)^(1/4)</f>
        <v>8.0433842150479347</v>
      </c>
      <c r="Q79" s="27">
        <f>('исходные данные'!Q79)^(1/4)</f>
        <v>5.6219090924536186</v>
      </c>
      <c r="R79" s="27">
        <f>('исходные данные'!R79)^(1/4)</f>
        <v>5.5571056303797874</v>
      </c>
      <c r="S79" s="27">
        <f>('исходные данные'!S79)^(1/4)</f>
        <v>4.6724602510032591</v>
      </c>
      <c r="T79" s="27">
        <f>('исходные данные'!T79)^(1/4)</f>
        <v>5.018346122838337</v>
      </c>
      <c r="U79" s="27">
        <f>('исходные данные'!U79)^(1/4)</f>
        <v>5.3915681730872658</v>
      </c>
      <c r="V79" s="27">
        <f>('исходные данные'!V79)^(1/4)</f>
        <v>5.5241405446041814</v>
      </c>
      <c r="W79" s="27">
        <f>('исходные данные'!W79)^(1/4)</f>
        <v>5.3144737937951918</v>
      </c>
      <c r="X79" s="27">
        <f>('исходные данные'!X79)^(1/4)</f>
        <v>4.9727328675278315</v>
      </c>
      <c r="Y79" s="27">
        <f>('исходные данные'!Y79)^(1/4)</f>
        <v>5.7778726408920118</v>
      </c>
      <c r="Z79" s="27">
        <f>('исходные данные'!Z79)^(1/4)</f>
        <v>4.8845802437204373</v>
      </c>
      <c r="AA79" s="27">
        <f>('исходные данные'!AA79)^(1/4)</f>
        <v>0</v>
      </c>
      <c r="AB79" s="27">
        <f>('исходные данные'!AB79)^(1/4)</f>
        <v>2.4629077196234608</v>
      </c>
      <c r="AC79" s="27">
        <f>('исходные данные'!AC79)^(1/4)</f>
        <v>4.8532662025382098</v>
      </c>
      <c r="AD79" s="27">
        <f>('исходные данные'!AD79)^(1/4)</f>
        <v>0.56234132519034907</v>
      </c>
      <c r="AE79" s="27">
        <f>('исходные данные'!AE79)^(1/2)</f>
        <v>15.033296378372908</v>
      </c>
      <c r="AF79" s="27">
        <f>('исходные данные'!AF79)^(1/4)</f>
        <v>4.1231056256176606</v>
      </c>
      <c r="AG79" s="27">
        <f>('исходные данные'!AG79)^(1/4)</f>
        <v>2.389203719683926</v>
      </c>
      <c r="AH79" s="27">
        <f>('исходные данные'!AH79)^(1/4)</f>
        <v>2.0235448913312304</v>
      </c>
      <c r="AI79" s="27">
        <f>'исходные данные'!AI79</f>
        <v>1808</v>
      </c>
    </row>
    <row r="80" spans="1:35" x14ac:dyDescent="0.25">
      <c r="A80" s="13" t="s">
        <v>79</v>
      </c>
      <c r="B80" s="27">
        <f>('исходные данные'!B80)^(1/4)</f>
        <v>3.5823944201782782</v>
      </c>
      <c r="C80" s="27">
        <f>('исходные данные'!C80)^(1/4)</f>
        <v>6.6272454694235901</v>
      </c>
      <c r="D80" s="27">
        <f>('исходные данные'!D80)^(1/4)</f>
        <v>2.0364892021971399</v>
      </c>
      <c r="E80" s="27">
        <f>'исходные данные'!E80</f>
        <v>23.9</v>
      </c>
      <c r="F80" s="27">
        <f>'исходные данные'!F80</f>
        <v>77</v>
      </c>
      <c r="G80" s="27">
        <f>'исходные данные'!G80</f>
        <v>23</v>
      </c>
      <c r="H80" s="27">
        <f>('исходные данные'!H80)^(1/4)</f>
        <v>2.9525917237371893</v>
      </c>
      <c r="I80" s="27">
        <f>('исходные данные'!I80)^(1/4)</f>
        <v>2.807197057909939</v>
      </c>
      <c r="J80" s="27">
        <f>('исходные данные'!J80)^(1/4)</f>
        <v>3.1054227990714818</v>
      </c>
      <c r="K80" s="27">
        <f>('исходные данные'!K80)^(1/4)</f>
        <v>4.3190844025231092</v>
      </c>
      <c r="L80" s="27">
        <f>('исходные данные'!L80)^(1/4)</f>
        <v>3.8157856043757272</v>
      </c>
      <c r="M80" s="27">
        <f>('исходные данные'!M80)^(1/4)</f>
        <v>2.7596690210718942</v>
      </c>
      <c r="N80" s="27">
        <f>('исходные данные'!N80)^(1/4)</f>
        <v>0.74008280449228525</v>
      </c>
      <c r="O80" s="27">
        <f>('исходные данные'!O80)^(1/4)</f>
        <v>5.2273095702328467</v>
      </c>
      <c r="P80" s="27">
        <f>('исходные данные'!P80)^(1/4)</f>
        <v>5.2624935602933789</v>
      </c>
      <c r="Q80" s="27">
        <f>('исходные данные'!Q80)^(1/4)</f>
        <v>4.9293389333964717</v>
      </c>
      <c r="R80" s="27">
        <f>('исходные данные'!R80)^(1/4)</f>
        <v>4.6306134016563973</v>
      </c>
      <c r="S80" s="27">
        <f>('исходные данные'!S80)^(1/4)</f>
        <v>4.8832322641819479</v>
      </c>
      <c r="T80" s="27">
        <f>('исходные данные'!T80)^(1/4)</f>
        <v>5.2097964703853039</v>
      </c>
      <c r="U80" s="27">
        <f>('исходные данные'!U80)^(1/4)</f>
        <v>4.5565510993100462</v>
      </c>
      <c r="V80" s="27">
        <f>('исходные данные'!V80)^(1/4)</f>
        <v>6.2450130102446391</v>
      </c>
      <c r="W80" s="27">
        <f>('исходные данные'!W80)^(1/4)</f>
        <v>5.6555543168885372</v>
      </c>
      <c r="X80" s="27">
        <f>('исходные данные'!X80)^(1/4)</f>
        <v>4.1734673573485539</v>
      </c>
      <c r="Y80" s="27">
        <f>('исходные данные'!Y80)^(1/4)</f>
        <v>4.9443107301943421</v>
      </c>
      <c r="Z80" s="27">
        <f>('исходные данные'!Z80)^(1/4)</f>
        <v>4.2704231669224608</v>
      </c>
      <c r="AA80" s="27">
        <f>('исходные данные'!AA80)^(1/4)</f>
        <v>0</v>
      </c>
      <c r="AB80" s="27">
        <f>('исходные данные'!AB80)^(1/4)</f>
        <v>2.4619948901133699</v>
      </c>
      <c r="AC80" s="27">
        <f>('исходные данные'!AC80)^(1/4)</f>
        <v>7.2098354737695569</v>
      </c>
      <c r="AD80" s="27">
        <f>('исходные данные'!AD80)^(1/4)</f>
        <v>1.5518759343963224</v>
      </c>
      <c r="AE80" s="27">
        <f>('исходные данные'!AE80)^(1/2)</f>
        <v>16.522711641858304</v>
      </c>
      <c r="AF80" s="27">
        <f>('исходные данные'!AF80)^(1/4)</f>
        <v>4.3679267425563486</v>
      </c>
      <c r="AG80" s="27">
        <f>('исходные данные'!AG80)^(1/4)</f>
        <v>1.6324770513891491</v>
      </c>
      <c r="AH80" s="27">
        <f>('исходные данные'!AH80)^(1/4)</f>
        <v>2.4167037528845552</v>
      </c>
      <c r="AI80" s="27">
        <f>'исходные данные'!AI80</f>
        <v>2455</v>
      </c>
    </row>
    <row r="81" spans="1:35" ht="15" customHeight="1" x14ac:dyDescent="0.25">
      <c r="A81" s="13" t="s">
        <v>80</v>
      </c>
      <c r="B81" s="27">
        <f>('исходные данные'!B81)^(1/4)</f>
        <v>5.2975666192939634</v>
      </c>
      <c r="C81" s="27">
        <f>('исходные данные'!C81)^(1/4)</f>
        <v>6.0440722129385298</v>
      </c>
      <c r="D81" s="27">
        <f>('исходные данные'!D81)^(1/4)</f>
        <v>2.0597671439071177</v>
      </c>
      <c r="E81" s="27">
        <f>'исходные данные'!E81</f>
        <v>22.4</v>
      </c>
      <c r="F81" s="27">
        <f>'исходные данные'!F81</f>
        <v>82</v>
      </c>
      <c r="G81" s="27">
        <f>'исходные данные'!G81</f>
        <v>18</v>
      </c>
      <c r="H81" s="27">
        <f>('исходные данные'!H81)^(1/4)</f>
        <v>3.1934368675747402</v>
      </c>
      <c r="I81" s="27">
        <f>('исходные данные'!I81)^(1/4)</f>
        <v>3.2567778121631528</v>
      </c>
      <c r="J81" s="27">
        <f>('исходные данные'!J81)^(1/4)</f>
        <v>1.8612097182041991</v>
      </c>
      <c r="K81" s="27">
        <f>('исходные данные'!K81)^(1/4)</f>
        <v>3.9847133739477374</v>
      </c>
      <c r="L81" s="27">
        <f>('исходные данные'!L81)^(1/4)</f>
        <v>3.5565588200778455</v>
      </c>
      <c r="M81" s="27">
        <f>('исходные данные'!M81)^(1/4)</f>
        <v>2.8394115144336771</v>
      </c>
      <c r="N81" s="27">
        <f>('исходные данные'!N81)^(1/4)</f>
        <v>1.8128252384140608</v>
      </c>
      <c r="O81" s="27">
        <f>('исходные данные'!O81)^(1/4)</f>
        <v>5.7959498883591509</v>
      </c>
      <c r="P81" s="27">
        <f>('исходные данные'!P81)^(1/4)</f>
        <v>7.1166354786416193</v>
      </c>
      <c r="Q81" s="27">
        <f>('исходные данные'!Q81)^(1/4)</f>
        <v>5.5049730702637794</v>
      </c>
      <c r="R81" s="27">
        <f>('исходные данные'!R81)^(1/4)</f>
        <v>5.7708208840437401</v>
      </c>
      <c r="S81" s="27">
        <f>('исходные данные'!S81)^(1/4)</f>
        <v>4.6892200794446426</v>
      </c>
      <c r="T81" s="27">
        <f>('исходные данные'!T81)^(1/4)</f>
        <v>5.0462292269972293</v>
      </c>
      <c r="U81" s="27">
        <f>('исходные данные'!U81)^(1/4)</f>
        <v>4.8429599063660191</v>
      </c>
      <c r="V81" s="27">
        <f>('исходные данные'!V81)^(1/4)</f>
        <v>6.2773192007709335</v>
      </c>
      <c r="W81" s="27">
        <f>('исходные данные'!W81)^(1/4)</f>
        <v>5.3899293626570373</v>
      </c>
      <c r="X81" s="27">
        <f>('исходные данные'!X81)^(1/4)</f>
        <v>4.6277129093686886</v>
      </c>
      <c r="Y81" s="27">
        <f>('исходные данные'!Y81)^(1/4)</f>
        <v>5.0792068973355233</v>
      </c>
      <c r="Z81" s="27">
        <f>('исходные данные'!Z81)^(1/4)</f>
        <v>4.3555172327007083</v>
      </c>
      <c r="AA81" s="27">
        <f>('исходные данные'!AA81)^(1/4)</f>
        <v>0</v>
      </c>
      <c r="AB81" s="27">
        <f>('исходные данные'!AB81)^(1/4)</f>
        <v>2.4248246599806111</v>
      </c>
      <c r="AC81" s="27">
        <f>('исходные данные'!AC81)^(1/4)</f>
        <v>5.8142346894773036</v>
      </c>
      <c r="AD81" s="27">
        <f>('исходные данные'!AD81)^(1/4)</f>
        <v>1.2698234324738655</v>
      </c>
      <c r="AE81" s="27">
        <f>('исходные данные'!AE81)^(1/2)</f>
        <v>15.394804318340652</v>
      </c>
      <c r="AF81" s="27">
        <f>('исходные данные'!AF81)^(1/4)</f>
        <v>4.3709236065782253</v>
      </c>
      <c r="AG81" s="27">
        <f>('исходные данные'!AG81)^(1/4)</f>
        <v>1.8490621342728308</v>
      </c>
      <c r="AH81" s="27">
        <f>('исходные данные'!AH81)^(1/4)</f>
        <v>3.7598983983879664</v>
      </c>
      <c r="AI81" s="27">
        <f>'исходные данные'!AI81</f>
        <v>2316</v>
      </c>
    </row>
    <row r="82" spans="1:35" x14ac:dyDescent="0.25">
      <c r="A82" s="13" t="s">
        <v>81</v>
      </c>
      <c r="B82" s="27">
        <f>('исходные данные'!B82)^(1/4)</f>
        <v>4.3616131725855229</v>
      </c>
      <c r="C82" s="27">
        <f>('исходные данные'!C82)^(1/4)</f>
        <v>5.3277439049535387</v>
      </c>
      <c r="D82" s="27">
        <f>('исходные данные'!D82)^(1/4)</f>
        <v>2.1147425268811282</v>
      </c>
      <c r="E82" s="27">
        <f>'исходные данные'!E82</f>
        <v>22.2</v>
      </c>
      <c r="F82" s="27">
        <f>'исходные данные'!F82</f>
        <v>67.3</v>
      </c>
      <c r="G82" s="27">
        <f>'исходные данные'!G82</f>
        <v>32.700000000000003</v>
      </c>
      <c r="H82" s="27">
        <f>('исходные данные'!H82)^(1/4)</f>
        <v>3.0628143136087864</v>
      </c>
      <c r="I82" s="27">
        <f>('исходные данные'!I82)^(1/4)</f>
        <v>2.6994396975844213</v>
      </c>
      <c r="J82" s="27">
        <f>('исходные данные'!J82)^(1/4)</f>
        <v>2.414736402766418</v>
      </c>
      <c r="K82" s="27">
        <f>('исходные данные'!K82)^(1/4)</f>
        <v>3.3641110981410955</v>
      </c>
      <c r="L82" s="27">
        <f>('исходные данные'!L82)^(1/4)</f>
        <v>3.4149529703482893</v>
      </c>
      <c r="M82" s="27">
        <f>('исходные данные'!M82)^(1/4)</f>
        <v>2.2133638394006434</v>
      </c>
      <c r="N82" s="27">
        <f>('исходные данные'!N82)^(1/4)</f>
        <v>1.2935687276168015</v>
      </c>
      <c r="O82" s="27">
        <f>('исходные данные'!O82)^(1/4)</f>
        <v>4.6443078699332281</v>
      </c>
      <c r="P82" s="27">
        <f>('исходные данные'!P82)^(1/4)</f>
        <v>7.7979855738699859</v>
      </c>
      <c r="Q82" s="27">
        <f>('исходные данные'!Q82)^(1/4)</f>
        <v>4.8557641283091257</v>
      </c>
      <c r="R82" s="27">
        <f>('исходные данные'!R82)^(1/4)</f>
        <v>5.6503974546508156</v>
      </c>
      <c r="S82" s="27">
        <f>('исходные данные'!S82)^(1/4)</f>
        <v>5.0717257659865806</v>
      </c>
      <c r="T82" s="27">
        <f>('исходные данные'!T82)^(1/4)</f>
        <v>4.3296910765008203</v>
      </c>
      <c r="U82" s="27">
        <f>('исходные данные'!U82)^(1/4)</f>
        <v>4.6707836546177859</v>
      </c>
      <c r="V82" s="27">
        <f>('исходные данные'!V82)^(1/4)</f>
        <v>5.6052705152916769</v>
      </c>
      <c r="W82" s="27">
        <f>('исходные данные'!W82)^(1/4)</f>
        <v>4.9616476227960247</v>
      </c>
      <c r="X82" s="27">
        <f>('исходные данные'!X82)^(1/4)</f>
        <v>4.514292232801588</v>
      </c>
      <c r="Y82" s="27">
        <f>('исходные данные'!Y82)^(1/4)</f>
        <v>4.6431261737675147</v>
      </c>
      <c r="Z82" s="27">
        <f>('исходные данные'!Z82)^(1/4)</f>
        <v>4.0513524513217973</v>
      </c>
      <c r="AA82" s="27">
        <f>('исходные данные'!AA82)^(1/4)</f>
        <v>0</v>
      </c>
      <c r="AB82" s="27">
        <f>('исходные данные'!AB82)^(1/4)</f>
        <v>2.1329448713334385</v>
      </c>
      <c r="AC82" s="27">
        <f>('исходные данные'!AC82)^(1/4)</f>
        <v>4.4659740445185747</v>
      </c>
      <c r="AD82" s="27">
        <f>('исходные данные'!AD82)^(1/4)</f>
        <v>0.94574160900317583</v>
      </c>
      <c r="AE82" s="27">
        <f>('исходные данные'!AE82)^(1/2)</f>
        <v>13.228756555322953</v>
      </c>
      <c r="AF82" s="27">
        <f>('исходные данные'!AF82)^(1/4)</f>
        <v>4.9737947036147325</v>
      </c>
      <c r="AG82" s="27">
        <f>('исходные данные'!AG82)^(1/4)</f>
        <v>1.2998361710847521</v>
      </c>
      <c r="AH82" s="27">
        <f>('исходные данные'!AH82)^(1/4)</f>
        <v>2.8330125509099822</v>
      </c>
      <c r="AI82" s="27">
        <f>'исходные данные'!AI82</f>
        <v>2411</v>
      </c>
    </row>
    <row r="83" spans="1:35" x14ac:dyDescent="0.25">
      <c r="A83" s="13" t="s">
        <v>82</v>
      </c>
      <c r="B83" s="27">
        <f>('исходные данные'!B83)^(1/4)</f>
        <v>4.6374360553657841</v>
      </c>
      <c r="C83" s="27">
        <f>('исходные данные'!C83)^(1/4)</f>
        <v>3.4784460280135643</v>
      </c>
      <c r="D83" s="27">
        <f>('исходные данные'!D83)^(1/4)</f>
        <v>2.0767213897317967</v>
      </c>
      <c r="E83" s="27">
        <f>'исходные данные'!E83</f>
        <v>20.3</v>
      </c>
      <c r="F83" s="27">
        <f>'исходные данные'!F83</f>
        <v>95.5</v>
      </c>
      <c r="G83" s="27">
        <f>'исходные данные'!G83</f>
        <v>4.5</v>
      </c>
      <c r="H83" s="27">
        <f>('исходные данные'!H83)^(1/4)</f>
        <v>2.9230127856917649</v>
      </c>
      <c r="I83" s="27">
        <f>('исходные данные'!I83)^(1/4)</f>
        <v>1.6437308834542408</v>
      </c>
      <c r="J83" s="27">
        <f>('исходные данные'!J83)^(1/4)</f>
        <v>1.5172912992053529</v>
      </c>
      <c r="K83" s="27">
        <f>('исходные данные'!K83)^(1/4)</f>
        <v>2.3814927537247281</v>
      </c>
      <c r="L83" s="27">
        <f>('исходные данные'!L83)^(1/4)</f>
        <v>1.4142135623730949</v>
      </c>
      <c r="M83" s="27">
        <f>('исходные данные'!M83)^(1/4)</f>
        <v>1.681792830507429</v>
      </c>
      <c r="N83" s="27">
        <f>('исходные данные'!N83)^(1/4)</f>
        <v>1.808614233815278</v>
      </c>
      <c r="O83" s="27">
        <f>('исходные данные'!O83)^(1/4)</f>
        <v>7.1916161525844791</v>
      </c>
      <c r="P83" s="27">
        <f>('исходные данные'!P83)^(1/4)</f>
        <v>7.4949473799296173</v>
      </c>
      <c r="Q83" s="27">
        <f>('исходные данные'!Q83)^(1/4)</f>
        <v>4.968992464773808</v>
      </c>
      <c r="R83" s="27">
        <f>('исходные данные'!R83)^(1/4)</f>
        <v>6.2505823496482495</v>
      </c>
      <c r="S83" s="27">
        <f>('исходные данные'!S83)^(1/4)</f>
        <v>7.2496879006315691</v>
      </c>
      <c r="T83" s="27">
        <f>('исходные данные'!T83)^(1/4)</f>
        <v>5.5366940636280448</v>
      </c>
      <c r="U83" s="27">
        <f>('исходные данные'!U83)^(1/4)</f>
        <v>4.7416799651393271</v>
      </c>
      <c r="V83" s="27">
        <f>('исходные данные'!V83)^(1/4)</f>
        <v>5.6341863321779249</v>
      </c>
      <c r="W83" s="27">
        <f>('исходные данные'!W83)^(1/4)</f>
        <v>5.7045022424279681</v>
      </c>
      <c r="X83" s="27">
        <f>('исходные данные'!X83)^(1/4)</f>
        <v>5.2940549135343513</v>
      </c>
      <c r="Y83" s="27">
        <f>('исходные данные'!Y83)^(1/4)</f>
        <v>5.687476072361223</v>
      </c>
      <c r="Z83" s="27">
        <f>('исходные данные'!Z83)^(1/4)</f>
        <v>5.174926263903239</v>
      </c>
      <c r="AA83" s="27">
        <f>('исходные данные'!AA83)^(1/4)</f>
        <v>0</v>
      </c>
      <c r="AB83" s="27">
        <f>('исходные данные'!AB83)^(1/4)</f>
        <v>2.4533844576819845</v>
      </c>
      <c r="AC83" s="27">
        <f>('исходные данные'!AC83)^(1/4)</f>
        <v>3.4489675633978236</v>
      </c>
      <c r="AD83" s="27">
        <f>('исходные данные'!AD83)^(1/4)</f>
        <v>3.7097529911128877</v>
      </c>
      <c r="AE83" s="27">
        <f>('исходные данные'!AE83)^(1/2)</f>
        <v>18.138357147217054</v>
      </c>
      <c r="AF83" s="27">
        <f>('исходные данные'!AF83)^(1/4)</f>
        <v>3.5785819083633812</v>
      </c>
      <c r="AG83" s="27">
        <f>('исходные данные'!AG83)^(1/4)</f>
        <v>1.3594311962679217</v>
      </c>
      <c r="AH83" s="27">
        <f>('исходные данные'!AH83)^(1/4)</f>
        <v>2.3675774165255943</v>
      </c>
      <c r="AI83" s="27">
        <f>'исходные данные'!AI83</f>
        <v>2248</v>
      </c>
    </row>
    <row r="84" spans="1:35" x14ac:dyDescent="0.25">
      <c r="A84" s="13" t="s">
        <v>83</v>
      </c>
      <c r="B84" s="27">
        <f>('исходные данные'!B84)^(1/4)</f>
        <v>3.0549530399428528</v>
      </c>
      <c r="C84" s="27">
        <f>('исходные данные'!C84)^(1/4)</f>
        <v>4.6983904257802811</v>
      </c>
      <c r="D84" s="27">
        <f>('исходные данные'!D84)^(1/4)</f>
        <v>2.0795070719013991</v>
      </c>
      <c r="E84" s="27">
        <f>'исходные данные'!E84</f>
        <v>22.7</v>
      </c>
      <c r="F84" s="27">
        <f>'исходные данные'!F84</f>
        <v>81.599999999999994</v>
      </c>
      <c r="G84" s="27">
        <f>'исходные данные'!G84</f>
        <v>18.399999999999999</v>
      </c>
      <c r="H84" s="27">
        <f>('исходные данные'!H84)^(1/4)</f>
        <v>2.8060662632966835</v>
      </c>
      <c r="I84" s="27">
        <f>('исходные данные'!I84)^(1/4)</f>
        <v>2.1304277239944298</v>
      </c>
      <c r="J84" s="27">
        <f>('исходные данные'!J84)^(1/4)</f>
        <v>2.1899387030948421</v>
      </c>
      <c r="K84" s="27">
        <f>('исходные данные'!K84)^(1/4)</f>
        <v>3.0522311626309024</v>
      </c>
      <c r="L84" s="27">
        <f>('исходные данные'!L84)^(1/4)</f>
        <v>1.4953487812212205</v>
      </c>
      <c r="M84" s="27">
        <f>('исходные данные'!M84)^(1/4)</f>
        <v>1</v>
      </c>
      <c r="N84" s="27">
        <f>('исходные данные'!N84)^(1/4)</f>
        <v>1.9308729571003498</v>
      </c>
      <c r="O84" s="27">
        <f>('исходные данные'!O84)^(1/4)</f>
        <v>6.877905683067703</v>
      </c>
      <c r="P84" s="27">
        <f>('исходные данные'!P84)^(1/4)</f>
        <v>14.213613110872169</v>
      </c>
      <c r="Q84" s="27">
        <f>('исходные данные'!Q84)^(1/4)</f>
        <v>5.4845908825476126</v>
      </c>
      <c r="R84" s="27">
        <f>('исходные данные'!R84)^(1/4)</f>
        <v>5.4270728864242299</v>
      </c>
      <c r="S84" s="27">
        <f>('исходные данные'!S84)^(1/4)</f>
        <v>6.6672954852452753</v>
      </c>
      <c r="T84" s="27">
        <f>('исходные данные'!T84)^(1/4)</f>
        <v>5.2227028833058258</v>
      </c>
      <c r="U84" s="27">
        <f>('исходные данные'!U84)^(1/4)</f>
        <v>4.6805480857917985</v>
      </c>
      <c r="V84" s="27">
        <f>('исходные данные'!V84)^(1/4)</f>
        <v>6.2196571925554558</v>
      </c>
      <c r="W84" s="27">
        <f>('исходные данные'!W84)^(1/4)</f>
        <v>7.0489956169865824</v>
      </c>
      <c r="X84" s="27">
        <f>('исходные данные'!X84)^(1/4)</f>
        <v>5.0550228010903266</v>
      </c>
      <c r="Y84" s="27">
        <f>('исходные данные'!Y84)^(1/4)</f>
        <v>5.5779389886157862</v>
      </c>
      <c r="Z84" s="27">
        <f>('исходные данные'!Z84)^(1/4)</f>
        <v>5.0618064914888929</v>
      </c>
      <c r="AA84" s="27">
        <f>('исходные данные'!AA84)^(1/4)</f>
        <v>0</v>
      </c>
      <c r="AB84" s="27">
        <f>('исходные данные'!AB84)^(1/4)</f>
        <v>2.4576244287811408</v>
      </c>
      <c r="AC84" s="27">
        <f>('исходные данные'!AC84)^(1/4)</f>
        <v>10.374148299605356</v>
      </c>
      <c r="AD84" s="27">
        <f>('исходные данные'!AD84)^(1/4)</f>
        <v>1</v>
      </c>
      <c r="AE84" s="27">
        <f>('исходные данные'!AE84)^(1/2)</f>
        <v>13</v>
      </c>
      <c r="AF84" s="27">
        <f>('исходные данные'!AF84)^(1/4)</f>
        <v>4.8818798198671356</v>
      </c>
      <c r="AG84" s="27">
        <f>('исходные данные'!AG84)^(1/4)</f>
        <v>1.473950355410244</v>
      </c>
      <c r="AH84" s="27">
        <f>('исходные данные'!AH84)^(1/4)</f>
        <v>1.7715817857332072</v>
      </c>
      <c r="AI84" s="27">
        <f>'исходные данные'!AI84</f>
        <v>2310</v>
      </c>
    </row>
    <row r="85" spans="1:35" ht="22.5" x14ac:dyDescent="0.25">
      <c r="A85" s="13" t="s">
        <v>84</v>
      </c>
      <c r="B85" s="27">
        <f>('исходные данные'!B85)^(1/4)</f>
        <v>2.4545769762948617</v>
      </c>
      <c r="C85" s="27">
        <f>('исходные данные'!C85)^(1/4)</f>
        <v>3.5899831329797265</v>
      </c>
      <c r="D85" s="27">
        <f>('исходные данные'!D85)^(1/4)</f>
        <v>2.1304277239944298</v>
      </c>
      <c r="E85" s="27">
        <f>'исходные данные'!E85</f>
        <v>22.1</v>
      </c>
      <c r="F85" s="27">
        <f>'исходные данные'!F85</f>
        <v>68.599999999999994</v>
      </c>
      <c r="G85" s="27">
        <f>'исходные данные'!G85</f>
        <v>31.4</v>
      </c>
      <c r="H85" s="27">
        <f>('исходные данные'!H85)^(1/4)</f>
        <v>3.1301691601465746</v>
      </c>
      <c r="I85" s="27">
        <f>('исходные данные'!I85)^(1/4)</f>
        <v>1.7958015200236968</v>
      </c>
      <c r="J85" s="27">
        <f>('исходные данные'!J85)^(1/4)</f>
        <v>2.871621711025901</v>
      </c>
      <c r="K85" s="27">
        <f>('исходные данные'!K85)^(1/4)</f>
        <v>2.1226808694059249</v>
      </c>
      <c r="L85" s="27">
        <f>('исходные данные'!L85)^(1/4)</f>
        <v>1.8988289221159418</v>
      </c>
      <c r="M85" s="27">
        <f>('исходные данные'!M85)^(1/4)</f>
        <v>1</v>
      </c>
      <c r="N85" s="27">
        <f>('исходные данные'!N85)^(1/4)</f>
        <v>1.0241136890844451</v>
      </c>
      <c r="O85" s="27">
        <f>('исходные данные'!O85)^(1/4)</f>
        <v>4.6755810510178986</v>
      </c>
      <c r="P85" s="27">
        <f>('исходные данные'!P85)^(1/4)</f>
        <v>5.027590291489842</v>
      </c>
      <c r="Q85" s="27">
        <f>('исходные данные'!Q85)^(1/4)</f>
        <v>4.1950819530748058</v>
      </c>
      <c r="R85" s="27">
        <f>('исходные данные'!R85)^(1/4)</f>
        <v>5.3842656204098525</v>
      </c>
      <c r="S85" s="27">
        <f>('исходные данные'!S85)^(1/4)</f>
        <v>5.1543698808122356</v>
      </c>
      <c r="T85" s="27">
        <f>('исходные данные'!T85)^(1/4)</f>
        <v>4.5283300776734734</v>
      </c>
      <c r="U85" s="27">
        <f>('исходные данные'!U85)^(1/4)</f>
        <v>4.8556995340731</v>
      </c>
      <c r="V85" s="27">
        <f>('исходные данные'!V85)^(1/4)</f>
        <v>5.7595017341224786</v>
      </c>
      <c r="W85" s="27">
        <f>('исходные данные'!W85)^(1/4)</f>
        <v>5.4007880299542466</v>
      </c>
      <c r="X85" s="27">
        <f>('исходные данные'!X85)^(1/4)</f>
        <v>4.0896368998568891</v>
      </c>
      <c r="Y85" s="27">
        <f>('исходные данные'!Y85)^(1/4)</f>
        <v>5.0143690253236102</v>
      </c>
      <c r="Z85" s="27">
        <f>('исходные данные'!Z85)^(1/4)</f>
        <v>4.2187530243506144</v>
      </c>
      <c r="AA85" s="27">
        <f>('исходные данные'!AA85)^(1/4)</f>
        <v>0</v>
      </c>
      <c r="AB85" s="27">
        <f>('исходные данные'!AB85)^(1/4)</f>
        <v>2.1340515128797528</v>
      </c>
      <c r="AC85" s="27">
        <f>('исходные данные'!AC85)^(1/4)</f>
        <v>2.4663257145596602</v>
      </c>
      <c r="AD85" s="27">
        <f>('исходные данные'!AD85)^(1/4)</f>
        <v>0.74008280449228525</v>
      </c>
      <c r="AE85" s="27">
        <f>('исходные данные'!AE85)^(1/2)</f>
        <v>8.5440037453175304</v>
      </c>
      <c r="AF85" s="27">
        <f>('исходные данные'!AF85)^(1/4)</f>
        <v>4.9939891696598471</v>
      </c>
      <c r="AG85" s="27">
        <f>('исходные данные'!AG85)^(1/4)</f>
        <v>1.0475266745794019</v>
      </c>
      <c r="AH85" s="27">
        <f>('исходные данные'!AH85)^(1/4)</f>
        <v>2.2940192071856673</v>
      </c>
      <c r="AI85" s="27">
        <f>'исходные данные'!AI85</f>
        <v>2167</v>
      </c>
    </row>
    <row r="86" spans="1:35" ht="22.5" x14ac:dyDescent="0.25">
      <c r="A86" s="13" t="s">
        <v>85</v>
      </c>
      <c r="B86" s="27">
        <f>('исходные данные'!B86)^(1/4)</f>
        <v>5.1827359605836172</v>
      </c>
      <c r="C86" s="27">
        <f>('исходные данные'!C86)^(1/4)</f>
        <v>2.6618031169805443</v>
      </c>
      <c r="D86" s="27">
        <f>('исходные данные'!D86)^(1/4)</f>
        <v>2.1851623634241299</v>
      </c>
      <c r="E86" s="27">
        <f>'исходные данные'!E86</f>
        <v>13.2</v>
      </c>
      <c r="F86" s="27">
        <f>'исходные данные'!F86</f>
        <v>69.2</v>
      </c>
      <c r="G86" s="27">
        <f>'исходные данные'!G86</f>
        <v>30.8</v>
      </c>
      <c r="H86" s="27">
        <f>('исходные данные'!H86)^(1/4)</f>
        <v>2.9329720876685186</v>
      </c>
      <c r="I86" s="27">
        <f>('исходные данные'!I86)^(1/4)</f>
        <v>0.8408964152537145</v>
      </c>
      <c r="J86" s="27">
        <f>('исходные данные'!J86)^(1/4)</f>
        <v>0.97400374642529675</v>
      </c>
      <c r="K86" s="27">
        <f>('исходные данные'!K86)^(1/4)</f>
        <v>1.7097319077705408</v>
      </c>
      <c r="L86" s="27">
        <f>('исходные данные'!L86)^(1/4)</f>
        <v>0</v>
      </c>
      <c r="M86" s="27">
        <f>('исходные данные'!M86)^(1/4)</f>
        <v>0</v>
      </c>
      <c r="N86" s="27">
        <f>('исходные данные'!N86)^(1/4)</f>
        <v>0.56234132519034907</v>
      </c>
      <c r="O86" s="27">
        <f>('исходные данные'!O86)^(1/4)</f>
        <v>4.2007647116039424</v>
      </c>
      <c r="P86" s="27">
        <f>('исходные данные'!P86)^(1/4)</f>
        <v>8.5900714066839523</v>
      </c>
      <c r="Q86" s="27">
        <f>('исходные данные'!Q86)^(1/4)</f>
        <v>6.0708367174331324</v>
      </c>
      <c r="R86" s="27">
        <f>('исходные данные'!R86)^(1/4)</f>
        <v>6.2248305683225587</v>
      </c>
      <c r="S86" s="27">
        <f>('исходные данные'!S86)^(1/4)</f>
        <v>6.2751666178422321</v>
      </c>
      <c r="T86" s="27">
        <f>('исходные данные'!T86)^(1/4)</f>
        <v>6.5351368721855856</v>
      </c>
      <c r="U86" s="27">
        <f>('исходные данные'!U86)^(1/4)</f>
        <v>5.1659680030390636</v>
      </c>
      <c r="V86" s="27">
        <f>('исходные данные'!V86)^(1/4)</f>
        <v>5.5442604857519866</v>
      </c>
      <c r="W86" s="27">
        <f>('исходные данные'!W86)^(1/4)</f>
        <v>5.3063166213224742</v>
      </c>
      <c r="X86" s="27">
        <f>('исходные данные'!X86)^(1/4)</f>
        <v>5.495879208188776</v>
      </c>
      <c r="Y86" s="27">
        <f>('исходные данные'!Y86)^(1/4)</f>
        <v>6.3707408894052628</v>
      </c>
      <c r="Z86" s="27">
        <f>('исходные данные'!Z86)^(1/4)</f>
        <v>5.8336388897770144</v>
      </c>
      <c r="AA86" s="27">
        <f>('исходные данные'!AA86)^(1/4)</f>
        <v>0</v>
      </c>
      <c r="AB86" s="27">
        <f>('исходные данные'!AB86)^(1/4)</f>
        <v>2.1844174053214025</v>
      </c>
      <c r="AC86" s="27">
        <f>('исходные данные'!AC86)^(1/4)</f>
        <v>3.0706155169702596</v>
      </c>
      <c r="AD86" s="27">
        <f>('исходные данные'!AD86)^(1/4)</f>
        <v>0</v>
      </c>
      <c r="AE86" s="27">
        <f>('исходные данные'!AE86)^(1/2)</f>
        <v>0</v>
      </c>
      <c r="AF86" s="27">
        <f>('исходные данные'!AF86)^(1/4)</f>
        <v>5.5223094230542538</v>
      </c>
      <c r="AG86" s="27">
        <f>('исходные данные'!AG86)^(1/4)</f>
        <v>0</v>
      </c>
      <c r="AH86" s="27">
        <f>('исходные данные'!AH86)^(1/4)</f>
        <v>0</v>
      </c>
      <c r="AI86" s="27">
        <f>'исходные данные'!AI86</f>
        <v>1617</v>
      </c>
    </row>
    <row r="87" spans="1:35" x14ac:dyDescent="0.25">
      <c r="A87" s="13" t="s">
        <v>86</v>
      </c>
      <c r="B87" s="27">
        <f>('исходные данные'!B87)^(1/4)</f>
        <v>2.2602689905800859</v>
      </c>
      <c r="C87" s="27">
        <f>('исходные данные'!C87)^(1/4)</f>
        <v>6.6083550205960382</v>
      </c>
      <c r="D87" s="27">
        <f>('исходные данные'!D87)^(1/4)</f>
        <v>2.0394427838547187</v>
      </c>
      <c r="E87" s="27">
        <f>'исходные данные'!E87</f>
        <v>27.4</v>
      </c>
      <c r="F87" s="27">
        <f>'исходные данные'!F87</f>
        <v>50.8</v>
      </c>
      <c r="G87" s="27">
        <f>'исходные данные'!G87</f>
        <v>49.2</v>
      </c>
      <c r="H87" s="27">
        <f>('исходные данные'!H87)^(1/4)</f>
        <v>3.4023281591860335</v>
      </c>
      <c r="I87" s="27">
        <f>('исходные данные'!I87)^(1/4)</f>
        <v>3.0978822590937929</v>
      </c>
      <c r="J87" s="27">
        <f>('исходные данные'!J87)^(1/4)</f>
        <v>4.6782548699530349</v>
      </c>
      <c r="K87" s="27">
        <f>('исходные данные'!K87)^(1/4)</f>
        <v>4.2176557419631271</v>
      </c>
      <c r="L87" s="27">
        <f>('исходные данные'!L87)^(1/4)</f>
        <v>2.4322992790977871</v>
      </c>
      <c r="M87" s="27">
        <f>('исходные данные'!M87)^(1/4)</f>
        <v>3.4397906282503925</v>
      </c>
      <c r="N87" s="27">
        <f>('исходные данные'!N87)^(1/4)</f>
        <v>1.0466351393921056</v>
      </c>
      <c r="O87" s="27">
        <f>('исходные данные'!O87)^(1/4)</f>
        <v>4.2209044043575652</v>
      </c>
      <c r="P87" s="27">
        <f>('исходные данные'!P87)^(1/4)</f>
        <v>5.9254759750885873</v>
      </c>
      <c r="Q87" s="27">
        <f>('исходные данные'!Q87)^(1/4)</f>
        <v>4.4734517884702703</v>
      </c>
      <c r="R87" s="27">
        <f>('исходные данные'!R87)^(1/4)</f>
        <v>5.3507253421894809</v>
      </c>
      <c r="S87" s="27">
        <f>('исходные данные'!S87)^(1/4)</f>
        <v>3.0805517165181602</v>
      </c>
      <c r="T87" s="27">
        <f>('исходные данные'!T87)^(1/4)</f>
        <v>4.0912228350152322</v>
      </c>
      <c r="U87" s="27">
        <f>('исходные данные'!U87)^(1/4)</f>
        <v>3.7461689579354327</v>
      </c>
      <c r="V87" s="27">
        <f>('исходные данные'!V87)^(1/4)</f>
        <v>4.4938324138023731</v>
      </c>
      <c r="W87" s="27">
        <f>('исходные данные'!W87)^(1/4)</f>
        <v>5.3755540020535131</v>
      </c>
      <c r="X87" s="27">
        <f>('исходные данные'!X87)^(1/4)</f>
        <v>3.7025606224635603</v>
      </c>
      <c r="Y87" s="27">
        <f>('исходные данные'!Y87)^(1/4)</f>
        <v>4.408584651077601</v>
      </c>
      <c r="Z87" s="27">
        <f>('исходные данные'!Z87)^(1/4)</f>
        <v>3.7393088028831341</v>
      </c>
      <c r="AA87" s="27">
        <f>('исходные данные'!AA87)^(1/4)</f>
        <v>0</v>
      </c>
      <c r="AB87" s="27">
        <f>('исходные данные'!AB87)^(1/4)</f>
        <v>1.4801656089845705</v>
      </c>
      <c r="AC87" s="27">
        <f>('исходные данные'!AC87)^(1/4)</f>
        <v>2.6042906871402178</v>
      </c>
      <c r="AD87" s="27">
        <f>('исходные данные'!AD87)^(1/4)</f>
        <v>2.4058093131823877</v>
      </c>
      <c r="AE87" s="27">
        <f>('исходные данные'!AE87)^(1/2)</f>
        <v>13.30413469565007</v>
      </c>
      <c r="AF87" s="27">
        <f>('исходные данные'!AF87)^(1/4)</f>
        <v>6.0982545013777596</v>
      </c>
      <c r="AG87" s="27">
        <f>('исходные данные'!AG87)^(1/4)</f>
        <v>1.9882028842338249</v>
      </c>
      <c r="AH87" s="27">
        <f>('исходные данные'!AH87)^(1/4)</f>
        <v>1.0591548125587649</v>
      </c>
      <c r="AI87" s="27">
        <f>'исходные данные'!AI87</f>
        <v>1464</v>
      </c>
    </row>
    <row r="88" spans="1:35" x14ac:dyDescent="0.25">
      <c r="A88" s="13" t="s">
        <v>87</v>
      </c>
      <c r="B88" s="27">
        <f>('исходные данные'!B88)^(1/4)</f>
        <v>0.97400374642529675</v>
      </c>
      <c r="C88" s="27">
        <f>('исходные данные'!C88)^(1/4)</f>
        <v>4.5170157276692473</v>
      </c>
      <c r="D88" s="27">
        <f>('исходные данные'!D88)^(1/4)</f>
        <v>2</v>
      </c>
      <c r="E88" s="34">
        <f>'исходные данные'!E88</f>
        <v>27.2</v>
      </c>
      <c r="F88" s="34">
        <f>'исходные данные'!F88</f>
        <v>92.7</v>
      </c>
      <c r="G88" s="34">
        <f>'исходные данные'!G88</f>
        <v>7.3</v>
      </c>
      <c r="H88" s="27">
        <f>('исходные данные'!H88)^(1/4)</f>
        <v>3.6880171513613438</v>
      </c>
      <c r="I88" s="27">
        <f>('исходные данные'!I88)^(1/4)</f>
        <v>1.9308729571003498</v>
      </c>
      <c r="J88" s="27">
        <f>('исходные данные'!J88)^(1/4)</f>
        <v>5.6499362296423081</v>
      </c>
      <c r="K88" s="27">
        <f>('исходные данные'!K88)^(1/4)</f>
        <v>3.1026559450124411</v>
      </c>
      <c r="L88" s="27">
        <f>('исходные данные'!L88)^(1/4)</f>
        <v>2.9230127856917649</v>
      </c>
      <c r="M88" s="27">
        <f>('исходные данные'!M88)^(1/4)</f>
        <v>2.4663257145596602</v>
      </c>
      <c r="N88" s="27">
        <f>('исходные данные'!N88)^(1/4)</f>
        <v>0</v>
      </c>
      <c r="O88" s="27">
        <f>('исходные данные'!O88)^(1/4)</f>
        <v>5.403354107591678</v>
      </c>
      <c r="P88" s="27">
        <f>('исходные данные'!P88)^(1/4)</f>
        <v>4.452502944460937</v>
      </c>
      <c r="Q88" s="27">
        <f>('исходные данные'!Q88)^(1/4)</f>
        <v>4.1973783352813294</v>
      </c>
      <c r="R88" s="27">
        <f>('исходные данные'!R88)^(1/4)</f>
        <v>4.701272169510049</v>
      </c>
      <c r="S88" s="27">
        <f>('исходные данные'!S88)^(1/4)</f>
        <v>2.7973407358811957</v>
      </c>
      <c r="T88" s="27">
        <f>('исходные данные'!T88)^(1/4)</f>
        <v>3.9511409106318962</v>
      </c>
      <c r="U88" s="27">
        <f>('исходные данные'!U88)^(1/4)</f>
        <v>4.4379986607935731</v>
      </c>
      <c r="V88" s="27">
        <f>('исходные данные'!V88)^(1/4)</f>
        <v>4.1876339768910826</v>
      </c>
      <c r="W88" s="27">
        <f>('исходные данные'!W88)^(1/4)</f>
        <v>4.4731394409075111</v>
      </c>
      <c r="X88" s="27">
        <f>('исходные данные'!X88)^(1/4)</f>
        <v>3.6065446132060925</v>
      </c>
      <c r="Y88" s="27">
        <f>('исходные данные'!Y88)^(1/4)</f>
        <v>4.2504585207920034</v>
      </c>
      <c r="Z88" s="27">
        <f>('исходные данные'!Z88)^(1/4)</f>
        <v>4.2788396130089295</v>
      </c>
      <c r="AA88" s="27">
        <f>('исходные данные'!AA88)^(1/4)</f>
        <v>0</v>
      </c>
      <c r="AB88" s="27">
        <f>('исходные данные'!AB88)^(1/4)</f>
        <v>1.7647895909936366</v>
      </c>
      <c r="AC88" s="27">
        <f>('исходные данные'!AC88)^(1/4)</f>
        <v>1.8988289221159418</v>
      </c>
      <c r="AD88" s="27">
        <f>('исходные данные'!AD88)^(1/4)</f>
        <v>1.4953487812212205</v>
      </c>
      <c r="AE88" s="27">
        <f>('исходные данные'!AE88)^(1/2)</f>
        <v>19.05255888325765</v>
      </c>
      <c r="AF88" s="27">
        <f>('исходные данные'!AF88)^(1/4)</f>
        <v>7.6739642595819939</v>
      </c>
      <c r="AG88" s="27">
        <f>('исходные данные'!AG88)^(1/4)</f>
        <v>3.6302202213911112</v>
      </c>
      <c r="AH88" s="27">
        <f>('исходные данные'!AH88)^(1/4)</f>
        <v>1.6384330919170023</v>
      </c>
      <c r="AI88" s="34">
        <f>'исходные данные'!AI88</f>
        <v>2030</v>
      </c>
    </row>
    <row r="89" spans="1:35" x14ac:dyDescent="0.25">
      <c r="A89" s="36" t="s">
        <v>145</v>
      </c>
      <c r="B89" s="46">
        <f>'исходные данные'!B92</f>
        <v>5.024070816927785</v>
      </c>
      <c r="C89" s="46">
        <f>'исходные данные'!C92</f>
        <v>3.2800809232454431</v>
      </c>
      <c r="D89" s="46">
        <f>'исходные данные'!D92</f>
        <v>1.9806240253974485</v>
      </c>
      <c r="E89" s="46">
        <f>'исходные данные'!E92</f>
        <v>-1.3086234143991602</v>
      </c>
      <c r="F89" s="46">
        <f>'исходные данные'!F92</f>
        <v>-0.51957272941585897</v>
      </c>
      <c r="G89" s="46">
        <f>'исходные данные'!G92</f>
        <v>0.51957272941585375</v>
      </c>
      <c r="H89" s="46">
        <f>'исходные данные'!H92</f>
        <v>1.7322631022585566</v>
      </c>
      <c r="I89" s="46">
        <f>'исходные данные'!I92</f>
        <v>3.9459471333417917</v>
      </c>
      <c r="J89" s="46">
        <f>'исходные данные'!J92</f>
        <v>3.9496190553202881</v>
      </c>
      <c r="K89" s="46">
        <f>'исходные данные'!K92</f>
        <v>5.1156698444719577</v>
      </c>
      <c r="L89" s="46">
        <f>'исходные данные'!L92</f>
        <v>7.6808778700285094</v>
      </c>
      <c r="M89" s="46">
        <f>'исходные данные'!M92</f>
        <v>6.2329178442337634</v>
      </c>
      <c r="N89" s="46">
        <f>'исходные данные'!N92</f>
        <v>1.2413230157977615</v>
      </c>
      <c r="O89" s="46">
        <f>'исходные данные'!O92</f>
        <v>3.5864571347544558</v>
      </c>
      <c r="P89" s="46">
        <f>'исходные данные'!P92</f>
        <v>3.876877474775799</v>
      </c>
      <c r="Q89" s="46">
        <f>'исходные данные'!Q92</f>
        <v>1.6461717049162077</v>
      </c>
      <c r="R89" s="46">
        <f>'исходные данные'!R92</f>
        <v>5.2158555533097921</v>
      </c>
      <c r="S89" s="46">
        <f>'исходные данные'!S92</f>
        <v>6.3292028962827933</v>
      </c>
      <c r="T89" s="46">
        <f>'исходные данные'!T92</f>
        <v>7.1149468199436052</v>
      </c>
      <c r="U89" s="46">
        <f>'исходные данные'!U92</f>
        <v>2.6163461242497301</v>
      </c>
      <c r="V89" s="46">
        <f>'исходные данные'!V92</f>
        <v>2.746388186587331</v>
      </c>
      <c r="W89" s="46">
        <f>'исходные данные'!W92</f>
        <v>2.6641058602852512</v>
      </c>
      <c r="X89" s="46">
        <f>'исходные данные'!X92</f>
        <v>1.9682785543851371</v>
      </c>
      <c r="Y89" s="46">
        <f>'исходные данные'!Y92</f>
        <v>2.3201161074155285</v>
      </c>
      <c r="Z89" s="46">
        <f>'исходные данные'!Z92</f>
        <v>2.273122575859468</v>
      </c>
      <c r="AA89" s="46">
        <f>'исходные данные'!AA92</f>
        <v>9.1592415613797744</v>
      </c>
      <c r="AB89" s="46">
        <f>'исходные данные'!AB92</f>
        <v>2.4236509835787445</v>
      </c>
      <c r="AC89" s="46">
        <f>'исходные данные'!AC92</f>
        <v>8.6514335752445675</v>
      </c>
      <c r="AD89" s="46">
        <f>'исходные данные'!AD92</f>
        <v>7.8101474575901477</v>
      </c>
      <c r="AE89" s="46">
        <f>'исходные данные'!AE92</f>
        <v>1.9518798881672559</v>
      </c>
      <c r="AF89" s="46">
        <f>'исходные данные'!AF92</f>
        <v>3.7949979433196552</v>
      </c>
      <c r="AG89" s="46">
        <f>'исходные данные'!AG92</f>
        <v>4.5708795187312559</v>
      </c>
      <c r="AH89" s="46">
        <f>'исходные данные'!AH92</f>
        <v>3.9364557580778259</v>
      </c>
      <c r="AI89" s="47">
        <f>'исходные данные'!AI92</f>
        <v>8.1437005299538859E-2</v>
      </c>
    </row>
    <row r="90" spans="1:35" x14ac:dyDescent="0.25">
      <c r="A90" s="48" t="s">
        <v>147</v>
      </c>
      <c r="B90" s="49">
        <f t="shared" ref="B90:AI90" si="0">SKEW(B4:B88)</f>
        <v>1.2243996683076839</v>
      </c>
      <c r="C90" s="49">
        <f t="shared" si="0"/>
        <v>0.32122704338780755</v>
      </c>
      <c r="D90" s="49">
        <f t="shared" si="0"/>
        <v>1.4420137107623889</v>
      </c>
      <c r="E90" s="50">
        <f t="shared" si="0"/>
        <v>-1.3086234143991602</v>
      </c>
      <c r="F90" s="50">
        <f t="shared" si="0"/>
        <v>-0.51957272941585897</v>
      </c>
      <c r="G90" s="50">
        <f t="shared" si="0"/>
        <v>0.51957272941585375</v>
      </c>
      <c r="H90" s="49">
        <f t="shared" si="0"/>
        <v>0.74898887177178908</v>
      </c>
      <c r="I90" s="49">
        <f t="shared" si="0"/>
        <v>0.33530988534259482</v>
      </c>
      <c r="J90" s="49">
        <f t="shared" si="0"/>
        <v>2.0934541068340091E-2</v>
      </c>
      <c r="K90" s="49">
        <f t="shared" si="0"/>
        <v>0.91268723364366899</v>
      </c>
      <c r="L90" s="49">
        <f t="shared" si="0"/>
        <v>0.74696230700708666</v>
      </c>
      <c r="M90" s="49">
        <f t="shared" si="0"/>
        <v>0.43682132009405028</v>
      </c>
      <c r="N90" s="49">
        <f t="shared" si="0"/>
        <v>-0.50871073407851641</v>
      </c>
      <c r="O90" s="49">
        <f t="shared" si="0"/>
        <v>1.5066314622368793</v>
      </c>
      <c r="P90" s="49">
        <f t="shared" si="0"/>
        <v>0.55375230950193122</v>
      </c>
      <c r="Q90" s="49">
        <f t="shared" si="0"/>
        <v>0.17762360849125494</v>
      </c>
      <c r="R90" s="49">
        <f t="shared" si="0"/>
        <v>1.3439689850532084</v>
      </c>
      <c r="S90" s="49">
        <f t="shared" si="0"/>
        <v>1.757124108065635</v>
      </c>
      <c r="T90" s="49">
        <f t="shared" si="0"/>
        <v>3.0546795533458941</v>
      </c>
      <c r="U90" s="49">
        <f t="shared" si="0"/>
        <v>0.58883993826275227</v>
      </c>
      <c r="V90" s="49">
        <f t="shared" si="0"/>
        <v>0.92006781188307718</v>
      </c>
      <c r="W90" s="49">
        <f t="shared" si="0"/>
        <v>1.2842139043647884</v>
      </c>
      <c r="X90" s="49">
        <f t="shared" si="0"/>
        <v>1.3049619084006603</v>
      </c>
      <c r="Y90" s="49">
        <f t="shared" si="0"/>
        <v>1.6438645196520214</v>
      </c>
      <c r="Z90" s="49">
        <f t="shared" si="0"/>
        <v>1.3340661672112961</v>
      </c>
      <c r="AA90" s="49">
        <f t="shared" si="0"/>
        <v>6.4232116299768043</v>
      </c>
      <c r="AB90" s="49">
        <f t="shared" si="0"/>
        <v>0.12821591312502842</v>
      </c>
      <c r="AC90" s="49">
        <f t="shared" si="0"/>
        <v>1.2277749361643535</v>
      </c>
      <c r="AD90" s="49">
        <f t="shared" si="0"/>
        <v>0.73989185320892858</v>
      </c>
      <c r="AE90" s="49">
        <f t="shared" si="0"/>
        <v>-0.61837363778858301</v>
      </c>
      <c r="AF90" s="49">
        <f t="shared" si="0"/>
        <v>1.1517349532684151</v>
      </c>
      <c r="AG90" s="49">
        <f t="shared" si="0"/>
        <v>-0.4193361185824469</v>
      </c>
      <c r="AH90" s="49">
        <f t="shared" si="0"/>
        <v>-0.45857346927680687</v>
      </c>
      <c r="AI90" s="50">
        <f t="shared" si="0"/>
        <v>8.1437005299538859E-2</v>
      </c>
    </row>
    <row r="91" spans="1:35" x14ac:dyDescent="0.25">
      <c r="A91" s="51" t="s">
        <v>146</v>
      </c>
      <c r="B91" s="52">
        <f t="shared" ref="B91:AI91" si="1">AVERAGE(B4:B88)</f>
        <v>3.108036699826656</v>
      </c>
      <c r="C91" s="52">
        <f t="shared" si="1"/>
        <v>5.9956620675425674</v>
      </c>
      <c r="D91" s="52">
        <f t="shared" si="1"/>
        <v>2.0809790816670541</v>
      </c>
      <c r="E91" s="52">
        <f t="shared" si="1"/>
        <v>23.644705882352937</v>
      </c>
      <c r="F91" s="52">
        <f t="shared" si="1"/>
        <v>70.07647058823531</v>
      </c>
      <c r="G91" s="52">
        <f t="shared" si="1"/>
        <v>29.923529411764711</v>
      </c>
      <c r="H91" s="52">
        <f t="shared" si="1"/>
        <v>3.2912495960068426</v>
      </c>
      <c r="I91" s="52">
        <f t="shared" si="1"/>
        <v>3.0792749778274362</v>
      </c>
      <c r="J91" s="52">
        <f t="shared" si="1"/>
        <v>3.5934367517323662</v>
      </c>
      <c r="K91" s="52">
        <f t="shared" si="1"/>
        <v>3.8206387803934181</v>
      </c>
      <c r="L91" s="52">
        <f t="shared" si="1"/>
        <v>3.2317522755053649</v>
      </c>
      <c r="M91" s="52">
        <f t="shared" si="1"/>
        <v>2.5204976380660002</v>
      </c>
      <c r="N91" s="52">
        <f t="shared" si="1"/>
        <v>1.3515433089719318</v>
      </c>
      <c r="O91" s="52">
        <f t="shared" si="1"/>
        <v>4.8821000152977021</v>
      </c>
      <c r="P91" s="52">
        <f t="shared" si="1"/>
        <v>6.8034283064024255</v>
      </c>
      <c r="Q91" s="52">
        <f t="shared" si="1"/>
        <v>5.3548037761088532</v>
      </c>
      <c r="R91" s="52">
        <f t="shared" si="1"/>
        <v>5.4550564811212343</v>
      </c>
      <c r="S91" s="52">
        <f t="shared" si="1"/>
        <v>5.1560667941093561</v>
      </c>
      <c r="T91" s="52">
        <f t="shared" si="1"/>
        <v>4.9269069424942682</v>
      </c>
      <c r="U91" s="52">
        <f t="shared" si="1"/>
        <v>4.58849533099142</v>
      </c>
      <c r="V91" s="52">
        <f t="shared" si="1"/>
        <v>5.3833464630168457</v>
      </c>
      <c r="W91" s="52">
        <f t="shared" si="1"/>
        <v>5.5887028079507219</v>
      </c>
      <c r="X91" s="52">
        <f t="shared" si="1"/>
        <v>4.2698899938209154</v>
      </c>
      <c r="Y91" s="52">
        <f t="shared" si="1"/>
        <v>4.7596941741676044</v>
      </c>
      <c r="Z91" s="52">
        <f t="shared" si="1"/>
        <v>4.1858116811139201</v>
      </c>
      <c r="AA91" s="52">
        <f t="shared" si="1"/>
        <v>3.9738346021271888E-2</v>
      </c>
      <c r="AB91" s="52">
        <f t="shared" si="1"/>
        <v>2.225130885297633</v>
      </c>
      <c r="AC91" s="52">
        <f t="shared" si="1"/>
        <v>5.2879878188991452</v>
      </c>
      <c r="AD91" s="52">
        <f t="shared" si="1"/>
        <v>3.536517422290566</v>
      </c>
      <c r="AE91" s="52">
        <f t="shared" si="1"/>
        <v>13.868786589932474</v>
      </c>
      <c r="AF91" s="52">
        <f t="shared" si="1"/>
        <v>4.7408714517676218</v>
      </c>
      <c r="AG91" s="52">
        <f t="shared" si="1"/>
        <v>1.767305432884904</v>
      </c>
      <c r="AH91" s="52">
        <f t="shared" si="1"/>
        <v>2.0072525324162651</v>
      </c>
      <c r="AI91" s="52">
        <f t="shared" si="1"/>
        <v>1679.6705882352942</v>
      </c>
    </row>
    <row r="92" spans="1:35" x14ac:dyDescent="0.25">
      <c r="A92" s="51" t="s">
        <v>148</v>
      </c>
      <c r="B92">
        <f t="shared" ref="B92:AI92" si="2">_xlfn.STDEV.S(B4:B88)</f>
        <v>1.1543497539993033</v>
      </c>
      <c r="C92">
        <f t="shared" si="2"/>
        <v>1.3685237406896893</v>
      </c>
      <c r="D92">
        <f t="shared" si="2"/>
        <v>9.5709310971060987E-2</v>
      </c>
      <c r="E92">
        <f t="shared" si="2"/>
        <v>4.7503510116510164</v>
      </c>
      <c r="F92">
        <f t="shared" si="2"/>
        <v>13.424565675858279</v>
      </c>
      <c r="G92">
        <f t="shared" si="2"/>
        <v>13.42456567585833</v>
      </c>
      <c r="H92">
        <f t="shared" si="2"/>
        <v>0.31152772384158484</v>
      </c>
      <c r="I92">
        <f t="shared" si="2"/>
        <v>0.85555279646629279</v>
      </c>
      <c r="J92">
        <f t="shared" si="2"/>
        <v>1.2122845344359918</v>
      </c>
      <c r="K92">
        <f t="shared" si="2"/>
        <v>0.94385603616762259</v>
      </c>
      <c r="L92">
        <f t="shared" si="2"/>
        <v>1.3527860550934869</v>
      </c>
      <c r="M92">
        <f t="shared" si="2"/>
        <v>1.0999931504137852</v>
      </c>
      <c r="N92">
        <f t="shared" si="2"/>
        <v>0.50315864376561148</v>
      </c>
      <c r="O92">
        <f t="shared" si="2"/>
        <v>0.66803646880490897</v>
      </c>
      <c r="P92">
        <f t="shared" si="2"/>
        <v>2.2439578082626577</v>
      </c>
      <c r="Q92">
        <f t="shared" si="2"/>
        <v>0.77358016872823543</v>
      </c>
      <c r="R92">
        <f t="shared" si="2"/>
        <v>0.71243236951011779</v>
      </c>
      <c r="S92">
        <f t="shared" si="2"/>
        <v>0.91069396837377792</v>
      </c>
      <c r="T92">
        <f t="shared" si="2"/>
        <v>0.72576009649922679</v>
      </c>
      <c r="U92">
        <f t="shared" si="2"/>
        <v>0.57429602693481918</v>
      </c>
      <c r="V92">
        <f t="shared" si="2"/>
        <v>0.69419426907221471</v>
      </c>
      <c r="W92">
        <f t="shared" si="2"/>
        <v>0.65242553569401607</v>
      </c>
      <c r="X92">
        <f t="shared" si="2"/>
        <v>0.37625223740866792</v>
      </c>
      <c r="Y92">
        <f t="shared" si="2"/>
        <v>0.48699613092503663</v>
      </c>
      <c r="Z92">
        <f t="shared" si="2"/>
        <v>0.50054081737633171</v>
      </c>
      <c r="AA92">
        <f t="shared" si="2"/>
        <v>0.21162289479799948</v>
      </c>
      <c r="AB92">
        <f t="shared" si="2"/>
        <v>0.25209257792614398</v>
      </c>
      <c r="AC92">
        <f t="shared" si="2"/>
        <v>3.0139049460517691</v>
      </c>
      <c r="AD92">
        <f t="shared" si="2"/>
        <v>1.8519747204912906</v>
      </c>
      <c r="AE92">
        <f t="shared" si="2"/>
        <v>4.160220453246497</v>
      </c>
      <c r="AF92">
        <f t="shared" si="2"/>
        <v>0.94228346607893565</v>
      </c>
      <c r="AG92">
        <f t="shared" si="2"/>
        <v>0.58600305355024607</v>
      </c>
      <c r="AH92">
        <f t="shared" si="2"/>
        <v>0.5619280341651417</v>
      </c>
      <c r="AI92">
        <f t="shared" si="2"/>
        <v>576.43486371041126</v>
      </c>
    </row>
  </sheetData>
  <mergeCells count="13">
    <mergeCell ref="O2:AA2"/>
    <mergeCell ref="AC2:AD2"/>
    <mergeCell ref="AE2:AH2"/>
    <mergeCell ref="B2:C2"/>
    <mergeCell ref="D2:E2"/>
    <mergeCell ref="F2:G2"/>
    <mergeCell ref="H2:J2"/>
    <mergeCell ref="L2:M2"/>
    <mergeCell ref="B1:J1"/>
    <mergeCell ref="L1:N1"/>
    <mergeCell ref="O1:AA1"/>
    <mergeCell ref="AC1:AD1"/>
    <mergeCell ref="AE1:A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K174"/>
  <sheetViews>
    <sheetView zoomScale="110" zoomScaleNormal="110" workbookViewId="0">
      <pane xSplit="1" ySplit="3" topLeftCell="B73" activePane="bottomRight" state="frozen"/>
      <selection pane="topRight" activeCell="V1" sqref="V1"/>
      <selection pane="bottomLeft" activeCell="A85" sqref="A85"/>
      <selection pane="bottomRight" activeCell="I76" sqref="I76"/>
    </sheetView>
  </sheetViews>
  <sheetFormatPr defaultRowHeight="15" x14ac:dyDescent="0.25"/>
  <cols>
    <col min="1" max="1" width="18.7109375" style="53" customWidth="1"/>
    <col min="2" max="1025" width="9.140625" style="53" customWidth="1"/>
  </cols>
  <sheetData>
    <row r="1" spans="1:35" ht="15" customHeight="1" x14ac:dyDescent="0.25">
      <c r="A1" s="23"/>
      <c r="B1" s="7" t="s">
        <v>97</v>
      </c>
      <c r="C1" s="7"/>
      <c r="D1" s="7"/>
      <c r="E1" s="7"/>
      <c r="F1" s="7"/>
      <c r="G1" s="7"/>
      <c r="H1" s="7"/>
      <c r="I1" s="7"/>
      <c r="J1" s="7"/>
      <c r="K1" s="24" t="s">
        <v>95</v>
      </c>
      <c r="L1" s="6" t="s">
        <v>98</v>
      </c>
      <c r="M1" s="6"/>
      <c r="N1" s="6"/>
      <c r="O1" s="5" t="s">
        <v>88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5" t="s">
        <v>99</v>
      </c>
      <c r="AC1" s="4" t="s">
        <v>100</v>
      </c>
      <c r="AD1" s="4"/>
      <c r="AE1" s="3" t="s">
        <v>101</v>
      </c>
      <c r="AF1" s="3"/>
      <c r="AG1" s="3"/>
      <c r="AH1" s="3"/>
      <c r="AI1" s="3"/>
    </row>
    <row r="2" spans="1:35" ht="36" customHeight="1" x14ac:dyDescent="0.25">
      <c r="A2" s="23"/>
      <c r="B2" s="2" t="s">
        <v>102</v>
      </c>
      <c r="C2" s="2"/>
      <c r="D2" s="1" t="s">
        <v>103</v>
      </c>
      <c r="E2" s="1"/>
      <c r="F2" s="2" t="s">
        <v>104</v>
      </c>
      <c r="G2" s="2"/>
      <c r="H2" s="2" t="s">
        <v>105</v>
      </c>
      <c r="I2" s="2"/>
      <c r="J2" s="2"/>
      <c r="K2" s="27" t="s">
        <v>106</v>
      </c>
      <c r="L2" s="1" t="s">
        <v>107</v>
      </c>
      <c r="M2" s="1"/>
      <c r="N2" s="27" t="s">
        <v>108</v>
      </c>
      <c r="O2" s="2" t="s">
        <v>91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7" t="s">
        <v>109</v>
      </c>
      <c r="AC2" s="1" t="s">
        <v>110</v>
      </c>
      <c r="AD2" s="1"/>
      <c r="AE2" s="2" t="s">
        <v>111</v>
      </c>
      <c r="AF2" s="2"/>
      <c r="AG2" s="2"/>
      <c r="AH2" s="2"/>
      <c r="AI2" s="27" t="s">
        <v>112</v>
      </c>
    </row>
    <row r="3" spans="1:35" ht="56.25" customHeight="1" x14ac:dyDescent="0.25">
      <c r="A3" s="28"/>
      <c r="B3" s="29" t="s">
        <v>113</v>
      </c>
      <c r="C3" s="29" t="s">
        <v>114</v>
      </c>
      <c r="D3" s="54" t="s">
        <v>115</v>
      </c>
      <c r="E3" s="54" t="s">
        <v>116</v>
      </c>
      <c r="F3" s="54" t="s">
        <v>117</v>
      </c>
      <c r="G3" s="54" t="s">
        <v>118</v>
      </c>
      <c r="H3" s="29" t="s">
        <v>119</v>
      </c>
      <c r="I3" s="29" t="s">
        <v>164</v>
      </c>
      <c r="J3" s="29" t="s">
        <v>121</v>
      </c>
      <c r="K3" s="29" t="s">
        <v>5</v>
      </c>
      <c r="L3" s="29" t="s">
        <v>122</v>
      </c>
      <c r="M3" s="29" t="s">
        <v>123</v>
      </c>
      <c r="N3" s="54" t="s">
        <v>167</v>
      </c>
      <c r="O3" s="16" t="s">
        <v>125</v>
      </c>
      <c r="P3" s="16" t="s">
        <v>155</v>
      </c>
      <c r="Q3" s="16" t="s">
        <v>156</v>
      </c>
      <c r="R3" s="16" t="s">
        <v>157</v>
      </c>
      <c r="S3" s="16" t="s">
        <v>129</v>
      </c>
      <c r="T3" s="16" t="s">
        <v>158</v>
      </c>
      <c r="U3" s="16" t="s">
        <v>159</v>
      </c>
      <c r="V3" s="16" t="s">
        <v>160</v>
      </c>
      <c r="W3" s="16" t="s">
        <v>161</v>
      </c>
      <c r="X3" s="16" t="s">
        <v>95</v>
      </c>
      <c r="Y3" s="16" t="s">
        <v>131</v>
      </c>
      <c r="Z3" s="16" t="s">
        <v>162</v>
      </c>
      <c r="AA3" s="16" t="s">
        <v>163</v>
      </c>
      <c r="AB3" s="29" t="s">
        <v>133</v>
      </c>
      <c r="AC3" s="29" t="s">
        <v>165</v>
      </c>
      <c r="AD3" s="29" t="s">
        <v>166</v>
      </c>
      <c r="AE3" s="29" t="s">
        <v>136</v>
      </c>
      <c r="AF3" s="29" t="s">
        <v>137</v>
      </c>
      <c r="AG3" s="29" t="s">
        <v>138</v>
      </c>
      <c r="AH3" s="29" t="s">
        <v>139</v>
      </c>
      <c r="AI3" s="29" t="s">
        <v>140</v>
      </c>
    </row>
    <row r="4" spans="1:35" x14ac:dyDescent="0.25">
      <c r="A4" s="13" t="s">
        <v>6</v>
      </c>
      <c r="B4" s="27">
        <f>(Трансформирование!B4-Трансформирование!$B$91)/Трансформирование!$B$92</f>
        <v>0.38951195053660925</v>
      </c>
      <c r="C4" s="27">
        <f>(Трансформирование!C4-Трансформирование!$C$91)/Трансформирование!$C$92</f>
        <v>0.85390037486113846</v>
      </c>
      <c r="D4" s="27">
        <f>Трансформирование!D4</f>
        <v>2.1067672401654693</v>
      </c>
      <c r="E4" s="27">
        <f>Трансформирование!E4</f>
        <v>24</v>
      </c>
      <c r="F4" s="27">
        <f>Трансформирование!F4</f>
        <v>75.599999999999994</v>
      </c>
      <c r="G4" s="27">
        <f>Трансформирование!G4</f>
        <v>24.4</v>
      </c>
      <c r="H4" s="27">
        <f>(Трансформирование!H4-Трансформирование!$H$91)/Трансформирование!$H$92</f>
        <v>-0.54333512461565192</v>
      </c>
      <c r="I4" s="27">
        <f>(Трансформирование!I4-Трансформирование!$I$91)/Трансформирование!$I$92</f>
        <v>1.2806145237577389</v>
      </c>
      <c r="J4" s="27">
        <f>(Трансформирование!J4-Трансформирование!$J$91)/Трансформирование!$J$92</f>
        <v>-0.1788263152660321</v>
      </c>
      <c r="K4" s="27">
        <f>(Трансформирование!K4-Трансформирование!$K$91)/Трансформирование!$K$92</f>
        <v>0.5337061772710644</v>
      </c>
      <c r="L4" s="27">
        <f>(Трансформирование!L4-Трансформирование!$L$91)/Трансформирование!$L$92</f>
        <v>0.84430353134279079</v>
      </c>
      <c r="M4" s="27">
        <f>(Трансформирование!M4-Трансформирование!$M$91)/Трансформирование!$M$92</f>
        <v>0.71750745110001712</v>
      </c>
      <c r="N4" s="27">
        <f>Трансформирование!N4</f>
        <v>1.6657993231786119</v>
      </c>
      <c r="O4" s="27">
        <f>(Трансформирование!O4-Трансформирование!$O$91)/Трансформирование!$O$92</f>
        <v>-1.087865605572611</v>
      </c>
      <c r="P4" s="27">
        <f>(Трансформирование!P4-Трансформирование!$P$91)/Трансформирование!$P$92</f>
        <v>1.3206912974811109</v>
      </c>
      <c r="Q4" s="27">
        <f>(Трансформирование!Q4-Трансформирование!$Q$91)/Трансформирование!$Q$92</f>
        <v>0.68790248898690554</v>
      </c>
      <c r="R4" s="27">
        <f>(Трансформирование!R4-Трансформирование!$R$91)/Трансформирование!$R$92</f>
        <v>0.33203198679752866</v>
      </c>
      <c r="S4" s="27">
        <f>(Трансформирование!S4-Трансформирование!$S$91)/Трансформирование!$S$92</f>
        <v>-0.62857351186711563</v>
      </c>
      <c r="T4" s="27">
        <f>(Трансформирование!T4-Трансформирование!$T$91)/Трансформирование!$T$92</f>
        <v>0.20840879848501082</v>
      </c>
      <c r="U4" s="27">
        <f>(Трансформирование!U4-Трансформирование!$U$91)/Трансформирование!$U$92</f>
        <v>-0.39618474851893593</v>
      </c>
      <c r="V4" s="27">
        <f>(Трансформирование!V4-Трансформирование!$V$91)/Трансформирование!$V$92</f>
        <v>-0.32644688813317047</v>
      </c>
      <c r="W4" s="27">
        <f>(Трансформирование!W4-Трансформирование!$W$91)/Трансформирование!$W$92</f>
        <v>0.3947402686848947</v>
      </c>
      <c r="X4" s="27">
        <f>(Трансформирование!X4-Трансформирование!$X$91)/Трансформирование!$X$92</f>
        <v>9.8843218764978896E-2</v>
      </c>
      <c r="Y4" s="27">
        <f>(Трансформирование!Y4-Трансформирование!$Y$91)/Трансформирование!$Y$92</f>
        <v>1.7724042563177316E-2</v>
      </c>
      <c r="Z4" s="27">
        <f>(Трансформирование!Z4-Трансформирование!$Z$91)/Трансформирование!$Z$92</f>
        <v>-0.40406496327945507</v>
      </c>
      <c r="AA4" s="27">
        <f>(Трансформирование!AA4-Трансформирование!$AA$91)/Трансформирование!$AA$92</f>
        <v>-0.18777904942281104</v>
      </c>
      <c r="AB4" s="27">
        <f>(Трансформирование!AB4-Трансформирование!$AB$91)/Трансформирование!$AB$92</f>
        <v>0.59492785341569809</v>
      </c>
      <c r="AC4" s="27">
        <f>(Трансформирование!AC4-Трансформирование!$AC$91)/Трансформирование!$AC$92</f>
        <v>1.1446329737364855</v>
      </c>
      <c r="AD4" s="27">
        <f>(Трансформирование!AD4-Трансформирование!$AD$91)/Трансформирование!$AD$92</f>
        <v>0.67765612509217377</v>
      </c>
      <c r="AE4" s="27">
        <f>(Трансформирование!AE4-Трансформирование!$AE$91)/Трансформирование!$AE$92</f>
        <v>1.0592900886119172</v>
      </c>
      <c r="AF4" s="27">
        <f>(Трансформирование!AF4-Трансформирование!$AF$91)/Трансформирование!$AF$92</f>
        <v>-0.28223251064791727</v>
      </c>
      <c r="AG4" s="27">
        <f>(Трансформирование!AG4-Трансформирование!$AG$91)/Трансформирование!$AG$92</f>
        <v>0.49686781066500141</v>
      </c>
      <c r="AH4" s="27">
        <f>(Трансформирование!AH4-Трансформирование!$AH$91)/Трансформирование!$AH$92</f>
        <v>-0.21404405424404929</v>
      </c>
      <c r="AI4" s="27">
        <f>(Трансформирование!AI4-Трансформирование!$AI$91)/Трансформирование!$AI$92</f>
        <v>0.91828139671758258</v>
      </c>
    </row>
    <row r="5" spans="1:35" x14ac:dyDescent="0.25">
      <c r="A5" s="13" t="s">
        <v>7</v>
      </c>
      <c r="B5" s="27">
        <f>(Трансформирование!B5-Трансформирование!$B$91)/Трансформирование!$B$92</f>
        <v>-0.71591985918811785</v>
      </c>
      <c r="C5" s="27">
        <f>(Трансформирование!C5-Трансформирование!$C$91)/Трансформирование!$C$92</f>
        <v>0.20386496654219191</v>
      </c>
      <c r="D5" s="27">
        <f>Трансформирование!D5</f>
        <v>2.0123844926512722</v>
      </c>
      <c r="E5" s="27">
        <f>Трансформирование!E5</f>
        <v>26.6</v>
      </c>
      <c r="F5" s="27">
        <f>Трансформирование!F5</f>
        <v>67.099999999999994</v>
      </c>
      <c r="G5" s="27">
        <f>Трансформирование!G5</f>
        <v>32.9</v>
      </c>
      <c r="H5" s="27">
        <f>(Трансформирование!H5-Трансформирование!$H$91)/Трансформирование!$H$92</f>
        <v>3.7185634309789897E-2</v>
      </c>
      <c r="I5" s="27">
        <f>(Трансформирование!I5-Трансформирование!$I$91)/Трансформирование!$I$92</f>
        <v>0.23342830350846216</v>
      </c>
      <c r="J5" s="27">
        <f>(Трансформирование!J5-Трансформирование!$J$91)/Трансформирование!$J$92</f>
        <v>1.284832362226809</v>
      </c>
      <c r="K5" s="27">
        <f>(Трансформирование!K5-Трансформирование!$K$91)/Трансформирование!$K$92</f>
        <v>0.17663645421965252</v>
      </c>
      <c r="L5" s="27">
        <f>(Трансформирование!L5-Трансформирование!$L$91)/Трансформирование!$L$92</f>
        <v>0.26839722179097925</v>
      </c>
      <c r="M5" s="27">
        <f>(Трансформирование!M5-Трансформирование!$M$91)/Трансформирование!$M$92</f>
        <v>0.50870557690702678</v>
      </c>
      <c r="N5" s="27">
        <f>Трансформирование!N5</f>
        <v>1.4953487812212205</v>
      </c>
      <c r="O5" s="27">
        <f>(Трансформирование!O5-Трансформирование!$O$91)/Трансформирование!$O$92</f>
        <v>1.2955913758999935</v>
      </c>
      <c r="P5" s="27">
        <f>(Трансформирование!P5-Трансформирование!$P$91)/Трансформирование!$P$92</f>
        <v>0.30959961537242991</v>
      </c>
      <c r="Q5" s="27">
        <f>(Трансформирование!Q5-Трансформирование!$Q$91)/Трансформирование!$Q$92</f>
        <v>0.62823715690726534</v>
      </c>
      <c r="R5" s="27">
        <f>(Трансформирование!R5-Трансформирование!$R$91)/Трансформирование!$R$92</f>
        <v>0.66369666904562052</v>
      </c>
      <c r="S5" s="27">
        <f>(Трансформирование!S5-Трансформирование!$S$91)/Трансформирование!$S$92</f>
        <v>0.38984221328344609</v>
      </c>
      <c r="T5" s="27">
        <f>(Трансформирование!T5-Трансформирование!$T$91)/Трансформирование!$T$92</f>
        <v>1.2066222149320542</v>
      </c>
      <c r="U5" s="27">
        <f>(Трансформирование!U5-Трансформирование!$U$91)/Трансформирование!$U$92</f>
        <v>3.7167345924064982E-2</v>
      </c>
      <c r="V5" s="27">
        <f>(Трансформирование!V5-Трансформирование!$V$91)/Трансформирование!$V$92</f>
        <v>0.16070051687723452</v>
      </c>
      <c r="W5" s="27">
        <f>(Трансформирование!W5-Трансформирование!$W$91)/Трансформирование!$W$92</f>
        <v>0.35561880563618503</v>
      </c>
      <c r="X5" s="27">
        <f>(Трансформирование!X5-Трансформирование!$X$91)/Трансформирование!$X$92</f>
        <v>-0.39555049048257207</v>
      </c>
      <c r="Y5" s="27">
        <f>(Трансформирование!Y5-Трансформирование!$Y$91)/Трансформирование!$Y$92</f>
        <v>6.6163674704048769E-4</v>
      </c>
      <c r="Z5" s="27">
        <f>(Трансформирование!Z5-Трансформирование!$Z$91)/Трансформирование!$Z$92</f>
        <v>0.1164016948264805</v>
      </c>
      <c r="AA5" s="27">
        <f>(Трансформирование!AA5-Трансформирование!$AA$91)/Трансформирование!$AA$92</f>
        <v>-0.18777904942281104</v>
      </c>
      <c r="AB5" s="27">
        <f>(Трансформирование!AB5-Трансформирование!$AB$91)/Трансформирование!$AB$92</f>
        <v>-3.9099723388765696E-2</v>
      </c>
      <c r="AC5" s="27">
        <f>(Трансформирование!AC5-Трансформирование!$AC$91)/Трансформирование!$AC$92</f>
        <v>0.43081247518272131</v>
      </c>
      <c r="AD5" s="27">
        <f>(Трансформирование!AD5-Трансформирование!$AD$91)/Трансформирование!$AD$92</f>
        <v>0.69838923453717727</v>
      </c>
      <c r="AE5" s="27">
        <f>(Трансформирование!AE5-Трансформирование!$AE$91)/Трансформирование!$AE$92</f>
        <v>-0.54079743527882684</v>
      </c>
      <c r="AF5" s="27">
        <f>(Трансформирование!AF5-Трансформирование!$AF$91)/Трансформирование!$AF$92</f>
        <v>0.22767620758957319</v>
      </c>
      <c r="AG5" s="27">
        <f>(Трансформирование!AG5-Трансформирование!$AG$91)/Трансформирование!$AG$92</f>
        <v>0.37620010278775984</v>
      </c>
      <c r="AH5" s="27">
        <f>(Трансформирование!AH5-Трансформирование!$AH$91)/Трансформирование!$AH$92</f>
        <v>-0.42814577752307981</v>
      </c>
      <c r="AI5" s="27">
        <f>(Трансформирование!AI5-Трансформирование!$AI$91)/Трансформирование!$AI$92</f>
        <v>-1.1461322515828973</v>
      </c>
    </row>
    <row r="6" spans="1:35" x14ac:dyDescent="0.25">
      <c r="A6" s="13" t="s">
        <v>8</v>
      </c>
      <c r="B6" s="27">
        <f>(Трансформирование!B6-Трансформирование!$B$91)/Трансформирование!$B$92</f>
        <v>-0.58689027270262173</v>
      </c>
      <c r="C6" s="27">
        <f>(Трансформирование!C6-Трансформирование!$C$91)/Трансформирование!$C$92</f>
        <v>-5.7446303621344244E-2</v>
      </c>
      <c r="D6" s="27">
        <f>Трансформирование!D6</f>
        <v>2.0215250056184093</v>
      </c>
      <c r="E6" s="27">
        <f>Трансформирование!E6</f>
        <v>26.9</v>
      </c>
      <c r="F6" s="27">
        <f>Трансформирование!F6</f>
        <v>69.900000000000006</v>
      </c>
      <c r="G6" s="27">
        <f>Трансформирование!G6</f>
        <v>30.1</v>
      </c>
      <c r="H6" s="27">
        <f>(Трансформирование!H6-Трансформирование!$H$91)/Трансформирование!$H$92</f>
        <v>0.88714977143369167</v>
      </c>
      <c r="I6" s="27">
        <f>(Трансформирование!I6-Трансформирование!$I$91)/Трансформирование!$I$92</f>
        <v>4.9921715762156656E-2</v>
      </c>
      <c r="J6" s="27">
        <f>(Трансформирование!J6-Трансформирование!$J$91)/Трансформирование!$J$92</f>
        <v>0.48868249944700709</v>
      </c>
      <c r="K6" s="27">
        <f>(Трансформирование!K6-Трансформирование!$K$91)/Трансформирование!$K$92</f>
        <v>-0.17732395964290448</v>
      </c>
      <c r="L6" s="27">
        <f>(Трансформирование!L6-Трансформирование!$L$91)/Трансформирование!$L$92</f>
        <v>-0.36678931890402561</v>
      </c>
      <c r="M6" s="27">
        <f>(Трансформирование!M6-Трансформирование!$M$91)/Трансформирование!$M$92</f>
        <v>0.23878334655896277</v>
      </c>
      <c r="N6" s="27">
        <f>Трансформирование!N6</f>
        <v>2.0154451623197245</v>
      </c>
      <c r="O6" s="27">
        <f>(Трансформирование!O6-Трансформирование!$O$91)/Трансформирование!$O$92</f>
        <v>0.44742943031203231</v>
      </c>
      <c r="P6" s="27">
        <f>(Трансформирование!P6-Трансформирование!$P$91)/Трансформирование!$P$92</f>
        <v>-4.4594704543230661E-2</v>
      </c>
      <c r="Q6" s="27">
        <f>(Трансформирование!Q6-Трансформирование!$Q$91)/Трансформирование!$Q$92</f>
        <v>-0.43934137154172376</v>
      </c>
      <c r="R6" s="27">
        <f>(Трансформирование!R6-Трансформирование!$R$91)/Трансформирование!$R$92</f>
        <v>-0.73880770681201402</v>
      </c>
      <c r="S6" s="27">
        <f>(Трансформирование!S6-Трансформирование!$S$91)/Трансформирование!$S$92</f>
        <v>-0.59545582547191422</v>
      </c>
      <c r="T6" s="27">
        <f>(Трансформирование!T6-Трансформирование!$T$91)/Трансформирование!$T$92</f>
        <v>-0.51678143761876905</v>
      </c>
      <c r="U6" s="27">
        <f>(Трансформирование!U6-Трансформирование!$U$91)/Трансформирование!$U$92</f>
        <v>0.40820170924681093</v>
      </c>
      <c r="V6" s="27">
        <f>(Трансформирование!V6-Трансформирование!$V$91)/Трансформирование!$V$92</f>
        <v>-0.30266090398145196</v>
      </c>
      <c r="W6" s="27">
        <f>(Трансформирование!W6-Трансформирование!$W$91)/Трансформирование!$W$92</f>
        <v>-0.60228250757525326</v>
      </c>
      <c r="X6" s="27">
        <f>(Трансформирование!X6-Трансформирование!$X$91)/Трансформирование!$X$92</f>
        <v>-0.70260406282091459</v>
      </c>
      <c r="Y6" s="27">
        <f>(Трансформирование!Y6-Трансформирование!$Y$91)/Трансформирование!$Y$92</f>
        <v>-1.0208721932959235</v>
      </c>
      <c r="Z6" s="27">
        <f>(Трансформирование!Z6-Трансформирование!$Z$91)/Трансформирование!$Z$92</f>
        <v>-0.56322675703888581</v>
      </c>
      <c r="AA6" s="27">
        <f>(Трансформирование!AA6-Трансформирование!$AA$91)/Трансформирование!$AA$92</f>
        <v>-0.18777904942281104</v>
      </c>
      <c r="AB6" s="27">
        <f>(Трансформирование!AB6-Трансформирование!$AB$91)/Трансформирование!$AB$92</f>
        <v>-0.59566356034115875</v>
      </c>
      <c r="AC6" s="27">
        <f>(Трансформирование!AC6-Трансформирование!$AC$91)/Трансформирование!$AC$92</f>
        <v>-0.6998353963980638</v>
      </c>
      <c r="AD6" s="27">
        <f>(Трансформирование!AD6-Трансформирование!$AD$91)/Трансформирование!$AD$92</f>
        <v>0.23728106094477569</v>
      </c>
      <c r="AE6" s="27">
        <f>(Трансформирование!AE6-Трансформирование!$AE$91)/Трансформирование!$AE$92</f>
        <v>-9.0872354229549548E-2</v>
      </c>
      <c r="AF6" s="27">
        <f>(Трансформирование!AF6-Трансформирование!$AF$91)/Трансформирование!$AF$92</f>
        <v>0.60572438614919144</v>
      </c>
      <c r="AG6" s="27">
        <f>(Трансформирование!AG6-Трансформирование!$AG$91)/Трансформирование!$AG$92</f>
        <v>-0.20683731296193161</v>
      </c>
      <c r="AH6" s="27">
        <f>(Трансформирование!AH6-Трансформирование!$AH$91)/Трансформирование!$AH$92</f>
        <v>-0.48502063672743473</v>
      </c>
      <c r="AI6" s="27">
        <f>(Трансформирование!AI6-Трансформирование!$AI$91)/Трансформирование!$AI$92</f>
        <v>-0.46955971138358038</v>
      </c>
    </row>
    <row r="7" spans="1:35" x14ac:dyDescent="0.25">
      <c r="A7" s="13" t="s">
        <v>9</v>
      </c>
      <c r="B7" s="27">
        <f>(Трансформирование!B7-Трансформирование!$B$91)/Трансформирование!$B$92</f>
        <v>-0.68042027822994344</v>
      </c>
      <c r="C7" s="27">
        <f>(Трансформирование!C7-Трансформирование!$C$91)/Трансформирование!$C$92</f>
        <v>8.6360234068875316E-2</v>
      </c>
      <c r="D7" s="27">
        <f>Трансформирование!D7</f>
        <v>2.0031177023699271</v>
      </c>
      <c r="E7" s="27">
        <f>Трансформирование!E7</f>
        <v>28.5</v>
      </c>
      <c r="F7" s="27">
        <f>Трансформирование!F7</f>
        <v>77.900000000000006</v>
      </c>
      <c r="G7" s="27">
        <f>Трансформирование!G7</f>
        <v>22.1</v>
      </c>
      <c r="H7" s="27">
        <f>(Трансформирование!H7-Трансформирование!$H$91)/Трансформирование!$H$92</f>
        <v>-1.1500662089404023</v>
      </c>
      <c r="I7" s="27">
        <f>(Трансформирование!I7-Трансформирование!$I$91)/Трансформирование!$I$92</f>
        <v>0.14859720234450247</v>
      </c>
      <c r="J7" s="27">
        <f>(Трансформирование!J7-Трансформирование!$J$91)/Трансформирование!$J$92</f>
        <v>0.5674852021797383</v>
      </c>
      <c r="K7" s="27">
        <f>(Трансформирование!K7-Трансформирование!$K$91)/Трансформирование!$K$92</f>
        <v>-1.5065947815951605E-2</v>
      </c>
      <c r="L7" s="27">
        <f>(Трансформирование!L7-Трансформирование!$L$91)/Трансформирование!$L$92</f>
        <v>0.52360138704133163</v>
      </c>
      <c r="M7" s="27">
        <f>(Трансформирование!M7-Трансформирование!$M$91)/Трансформирование!$M$92</f>
        <v>-3.4249160418353623E-2</v>
      </c>
      <c r="N7" s="27">
        <f>Трансформирование!N7</f>
        <v>1.7602234735867868</v>
      </c>
      <c r="O7" s="27">
        <f>(Трансформирование!O7-Трансформирование!$O$91)/Трансформирование!$O$92</f>
        <v>-0.35910850733213134</v>
      </c>
      <c r="P7" s="27">
        <f>(Трансформирование!P7-Трансформирование!$P$91)/Трансформирование!$P$92</f>
        <v>-0.68204910221401305</v>
      </c>
      <c r="Q7" s="27">
        <f>(Трансформирование!Q7-Трансформирование!$Q$91)/Трансформирование!$Q$92</f>
        <v>-0.29933635001725128</v>
      </c>
      <c r="R7" s="27">
        <f>(Трансформирование!R7-Трансформирование!$R$91)/Трансформирование!$R$92</f>
        <v>-5.3910189570098729E-2</v>
      </c>
      <c r="S7" s="27">
        <f>(Трансформирование!S7-Трансформирование!$S$91)/Трансформирование!$S$92</f>
        <v>-1.2696280640405948</v>
      </c>
      <c r="T7" s="27">
        <f>(Трансформирование!T7-Трансформирование!$T$91)/Трансформирование!$T$92</f>
        <v>-0.2992380692075719</v>
      </c>
      <c r="U7" s="27">
        <f>(Трансформирование!U7-Трансформирование!$U$91)/Трансформирование!$U$92</f>
        <v>-1.2880188808619013</v>
      </c>
      <c r="V7" s="27">
        <f>(Трансформирование!V7-Трансформирование!$V$91)/Трансформирование!$V$92</f>
        <v>-0.45744122265462289</v>
      </c>
      <c r="W7" s="27">
        <f>(Трансформирование!W7-Трансформирование!$W$91)/Трансформирование!$W$92</f>
        <v>-0.71299354350728461</v>
      </c>
      <c r="X7" s="27">
        <f>(Трансформирование!X7-Трансформирование!$X$91)/Трансформирование!$X$92</f>
        <v>-0.96624342419283338</v>
      </c>
      <c r="Y7" s="27">
        <f>(Трансформирование!Y7-Трансформирование!$Y$91)/Трансформирование!$Y$92</f>
        <v>-0.29070652923043266</v>
      </c>
      <c r="Z7" s="27">
        <f>(Трансформирование!Z7-Трансформирование!$Z$91)/Трансформирование!$Z$92</f>
        <v>0.60985465001197525</v>
      </c>
      <c r="AA7" s="27">
        <f>(Трансформирование!AA7-Трансформирование!$AA$91)/Трансформирование!$AA$92</f>
        <v>-0.18777904942281104</v>
      </c>
      <c r="AB7" s="27">
        <f>(Трансформирование!AB7-Трансформирование!$AB$91)/Трансформирование!$AB$92</f>
        <v>9.2993131523155664E-2</v>
      </c>
      <c r="AC7" s="27">
        <f>(Трансформирование!AC7-Трансформирование!$AC$91)/Трансформирование!$AC$92</f>
        <v>-0.31482208857845789</v>
      </c>
      <c r="AD7" s="27">
        <f>(Трансформирование!AD7-Трансформирование!$AD$91)/Трансформирование!$AD$92</f>
        <v>0.36682708029681071</v>
      </c>
      <c r="AE7" s="27">
        <f>(Трансформирование!AE7-Трансформирование!$AE$91)/Трансформирование!$AE$92</f>
        <v>-0.53047256150084432</v>
      </c>
      <c r="AF7" s="27">
        <f>(Трансформирование!AF7-Трансформирование!$AF$91)/Трансформирование!$AF$92</f>
        <v>1.5589049870151854</v>
      </c>
      <c r="AG7" s="27">
        <f>(Трансформирование!AG7-Трансформирование!$AG$91)/Трансформирование!$AG$92</f>
        <v>1.3706341346609956</v>
      </c>
      <c r="AH7" s="27">
        <f>(Трансформирование!AH7-Трансформирование!$AH$91)/Трансформирование!$AH$92</f>
        <v>6.5830221545467527E-2</v>
      </c>
      <c r="AI7" s="27">
        <f>(Трансформирование!AI7-Трансформирование!$AI$91)/Трансформирование!$AI$92</f>
        <v>-0.27179235347916464</v>
      </c>
    </row>
    <row r="8" spans="1:35" x14ac:dyDescent="0.25">
      <c r="A8" s="13" t="s">
        <v>10</v>
      </c>
      <c r="B8" s="27">
        <f>(Трансформирование!B8-Трансформирование!$B$91)/Трансформирование!$B$92</f>
        <v>-0.36393539562278371</v>
      </c>
      <c r="C8" s="27">
        <f>(Трансформирование!C8-Трансформирование!$C$91)/Трансформирование!$C$92</f>
        <v>0.69754897763052859</v>
      </c>
      <c r="D8" s="27">
        <f>Трансформирование!D8</f>
        <v>1.9712614858372011</v>
      </c>
      <c r="E8" s="27">
        <f>Трансформирование!E8</f>
        <v>28.1</v>
      </c>
      <c r="F8" s="27">
        <f>Трансформирование!F8</f>
        <v>67.099999999999994</v>
      </c>
      <c r="G8" s="27">
        <f>Трансформирование!G8</f>
        <v>32.9</v>
      </c>
      <c r="H8" s="27">
        <f>(Трансформирование!H8-Трансформирование!$H$91)/Трансформирование!$H$92</f>
        <v>0.41718157356603958</v>
      </c>
      <c r="I8" s="27">
        <f>(Трансформирование!I8-Трансформирование!$I$91)/Трансформирование!$I$92</f>
        <v>1.0605740661213929</v>
      </c>
      <c r="J8" s="27">
        <f>(Трансформирование!J8-Трансформирование!$J$91)/Трансформирование!$J$92</f>
        <v>0.54359428563305701</v>
      </c>
      <c r="K8" s="27">
        <f>(Трансформирование!K8-Трансформирование!$K$91)/Трансформирование!$K$92</f>
        <v>0.60465632534612013</v>
      </c>
      <c r="L8" s="27">
        <f>(Трансформирование!L8-Трансформирование!$L$91)/Трансформирование!$L$92</f>
        <v>1.2511555469002713</v>
      </c>
      <c r="M8" s="27">
        <f>(Трансформирование!M8-Трансформирование!$M$91)/Трансформирование!$M$92</f>
        <v>0.61872042986964193</v>
      </c>
      <c r="N8" s="27">
        <f>Трансформирование!N8</f>
        <v>1.876529608701073</v>
      </c>
      <c r="O8" s="27">
        <f>(Трансформирование!O8-Трансформирование!$O$91)/Трансформирование!$O$92</f>
        <v>0.7329089353213305</v>
      </c>
      <c r="P8" s="27">
        <f>(Трансформирование!P8-Трансформирование!$P$91)/Трансформирование!$P$92</f>
        <v>-0.32089547269244884</v>
      </c>
      <c r="Q8" s="27">
        <f>(Трансформирование!Q8-Трансформирование!$Q$91)/Трансформирование!$Q$92</f>
        <v>6.5284485830421971E-2</v>
      </c>
      <c r="R8" s="27">
        <f>(Трансформирование!R8-Трансформирование!$R$91)/Трансформирование!$R$92</f>
        <v>-0.24590091157491897</v>
      </c>
      <c r="S8" s="27">
        <f>(Трансформирование!S8-Трансформирование!$S$91)/Трансформирование!$S$92</f>
        <v>0.27038710957871648</v>
      </c>
      <c r="T8" s="27">
        <f>(Трансформирование!T8-Трансформирование!$T$91)/Трансформирование!$T$92</f>
        <v>0.2834870443094894</v>
      </c>
      <c r="U8" s="27">
        <f>(Трансформирование!U8-Трансформирование!$U$91)/Трансформирование!$U$92</f>
        <v>0.126764677532161</v>
      </c>
      <c r="V8" s="27">
        <f>(Трансформирование!V8-Трансформирование!$V$91)/Трансформирование!$V$92</f>
        <v>-0.25140422197511481</v>
      </c>
      <c r="W8" s="27">
        <f>(Трансформирование!W8-Трансформирование!$W$91)/Трансформирование!$W$92</f>
        <v>1.409923109566861</v>
      </c>
      <c r="X8" s="27">
        <f>(Трансформирование!X8-Трансформирование!$X$91)/Трансформирование!$X$92</f>
        <v>0.29821814538873448</v>
      </c>
      <c r="Y8" s="27">
        <f>(Трансформирование!Y8-Трансформирование!$Y$91)/Трансформирование!$Y$92</f>
        <v>-0.76374772172573147</v>
      </c>
      <c r="Z8" s="27">
        <f>(Трансформирование!Z8-Трансформирование!$Z$91)/Трансформирование!$Z$92</f>
        <v>-6.3252278481180577E-2</v>
      </c>
      <c r="AA8" s="27">
        <f>(Трансформирование!AA8-Трансформирование!$AA$91)/Трансформирование!$AA$92</f>
        <v>-0.18777904942281104</v>
      </c>
      <c r="AB8" s="27">
        <f>(Трансформирование!AB8-Трансформирование!$AB$91)/Трансформирование!$AB$92</f>
        <v>5.2133962513516346E-2</v>
      </c>
      <c r="AC8" s="27">
        <f>(Трансформирование!AC8-Трансформирование!$AC$91)/Трансформирование!$AC$92</f>
        <v>-3.0352332085645171E-2</v>
      </c>
      <c r="AD8" s="27">
        <f>(Трансформирование!AD8-Трансформирование!$AD$91)/Трансформирование!$AD$92</f>
        <v>0.79270857591006527</v>
      </c>
      <c r="AE8" s="27">
        <f>(Трансформирование!AE8-Трансформирование!$AE$91)/Трансформирование!$AE$92</f>
        <v>-0.12670543105348936</v>
      </c>
      <c r="AF8" s="27">
        <f>(Трансформирование!AF8-Трансформирование!$AF$91)/Трансформирование!$AF$92</f>
        <v>-0.73335633091420205</v>
      </c>
      <c r="AG8" s="27">
        <f>(Трансформирование!AG8-Трансформирование!$AG$91)/Трансформирование!$AG$92</f>
        <v>-0.75418315403041436</v>
      </c>
      <c r="AH8" s="27">
        <f>(Трансформирование!AH8-Трансформирование!$AH$91)/Трансформирование!$AH$92</f>
        <v>-0.84332467821864887</v>
      </c>
      <c r="AI8" s="27">
        <f>(Трансформирование!AI8-Трансформирование!$AI$91)/Трансформирование!$AI$92</f>
        <v>9.2454709113208577E-3</v>
      </c>
    </row>
    <row r="9" spans="1:35" x14ac:dyDescent="0.25">
      <c r="A9" s="13" t="s">
        <v>11</v>
      </c>
      <c r="B9" s="27">
        <f>(Трансформирование!B9-Трансформирование!$B$91)/Трансформирование!$B$92</f>
        <v>-0.82922856037522064</v>
      </c>
      <c r="C9" s="27">
        <f>(Трансформирование!C9-Трансформирование!$C$91)/Трансформирование!$C$92</f>
        <v>-0.24173097773318472</v>
      </c>
      <c r="D9" s="27">
        <f>Трансформирование!D9</f>
        <v>2</v>
      </c>
      <c r="E9" s="27">
        <f>Трансформирование!E9</f>
        <v>28.1</v>
      </c>
      <c r="F9" s="27">
        <f>Трансформирование!F9</f>
        <v>81.3</v>
      </c>
      <c r="G9" s="27">
        <f>Трансформирование!G9</f>
        <v>18.7</v>
      </c>
      <c r="H9" s="27">
        <f>(Трансформирование!H9-Трансформирование!$H$91)/Трансформирование!$H$92</f>
        <v>0.55485276558823793</v>
      </c>
      <c r="I9" s="27">
        <f>(Трансформирование!I9-Трансформирование!$I$91)/Трансформирование!$I$92</f>
        <v>4.2215049952703261E-2</v>
      </c>
      <c r="J9" s="27">
        <f>(Трансформирование!J9-Трансформирование!$J$91)/Трансформирование!$J$92</f>
        <v>0.55957547475781921</v>
      </c>
      <c r="K9" s="27">
        <f>(Трансформирование!K9-Трансформирование!$K$91)/Трансформирование!$K$92</f>
        <v>-0.28221056087086938</v>
      </c>
      <c r="L9" s="27">
        <f>(Трансформирование!L9-Трансформирование!$L$91)/Трансформирование!$L$92</f>
        <v>0.65626194841838348</v>
      </c>
      <c r="M9" s="27">
        <f>(Трансформирование!M9-Трансформирование!$M$91)/Трансформирование!$M$92</f>
        <v>-8.0180825612446327E-2</v>
      </c>
      <c r="N9" s="27">
        <f>Трансформирование!N9</f>
        <v>1.1066819197003217</v>
      </c>
      <c r="O9" s="27">
        <f>(Трансформирование!O9-Трансформирование!$O$91)/Трансформирование!$O$92</f>
        <v>-1.0966549713583404</v>
      </c>
      <c r="P9" s="27">
        <f>(Трансформирование!P9-Трансформирование!$P$91)/Трансформирование!$P$92</f>
        <v>-0.73082859136278167</v>
      </c>
      <c r="Q9" s="27">
        <f>(Трансформирование!Q9-Трансформирование!$Q$91)/Трансформирование!$Q$92</f>
        <v>-1.6404856071005474</v>
      </c>
      <c r="R9" s="27">
        <f>(Трансформирование!R9-Трансформирование!$R$91)/Трансформирование!$R$92</f>
        <v>-0.48365919732278767</v>
      </c>
      <c r="S9" s="27">
        <f>(Трансформирование!S9-Трансформирование!$S$91)/Трансформирование!$S$92</f>
        <v>-1.6237372718473237</v>
      </c>
      <c r="T9" s="27">
        <f>(Трансформирование!T9-Трансформирование!$T$91)/Трансформирование!$T$92</f>
        <v>-0.54601720873904658</v>
      </c>
      <c r="U9" s="27">
        <f>(Трансформирование!U9-Трансформирование!$U$91)/Трансформирование!$U$92</f>
        <v>-0.44606259481678218</v>
      </c>
      <c r="V9" s="27">
        <f>(Трансформирование!V9-Трансформирование!$V$91)/Трансформирование!$V$92</f>
        <v>-0.86916955848719013</v>
      </c>
      <c r="W9" s="27">
        <f>(Трансформирование!W9-Трансформирование!$W$91)/Трансформирование!$W$92</f>
        <v>-0.59436777659858731</v>
      </c>
      <c r="X9" s="27">
        <f>(Трансформирование!X9-Трансформирование!$X$91)/Трансформирование!$X$92</f>
        <v>-0.91118826928855168</v>
      </c>
      <c r="Y9" s="27">
        <f>(Трансформирование!Y9-Трансформирование!$Y$91)/Трансформирование!$Y$92</f>
        <v>-0.96672445853447864</v>
      </c>
      <c r="Z9" s="27">
        <f>(Трансформирование!Z9-Трансформирование!$Z$91)/Трансформирование!$Z$92</f>
        <v>-0.61964401242768086</v>
      </c>
      <c r="AA9" s="27">
        <f>(Трансформирование!AA9-Трансформирование!$AA$91)/Трансформирование!$AA$92</f>
        <v>-0.18777904942281104</v>
      </c>
      <c r="AB9" s="27">
        <f>(Трансформирование!AB9-Трансформирование!$AB$91)/Трансформирование!$AB$92</f>
        <v>0.79282078899440156</v>
      </c>
      <c r="AC9" s="27">
        <f>(Трансформирование!AC9-Трансформирование!$AC$91)/Трансформирование!$AC$92</f>
        <v>-0.840071045161082</v>
      </c>
      <c r="AD9" s="27">
        <f>(Трансформирование!AD9-Трансформирование!$AD$91)/Трансформирование!$AD$92</f>
        <v>-0.29270835663700184</v>
      </c>
      <c r="AE9" s="27">
        <f>(Трансформирование!AE9-Трансформирование!$AE$91)/Трансформирование!$AE$92</f>
        <v>0.41336046911779595</v>
      </c>
      <c r="AF9" s="27">
        <f>(Трансформирование!AF9-Трансформирование!$AF$91)/Трансформирование!$AF$92</f>
        <v>-0.2269512345575187</v>
      </c>
      <c r="AG9" s="27">
        <f>(Трансформирование!AG9-Трансформирование!$AG$91)/Трансформирование!$AG$92</f>
        <v>0.39310363894935696</v>
      </c>
      <c r="AH9" s="27">
        <f>(Трансформирование!AH9-Трансформирование!$AH$91)/Трансформирование!$AH$92</f>
        <v>-0.65842022017951973</v>
      </c>
      <c r="AI9" s="27">
        <f>(Трансформирование!AI9-Трансформирование!$AI$91)/Трансформирование!$AI$92</f>
        <v>-0.37241083381649898</v>
      </c>
    </row>
    <row r="10" spans="1:35" x14ac:dyDescent="0.25">
      <c r="A10" s="13" t="s">
        <v>12</v>
      </c>
      <c r="B10" s="27">
        <f>(Трансформирование!B10-Трансформирование!$B$91)/Трансформирование!$B$92</f>
        <v>-0.66842804465663097</v>
      </c>
      <c r="C10" s="27">
        <f>(Трансформирование!C10-Трансформирование!$C$91)/Трансформирование!$C$92</f>
        <v>-0.26197703906038716</v>
      </c>
      <c r="D10" s="27">
        <f>Трансформирование!D10</f>
        <v>2.0031177023699271</v>
      </c>
      <c r="E10" s="27">
        <f>Трансформирование!E10</f>
        <v>27.3</v>
      </c>
      <c r="F10" s="27">
        <f>Трансформирование!F10</f>
        <v>76.099999999999994</v>
      </c>
      <c r="G10" s="27">
        <f>Трансформирование!G10</f>
        <v>23.9</v>
      </c>
      <c r="H10" s="27">
        <f>(Трансформирование!H10-Трансформирование!$H$91)/Трансформирование!$H$92</f>
        <v>1.4841875468810179E-2</v>
      </c>
      <c r="I10" s="27">
        <f>(Трансформирование!I10-Трансформирование!$I$91)/Трансформирование!$I$92</f>
        <v>-0.60955700386795741</v>
      </c>
      <c r="J10" s="27">
        <f>(Трансформирование!J10-Трансформирование!$J$91)/Трансформирование!$J$92</f>
        <v>0.5273916344729771</v>
      </c>
      <c r="K10" s="27">
        <f>(Трансформирование!K10-Трансформирование!$K$91)/Трансформирование!$K$92</f>
        <v>-0.28434783564249799</v>
      </c>
      <c r="L10" s="27">
        <f>(Трансформирование!L10-Трансформирование!$L$91)/Трансформирование!$L$92</f>
        <v>-3.401851665836024E-2</v>
      </c>
      <c r="M10" s="27">
        <f>(Трансформирование!M10-Трансформирование!$M$91)/Трансформирование!$M$92</f>
        <v>-0.23854400694592381</v>
      </c>
      <c r="N10" s="27">
        <f>Трансформирование!N10</f>
        <v>1.337480609952844</v>
      </c>
      <c r="O10" s="27">
        <f>(Трансформирование!O10-Трансформирование!$O$91)/Трансформирование!$O$92</f>
        <v>0.77042310961758165</v>
      </c>
      <c r="P10" s="27">
        <f>(Трансформирование!P10-Трансформирование!$P$91)/Трансформирование!$P$92</f>
        <v>-0.37655758003306644</v>
      </c>
      <c r="Q10" s="27">
        <f>(Трансформирование!Q10-Трансформирование!$Q$91)/Трансформирование!$Q$92</f>
        <v>0.21547747783819091</v>
      </c>
      <c r="R10" s="27">
        <f>(Трансформирование!R10-Трансформирование!$R$91)/Трансформирование!$R$92</f>
        <v>-0.80919709287795138</v>
      </c>
      <c r="S10" s="27">
        <f>(Трансформирование!S10-Трансформирование!$S$91)/Трансформирование!$S$92</f>
        <v>-0.29491287823420531</v>
      </c>
      <c r="T10" s="27">
        <f>(Трансформирование!T10-Трансформирование!$T$91)/Трансформирование!$T$92</f>
        <v>-3.6439101907120991E-2</v>
      </c>
      <c r="U10" s="27">
        <f>(Трансформирование!U10-Трансформирование!$U$91)/Трансформирование!$U$92</f>
        <v>-0.46954373163216989</v>
      </c>
      <c r="V10" s="27">
        <f>(Трансформирование!V10-Трансформирование!$V$91)/Трансформирование!$V$92</f>
        <v>-0.91707386452663864</v>
      </c>
      <c r="W10" s="27">
        <f>(Трансформирование!W10-Трансформирование!$W$91)/Трансформирование!$W$92</f>
        <v>-5.675171852272818E-2</v>
      </c>
      <c r="X10" s="27">
        <f>(Трансформирование!X10-Трансформирование!$X$91)/Трансформирование!$X$92</f>
        <v>0.27401353254867122</v>
      </c>
      <c r="Y10" s="27">
        <f>(Трансформирование!Y10-Трансформирование!$Y$91)/Трансформирование!$Y$92</f>
        <v>0.3486590694811425</v>
      </c>
      <c r="Z10" s="27">
        <f>(Трансформирование!Z10-Трансформирование!$Z$91)/Трансформирование!$Z$92</f>
        <v>0.76344113302503647</v>
      </c>
      <c r="AA10" s="27">
        <f>(Трансформирование!AA10-Трансформирование!$AA$91)/Трансформирование!$AA$92</f>
        <v>-0.18777904942281104</v>
      </c>
      <c r="AB10" s="27">
        <f>(Трансформирование!AB10-Трансформирование!$AB$91)/Трансформирование!$AB$92</f>
        <v>0.3271620965965038</v>
      </c>
      <c r="AC10" s="27">
        <f>(Трансформирование!AC10-Трансформирование!$AC$91)/Трансформирование!$AC$92</f>
        <v>-0.54431195110512387</v>
      </c>
      <c r="AD10" s="27">
        <f>(Трансформирование!AD10-Трансформирование!$AD$91)/Трансформирование!$AD$92</f>
        <v>0.38181137622247169</v>
      </c>
      <c r="AE10" s="27">
        <f>(Трансформирование!AE10-Трансформирование!$AE$91)/Трансформирование!$AE$92</f>
        <v>0.13302624659989176</v>
      </c>
      <c r="AF10" s="27">
        <f>(Трансформирование!AF10-Трансформирование!$AF$91)/Трансформирование!$AF$92</f>
        <v>0.35590888999421522</v>
      </c>
      <c r="AG10" s="27">
        <f>(Трансформирование!AG10-Трансформирование!$AG$91)/Трансформирование!$AG$92</f>
        <v>1.9446320429051833</v>
      </c>
      <c r="AH10" s="27">
        <f>(Трансформирование!AH10-Трансформирование!$AH$91)/Трансформирование!$AH$92</f>
        <v>-1.6038759014019424E-2</v>
      </c>
      <c r="AI10" s="27">
        <f>(Трансформирование!AI10-Трансформирование!$AI$91)/Трансформирование!$AI$92</f>
        <v>0.21568683574136885</v>
      </c>
    </row>
    <row r="11" spans="1:35" x14ac:dyDescent="0.25">
      <c r="A11" s="13" t="s">
        <v>13</v>
      </c>
      <c r="B11" s="27">
        <f>(Трансформирование!B11-Трансформирование!$B$91)/Трансформирование!$B$92</f>
        <v>-0.27943230413824721</v>
      </c>
      <c r="C11" s="27">
        <f>(Трансформирование!C11-Трансформирование!$C$91)/Трансформирование!$C$92</f>
        <v>-0.689417717488927</v>
      </c>
      <c r="D11" s="27">
        <f>Трансформирование!D11</f>
        <v>2.0540215729017546</v>
      </c>
      <c r="E11" s="27">
        <f>Трансформирование!E11</f>
        <v>27.1</v>
      </c>
      <c r="F11" s="27">
        <f>Трансформирование!F11</f>
        <v>71.5</v>
      </c>
      <c r="G11" s="27">
        <f>Трансформирование!G11</f>
        <v>28.5</v>
      </c>
      <c r="H11" s="27">
        <f>(Трансформирование!H11-Трансформирование!$H$91)/Трансформирование!$H$92</f>
        <v>0.61232094167404461</v>
      </c>
      <c r="I11" s="27">
        <f>(Трансформирование!I11-Трансформирование!$I$91)/Трансформирование!$I$92</f>
        <v>-0.33666540105820425</v>
      </c>
      <c r="J11" s="27">
        <f>(Трансформирование!J11-Трансформирование!$J$91)/Трансформирование!$J$92</f>
        <v>-0.16289415208300781</v>
      </c>
      <c r="K11" s="27">
        <f>(Трансформирование!K11-Трансформирование!$K$91)/Трансформирование!$K$92</f>
        <v>-0.78111779137696957</v>
      </c>
      <c r="L11" s="27">
        <f>(Трансформирование!L11-Трансформирование!$L$91)/Трансформирование!$L$92</f>
        <v>-0.7701244173000632</v>
      </c>
      <c r="M11" s="27">
        <f>(Трансформирование!M11-Трансформирование!$M$91)/Трансформирование!$M$92</f>
        <v>-0.25857402881028518</v>
      </c>
      <c r="N11" s="27">
        <f>Трансформирование!N11</f>
        <v>1.158292185288269</v>
      </c>
      <c r="O11" s="27">
        <f>(Трансформирование!O11-Трансформирование!$O$91)/Трансформирование!$O$92</f>
        <v>-0.2633530907622792</v>
      </c>
      <c r="P11" s="27">
        <f>(Трансформирование!P11-Трансформирование!$P$91)/Трансформирование!$P$92</f>
        <v>-0.66179357001966843</v>
      </c>
      <c r="Q11" s="27">
        <f>(Трансформирование!Q11-Трансформирование!$Q$91)/Трансформирование!$Q$92</f>
        <v>-0.41678336672217031</v>
      </c>
      <c r="R11" s="27">
        <f>(Трансформирование!R11-Трансформирование!$R$91)/Трансформирование!$R$92</f>
        <v>0.37315724289552765</v>
      </c>
      <c r="S11" s="27">
        <f>(Трансформирование!S11-Трансформирование!$S$91)/Трансформирование!$S$92</f>
        <v>-0.27294625137376638</v>
      </c>
      <c r="T11" s="27">
        <f>(Трансформирование!T11-Трансформирование!$T$91)/Трансформирование!$T$92</f>
        <v>-0.50336163483697127</v>
      </c>
      <c r="U11" s="27">
        <f>(Трансформирование!U11-Трансформирование!$U$91)/Трансформирование!$U$92</f>
        <v>-0.20367097365756082</v>
      </c>
      <c r="V11" s="27">
        <f>(Трансформирование!V11-Трансформирование!$V$91)/Трансформирование!$V$92</f>
        <v>-0.77248826684606997</v>
      </c>
      <c r="W11" s="27">
        <f>(Трансформирование!W11-Трансформирование!$W$91)/Трансформирование!$W$92</f>
        <v>-1.7539332505616467E-2</v>
      </c>
      <c r="X11" s="27">
        <f>(Трансформирование!X11-Трансформирование!$X$91)/Трансформирование!$X$92</f>
        <v>-0.47093544187457714</v>
      </c>
      <c r="Y11" s="27">
        <f>(Трансформирование!Y11-Трансформирование!$Y$91)/Трансформирование!$Y$92</f>
        <v>-0.6770174295037984</v>
      </c>
      <c r="Z11" s="27">
        <f>(Трансформирование!Z11-Трансформирование!$Z$91)/Трансформирование!$Z$92</f>
        <v>-7.5385336330635017E-2</v>
      </c>
      <c r="AA11" s="27">
        <f>(Трансформирование!AA11-Трансформирование!$AA$91)/Трансформирование!$AA$92</f>
        <v>-0.18777904942281104</v>
      </c>
      <c r="AB11" s="27">
        <f>(Трансформирование!AB11-Трансформирование!$AB$91)/Трансформирование!$AB$92</f>
        <v>0.24708505387208199</v>
      </c>
      <c r="AC11" s="27">
        <f>(Трансформирование!AC11-Трансформирование!$AC$91)/Трансформирование!$AC$92</f>
        <v>-0.56844216301152339</v>
      </c>
      <c r="AD11" s="27">
        <f>(Трансформирование!AD11-Трансформирование!$AD$91)/Трансформирование!$AD$92</f>
        <v>-0.11137933330862082</v>
      </c>
      <c r="AE11" s="27">
        <f>(Трансформирование!AE11-Трансформирование!$AE$91)/Трансформирование!$AE$92</f>
        <v>1.006360971103867</v>
      </c>
      <c r="AF11" s="27">
        <f>(Трансформирование!AF11-Трансформирование!$AF$91)/Трансформирование!$AF$92</f>
        <v>0.48316773808368091</v>
      </c>
      <c r="AG11" s="27">
        <f>(Трансформирование!AG11-Трансформирование!$AG$91)/Трансформирование!$AG$92</f>
        <v>-6.8196218870509737E-2</v>
      </c>
      <c r="AH11" s="27">
        <f>(Трансформирование!AH11-Трансформирование!$AH$91)/Трансформирование!$AH$92</f>
        <v>-2.3538713748959078E-2</v>
      </c>
      <c r="AI11" s="27">
        <f>(Трансформирование!AI11-Трансформирование!$AI$91)/Трансформирование!$AI$92</f>
        <v>-0.4383332864513042</v>
      </c>
    </row>
    <row r="12" spans="1:35" x14ac:dyDescent="0.25">
      <c r="A12" s="13" t="s">
        <v>14</v>
      </c>
      <c r="B12" s="27">
        <f>(Трансформирование!B12-Трансформирование!$B$91)/Трансформирование!$B$92</f>
        <v>-0.66504053719095202</v>
      </c>
      <c r="C12" s="27">
        <f>(Трансформирование!C12-Трансформирование!$C$91)/Трансформирование!$C$92</f>
        <v>-0.15392268635270634</v>
      </c>
      <c r="D12" s="27">
        <f>Трансформирование!D12</f>
        <v>2.0123844926512722</v>
      </c>
      <c r="E12" s="27">
        <f>Трансформирование!E12</f>
        <v>27.8</v>
      </c>
      <c r="F12" s="27">
        <f>Трансформирование!F12</f>
        <v>67.3</v>
      </c>
      <c r="G12" s="27">
        <f>Трансформирование!G12</f>
        <v>32.700000000000003</v>
      </c>
      <c r="H12" s="27">
        <f>(Трансформирование!H12-Трансформирование!$H$91)/Трансформирование!$H$92</f>
        <v>-7.6443534187530708E-3</v>
      </c>
      <c r="I12" s="27">
        <f>(Трансформирование!I12-Трансформирование!$I$91)/Трансформирование!$I$92</f>
        <v>0.22511280110245735</v>
      </c>
      <c r="J12" s="27">
        <f>(Трансформирование!J12-Трансформирование!$J$91)/Трансформирование!$J$92</f>
        <v>0.62141944421714301</v>
      </c>
      <c r="K12" s="27">
        <f>(Трансформирование!K12-Трансформирование!$K$91)/Трансформирование!$K$92</f>
        <v>-6.1979242719414025E-2</v>
      </c>
      <c r="L12" s="27">
        <f>(Трансформирование!L12-Трансформирование!$L$91)/Трансформирование!$L$92</f>
        <v>0.67977892492675107</v>
      </c>
      <c r="M12" s="27">
        <f>(Трансформирование!M12-Трансформирование!$M$91)/Трансформирование!$M$92</f>
        <v>0.34753440962545518</v>
      </c>
      <c r="N12" s="27">
        <f>Трансформирование!N12</f>
        <v>1.5779670210741878</v>
      </c>
      <c r="O12" s="27">
        <f>(Трансформирование!O12-Трансформирование!$O$91)/Трансформирование!$O$92</f>
        <v>0.29272868426466925</v>
      </c>
      <c r="P12" s="27">
        <f>(Трансформирование!P12-Трансформирование!$P$91)/Трансформирование!$P$92</f>
        <v>0.30065020044692164</v>
      </c>
      <c r="Q12" s="27">
        <f>(Трансформирование!Q12-Трансформирование!$Q$91)/Трансформирование!$Q$92</f>
        <v>0.31140835007666257</v>
      </c>
      <c r="R12" s="27">
        <f>(Трансформирование!R12-Трансформирование!$R$91)/Трансформирование!$R$92</f>
        <v>0.90911700143118068</v>
      </c>
      <c r="S12" s="27">
        <f>(Трансформирование!S12-Трансформирование!$S$91)/Трансформирование!$S$92</f>
        <v>0.19661061449314307</v>
      </c>
      <c r="T12" s="27">
        <f>(Трансформирование!T12-Трансформирование!$T$91)/Трансформирование!$T$92</f>
        <v>-1.5420887679040705</v>
      </c>
      <c r="U12" s="27">
        <f>(Трансформирование!U12-Трансформирование!$U$91)/Трансформирование!$U$92</f>
        <v>-9.5510174337448003E-2</v>
      </c>
      <c r="V12" s="27">
        <f>(Трансформирование!V12-Трансформирование!$V$91)/Трансформирование!$V$92</f>
        <v>-0.60056173598110574</v>
      </c>
      <c r="W12" s="27">
        <f>(Трансформирование!W12-Трансформирование!$W$91)/Трансформирование!$W$92</f>
        <v>-4.6217582211406941E-2</v>
      </c>
      <c r="X12" s="27">
        <f>(Трансформирование!X12-Трансформирование!$X$91)/Трансформирование!$X$92</f>
        <v>-0.32661480259866732</v>
      </c>
      <c r="Y12" s="27">
        <f>(Трансформирование!Y12-Трансформирование!$Y$91)/Трансформирование!$Y$92</f>
        <v>-0.62699352393878671</v>
      </c>
      <c r="Z12" s="27">
        <f>(Трансформирование!Z12-Трансформирование!$Z$91)/Трансформирование!$Z$92</f>
        <v>-4.3262009945456044E-2</v>
      </c>
      <c r="AA12" s="27">
        <f>(Трансформирование!AA12-Трансформирование!$AA$91)/Трансформирование!$AA$92</f>
        <v>-0.18777904942281104</v>
      </c>
      <c r="AB12" s="27">
        <f>(Трансформирование!AB12-Трансформирование!$AB$91)/Трансформирование!$AB$92</f>
        <v>-0.19707566663885348</v>
      </c>
      <c r="AC12" s="27">
        <f>(Трансформирование!AC12-Трансформирование!$AC$91)/Трансформирование!$AC$92</f>
        <v>-0.43930337299064193</v>
      </c>
      <c r="AD12" s="27">
        <f>(Трансформирование!AD12-Трансформирование!$AD$91)/Трансформирование!$AD$92</f>
        <v>-2.1807429394406969E-2</v>
      </c>
      <c r="AE12" s="27">
        <f>(Трансформирование!AE12-Трансформирование!$AE$91)/Трансформирование!$AE$92</f>
        <v>-5.543093101392331E-2</v>
      </c>
      <c r="AF12" s="27">
        <f>(Трансформирование!AF12-Трансформирование!$AF$91)/Трансформирование!$AF$92</f>
        <v>-0.24420216659412888</v>
      </c>
      <c r="AG12" s="27">
        <f>(Трансформирование!AG12-Трансформирование!$AG$91)/Трансформирование!$AG$92</f>
        <v>-2.9842296876551943E-2</v>
      </c>
      <c r="AH12" s="27">
        <f>(Трансформирование!AH12-Трансформирование!$AH$91)/Трансформирование!$AH$92</f>
        <v>-0.28734390739050936</v>
      </c>
      <c r="AI12" s="27">
        <f>(Трансформирование!AI12-Трансформирование!$AI$91)/Трансформирование!$AI$92</f>
        <v>-0.70896230253103099</v>
      </c>
    </row>
    <row r="13" spans="1:35" x14ac:dyDescent="0.25">
      <c r="A13" s="13" t="s">
        <v>15</v>
      </c>
      <c r="B13" s="27">
        <f>(Трансформирование!B13-Трансформирование!$B$91)/Трансформирование!$B$92</f>
        <v>-0.77504487468063565</v>
      </c>
      <c r="C13" s="27">
        <f>(Трансформирование!C13-Трансформирование!$C$91)/Трансформирование!$C$92</f>
        <v>-0.12026395304180221</v>
      </c>
      <c r="D13" s="27">
        <f>Трансформирование!D13</f>
        <v>2.0154451623197245</v>
      </c>
      <c r="E13" s="27">
        <f>Трансформирование!E13</f>
        <v>27.5</v>
      </c>
      <c r="F13" s="27">
        <f>Трансформирование!F13</f>
        <v>64.2</v>
      </c>
      <c r="G13" s="27">
        <f>Трансформирование!G13</f>
        <v>35.799999999999997</v>
      </c>
      <c r="H13" s="27">
        <f>(Трансформирование!H13-Трансформирование!$H$91)/Трансформирование!$H$92</f>
        <v>-0.28942439520731955</v>
      </c>
      <c r="I13" s="27">
        <f>(Трансформирование!I13-Трансформирование!$I$91)/Трансформирование!$I$92</f>
        <v>0.25235119854901955</v>
      </c>
      <c r="J13" s="27">
        <f>(Трансформирование!J13-Трансформирование!$J$91)/Трансформирование!$J$92</f>
        <v>0.97490741037316742</v>
      </c>
      <c r="K13" s="27">
        <f>(Трансформирование!K13-Трансформирование!$K$91)/Трансформирование!$K$92</f>
        <v>-0.15242961729001192</v>
      </c>
      <c r="L13" s="27">
        <f>(Трансформирование!L13-Трансформирование!$L$91)/Трансформирование!$L$92</f>
        <v>-0.14442934125385501</v>
      </c>
      <c r="M13" s="27">
        <f>(Трансформирование!M13-Трансформирование!$M$91)/Трансформирование!$M$92</f>
        <v>-0.5993563865500402</v>
      </c>
      <c r="N13" s="27">
        <f>Трансформирование!N13</f>
        <v>1.8727347872429874</v>
      </c>
      <c r="O13" s="27">
        <f>(Трансформирование!O13-Трансформирование!$O$91)/Трансформирование!$O$92</f>
        <v>0.80207452733130724</v>
      </c>
      <c r="P13" s="27">
        <f>(Трансформирование!P13-Трансформирование!$P$91)/Трансформирование!$P$92</f>
        <v>-0.61361670943385571</v>
      </c>
      <c r="Q13" s="27">
        <f>(Трансформирование!Q13-Трансформирование!$Q$91)/Трансформирование!$Q$92</f>
        <v>1.5599197819895552</v>
      </c>
      <c r="R13" s="27">
        <f>(Трансформирование!R13-Трансформирование!$R$91)/Трансформирование!$R$92</f>
        <v>-0.23868214501531121</v>
      </c>
      <c r="S13" s="27">
        <f>(Трансформирование!S13-Трансформирование!$S$91)/Трансформирование!$S$92</f>
        <v>0.22524763265255132</v>
      </c>
      <c r="T13" s="27">
        <f>(Трансформирование!T13-Трансформирование!$T$91)/Трансформирование!$T$92</f>
        <v>-0.36610943449814926</v>
      </c>
      <c r="U13" s="27">
        <f>(Трансформирование!U13-Трансформирование!$U$91)/Трансформирование!$U$92</f>
        <v>-1.2561343227395443</v>
      </c>
      <c r="V13" s="27">
        <f>(Трансформирование!V13-Трансформирование!$V$91)/Трансформирование!$V$92</f>
        <v>-0.83061250629187344</v>
      </c>
      <c r="W13" s="27">
        <f>(Трансформирование!W13-Трансформирование!$W$91)/Трансформирование!$W$92</f>
        <v>0.4331463844928452</v>
      </c>
      <c r="X13" s="27">
        <f>(Трансформирование!X13-Трансформирование!$X$91)/Трансформирование!$X$92</f>
        <v>-7.7355252728646545E-2</v>
      </c>
      <c r="Y13" s="27">
        <f>(Трансформирование!Y13-Трансформирование!$Y$91)/Трансформирование!$Y$92</f>
        <v>-0.55392204353973684</v>
      </c>
      <c r="Z13" s="27">
        <f>(Трансформирование!Z13-Трансформирование!$Z$91)/Трансформирование!$Z$92</f>
        <v>-0.74906656388630788</v>
      </c>
      <c r="AA13" s="27">
        <f>(Трансформирование!AA13-Трансформирование!$AA$91)/Трансформирование!$AA$92</f>
        <v>-0.18777904942281104</v>
      </c>
      <c r="AB13" s="27">
        <f>(Трансформирование!AB13-Трансформирование!$AB$91)/Трансформирование!$AB$92</f>
        <v>-0.51504426807233195</v>
      </c>
      <c r="AC13" s="27">
        <f>(Трансформирование!AC13-Трансформирование!$AC$91)/Трансформирование!$AC$92</f>
        <v>0.70064192057927754</v>
      </c>
      <c r="AD13" s="27">
        <f>(Трансформирование!AD13-Трансформирование!$AD$91)/Трансформирование!$AD$92</f>
        <v>0.13357215341230178</v>
      </c>
      <c r="AE13" s="27">
        <f>(Трансформирование!AE13-Трансформирование!$AE$91)/Трансформирование!$AE$92</f>
        <v>-0.19960042715504991</v>
      </c>
      <c r="AF13" s="27">
        <f>(Трансформирование!AF13-Трансформирование!$AF$91)/Трансформирование!$AF$92</f>
        <v>-0.62934623037882631</v>
      </c>
      <c r="AG13" s="27">
        <f>(Трансформирование!AG13-Трансформирование!$AG$91)/Трансформирование!$AG$92</f>
        <v>-0.14196151125140288</v>
      </c>
      <c r="AH13" s="27">
        <f>(Трансформирование!AH13-Трансформирование!$AH$91)/Трансформирование!$AH$92</f>
        <v>-0.28239933576732218</v>
      </c>
      <c r="AI13" s="27">
        <f>(Трансформирование!AI13-Трансформирование!$AI$91)/Трансформирование!$AI$92</f>
        <v>-0.75406713854431873</v>
      </c>
    </row>
    <row r="14" spans="1:35" x14ac:dyDescent="0.25">
      <c r="A14" s="13" t="s">
        <v>16</v>
      </c>
      <c r="B14" s="27">
        <f>(Трансформирование!B14-Трансформирование!$B$91)/Трансформирование!$B$92</f>
        <v>-0.45752877595085972</v>
      </c>
      <c r="C14" s="27">
        <f>(Трансформирование!C14-Трансформирование!$C$91)/Трансформирование!$C$92</f>
        <v>2.3774510854718747</v>
      </c>
      <c r="D14" s="27">
        <f>Трансформирование!D14</f>
        <v>2.0154451623197245</v>
      </c>
      <c r="E14" s="27">
        <f>Трансформирование!E14</f>
        <v>24.6</v>
      </c>
      <c r="F14" s="27">
        <f>Трансформирование!F14</f>
        <v>81.599999999999994</v>
      </c>
      <c r="G14" s="27">
        <f>Трансформирование!G14</f>
        <v>18.399999999999999</v>
      </c>
      <c r="H14" s="27">
        <f>(Трансформирование!H14-Трансформирование!$H$91)/Трансформирование!$H$92</f>
        <v>-0.1456769723052459</v>
      </c>
      <c r="I14" s="27">
        <f>(Трансформирование!I14-Трансформирование!$I$91)/Трансформирование!$I$92</f>
        <v>2.1104603638893513</v>
      </c>
      <c r="J14" s="27">
        <f>(Трансформирование!J14-Трансформирование!$J$91)/Трансформирование!$J$92</f>
        <v>1.3087714405500481</v>
      </c>
      <c r="K14" s="27">
        <f>(Трансформирование!K14-Трансформирование!$K$91)/Трансформирование!$K$92</f>
        <v>2.8119750601423137</v>
      </c>
      <c r="L14" s="27">
        <f>(Трансформирование!L14-Трансформирование!$L$91)/Трансформирование!$L$92</f>
        <v>2.0020374351243388</v>
      </c>
      <c r="M14" s="27">
        <f>(Трансформирование!M14-Трансформирование!$M$91)/Трансформирование!$M$92</f>
        <v>2.0309275997244249</v>
      </c>
      <c r="N14" s="27">
        <f>Трансформирование!N14</f>
        <v>1.9238895770455096</v>
      </c>
      <c r="O14" s="27">
        <f>(Трансформирование!O14-Трансформирование!$O$91)/Трансформирование!$O$92</f>
        <v>0.35783139504079903</v>
      </c>
      <c r="P14" s="27">
        <f>(Трансформирование!P14-Трансформирование!$P$91)/Трансформирование!$P$92</f>
        <v>-0.15066086167254553</v>
      </c>
      <c r="Q14" s="27">
        <f>(Трансформирование!Q14-Трансформирование!$Q$91)/Трансформирование!$Q$92</f>
        <v>0.3919211425831301</v>
      </c>
      <c r="R14" s="27">
        <f>(Трансформирование!R14-Трансформирование!$R$91)/Трансформирование!$R$92</f>
        <v>0.82153957908905828</v>
      </c>
      <c r="S14" s="27">
        <f>(Трансформирование!S14-Трансформирование!$S$91)/Трансформирование!$S$92</f>
        <v>0.5376715158535279</v>
      </c>
      <c r="T14" s="27">
        <f>(Трансформирование!T14-Трансформирование!$T$91)/Трансформирование!$T$92</f>
        <v>1.6234432448098295</v>
      </c>
      <c r="U14" s="27">
        <f>(Трансформирование!U14-Трансформирование!$U$91)/Трансформирование!$U$92</f>
        <v>0.2099130283150428</v>
      </c>
      <c r="V14" s="27">
        <f>(Трансформирование!V14-Трансформирование!$V$91)/Трансформирование!$V$92</f>
        <v>0.13191428230492791</v>
      </c>
      <c r="W14" s="27">
        <f>(Трансформирование!W14-Трансформирование!$W$91)/Трансформирование!$W$92</f>
        <v>0.78353185065580189</v>
      </c>
      <c r="X14" s="27">
        <f>(Трансформирование!X14-Трансформирование!$X$91)/Трансформирование!$X$92</f>
        <v>1.0892304001047814</v>
      </c>
      <c r="Y14" s="27">
        <f>(Трансформирование!Y14-Трансформирование!$Y$91)/Трансформирование!$Y$92</f>
        <v>1.0596263322904325</v>
      </c>
      <c r="Z14" s="27">
        <f>(Трансформирование!Z14-Трансформирование!$Z$91)/Трансформирование!$Z$92</f>
        <v>0.49385388888336679</v>
      </c>
      <c r="AA14" s="27">
        <f>(Трансформирование!AA14-Трансформирование!$AA$91)/Трансформирование!$AA$92</f>
        <v>1.3644719315328189</v>
      </c>
      <c r="AB14" s="27">
        <f>(Трансформирование!AB14-Трансформирование!$AB$91)/Трансформирование!$AB$92</f>
        <v>0.85601182318574998</v>
      </c>
      <c r="AC14" s="27">
        <f>(Трансформирование!AC14-Трансформирование!$AC$91)/Трансформирование!$AC$92</f>
        <v>0.61032630899521778</v>
      </c>
      <c r="AD14" s="27">
        <f>(Трансформирование!AD14-Трансформирование!$AD$91)/Трансформирование!$AD$92</f>
        <v>1.8321192718677364</v>
      </c>
      <c r="AE14" s="27">
        <f>(Трансформирование!AE14-Трансформирование!$AE$91)/Трансформирование!$AE$92</f>
        <v>-0.39955357964302657</v>
      </c>
      <c r="AF14" s="27">
        <f>(Трансформирование!AF14-Трансформирование!$AF$91)/Трансформирование!$AF$92</f>
        <v>2.9214213413162864E-2</v>
      </c>
      <c r="AG14" s="27">
        <f>(Трансформирование!AG14-Трансформирование!$AG$91)/Трансформирование!$AG$92</f>
        <v>0.11853577470607365</v>
      </c>
      <c r="AH14" s="27">
        <f>(Трансформирование!AH14-Трансформирование!$AH$91)/Трансформирование!$AH$92</f>
        <v>0.65010606339257304</v>
      </c>
      <c r="AI14" s="27">
        <f>(Трансформирование!AI14-Трансформирование!$AI$91)/Трансформирование!$AI$92</f>
        <v>-0.78702836486172134</v>
      </c>
    </row>
    <row r="15" spans="1:35" x14ac:dyDescent="0.25">
      <c r="A15" s="13" t="s">
        <v>17</v>
      </c>
      <c r="B15" s="27">
        <f>(Трансформирование!B15-Трансформирование!$B$91)/Трансформирование!$B$92</f>
        <v>-0.76121411487315216</v>
      </c>
      <c r="C15" s="27">
        <f>(Трансформирование!C15-Трансформирование!$C$91)/Трансформирование!$C$92</f>
        <v>-0.54485515904973891</v>
      </c>
      <c r="D15" s="27">
        <f>Трансформирование!D15</f>
        <v>2</v>
      </c>
      <c r="E15" s="27">
        <f>Трансформирование!E15</f>
        <v>28.3</v>
      </c>
      <c r="F15" s="27">
        <f>Трансформирование!F15</f>
        <v>66.599999999999994</v>
      </c>
      <c r="G15" s="27">
        <f>Трансформирование!G15</f>
        <v>33.4</v>
      </c>
      <c r="H15" s="27">
        <f>(Трансформирование!H15-Трансформирование!$H$91)/Трансформирование!$H$92</f>
        <v>-7.6443534187530708E-3</v>
      </c>
      <c r="I15" s="27">
        <f>(Трансформирование!I15-Трансформирование!$I$91)/Трансформирование!$I$92</f>
        <v>-0.38615318220129619</v>
      </c>
      <c r="J15" s="27">
        <f>(Трансформирование!J15-Трансформирование!$J$91)/Трансформирование!$J$92</f>
        <v>0.63886816075263164</v>
      </c>
      <c r="K15" s="27">
        <f>(Трансформирование!K15-Трансформирование!$K$91)/Трансформирование!$K$92</f>
        <v>-0.45563186167279734</v>
      </c>
      <c r="L15" s="27">
        <f>(Трансформирование!L15-Трансформирование!$L$91)/Трансформирование!$L$92</f>
        <v>1.5819831827529746E-2</v>
      </c>
      <c r="M15" s="27">
        <f>(Трансформирование!M15-Трансформирование!$M$91)/Трансформирование!$M$92</f>
        <v>-0.18173008703255941</v>
      </c>
      <c r="N15" s="27">
        <f>Трансформирование!N15</f>
        <v>0.97400374642529675</v>
      </c>
      <c r="O15" s="27">
        <f>(Трансформирование!O15-Трансформирование!$O$91)/Трансформирование!$O$92</f>
        <v>9.7132284163449087E-2</v>
      </c>
      <c r="P15" s="27">
        <f>(Трансформирование!P15-Трансформирование!$P$91)/Трансформирование!$P$92</f>
        <v>0.17351282349992664</v>
      </c>
      <c r="Q15" s="27">
        <f>(Трансформирование!Q15-Трансформирование!$Q$91)/Трансформирование!$Q$92</f>
        <v>-0.46046787320356586</v>
      </c>
      <c r="R15" s="27">
        <f>(Трансформирование!R15-Трансформирование!$R$91)/Трансформирование!$R$92</f>
        <v>-0.92795878107669039</v>
      </c>
      <c r="S15" s="27">
        <f>(Трансформирование!S15-Трансформирование!$S$91)/Трансформирование!$S$92</f>
        <v>8.7487820190688195E-2</v>
      </c>
      <c r="T15" s="27">
        <f>(Трансформирование!T15-Трансформирование!$T$91)/Трансформирование!$T$92</f>
        <v>-0.4748009751749519</v>
      </c>
      <c r="U15" s="27">
        <f>(Трансформирование!U15-Трансформирование!$U$91)/Трансформирование!$U$92</f>
        <v>-1.1709855303807186</v>
      </c>
      <c r="V15" s="27">
        <f>(Трансформирование!V15-Трансформирование!$V$91)/Трансформирование!$V$92</f>
        <v>0.18733089067375211</v>
      </c>
      <c r="W15" s="27">
        <f>(Трансформирование!W15-Трансформирование!$W$91)/Трансформирование!$W$92</f>
        <v>-0.75337537438967039</v>
      </c>
      <c r="X15" s="27">
        <f>(Трансформирование!X15-Трансформирование!$X$91)/Трансформирование!$X$92</f>
        <v>-2.2339445640715896E-2</v>
      </c>
      <c r="Y15" s="27">
        <f>(Трансформирование!Y15-Трансформирование!$Y$91)/Трансформирование!$Y$92</f>
        <v>-0.68691599477405885</v>
      </c>
      <c r="Z15" s="27">
        <f>(Трансформирование!Z15-Трансформирование!$Z$91)/Трансформирование!$Z$92</f>
        <v>-0.70065727146625001</v>
      </c>
      <c r="AA15" s="27">
        <f>(Трансформирование!AA15-Трансформирование!$AA$91)/Трансформирование!$AA$92</f>
        <v>-0.18777904942281104</v>
      </c>
      <c r="AB15" s="27">
        <f>(Трансформирование!AB15-Трансформирование!$AB$91)/Трансформирование!$AB$92</f>
        <v>-0.20815895195708697</v>
      </c>
      <c r="AC15" s="27">
        <f>(Трансформирование!AC15-Трансформирование!$AC$91)/Трансформирование!$AC$92</f>
        <v>-0.7455982017216457</v>
      </c>
      <c r="AD15" s="27">
        <f>(Трансформирование!AD15-Трансформирование!$AD$91)/Трансформирование!$AD$92</f>
        <v>-0.31372796480001525</v>
      </c>
      <c r="AE15" s="27">
        <f>(Трансформирование!AE15-Трансформирование!$AE$91)/Трансформирование!$AE$92</f>
        <v>0.16620109352353918</v>
      </c>
      <c r="AF15" s="27">
        <f>(Трансформирование!AF15-Трансформирование!$AF$91)/Трансформирование!$AF$92</f>
        <v>-0.31212087817006023</v>
      </c>
      <c r="AG15" s="27">
        <f>(Трансформирование!AG15-Трансформирование!$AG$91)/Трансформирование!$AG$92</f>
        <v>0.35742930428990372</v>
      </c>
      <c r="AH15" s="27">
        <f>(Трансформирование!AH15-Трансформирование!$AH$91)/Трансформирование!$AH$92</f>
        <v>0.20397940782468377</v>
      </c>
      <c r="AI15" s="27">
        <f>(Трансформирование!AI15-Трансформирование!$AI$91)/Трансформирование!$AI$92</f>
        <v>-0.23883112716176202</v>
      </c>
    </row>
    <row r="16" spans="1:35" x14ac:dyDescent="0.25">
      <c r="A16" s="13" t="s">
        <v>18</v>
      </c>
      <c r="B16" s="27">
        <f>(Трансформирование!B16-Трансформирование!$B$91)/Трансформирование!$B$92</f>
        <v>-0.51932329945368416</v>
      </c>
      <c r="C16" s="27">
        <f>(Трансформирование!C16-Трансформирование!$C$91)/Трансформирование!$C$92</f>
        <v>-0.14442468793714364</v>
      </c>
      <c r="D16" s="27">
        <f>Трансформирование!D16</f>
        <v>1.9712614858372011</v>
      </c>
      <c r="E16" s="27">
        <f>Трансформирование!E16</f>
        <v>29.5</v>
      </c>
      <c r="F16" s="27">
        <f>Трансформирование!F16</f>
        <v>71.400000000000006</v>
      </c>
      <c r="G16" s="27">
        <f>Трансформирование!G16</f>
        <v>28.6</v>
      </c>
      <c r="H16" s="27">
        <f>(Трансформирование!H16-Трансформирование!$H$91)/Трансформирование!$H$92</f>
        <v>1.1102901606701752</v>
      </c>
      <c r="I16" s="27">
        <f>(Трансформирование!I16-Трансформирование!$I$91)/Трансформирование!$I$92</f>
        <v>-0.12225276742081681</v>
      </c>
      <c r="J16" s="27">
        <f>(Трансформирование!J16-Трансформирование!$J$91)/Трансформирование!$J$92</f>
        <v>0.36085057631342748</v>
      </c>
      <c r="K16" s="27">
        <f>(Трансформирование!K16-Трансформирование!$K$91)/Трансформирование!$K$92</f>
        <v>-0.24587092058319701</v>
      </c>
      <c r="L16" s="27">
        <f>(Трансформирование!L16-Трансформирование!$L$91)/Трансформирование!$L$92</f>
        <v>3.1763999159289215E-2</v>
      </c>
      <c r="M16" s="27">
        <f>(Трансформирование!M16-Трансформирование!$M$91)/Трансформирование!$M$92</f>
        <v>0.49301822955786817</v>
      </c>
      <c r="N16" s="27">
        <f>Трансформирование!N16</f>
        <v>1.3677823998673806</v>
      </c>
      <c r="O16" s="27">
        <f>(Трансформирование!O16-Трансформирование!$O$91)/Трансформирование!$O$92</f>
        <v>0.28933557711164892</v>
      </c>
      <c r="P16" s="27">
        <f>(Трансформирование!P16-Трансформирование!$P$91)/Трансформирование!$P$92</f>
        <v>-1.073803239402964</v>
      </c>
      <c r="Q16" s="27">
        <f>(Трансформирование!Q16-Трансформирование!$Q$91)/Трансформирование!$Q$92</f>
        <v>0.2803240474109524</v>
      </c>
      <c r="R16" s="27">
        <f>(Трансформирование!R16-Трансформирование!$R$91)/Трансформирование!$R$92</f>
        <v>-0.26277559463005817</v>
      </c>
      <c r="S16" s="27">
        <f>(Трансформирование!S16-Трансформирование!$S$91)/Трансформирование!$S$92</f>
        <v>-0.81063906591680313</v>
      </c>
      <c r="T16" s="27">
        <f>(Трансформирование!T16-Трансформирование!$T$91)/Трансформирование!$T$92</f>
        <v>0.21228032776325875</v>
      </c>
      <c r="U16" s="27">
        <f>(Трансформирование!U16-Трансформирование!$U$91)/Трансформирование!$U$92</f>
        <v>-0.35702483798326051</v>
      </c>
      <c r="V16" s="27">
        <f>(Трансформирование!V16-Трансформирование!$V$91)/Трансформирование!$V$92</f>
        <v>-0.24026533544675074</v>
      </c>
      <c r="W16" s="27">
        <f>(Трансформирование!W16-Трансформирование!$W$91)/Трансформирование!$W$92</f>
        <v>3.2166314040474119E-2</v>
      </c>
      <c r="X16" s="27">
        <f>(Трансформирование!X16-Трансформирование!$X$91)/Трансформирование!$X$92</f>
        <v>-0.17861585609176128</v>
      </c>
      <c r="Y16" s="27">
        <f>(Трансформирование!Y16-Трансформирование!$Y$91)/Трансформирование!$Y$92</f>
        <v>-0.47317074990538632</v>
      </c>
      <c r="Z16" s="27">
        <f>(Трансформирование!Z16-Трансформирование!$Z$91)/Трансформирование!$Z$92</f>
        <v>-0.45802843595929277</v>
      </c>
      <c r="AA16" s="27">
        <f>(Трансформирование!AA16-Трансформирование!$AA$91)/Трансформирование!$AA$92</f>
        <v>-0.18777904942281104</v>
      </c>
      <c r="AB16" s="27">
        <f>(Трансформирование!AB16-Трансформирование!$AB$91)/Трансформирование!$AB$92</f>
        <v>0.45498575539690372</v>
      </c>
      <c r="AC16" s="27">
        <f>(Трансформирование!AC16-Трансформирование!$AC$91)/Трансформирование!$AC$92</f>
        <v>-0.4806302640808055</v>
      </c>
      <c r="AD16" s="27">
        <f>(Трансформирование!AD16-Трансформирование!$AD$91)/Трансформирование!$AD$92</f>
        <v>-4.9251123857805022E-2</v>
      </c>
      <c r="AE16" s="27">
        <f>(Трансформирование!AE16-Трансформирование!$AE$91)/Трансформирование!$AE$92</f>
        <v>0.33545119741244273</v>
      </c>
      <c r="AF16" s="27">
        <f>(Трансформирование!AF16-Трансформирование!$AF$91)/Трансформирование!$AF$92</f>
        <v>0.47938165553849826</v>
      </c>
      <c r="AG16" s="27">
        <f>(Трансформирование!AG16-Трансформирование!$AG$91)/Трансформирование!$AG$92</f>
        <v>-0.18156583242828397</v>
      </c>
      <c r="AH16" s="27">
        <f>(Трансформирование!AH16-Трансформирование!$AH$91)/Трансформирование!$AH$92</f>
        <v>5.4928709485069935E-2</v>
      </c>
      <c r="AI16" s="27">
        <f>(Трансформирование!AI16-Трансформирование!$AI$91)/Трансформирование!$AI$92</f>
        <v>-1.3265515956360485</v>
      </c>
    </row>
    <row r="17" spans="1:35" x14ac:dyDescent="0.25">
      <c r="A17" s="13" t="s">
        <v>19</v>
      </c>
      <c r="B17" s="27">
        <f>(Трансформирование!B17-Трансформирование!$B$91)/Трансформирование!$B$92</f>
        <v>-0.39117424835308506</v>
      </c>
      <c r="C17" s="27">
        <f>(Трансформирование!C17-Трансформирование!$C$91)/Трансформирование!$C$92</f>
        <v>-0.31521352817318249</v>
      </c>
      <c r="D17" s="27">
        <f>Трансформирование!D17</f>
        <v>1.9777566693406925</v>
      </c>
      <c r="E17" s="27">
        <f>Трансформирование!E17</f>
        <v>27.4</v>
      </c>
      <c r="F17" s="27">
        <f>Трансформирование!F17</f>
        <v>72</v>
      </c>
      <c r="G17" s="27">
        <f>Трансформирование!G17</f>
        <v>28</v>
      </c>
      <c r="H17" s="27">
        <f>(Трансформирование!H17-Трансформирование!$H$91)/Трансформирование!$H$92</f>
        <v>-0.12228918871645536</v>
      </c>
      <c r="I17" s="27">
        <f>(Трансформирование!I17-Трансформирование!$I$91)/Трансформирование!$I$92</f>
        <v>-8.8338339206750258E-2</v>
      </c>
      <c r="J17" s="27">
        <f>(Трансформирование!J17-Трансформирование!$J$91)/Трансформирование!$J$92</f>
        <v>0.41912603818732547</v>
      </c>
      <c r="K17" s="27">
        <f>(Трансформирование!K17-Трансформирование!$K$91)/Трансформирование!$K$92</f>
        <v>-0.1833189045792229</v>
      </c>
      <c r="L17" s="27">
        <f>(Трансформирование!L17-Трансформирование!$L$91)/Трансформирование!$L$92</f>
        <v>-0.50711816395544185</v>
      </c>
      <c r="M17" s="27">
        <f>(Трансформирование!M17-Трансформирование!$M$91)/Трансформирование!$M$92</f>
        <v>-0.6747480452472604</v>
      </c>
      <c r="N17" s="27">
        <f>Трансформирование!N17</f>
        <v>1.2818610191887023</v>
      </c>
      <c r="O17" s="27">
        <f>(Трансформирование!O17-Трансформирование!$O$91)/Трансформирование!$O$92</f>
        <v>-1.0795276491669681</v>
      </c>
      <c r="P17" s="27">
        <f>(Трансформирование!P17-Трансформирование!$P$91)/Трансформирование!$P$92</f>
        <v>-0.65155537547506448</v>
      </c>
      <c r="Q17" s="27">
        <f>(Трансформирование!Q17-Трансформирование!$Q$91)/Трансформирование!$Q$92</f>
        <v>-0.29583824484576032</v>
      </c>
      <c r="R17" s="27">
        <f>(Трансформирование!R17-Трансформирование!$R$91)/Трансформирование!$R$92</f>
        <v>0.31934110381818293</v>
      </c>
      <c r="S17" s="27">
        <f>(Трансформирование!S17-Трансформирование!$S$91)/Трансформирование!$S$92</f>
        <v>-0.77969464373404418</v>
      </c>
      <c r="T17" s="27">
        <f>(Трансформирование!T17-Трансформирование!$T$91)/Трансформирование!$T$92</f>
        <v>7.3874138011843088E-2</v>
      </c>
      <c r="U17" s="27">
        <f>(Трансформирование!U17-Трансформирование!$U$91)/Трансформирование!$U$92</f>
        <v>-0.20615167772725443</v>
      </c>
      <c r="V17" s="27">
        <f>(Трансформирование!V17-Трансформирование!$V$91)/Трансформирование!$V$92</f>
        <v>-0.28827489597304184</v>
      </c>
      <c r="W17" s="27">
        <f>(Трансформирование!W17-Трансформирование!$W$91)/Трансформирование!$W$92</f>
        <v>-0.79118224277606419</v>
      </c>
      <c r="X17" s="27">
        <f>(Трансформирование!X17-Трансформирование!$X$91)/Трансформирование!$X$92</f>
        <v>-0.86633898667050524</v>
      </c>
      <c r="Y17" s="27">
        <f>(Трансформирование!Y17-Трансформирование!$Y$91)/Трансформирование!$Y$92</f>
        <v>-0.94799583359123796</v>
      </c>
      <c r="Z17" s="27">
        <f>(Трансформирование!Z17-Трансформирование!$Z$91)/Трансформирование!$Z$92</f>
        <v>-0.99921222609380489</v>
      </c>
      <c r="AA17" s="27">
        <f>(Трансформирование!AA17-Трансформирование!$AA$91)/Трансформирование!$AA$92</f>
        <v>-0.18777904942281104</v>
      </c>
      <c r="AB17" s="27">
        <f>(Трансформирование!AB17-Трансформирование!$AB$91)/Трансформирование!$AB$92</f>
        <v>0.37492917820089594</v>
      </c>
      <c r="AC17" s="27">
        <f>(Трансформирование!AC17-Трансформирование!$AC$91)/Трансформирование!$AC$92</f>
        <v>-0.29425032539523865</v>
      </c>
      <c r="AD17" s="27">
        <f>(Трансформирование!AD17-Трансформирование!$AD$91)/Трансформирование!$AD$92</f>
        <v>0.66454944904864888</v>
      </c>
      <c r="AE17" s="27">
        <f>(Трансформирование!AE17-Трансформирование!$AE$91)/Трансформирование!$AE$92</f>
        <v>-0.76719692472317436</v>
      </c>
      <c r="AF17" s="27">
        <f>(Трансформирование!AF17-Трансформирование!$AF$91)/Трансформирование!$AF$92</f>
        <v>0.15874270049731212</v>
      </c>
      <c r="AG17" s="27">
        <f>(Трансформирование!AG17-Трансформирование!$AG$91)/Трансформирование!$AG$92</f>
        <v>0.10328935960014062</v>
      </c>
      <c r="AH17" s="27">
        <f>(Трансформирование!AH17-Трансформирование!$AH$91)/Трансформирование!$AH$92</f>
        <v>-0.10567283701364782</v>
      </c>
      <c r="AI17" s="27">
        <f>(Трансформирование!AI17-Трансформирование!$AI$91)/Трансформирование!$AI$92</f>
        <v>-0.43139408091079839</v>
      </c>
    </row>
    <row r="18" spans="1:35" x14ac:dyDescent="0.25">
      <c r="A18" s="13" t="s">
        <v>20</v>
      </c>
      <c r="B18" s="27">
        <f>(Трансформирование!B18-Трансформирование!$B$91)/Трансформирование!$B$92</f>
        <v>-0.5929495194053952</v>
      </c>
      <c r="C18" s="27">
        <f>(Трансформирование!C18-Трансформирование!$C$91)/Трансформирование!$C$92</f>
        <v>-0.22128254167681863</v>
      </c>
      <c r="D18" s="27">
        <f>Трансформирование!D18</f>
        <v>1.961396648394778</v>
      </c>
      <c r="E18" s="27">
        <f>Трансформирование!E18</f>
        <v>29.3</v>
      </c>
      <c r="F18" s="27">
        <f>Трансформирование!F18</f>
        <v>60.1</v>
      </c>
      <c r="G18" s="27">
        <f>Трансформирование!G18</f>
        <v>39.9</v>
      </c>
      <c r="H18" s="27">
        <f>(Трансформирование!H18-Трансформирование!$H$91)/Трансформирование!$H$92</f>
        <v>0.37687979081874279</v>
      </c>
      <c r="I18" s="27">
        <f>(Трансформирование!I18-Трансформирование!$I$91)/Трансформирование!$I$92</f>
        <v>0.16882046115651966</v>
      </c>
      <c r="J18" s="27">
        <f>(Трансформирование!J18-Трансформирование!$J$91)/Трансформирование!$J$92</f>
        <v>0.43101835495786073</v>
      </c>
      <c r="K18" s="27">
        <f>(Трансформирование!K18-Трансформирование!$K$91)/Трансформирование!$K$92</f>
        <v>-0.40317702543816769</v>
      </c>
      <c r="L18" s="27">
        <f>(Трансформирование!L18-Трансформирование!$L$91)/Трансформирование!$L$92</f>
        <v>-2.8323331532255372E-2</v>
      </c>
      <c r="M18" s="27">
        <f>(Трансформирование!M18-Трансформирование!$M$91)/Трансформирование!$M$92</f>
        <v>-0.53287715253302659</v>
      </c>
      <c r="N18" s="27">
        <f>Трансформирование!N18</f>
        <v>1.5715654001808814</v>
      </c>
      <c r="O18" s="27">
        <f>(Трансформирование!O18-Трансформирование!$O$91)/Трансформирование!$O$92</f>
        <v>0.34001855525042279</v>
      </c>
      <c r="P18" s="27">
        <f>(Трансформирование!P18-Трансформирование!$P$91)/Трансформирование!$P$92</f>
        <v>-0.52531778969794385</v>
      </c>
      <c r="Q18" s="27">
        <f>(Трансформирование!Q18-Трансформирование!$Q$91)/Трансформирование!$Q$92</f>
        <v>-0.56856265910272363</v>
      </c>
      <c r="R18" s="27">
        <f>(Трансформирование!R18-Трансформирование!$R$91)/Трансформирование!$R$92</f>
        <v>-1.1667869932905253</v>
      </c>
      <c r="S18" s="27">
        <f>(Трансформирование!S18-Трансформирование!$S$91)/Трансформирование!$S$92</f>
        <v>2.103856784039142</v>
      </c>
      <c r="T18" s="27">
        <f>(Трансформирование!T18-Трансформирование!$T$91)/Трансформирование!$T$92</f>
        <v>-0.23273079073614319</v>
      </c>
      <c r="U18" s="27">
        <f>(Трансформирование!U18-Трансформирование!$U$91)/Трансформирование!$U$92</f>
        <v>-1.0077702805175408</v>
      </c>
      <c r="V18" s="27">
        <f>(Трансформирование!V18-Трансформирование!$V$91)/Трансформирование!$V$92</f>
        <v>-0.10737190895633569</v>
      </c>
      <c r="W18" s="27">
        <f>(Трансформирование!W18-Трансформирование!$W$91)/Трансформирование!$W$92</f>
        <v>-0.18315769086912725</v>
      </c>
      <c r="X18" s="27">
        <f>(Трансформирование!X18-Трансформирование!$X$91)/Трансформирование!$X$92</f>
        <v>-0.51564116035898644</v>
      </c>
      <c r="Y18" s="27">
        <f>(Трансформирование!Y18-Трансформирование!$Y$91)/Трансформирование!$Y$92</f>
        <v>-0.77651612312787388</v>
      </c>
      <c r="Z18" s="27">
        <f>(Трансформирование!Z18-Трансформирование!$Z$91)/Трансформирование!$Z$92</f>
        <v>-1.225957380128089</v>
      </c>
      <c r="AA18" s="27">
        <f>(Трансформирование!AA18-Трансформирование!$AA$91)/Трансформирование!$AA$92</f>
        <v>-0.18777904942281104</v>
      </c>
      <c r="AB18" s="27">
        <f>(Трансформирование!AB18-Трансформирование!$AB$91)/Трансформирование!$AB$92</f>
        <v>-0.70958408402538831</v>
      </c>
      <c r="AC18" s="27">
        <f>(Трансформирование!AC18-Трансформирование!$AC$91)/Трансформирование!$AC$92</f>
        <v>-0.86311550885059274</v>
      </c>
      <c r="AD18" s="27">
        <f>(Трансформирование!AD18-Трансформирование!$AD$91)/Трансформирование!$AD$92</f>
        <v>-0.5165453620104562</v>
      </c>
      <c r="AE18" s="27">
        <f>(Трансформирование!AE18-Трансформирование!$AE$91)/Трансформирование!$AE$92</f>
        <v>-1.1660831293054213E-2</v>
      </c>
      <c r="AF18" s="27">
        <f>(Трансформирование!AF18-Трансформирование!$AF$91)/Трансформирование!$AF$92</f>
        <v>0.28979615931847458</v>
      </c>
      <c r="AG18" s="27">
        <f>(Трансформирование!AG18-Трансформирование!$AG$91)/Трансформирование!$AG$92</f>
        <v>-0.71023823616979076</v>
      </c>
      <c r="AH18" s="27">
        <f>(Трансформирование!AH18-Трансформирование!$AH$91)/Трансформирование!$AH$92</f>
        <v>-0.70258564885476893</v>
      </c>
      <c r="AI18" s="27">
        <f>(Трансформирование!AI18-Трансформирование!$AI$91)/Трансформирование!$AI$92</f>
        <v>-0.74018872746330711</v>
      </c>
    </row>
    <row r="19" spans="1:35" x14ac:dyDescent="0.25">
      <c r="A19" s="13" t="s">
        <v>21</v>
      </c>
      <c r="B19" s="27">
        <f>(Трансформирование!B19-Трансформирование!$B$91)/Трансформирование!$B$92</f>
        <v>-6.829488061643979E-2</v>
      </c>
      <c r="C19" s="27">
        <f>(Трансформирование!C19-Трансформирование!$C$91)/Трансформирование!$C$92</f>
        <v>1.0593375152546592E-2</v>
      </c>
      <c r="D19" s="27">
        <f>Трансформирование!D19</f>
        <v>2.006220914929266</v>
      </c>
      <c r="E19" s="27">
        <f>Трансформирование!E19</f>
        <v>28.7</v>
      </c>
      <c r="F19" s="27">
        <f>Трансформирование!F19</f>
        <v>75.400000000000006</v>
      </c>
      <c r="G19" s="27">
        <f>Трансформирование!G19</f>
        <v>24.6</v>
      </c>
      <c r="H19" s="27">
        <f>(Трансформирование!H19-Трансформирование!$H$91)/Трансформирование!$H$92</f>
        <v>-1.4856541997398696</v>
      </c>
      <c r="I19" s="27">
        <f>(Трансформирование!I19-Трансформирование!$I$91)/Трансформирование!$I$92</f>
        <v>-0.44693994946596644</v>
      </c>
      <c r="J19" s="27">
        <f>(Трансформирование!J19-Трансформирование!$J$91)/Трансформирование!$J$92</f>
        <v>0.30928400395195538</v>
      </c>
      <c r="K19" s="27">
        <f>(Трансформирование!K19-Трансформирование!$K$91)/Трансформирование!$K$92</f>
        <v>-8.5425105765628978E-2</v>
      </c>
      <c r="L19" s="27">
        <f>(Трансформирование!L19-Трансформирование!$L$91)/Трансформирование!$L$92</f>
        <v>0.12609228417044896</v>
      </c>
      <c r="M19" s="27">
        <f>(Трансформирование!M19-Трансформирование!$M$91)/Трансформирование!$M$92</f>
        <v>0.34753440962545518</v>
      </c>
      <c r="N19" s="27">
        <f>Трансформирование!N19</f>
        <v>1.5172912992053529</v>
      </c>
      <c r="O19" s="27">
        <f>(Трансформирование!O19-Трансформирование!$O$91)/Трансформирование!$O$92</f>
        <v>-0.72231426714965086</v>
      </c>
      <c r="P19" s="27">
        <f>(Трансформирование!P19-Трансформирование!$P$91)/Трансформирование!$P$92</f>
        <v>-1.3968865466783509</v>
      </c>
      <c r="Q19" s="27">
        <f>(Трансформирование!Q19-Трансформирование!$Q$91)/Трансформирование!$Q$92</f>
        <v>-0.49333834158160689</v>
      </c>
      <c r="R19" s="27">
        <f>(Трансформирование!R19-Трансформирование!$R$91)/Трансформирование!$R$92</f>
        <v>0.98446467816014704</v>
      </c>
      <c r="S19" s="27">
        <f>(Трансформирование!S19-Трансформирование!$S$91)/Трансформирование!$S$92</f>
        <v>-0.34288509614951856</v>
      </c>
      <c r="T19" s="27">
        <f>(Трансформирование!T19-Трансформирование!$T$91)/Трансформирование!$T$92</f>
        <v>-0.26071298603095899</v>
      </c>
      <c r="U19" s="27">
        <f>(Трансформирование!U19-Трансформирование!$U$91)/Трансформирование!$U$92</f>
        <v>0.50740798592496528</v>
      </c>
      <c r="V19" s="27">
        <f>(Трансформирование!V19-Трансформирование!$V$91)/Трансформирование!$V$92</f>
        <v>0.1571011127246629</v>
      </c>
      <c r="W19" s="27">
        <f>(Трансформирование!W19-Трансформирование!$W$91)/Трансформирование!$W$92</f>
        <v>0.14651539057855145</v>
      </c>
      <c r="X19" s="27">
        <f>(Трансформирование!X19-Трансформирование!$X$91)/Трансформирование!$X$92</f>
        <v>-0.47364305586057476</v>
      </c>
      <c r="Y19" s="27">
        <f>(Трансформирование!Y19-Трансформирование!$Y$91)/Трансформирование!$Y$92</f>
        <v>-0.4365596230168135</v>
      </c>
      <c r="Z19" s="27">
        <f>(Трансформирование!Z19-Трансформирование!$Z$91)/Трансформирование!$Z$92</f>
        <v>-0.63246342259769384</v>
      </c>
      <c r="AA19" s="27">
        <f>(Трансформирование!AA19-Трансформирование!$AA$91)/Трансформирование!$AA$92</f>
        <v>-0.18777904942281104</v>
      </c>
      <c r="AB19" s="27">
        <f>(Трансформирование!AB19-Трансформирование!$AB$91)/Трансформирование!$AB$92</f>
        <v>0.27412582875679703</v>
      </c>
      <c r="AC19" s="27">
        <f>(Трансформирование!AC19-Трансформирование!$AC$91)/Трансформирование!$AC$92</f>
        <v>-0.66143824967158005</v>
      </c>
      <c r="AD19" s="27">
        <f>(Трансформирование!AD19-Трансформирование!$AD$91)/Трансформирование!$AD$92</f>
        <v>-0.11910427017425275</v>
      </c>
      <c r="AE19" s="27">
        <f>(Трансформирование!AE19-Трансформирование!$AE$91)/Трансформирование!$AE$92</f>
        <v>0.28790122947744723</v>
      </c>
      <c r="AF19" s="27">
        <f>(Трансформирование!AF19-Трансформирование!$AF$91)/Трансформирование!$AF$92</f>
        <v>-0.32423686351992931</v>
      </c>
      <c r="AG19" s="27">
        <f>(Трансформирование!AG19-Трансформирование!$AG$91)/Трансформирование!$AG$92</f>
        <v>-0.47630006543137676</v>
      </c>
      <c r="AH19" s="27">
        <f>(Трансформирование!AH19-Трансформирование!$AH$91)/Трансформирование!$AH$92</f>
        <v>-3.7749298993087682E-2</v>
      </c>
      <c r="AI19" s="27">
        <f>(Трансформирование!AI19-Трансформирование!$AI$91)/Трансформирование!$AI$92</f>
        <v>0.12200756094454035</v>
      </c>
    </row>
    <row r="20" spans="1:35" x14ac:dyDescent="0.25">
      <c r="A20" s="13" t="s">
        <v>22</v>
      </c>
      <c r="B20" s="27">
        <f>(Трансформирование!B20-Трансформирование!$B$91)/Трансформирование!$B$92</f>
        <v>-0.74195707213245687</v>
      </c>
      <c r="C20" s="27">
        <f>(Трансформирование!C20-Трансформирование!$C$91)/Трансформирование!$C$92</f>
        <v>0.17120297003882209</v>
      </c>
      <c r="D20" s="27">
        <f>Трансформирование!D20</f>
        <v>1.951380678630378</v>
      </c>
      <c r="E20" s="27">
        <f>Трансформирование!E20</f>
        <v>29.9</v>
      </c>
      <c r="F20" s="27">
        <f>Трансформирование!F20</f>
        <v>74.7</v>
      </c>
      <c r="G20" s="27">
        <f>Трансформирование!G20</f>
        <v>25.3</v>
      </c>
      <c r="H20" s="27">
        <f>(Трансформирование!H20-Трансформирование!$H$91)/Трансформирование!$H$92</f>
        <v>1.2736187664513019</v>
      </c>
      <c r="I20" s="27">
        <f>(Трансформирование!I20-Трансформирование!$I$91)/Трансформирование!$I$92</f>
        <v>2.273131592137893E-2</v>
      </c>
      <c r="J20" s="27">
        <f>(Трансформирование!J20-Трансформирование!$J$91)/Трансформирование!$J$92</f>
        <v>0.71324657060525753</v>
      </c>
      <c r="K20" s="27">
        <f>(Трансформирование!K20-Трансформирование!$K$91)/Трансформирование!$K$92</f>
        <v>0.12066285736165193</v>
      </c>
      <c r="L20" s="27">
        <f>(Трансформирование!L20-Трансформирование!$L$91)/Трансформирование!$L$92</f>
        <v>0.36628454396156701</v>
      </c>
      <c r="M20" s="27">
        <f>(Трансформирование!M20-Трансформирование!$M$91)/Трансформирование!$M$92</f>
        <v>6.3202599051820255E-2</v>
      </c>
      <c r="N20" s="27">
        <f>Трансформирование!N20</f>
        <v>1.876529608701073</v>
      </c>
      <c r="O20" s="27">
        <f>(Трансформирование!O20-Трансформирование!$O$91)/Трансформирование!$O$92</f>
        <v>0.18345351471952712</v>
      </c>
      <c r="P20" s="27">
        <f>(Трансформирование!P20-Трансформирование!$P$91)/Трансформирование!$P$92</f>
        <v>-0.74222678788413565</v>
      </c>
      <c r="Q20" s="27">
        <f>(Трансформирование!Q20-Трансформирование!$Q$91)/Трансформирование!$Q$92</f>
        <v>0.87597158686913945</v>
      </c>
      <c r="R20" s="27">
        <f>(Трансформирование!R20-Трансформирование!$R$91)/Трансформирование!$R$92</f>
        <v>-0.42226781146656245</v>
      </c>
      <c r="S20" s="27">
        <f>(Трансформирование!S20-Трансформирование!$S$91)/Трансформирование!$S$92</f>
        <v>-0.60084555610049417</v>
      </c>
      <c r="T20" s="27">
        <f>(Трансформирование!T20-Трансформирование!$T$91)/Трансформирование!$T$92</f>
        <v>-0.75935486662072171</v>
      </c>
      <c r="U20" s="27">
        <f>(Трансформирование!U20-Трансформирование!$U$91)/Трансформирование!$U$92</f>
        <v>-0.48502418839233707</v>
      </c>
      <c r="V20" s="27">
        <f>(Трансформирование!V20-Трансформирование!$V$91)/Трансформирование!$V$92</f>
        <v>-0.42108808761873728</v>
      </c>
      <c r="W20" s="27">
        <f>(Трансформирование!W20-Трансформирование!$W$91)/Трансформирование!$W$92</f>
        <v>-9.9258641475092765E-2</v>
      </c>
      <c r="X20" s="27">
        <f>(Трансформирование!X20-Трансформирование!$X$91)/Трансформирование!$X$92</f>
        <v>-0.57030014293080145</v>
      </c>
      <c r="Y20" s="27">
        <f>(Трансформирование!Y20-Трансформирование!$Y$91)/Трансформирование!$Y$92</f>
        <v>-0.39665669772654921</v>
      </c>
      <c r="Z20" s="27">
        <f>(Трансформирование!Z20-Трансформирование!$Z$91)/Трансформирование!$Z$92</f>
        <v>-1.1264644131460477</v>
      </c>
      <c r="AA20" s="27">
        <f>(Трансформирование!AA20-Трансформирование!$AA$91)/Трансформирование!$AA$92</f>
        <v>-0.18777904942281104</v>
      </c>
      <c r="AB20" s="27">
        <f>(Трансформирование!AB20-Трансформирование!$AB$91)/Трансформирование!$AB$92</f>
        <v>-5.6566094730294759E-2</v>
      </c>
      <c r="AC20" s="27">
        <f>(Трансформирование!AC20-Трансформирование!$AC$91)/Трансформирование!$AC$92</f>
        <v>0.5926494841222596</v>
      </c>
      <c r="AD20" s="27">
        <f>(Трансформирование!AD20-Трансформирование!$AD$91)/Трансформирование!$AD$92</f>
        <v>0.58984184223946079</v>
      </c>
      <c r="AE20" s="27">
        <f>(Трансформирование!AE20-Трансформирование!$AE$91)/Трансформирование!$AE$92</f>
        <v>0.40564258916968043</v>
      </c>
      <c r="AF20" s="27">
        <f>(Трансформирование!AF20-Трансформирование!$AF$91)/Трансформирование!$AF$92</f>
        <v>0.90653332255392693</v>
      </c>
      <c r="AG20" s="27">
        <f>(Трансформирование!AG20-Трансформирование!$AG$91)/Трансформирование!$AG$92</f>
        <v>-0.54697791375894866</v>
      </c>
      <c r="AH20" s="27">
        <f>(Трансформирование!AH20-Трансформирование!$AH$91)/Трансформирование!$AH$92</f>
        <v>-0.4483889375945973</v>
      </c>
      <c r="AI20" s="27">
        <f>(Трансформирование!AI20-Трансформирование!$AI$91)/Трансформирование!$AI$92</f>
        <v>-1.3976784524262331</v>
      </c>
    </row>
    <row r="21" spans="1:35" x14ac:dyDescent="0.25">
      <c r="A21" s="13" t="s">
        <v>23</v>
      </c>
      <c r="B21" s="27">
        <f>(Трансформирование!B21-Трансформирование!$B$91)/Трансформирование!$B$92</f>
        <v>-0.56755064957440549</v>
      </c>
      <c r="C21" s="27">
        <f>(Трансформирование!C21-Трансформирование!$C$91)/Трансформирование!$C$92</f>
        <v>-1.7356100425152839E-2</v>
      </c>
      <c r="D21" s="27">
        <f>Трансформирование!D21</f>
        <v>2.0154451623197245</v>
      </c>
      <c r="E21" s="27">
        <f>Трансформирование!E21</f>
        <v>28</v>
      </c>
      <c r="F21" s="27">
        <f>Трансформирование!F21</f>
        <v>81.7</v>
      </c>
      <c r="G21" s="27">
        <f>Трансформирование!G21</f>
        <v>18.3</v>
      </c>
      <c r="H21" s="27">
        <f>(Трансформирование!H21-Трансформирование!$H$91)/Трансформирование!$H$92</f>
        <v>-0.36362018377914884</v>
      </c>
      <c r="I21" s="27">
        <f>(Трансформирование!I21-Трансформирование!$I$91)/Трансформирование!$I$92</f>
        <v>0.50692295083395245</v>
      </c>
      <c r="J21" s="27">
        <f>(Трансформирование!J21-Трансформирование!$J$91)/Трансформирование!$J$92</f>
        <v>0.3639948223788973</v>
      </c>
      <c r="K21" s="27">
        <f>(Трансформирование!K21-Трансформирование!$K$91)/Трансформирование!$K$92</f>
        <v>-5.6538588879058792E-2</v>
      </c>
      <c r="L21" s="27">
        <f>(Трансформирование!L21-Трансформирование!$L$91)/Трансформирование!$L$92</f>
        <v>0.26839722179097925</v>
      </c>
      <c r="M21" s="27">
        <f>(Трансформирование!M21-Трансформирование!$M$91)/Трансформирование!$M$92</f>
        <v>0.43591395251290926</v>
      </c>
      <c r="N21" s="27">
        <f>Трансформирование!N21</f>
        <v>1.6265765616977856</v>
      </c>
      <c r="O21" s="27">
        <f>(Трансформирование!O21-Трансформирование!$O$91)/Трансформирование!$O$92</f>
        <v>-0.56307482226964223</v>
      </c>
      <c r="P21" s="27">
        <f>(Трансформирование!P21-Трансформирование!$P$91)/Трансформирование!$P$92</f>
        <v>-0.89832255283276696</v>
      </c>
      <c r="Q21" s="27">
        <f>(Трансформирование!Q21-Трансформирование!$Q$91)/Трансформирование!$Q$92</f>
        <v>5.8856826722735699E-2</v>
      </c>
      <c r="R21" s="27">
        <f>(Трансформирование!R21-Трансформирование!$R$91)/Трансформирование!$R$92</f>
        <v>-5.5098537196964101E-2</v>
      </c>
      <c r="S21" s="27">
        <f>(Трансформирование!S21-Трансформирование!$S$91)/Трансформирование!$S$92</f>
        <v>5.822769835239508E-2</v>
      </c>
      <c r="T21" s="27">
        <f>(Трансформирование!T21-Трансформирование!$T$91)/Трансформирование!$T$92</f>
        <v>0.13675882550140556</v>
      </c>
      <c r="U21" s="27">
        <f>(Трансформирование!U21-Трансформирование!$U$91)/Трансформирование!$U$92</f>
        <v>-0.42473193067553949</v>
      </c>
      <c r="V21" s="27">
        <f>(Трансформирование!V21-Трансформирование!$V$91)/Трансформирование!$V$92</f>
        <v>0.95026667553406197</v>
      </c>
      <c r="W21" s="27">
        <f>(Трансформирование!W21-Трансформирование!$W$91)/Трансформирование!$W$92</f>
        <v>0.44897180077100357</v>
      </c>
      <c r="X21" s="27">
        <f>(Трансформирование!X21-Трансформирование!$X$91)/Трансформирование!$X$92</f>
        <v>-0.26717341815831297</v>
      </c>
      <c r="Y21" s="27">
        <f>(Трансформирование!Y21-Трансформирование!$Y$91)/Трансформирование!$Y$92</f>
        <v>-0.2985803796154467</v>
      </c>
      <c r="Z21" s="27">
        <f>(Трансформирование!Z21-Трансформирование!$Z$91)/Трансформирование!$Z$92</f>
        <v>0.56630088541749879</v>
      </c>
      <c r="AA21" s="27">
        <f>(Трансформирование!AA21-Трансформирование!$AA$91)/Трансформирование!$AA$92</f>
        <v>-0.18777904942281104</v>
      </c>
      <c r="AB21" s="27">
        <f>(Трансформирование!AB21-Трансформирование!$AB$91)/Трансформирование!$AB$92</f>
        <v>0.94967925425804278</v>
      </c>
      <c r="AC21" s="27">
        <f>(Трансформирование!AC21-Трансформирование!$AC$91)/Трансформирование!$AC$92</f>
        <v>-0.10878321832995702</v>
      </c>
      <c r="AD21" s="27">
        <f>(Трансформирование!AD21-Трансформирование!$AD$91)/Трансформирование!$AD$92</f>
        <v>0.13655560968397668</v>
      </c>
      <c r="AE21" s="27">
        <f>(Трансформирование!AE21-Трансформирование!$AE$91)/Трансформирование!$AE$92</f>
        <v>0.59404256966891245</v>
      </c>
      <c r="AF21" s="27">
        <f>(Трансформирование!AF21-Трансформирование!$AF$91)/Трансформирование!$AF$92</f>
        <v>1.7640687176463516</v>
      </c>
      <c r="AG21" s="27">
        <f>(Трансформирование!AG21-Трансформирование!$AG$91)/Трансформирование!$AG$92</f>
        <v>0.41165193708960129</v>
      </c>
      <c r="AH21" s="27">
        <f>(Трансформирование!AH21-Трансформирование!$AH$91)/Трансформирование!$AH$92</f>
        <v>0.65005585351115514</v>
      </c>
      <c r="AI21" s="27">
        <f>(Трансформирование!AI21-Трансформирование!$AI$91)/Трансформирование!$AI$92</f>
        <v>5.4350306924608655E-2</v>
      </c>
    </row>
    <row r="22" spans="1:35" x14ac:dyDescent="0.25">
      <c r="A22" s="13" t="s">
        <v>24</v>
      </c>
      <c r="B22" s="27">
        <f>(Трансформирование!B22-Трансформирование!$B$91)/Трансформирование!$B$92</f>
        <v>-1.5924231464373837</v>
      </c>
      <c r="C22" s="27">
        <f>(Трансформирование!C22-Трансформирование!$C$91)/Трансформирование!$C$92</f>
        <v>3.3188583858989205</v>
      </c>
      <c r="D22" s="27">
        <f>Трансформирование!D22</f>
        <v>1.9480074928505935</v>
      </c>
      <c r="E22" s="27">
        <f>Трансформирование!E22</f>
        <v>26.2</v>
      </c>
      <c r="F22" s="27">
        <f>Трансформирование!F22</f>
        <v>98.8</v>
      </c>
      <c r="G22" s="27">
        <f>Трансформирование!G22</f>
        <v>1.2</v>
      </c>
      <c r="H22" s="27">
        <f>(Трансформирование!H22-Трансформирование!$H$91)/Трансформирование!$H$92</f>
        <v>-0.99491015079967582</v>
      </c>
      <c r="I22" s="27">
        <f>(Трансформирование!I22-Трансформирование!$I$91)/Трансформирование!$I$92</f>
        <v>3.3658715090972833</v>
      </c>
      <c r="J22" s="27">
        <f>(Трансформирование!J22-Трансформирование!$J$91)/Трансформирование!$J$92</f>
        <v>2.8410493086209589</v>
      </c>
      <c r="K22" s="27">
        <f>(Трансформирование!K22-Трансформирование!$K$91)/Трансформирование!$K$92</f>
        <v>4.0575997765227063</v>
      </c>
      <c r="L22" s="27">
        <f>(Трансформирование!L22-Трансформирование!$L$91)/Трансформирование!$L$92</f>
        <v>4.2723262058372091</v>
      </c>
      <c r="M22" s="27">
        <f>(Трансформирование!M22-Трансформирование!$M$91)/Трансформирование!$M$92</f>
        <v>3.723253954553202</v>
      </c>
      <c r="N22" s="27">
        <f>Трансформирование!N22</f>
        <v>2.0335227133295235</v>
      </c>
      <c r="O22" s="27">
        <f>(Трансформирование!O22-Трансформирование!$O$91)/Трансформирование!$O$92</f>
        <v>0.30864001140866065</v>
      </c>
      <c r="P22" s="27">
        <f>(Трансформирование!P22-Трансформирование!$P$91)/Трансформирование!$P$92</f>
        <v>-3.0318878017006266</v>
      </c>
      <c r="Q22" s="27">
        <f>(Трансформирование!Q22-Трансформирование!$Q$91)/Трансформирование!$Q$92</f>
        <v>2.7133043139107329</v>
      </c>
      <c r="R22" s="27">
        <f>(Трансформирование!R22-Трансформирование!$R$91)/Трансформирование!$R$92</f>
        <v>4.896020883995857</v>
      </c>
      <c r="S22" s="27">
        <f>(Трансформирование!S22-Трансформирование!$S$91)/Трансформирование!$S$92</f>
        <v>1.6697795370777369E-2</v>
      </c>
      <c r="T22" s="27">
        <f>(Трансформирование!T22-Трансформирование!$T$91)/Трансформирование!$T$92</f>
        <v>2.8459917977584044</v>
      </c>
      <c r="U22" s="27">
        <f>(Трансформирование!U22-Трансформирование!$U$91)/Трансформирование!$U$92</f>
        <v>1.2291783855493579</v>
      </c>
      <c r="V22" s="27">
        <f>(Трансформирование!V22-Трансформирование!$V$91)/Трансформирование!$V$92</f>
        <v>2.3986943401366769</v>
      </c>
      <c r="W22" s="27">
        <f>(Трансформирование!W22-Трансформирование!$W$91)/Трансформирование!$W$92</f>
        <v>2.3643920461925476</v>
      </c>
      <c r="X22" s="27">
        <f>(Трансформирование!X22-Трансформирование!$X$91)/Трансформирование!$X$92</f>
        <v>2.7260938105351218</v>
      </c>
      <c r="Y22" s="27">
        <f>(Трансформирование!Y22-Трансформирование!$Y$91)/Трансформирование!$Y$92</f>
        <v>2.9485945952097952</v>
      </c>
      <c r="Z22" s="27">
        <f>(Трансформирование!Z22-Трансформирование!$Z$91)/Трансформирование!$Z$92</f>
        <v>3.0204543535527497</v>
      </c>
      <c r="AA22" s="27">
        <f>(Трансформирование!AA22-Трансформирование!$AA$91)/Трансформирование!$AA$92</f>
        <v>-0.18777904942281104</v>
      </c>
      <c r="AB22" s="27">
        <f>(Трансформирование!AB22-Трансформирование!$AB$91)/Трансформирование!$AB$92</f>
        <v>3.5575016972610838</v>
      </c>
      <c r="AC22" s="27">
        <f>(Трансформирование!AC22-Трансформирование!$AC$91)/Трансформирование!$AC$92</f>
        <v>4.6006128133885307</v>
      </c>
      <c r="AD22" s="27">
        <f>(Трансформирование!AD22-Трансформирование!$AD$91)/Трансформирование!$AD$92</f>
        <v>4.0203037387797584</v>
      </c>
      <c r="AE22" s="27">
        <f>(Трансформирование!AE22-Трансформирование!$AE$91)/Трансформирование!$AE$92</f>
        <v>2.612805567861439</v>
      </c>
      <c r="AF22" s="27">
        <f>(Трансформирование!AF22-Трансформирование!$AF$91)/Трансформирование!$AF$92</f>
        <v>2.1792236722891429</v>
      </c>
      <c r="AG22" s="27">
        <f>(Трансформирование!AG22-Трансформирование!$AG$91)/Трансформирование!$AG$92</f>
        <v>1.3607887534111571</v>
      </c>
      <c r="AH22" s="27">
        <f>(Трансформирование!AH22-Трансформирование!$AH$91)/Трансформирование!$AH$92</f>
        <v>2.6331283710045481</v>
      </c>
      <c r="AI22" s="27">
        <f>(Трансформирование!AI22-Трансформирование!$AI$91)/Трансформирование!$AI$92</f>
        <v>-0.15209105790543934</v>
      </c>
    </row>
    <row r="23" spans="1:35" x14ac:dyDescent="0.25">
      <c r="A23" s="13" t="s">
        <v>25</v>
      </c>
      <c r="B23" s="27">
        <f>(Трансформирование!B23-Трансформирование!$B$91)/Трансформирование!$B$92</f>
        <v>0.48282229395289222</v>
      </c>
      <c r="C23" s="27">
        <f>(Трансформирование!C23-Трансформирование!$C$91)/Трансформирование!$C$92</f>
        <v>-0.72040456381480467</v>
      </c>
      <c r="D23" s="27">
        <f>Трансформирование!D23</f>
        <v>2.0569003768440597</v>
      </c>
      <c r="E23" s="27">
        <f>Трансформирование!E23</f>
        <v>26</v>
      </c>
      <c r="F23" s="27">
        <f>Трансформирование!F23</f>
        <v>79.900000000000006</v>
      </c>
      <c r="G23" s="27">
        <f>Трансформирование!G23</f>
        <v>20.100000000000001</v>
      </c>
      <c r="H23" s="27">
        <f>(Трансформирование!H23-Трансформирование!$H$91)/Трансформирование!$H$92</f>
        <v>-1.0560631788547969</v>
      </c>
      <c r="I23" s="27">
        <f>(Трансформирование!I23-Трансформирование!$I$91)/Трансформирование!$I$92</f>
        <v>-1.3262282469831679</v>
      </c>
      <c r="J23" s="27">
        <f>(Трансформирование!J23-Трансформирование!$J$91)/Трансформирование!$J$92</f>
        <v>-0.80435427932778447</v>
      </c>
      <c r="K23" s="27">
        <f>(Трансформирование!K23-Трансформирование!$K$91)/Трансформирование!$K$92</f>
        <v>-0.73514848952439027</v>
      </c>
      <c r="L23" s="27">
        <f>(Трансформирование!L23-Трансформирование!$L$91)/Трансформирование!$L$92</f>
        <v>-0.78801485336400967</v>
      </c>
      <c r="M23" s="27">
        <f>(Трансформирование!M23-Трансформирование!$M$91)/Трансформирование!$M$92</f>
        <v>-0.14626143465976349</v>
      </c>
      <c r="N23" s="27">
        <f>Трансформирование!N23</f>
        <v>0.66874030497642201</v>
      </c>
      <c r="O23" s="27">
        <f>(Трансформирование!O23-Трансформирование!$O$91)/Трансформирование!$O$92</f>
        <v>0.32952643756512273</v>
      </c>
      <c r="P23" s="27">
        <f>(Трансформирование!P23-Трансформирование!$P$91)/Трансформирование!$P$92</f>
        <v>6.1142834289763762E-2</v>
      </c>
      <c r="Q23" s="27">
        <f>(Трансформирование!Q23-Трансформирование!$Q$91)/Трансформирование!$Q$92</f>
        <v>0.55781803440111444</v>
      </c>
      <c r="R23" s="27">
        <f>(Трансформирование!R23-Трансформирование!$R$91)/Трансформирование!$R$92</f>
        <v>0.26376907006614014</v>
      </c>
      <c r="S23" s="27">
        <f>(Трансформирование!S23-Трансформирование!$S$91)/Трансформирование!$S$92</f>
        <v>-0.88583218614005221</v>
      </c>
      <c r="T23" s="27">
        <f>(Трансформирование!T23-Трансформирование!$T$91)/Трансформирование!$T$92</f>
        <v>7.4737314816541861E-2</v>
      </c>
      <c r="U23" s="27">
        <f>(Трансформирование!U23-Трансформирование!$U$91)/Трансформирование!$U$92</f>
        <v>-0.63166002309065139</v>
      </c>
      <c r="V23" s="27">
        <f>(Трансформирование!V23-Трансформирование!$V$91)/Трансформирование!$V$92</f>
        <v>-5.1479908975489E-2</v>
      </c>
      <c r="W23" s="27">
        <f>(Трансформирование!W23-Трансформирование!$W$91)/Трансформирование!$W$92</f>
        <v>-0.14911461281737295</v>
      </c>
      <c r="X23" s="27">
        <f>(Трансформирование!X23-Трансформирование!$X$91)/Трансформирование!$X$92</f>
        <v>-0.20453851243663151</v>
      </c>
      <c r="Y23" s="27">
        <f>(Трансформирование!Y23-Трансформирование!$Y$91)/Трансформирование!$Y$92</f>
        <v>0.51159516496318369</v>
      </c>
      <c r="Z23" s="27">
        <f>(Трансформирование!Z23-Трансформирование!$Z$91)/Трансформирование!$Z$92</f>
        <v>7.9721325515516556E-2</v>
      </c>
      <c r="AA23" s="27">
        <f>(Трансформирование!AA23-Трансформирование!$AA$91)/Трансформирование!$AA$92</f>
        <v>-0.18777904942281104</v>
      </c>
      <c r="AB23" s="27">
        <f>(Трансформирование!AB23-Трансформирование!$AB$91)/Трансформирование!$AB$92</f>
        <v>1.0635939230737239</v>
      </c>
      <c r="AC23" s="27">
        <f>(Трансформирование!AC23-Трансформирование!$AC$91)/Трансформирование!$AC$92</f>
        <v>-8.302118071256849E-2</v>
      </c>
      <c r="AD23" s="27">
        <f>(Трансформирование!AD23-Трансформирование!$AD$91)/Трансформирование!$AD$92</f>
        <v>-0.50336903891595652</v>
      </c>
      <c r="AE23" s="27">
        <f>(Трансформирование!AE23-Трансформирование!$AE$91)/Трансформирование!$AE$92</f>
        <v>0.31175374303987169</v>
      </c>
      <c r="AF23" s="27">
        <f>(Трансформирование!AF23-Трансформирование!$AF$91)/Трансформирование!$AF$92</f>
        <v>0.41771444054375412</v>
      </c>
      <c r="AG23" s="27">
        <f>(Трансформирование!AG23-Трансформирование!$AG$91)/Трансформирование!$AG$92</f>
        <v>1.8311937631175115</v>
      </c>
      <c r="AH23" s="27">
        <f>(Трансформирование!AH23-Трансформирование!$AH$91)/Трансформирование!$AH$92</f>
        <v>0.339305359605378</v>
      </c>
      <c r="AI23" s="27">
        <f>(Трансформирование!AI23-Трансформирование!$AI$91)/Трансформирование!$AI$92</f>
        <v>1.4005561817827368</v>
      </c>
    </row>
    <row r="24" spans="1:35" x14ac:dyDescent="0.25">
      <c r="A24" s="13" t="s">
        <v>26</v>
      </c>
      <c r="B24" s="27">
        <f>(Трансформирование!B24-Трансформирование!$B$91)/Трансформирование!$B$92</f>
        <v>1.221756846894136</v>
      </c>
      <c r="C24" s="27">
        <f>(Трансформирование!C24-Трансформирование!$C$91)/Трансформирование!$C$92</f>
        <v>-0.4277459886508776</v>
      </c>
      <c r="D24" s="27">
        <f>Трансформирование!D24</f>
        <v>2.1094357284016496</v>
      </c>
      <c r="E24" s="27">
        <f>Трансформирование!E24</f>
        <v>21.2</v>
      </c>
      <c r="F24" s="27">
        <f>Трансформирование!F24</f>
        <v>77.900000000000006</v>
      </c>
      <c r="G24" s="27">
        <f>Трансформирование!G24</f>
        <v>22.1</v>
      </c>
      <c r="H24" s="27">
        <f>(Трансформирование!H24-Трансформирование!$H$91)/Трансформирование!$H$92</f>
        <v>-0.28942439520731955</v>
      </c>
      <c r="I24" s="27">
        <f>(Трансформирование!I24-Трансформирование!$I$91)/Трансформирование!$I$92</f>
        <v>-0.1733226054067967</v>
      </c>
      <c r="J24" s="27">
        <f>(Трансформирование!J24-Трансформирование!$J$91)/Трансформирование!$J$92</f>
        <v>-1.3144082156205212</v>
      </c>
      <c r="K24" s="27">
        <f>(Трансформирование!K24-Трансформирование!$K$91)/Трансформирование!$K$92</f>
        <v>-0.4544364840372298</v>
      </c>
      <c r="L24" s="27">
        <f>(Трансформирование!L24-Трансформирование!$L$91)/Трансформирование!$L$92</f>
        <v>-0.5184210307532009</v>
      </c>
      <c r="M24" s="27">
        <f>(Трансформирование!M24-Трансформирование!$M$91)/Трансформирование!$M$92</f>
        <v>-0.81266058432450028</v>
      </c>
      <c r="N24" s="27">
        <f>Трансформирование!N24</f>
        <v>1.3478094125129469</v>
      </c>
      <c r="O24" s="27">
        <f>(Трансформирование!O24-Трансформирование!$O$91)/Трансформирование!$O$92</f>
        <v>-0.86803475232258198</v>
      </c>
      <c r="P24" s="27">
        <f>(Трансформирование!P24-Трансформирование!$P$91)/Трансформирование!$P$92</f>
        <v>0.97327584781072263</v>
      </c>
      <c r="Q24" s="27">
        <f>(Трансформирование!Q24-Трансформирование!$Q$91)/Трансформирование!$Q$92</f>
        <v>1.4837566983961568</v>
      </c>
      <c r="R24" s="27">
        <f>(Трансформирование!R24-Трансформирование!$R$91)/Трансформирование!$R$92</f>
        <v>-0.32980803064325553</v>
      </c>
      <c r="S24" s="27">
        <f>(Трансформирование!S24-Трансформирование!$S$91)/Трансформирование!$S$92</f>
        <v>0.80283566271231444</v>
      </c>
      <c r="T24" s="27">
        <f>(Трансформирование!T24-Трансформирование!$T$91)/Трансформирование!$T$92</f>
        <v>1.608031266739855E-3</v>
      </c>
      <c r="U24" s="27">
        <f>(Трансформирование!U24-Трансформирование!$U$91)/Трансформирование!$U$92</f>
        <v>0.99301037633579148</v>
      </c>
      <c r="V24" s="27">
        <f>(Трансформирование!V24-Трансформирование!$V$91)/Трансформирование!$V$92</f>
        <v>0.27868339803122971</v>
      </c>
      <c r="W24" s="27">
        <f>(Трансформирование!W24-Трансформирование!$W$91)/Трансформирование!$W$92</f>
        <v>0.6514005400200179</v>
      </c>
      <c r="X24" s="27">
        <f>(Трансформирование!X24-Трансформирование!$X$91)/Трансформирование!$X$92</f>
        <v>0.50885974787295618</v>
      </c>
      <c r="Y24" s="27">
        <f>(Трансформирование!Y24-Трансформирование!$Y$91)/Трансформирование!$Y$92</f>
        <v>0.64909567452951111</v>
      </c>
      <c r="Z24" s="27">
        <f>(Трансформирование!Z24-Трансформирование!$Z$91)/Трансформирование!$Z$92</f>
        <v>0.35558748692263492</v>
      </c>
      <c r="AA24" s="27">
        <f>(Трансформирование!AA24-Трансформирование!$AA$91)/Трансформирование!$AA$92</f>
        <v>-0.18777904942281104</v>
      </c>
      <c r="AB24" s="27">
        <f>(Трансформирование!AB24-Трансформирование!$AB$91)/Трансформирование!$AB$92</f>
        <v>5.8770379817792463E-2</v>
      </c>
      <c r="AC24" s="27">
        <f>(Трансформирование!AC24-Трансформирование!$AC$91)/Трансформирование!$AC$92</f>
        <v>0.32147106806023651</v>
      </c>
      <c r="AD24" s="27">
        <f>(Трансформирование!AD24-Трансформирование!$AD$91)/Трансформирование!$AD$92</f>
        <v>-4.5630804670128242E-2</v>
      </c>
      <c r="AE24" s="27">
        <f>(Трансформирование!AE24-Трансформирование!$AE$91)/Трансформирование!$AE$92</f>
        <v>-9.0872354229549548E-2</v>
      </c>
      <c r="AF24" s="27">
        <f>(Трансформирование!AF24-Трансформирование!$AF$91)/Трансформирование!$AF$92</f>
        <v>-0.21271609485608803</v>
      </c>
      <c r="AG24" s="27">
        <f>(Трансформирование!AG24-Трансформирование!$AG$91)/Трансформирование!$AG$92</f>
        <v>3.0347751323931173E-2</v>
      </c>
      <c r="AH24" s="27">
        <f>(Трансформирование!AH24-Трансформирование!$AH$91)/Трансформирование!$AH$92</f>
        <v>0.17270272427315816</v>
      </c>
      <c r="AI24" s="27">
        <f>(Трансформирование!AI24-Трансформирование!$AI$91)/Трансформирование!$AI$92</f>
        <v>1.9088529876247877</v>
      </c>
    </row>
    <row r="25" spans="1:35" x14ac:dyDescent="0.25">
      <c r="A25" s="13" t="s">
        <v>27</v>
      </c>
      <c r="B25" s="27">
        <f>(Трансформирование!B25-Трансформирование!$B$91)/Трансформирование!$B$92</f>
        <v>1.2130410042740596</v>
      </c>
      <c r="C25" s="27">
        <f>(Трансформирование!C25-Трансформирование!$C$91)/Трансформирование!$C$92</f>
        <v>-0.14433096721937352</v>
      </c>
      <c r="D25" s="27">
        <f>Трансформирование!D25</f>
        <v>2.0682963828333425</v>
      </c>
      <c r="E25" s="27">
        <f>Трансформирование!E25</f>
        <v>25.6</v>
      </c>
      <c r="F25" s="27">
        <f>Трансформирование!F25</f>
        <v>77.599999999999994</v>
      </c>
      <c r="G25" s="27">
        <f>Трансформирование!G25</f>
        <v>22.4</v>
      </c>
      <c r="H25" s="27">
        <f>(Трансформирование!H25-Трансформирование!$H$91)/Трансформирование!$H$92</f>
        <v>-1.347000131501384</v>
      </c>
      <c r="I25" s="27">
        <f>(Трансформирование!I25-Трансформирование!$I$91)/Трансформирование!$I$92</f>
        <v>-6.3796807774716871E-2</v>
      </c>
      <c r="J25" s="27">
        <f>(Трансформирование!J25-Трансформирование!$J$91)/Трансформирование!$J$92</f>
        <v>-1.0499523242853741</v>
      </c>
      <c r="K25" s="27">
        <f>(Трансформирование!K25-Трансформирование!$K$91)/Трансформирование!$K$92</f>
        <v>-0.30365918983276829</v>
      </c>
      <c r="L25" s="27">
        <f>(Трансформирование!L25-Трансформирование!$L$91)/Трансформирование!$L$92</f>
        <v>-0.30635962477855871</v>
      </c>
      <c r="M25" s="27">
        <f>(Трансформирование!M25-Трансформирование!$M$91)/Трансформирование!$M$92</f>
        <v>-0.23854400694592381</v>
      </c>
      <c r="N25" s="27">
        <f>Трансформирование!N25</f>
        <v>1.4564753151219703</v>
      </c>
      <c r="O25" s="27">
        <f>(Трансформирование!O25-Трансформирование!$O$91)/Трансформирование!$O$92</f>
        <v>4.4439215166648102E-2</v>
      </c>
      <c r="P25" s="27">
        <f>(Трансформирование!P25-Трансформирование!$P$91)/Трансформирование!$P$92</f>
        <v>0.75626648978489186</v>
      </c>
      <c r="Q25" s="27">
        <f>(Трансформирование!Q25-Трансформирование!$Q$91)/Трансформирование!$Q$92</f>
        <v>0.10180108655524071</v>
      </c>
      <c r="R25" s="27">
        <f>(Трансформирование!R25-Трансформирование!$R$91)/Трансформирование!$R$92</f>
        <v>-0.33684022469597774</v>
      </c>
      <c r="S25" s="27">
        <f>(Трансформирование!S25-Трансформирование!$S$91)/Трансформирование!$S$92</f>
        <v>-0.2805085210695859</v>
      </c>
      <c r="T25" s="27">
        <f>(Трансформирование!T25-Трансформирование!$T$91)/Трансформирование!$T$92</f>
        <v>-5.9317565795407388E-2</v>
      </c>
      <c r="U25" s="27">
        <f>(Трансформирование!U25-Трансформирование!$U$91)/Трансформирование!$U$92</f>
        <v>0.95771511015694211</v>
      </c>
      <c r="V25" s="27">
        <f>(Трансформирование!V25-Трансформирование!$V$91)/Трансформирование!$V$92</f>
        <v>0.32553275699411982</v>
      </c>
      <c r="W25" s="27">
        <f>(Трансформирование!W25-Трансформирование!$W$91)/Трансформирование!$W$92</f>
        <v>0.20371198110617403</v>
      </c>
      <c r="X25" s="27">
        <f>(Трансформирование!X25-Трансформирование!$X$91)/Трансформирование!$X$92</f>
        <v>-0.18861908125563742</v>
      </c>
      <c r="Y25" s="27">
        <f>(Трансформирование!Y25-Трансформирование!$Y$91)/Трансформирование!$Y$92</f>
        <v>0.35075148275800272</v>
      </c>
      <c r="Z25" s="27">
        <f>(Трансформирование!Z25-Трансформирование!$Z$91)/Трансформирование!$Z$92</f>
        <v>0.64752881854502919</v>
      </c>
      <c r="AA25" s="27">
        <f>(Трансформирование!AA25-Трансформирование!$AA$91)/Трансформирование!$AA$92</f>
        <v>-0.18777904942281104</v>
      </c>
      <c r="AB25" s="27">
        <f>(Трансформирование!AB25-Трансформирование!$AB$91)/Трансформирование!$AB$92</f>
        <v>-2.0534297533945911</v>
      </c>
      <c r="AC25" s="27">
        <f>(Трансформирование!AC25-Трансформирование!$AC$91)/Трансформирование!$AC$92</f>
        <v>0.44635175491315821</v>
      </c>
      <c r="AD25" s="27">
        <f>(Трансформирование!AD25-Трансформирование!$AD$91)/Трансформирование!$AD$92</f>
        <v>-0.15300656956042252</v>
      </c>
      <c r="AE25" s="27">
        <f>(Трансформирование!AE25-Трансформирование!$AE$91)/Трансформирование!$AE$92</f>
        <v>-1.1660831293054213E-2</v>
      </c>
      <c r="AF25" s="27">
        <f>(Трансформирование!AF25-Трансформирование!$AF$91)/Трансформирование!$AF$92</f>
        <v>0.65637935837651029</v>
      </c>
      <c r="AG25" s="27">
        <f>(Трансформирование!AG25-Трансформирование!$AG$91)/Трансформирование!$AG$92</f>
        <v>0.81152689176517367</v>
      </c>
      <c r="AH25" s="27">
        <f>(Трансформирование!AH25-Трансформирование!$AH$91)/Трансформирование!$AH$92</f>
        <v>1.1001470617058351</v>
      </c>
      <c r="AI25" s="27">
        <f>(Трансформирование!AI25-Трансформирование!$AI$91)/Трансформирование!$AI$92</f>
        <v>0.49672466013185435</v>
      </c>
    </row>
    <row r="26" spans="1:35" ht="22.5" x14ac:dyDescent="0.25">
      <c r="A26" s="13" t="s">
        <v>28</v>
      </c>
      <c r="B26" s="27">
        <f>(Трансформирование!B26-Трансформирование!$B$91)/Трансформирование!$B$92</f>
        <v>0.46642348748233275</v>
      </c>
      <c r="C26" s="27">
        <f>(Трансформирование!C26-Трансформирование!$C$91)/Трансформирование!$C$92</f>
        <v>-2.5002248740433681</v>
      </c>
      <c r="D26" s="27">
        <f>Трансформирование!D26</f>
        <v>2.2225291030921031</v>
      </c>
      <c r="E26" s="27">
        <f>Трансформирование!E26</f>
        <v>17</v>
      </c>
      <c r="F26" s="27">
        <f>Трансформирование!F26</f>
        <v>72.400000000000006</v>
      </c>
      <c r="G26" s="27">
        <f>Трансформирование!G26</f>
        <v>27.6</v>
      </c>
      <c r="H26" s="27">
        <f>(Трансформирование!H26-Трансформирование!$H$91)/Трансформирование!$H$92</f>
        <v>-1.347000131501384</v>
      </c>
      <c r="I26" s="27">
        <f>(Трансформирование!I26-Трансформирование!$I$91)/Трансформирование!$I$92</f>
        <v>-1.8874050886276783</v>
      </c>
      <c r="J26" s="27">
        <f>(Трансформирование!J26-Трансформирование!$J$91)/Трансформирование!$J$92</f>
        <v>-2.1008282626694936</v>
      </c>
      <c r="K26" s="27">
        <f>(Трансформирование!K26-Трансформирование!$K$91)/Трансформирование!$K$92</f>
        <v>-2.431335843923212</v>
      </c>
      <c r="L26" s="27">
        <f>(Трансформирование!L26-Трансформирование!$L$91)/Трансформирование!$L$92</f>
        <v>-2.3889603705901807</v>
      </c>
      <c r="M26" s="27">
        <f>(Трансформирование!M26-Трансформирование!$M$91)/Трансформирование!$M$92</f>
        <v>-2.2913757573107278</v>
      </c>
      <c r="N26" s="27">
        <f>Трансформирование!N26</f>
        <v>0</v>
      </c>
      <c r="O26" s="27">
        <f>(Трансформирование!O26-Трансформирование!$O$91)/Трансформирование!$O$92</f>
        <v>1.7676516304653089</v>
      </c>
      <c r="P26" s="27">
        <f>(Трансформирование!P26-Трансформирование!$P$91)/Трансформирование!$P$92</f>
        <v>2.3258541024908728</v>
      </c>
      <c r="Q26" s="27">
        <f>(Трансформирование!Q26-Трансформирование!$Q$91)/Трансформирование!$Q$92</f>
        <v>7.2352769041281031E-2</v>
      </c>
      <c r="R26" s="27">
        <f>(Трансформирование!R26-Трансформирование!$R$91)/Трансформирование!$R$92</f>
        <v>0.21773628412124635</v>
      </c>
      <c r="S26" s="27">
        <f>(Трансформирование!S26-Трансформирование!$S$91)/Трансформирование!$S$92</f>
        <v>5.112381325330138</v>
      </c>
      <c r="T26" s="27">
        <f>(Трансформирование!T26-Трансформирование!$T$91)/Трансформирование!$T$92</f>
        <v>1.0878012802913</v>
      </c>
      <c r="U26" s="27">
        <f>(Трансформирование!U26-Трансформирование!$U$91)/Трансформирование!$U$92</f>
        <v>0.68247127498914983</v>
      </c>
      <c r="V26" s="27">
        <f>(Трансформирование!V26-Трансформирование!$V$91)/Трансформирование!$V$92</f>
        <v>3.7899266801703204</v>
      </c>
      <c r="W26" s="27">
        <f>(Трансформирование!W26-Трансформирование!$W$91)/Трансформирование!$W$92</f>
        <v>1.9439785646586123</v>
      </c>
      <c r="X26" s="27">
        <f>(Трансформирование!X26-Трансформирование!$X$91)/Трансформирование!$X$92</f>
        <v>1.8448099134505596</v>
      </c>
      <c r="Y26" s="27">
        <f>(Трансформирование!Y26-Трансформирование!$Y$91)/Трансформирование!$Y$92</f>
        <v>2.1158914967296312</v>
      </c>
      <c r="Z26" s="27">
        <f>(Трансформирование!Z26-Трансформирование!$Z$91)/Трансформирование!$Z$92</f>
        <v>2.155012500494033</v>
      </c>
      <c r="AA26" s="27">
        <f>(Трансформирование!AA26-Трансформирование!$AA$91)/Трансформирование!$AA$92</f>
        <v>-0.18777904942281104</v>
      </c>
      <c r="AB26" s="27">
        <f>(Трансформирование!AB26-Трансформирование!$AB$91)/Трансформирование!$AB$92</f>
        <v>0.14175190315935851</v>
      </c>
      <c r="AC26" s="27">
        <f>(Трансформирование!AC26-Трансформирование!$AC$91)/Трансформирование!$AC$92</f>
        <v>-1.7545303894956727</v>
      </c>
      <c r="AD26" s="27">
        <f>(Трансформирование!AD26-Трансформирование!$AD$91)/Трансформирование!$AD$92</f>
        <v>-1.909592708345609</v>
      </c>
      <c r="AE26" s="27">
        <f>(Трансформирование!AE26-Трансформирование!$AE$91)/Трансформирование!$AE$92</f>
        <v>-3.3336662673993001</v>
      </c>
      <c r="AF26" s="27">
        <f>(Трансформирование!AF26-Трансформирование!$AF$91)/Трансформирование!$AF$92</f>
        <v>0.28769006177638512</v>
      </c>
      <c r="AG26" s="27">
        <f>(Трансформирование!AG26-Трансформирование!$AG$91)/Трансформирование!$AG$92</f>
        <v>-0.25678379029375697</v>
      </c>
      <c r="AH26" s="27">
        <f>(Трансформирование!AH26-Трансформирование!$AH$91)/Трансформирование!$AH$92</f>
        <v>0.93111949648539483</v>
      </c>
      <c r="AI26" s="27">
        <f>(Трансформирование!AI26-Трансформирование!$AI$91)/Трансформирование!$AI$92</f>
        <v>0.42733260472679618</v>
      </c>
    </row>
    <row r="27" spans="1:35" x14ac:dyDescent="0.25">
      <c r="A27" s="13" t="s">
        <v>29</v>
      </c>
      <c r="B27" s="27">
        <f>(Трансформирование!B27-Трансформирование!$B$91)/Трансформирование!$B$92</f>
        <v>0.31105654003359839</v>
      </c>
      <c r="C27" s="27">
        <f>(Трансформирование!C27-Трансформирование!$C$91)/Трансформирование!$C$92</f>
        <v>-9.1441953296991715E-2</v>
      </c>
      <c r="D27" s="27">
        <f>Трансформирование!D27</f>
        <v>2.0795070719013991</v>
      </c>
      <c r="E27" s="27">
        <f>Трансформирование!E27</f>
        <v>25.4</v>
      </c>
      <c r="F27" s="27">
        <f>Трансформирование!F27</f>
        <v>72</v>
      </c>
      <c r="G27" s="27">
        <f>Трансформирование!G27</f>
        <v>28</v>
      </c>
      <c r="H27" s="27">
        <f>(Трансформирование!H27-Трансформирование!$H$91)/Трансформирование!$H$92</f>
        <v>-0.99491015079967582</v>
      </c>
      <c r="I27" s="27">
        <f>(Трансформирование!I27-Трансформирование!$I$91)/Трансформирование!$I$92</f>
        <v>4.0280717674787456E-2</v>
      </c>
      <c r="J27" s="27">
        <f>(Трансформирование!J27-Трансформирование!$J$91)/Трансформирование!$J$92</f>
        <v>-0.24545681446115664</v>
      </c>
      <c r="K27" s="27">
        <f>(Трансформирование!K27-Трансформирование!$K$91)/Трансформирование!$K$92</f>
        <v>-0.25330929827454535</v>
      </c>
      <c r="L27" s="27">
        <f>(Трансформирование!L27-Трансформирование!$L$91)/Трансформирование!$L$92</f>
        <v>-0.24317900534207626</v>
      </c>
      <c r="M27" s="27">
        <f>(Трансформирование!M27-Трансформирование!$M$91)/Трансформирование!$M$92</f>
        <v>-0.12916753891341104</v>
      </c>
      <c r="N27" s="27">
        <f>Трансформирование!N27</f>
        <v>2.1558246717785052</v>
      </c>
      <c r="O27" s="27">
        <f>(Трансформирование!O27-Трансформирование!$O$91)/Трансформирование!$O$92</f>
        <v>-0.68952480186448339</v>
      </c>
      <c r="P27" s="27">
        <f>(Трансформирование!P27-Трансформирование!$P$91)/Трансформирование!$P$92</f>
        <v>-1.2240677635690904</v>
      </c>
      <c r="Q27" s="27">
        <f>(Трансформирование!Q27-Трансформирование!$Q$91)/Трансформирование!$Q$92</f>
        <v>1.3744663899150855</v>
      </c>
      <c r="R27" s="27">
        <f>(Трансформирование!R27-Трансформирование!$R$91)/Трансформирование!$R$92</f>
        <v>-1.8898709184954812E-2</v>
      </c>
      <c r="S27" s="27">
        <f>(Трансформирование!S27-Трансформирование!$S$91)/Трансформирование!$S$92</f>
        <v>-0.20404378406107979</v>
      </c>
      <c r="T27" s="27">
        <f>(Трансформирование!T27-Трансформирование!$T$91)/Трансформирование!$T$92</f>
        <v>8.2842050919730389E-2</v>
      </c>
      <c r="U27" s="27">
        <f>(Трансформирование!U27-Трансформирование!$U$91)/Трансформирование!$U$92</f>
        <v>-1.1817868871927391</v>
      </c>
      <c r="V27" s="27">
        <f>(Трансформирование!V27-Трансформирование!$V$91)/Трансформирование!$V$92</f>
        <v>1.3925621514672277</v>
      </c>
      <c r="W27" s="27">
        <f>(Трансформирование!W27-Трансформирование!$W$91)/Трансформирование!$W$92</f>
        <v>-0.4058044985899113</v>
      </c>
      <c r="X27" s="27">
        <f>(Трансформирование!X27-Трансформирование!$X$91)/Трансформирование!$X$92</f>
        <v>-1.2663138581266586</v>
      </c>
      <c r="Y27" s="27">
        <f>(Трансформирование!Y27-Трансформирование!$Y$91)/Трансформирование!$Y$92</f>
        <v>-0.43663632443614586</v>
      </c>
      <c r="Z27" s="27">
        <f>(Трансформирование!Z27-Трансформирование!$Z$91)/Трансформирование!$Z$92</f>
        <v>-1.2609844665739296E-2</v>
      </c>
      <c r="AA27" s="27">
        <f>(Трансформирование!AA27-Трансформирование!$AA$91)/Трансформирование!$AA$92</f>
        <v>-0.18777904942281104</v>
      </c>
      <c r="AB27" s="27">
        <f>(Трансформирование!AB27-Трансформирование!$AB$91)/Трансформирование!$AB$92</f>
        <v>1.0386715595451206</v>
      </c>
      <c r="AC27" s="27">
        <f>(Трансформирование!AC27-Трансформирование!$AC$91)/Трансформирование!$AC$92</f>
        <v>0.68055876261275405</v>
      </c>
      <c r="AD27" s="27">
        <f>(Трансформирование!AD27-Трансформирование!$AD$91)/Трансформирование!$AD$92</f>
        <v>0.58820697738321959</v>
      </c>
      <c r="AE27" s="27">
        <f>(Трансформирование!AE27-Трансформирование!$AE$91)/Трансформирование!$AE$92</f>
        <v>-0.25540428133744886</v>
      </c>
      <c r="AF27" s="27">
        <f>(Трансформирование!AF27-Трансформирование!$AF$91)/Трансформирование!$AF$92</f>
        <v>0.9954027751359914</v>
      </c>
      <c r="AG27" s="27">
        <f>(Трансформирование!AG27-Трансформирование!$AG$91)/Трансформирование!$AG$92</f>
        <v>1.0102438205612612</v>
      </c>
      <c r="AH27" s="27">
        <f>(Трансформирование!AH27-Трансформирование!$AH$91)/Трансформирование!$AH$92</f>
        <v>0.82580056305513427</v>
      </c>
      <c r="AI27" s="27">
        <f>(Трансформирование!AI27-Трансформирование!$AI$91)/Трансформирование!$AI$92</f>
        <v>1.3502469416140694</v>
      </c>
    </row>
    <row r="28" spans="1:35" x14ac:dyDescent="0.25">
      <c r="A28" s="13" t="s">
        <v>30</v>
      </c>
      <c r="B28" s="27">
        <f>(Трансформирование!B28-Трансформирование!$B$91)/Трансформирование!$B$92</f>
        <v>-0.98477537683101635</v>
      </c>
      <c r="C28" s="27">
        <f>(Трансформирование!C28-Трансформирование!$C$91)/Трансформирование!$C$92</f>
        <v>-0.29646887175729719</v>
      </c>
      <c r="D28" s="27">
        <f>Трансформирование!D28</f>
        <v>2.0335227133295235</v>
      </c>
      <c r="E28" s="27">
        <f>Трансформирование!E28</f>
        <v>24.6</v>
      </c>
      <c r="F28" s="27">
        <f>Трансформирование!F28</f>
        <v>77.7</v>
      </c>
      <c r="G28" s="27">
        <f>Трансформирование!G28</f>
        <v>22.3</v>
      </c>
      <c r="H28" s="27">
        <f>(Трансформирование!H28-Трансформирование!$H$91)/Трансформирование!$H$92</f>
        <v>-0.28942439520731955</v>
      </c>
      <c r="I28" s="27">
        <f>(Трансформирование!I28-Трансформирование!$I$91)/Трансформирование!$I$92</f>
        <v>-0.30619002316182525</v>
      </c>
      <c r="J28" s="27">
        <f>(Трансформирование!J28-Трансформирование!$J$91)/Трансформирование!$J$92</f>
        <v>0.96158339570710827</v>
      </c>
      <c r="K28" s="27">
        <f>(Трансформирование!K28-Трансформирование!$K$91)/Трансформирование!$K$92</f>
        <v>-0.21640562557436732</v>
      </c>
      <c r="L28" s="27">
        <f>(Трансформирование!L28-Трансформирование!$L$91)/Трансформирование!$L$92</f>
        <v>-0.46382913691536032</v>
      </c>
      <c r="M28" s="27">
        <f>(Трансформирование!M28-Трансформирование!$M$91)/Трансформирование!$M$92</f>
        <v>-0.44541591282887821</v>
      </c>
      <c r="N28" s="27">
        <f>Трансформирование!N28</f>
        <v>0.79527072876705063</v>
      </c>
      <c r="O28" s="27">
        <f>(Трансформирование!O28-Трансформирование!$O$91)/Трансформирование!$O$92</f>
        <v>0.46392035020401629</v>
      </c>
      <c r="P28" s="27">
        <f>(Трансформирование!P28-Трансформирование!$P$91)/Трансформирование!$P$92</f>
        <v>0.37987918151668243</v>
      </c>
      <c r="Q28" s="27">
        <f>(Трансформирование!Q28-Трансформирование!$Q$91)/Трансформирование!$Q$92</f>
        <v>0.62618823921807421</v>
      </c>
      <c r="R28" s="27">
        <f>(Трансформирование!R28-Трансформирование!$R$91)/Трансформирование!$R$92</f>
        <v>2.1554101905380596E-2</v>
      </c>
      <c r="S28" s="27">
        <f>(Трансформирование!S28-Трансформирование!$S$91)/Трансформирование!$S$92</f>
        <v>-0.44395298451818399</v>
      </c>
      <c r="T28" s="27">
        <f>(Трансформирование!T28-Трансформирование!$T$91)/Трансформирование!$T$92</f>
        <v>-0.12520494503388777</v>
      </c>
      <c r="U28" s="27">
        <f>(Трансформирование!U28-Трансформирование!$U$91)/Трансформирование!$U$92</f>
        <v>-0.88956325368926348</v>
      </c>
      <c r="V28" s="27">
        <f>(Трансформирование!V28-Трансформирование!$V$91)/Трансформирование!$V$92</f>
        <v>-0.20171173685244517</v>
      </c>
      <c r="W28" s="27">
        <f>(Трансформирование!W28-Трансформирование!$W$91)/Трансформирование!$W$92</f>
        <v>0.45648423306203428</v>
      </c>
      <c r="X28" s="27">
        <f>(Трансформирование!X28-Трансформирование!$X$91)/Трансформирование!$X$92</f>
        <v>0.22253650583490639</v>
      </c>
      <c r="Y28" s="27">
        <f>(Трансформирование!Y28-Трансформирование!$Y$91)/Трансформирование!$Y$92</f>
        <v>0.21058712879266892</v>
      </c>
      <c r="Z28" s="27">
        <f>(Трансформирование!Z28-Трансформирование!$Z$91)/Трансформирование!$Z$92</f>
        <v>-0.20410656995365214</v>
      </c>
      <c r="AA28" s="27">
        <f>(Трансформирование!AA28-Трансформирование!$AA$91)/Трансформирование!$AA$92</f>
        <v>-0.18777904942281104</v>
      </c>
      <c r="AB28" s="27">
        <f>(Трансформирование!AB28-Трансформирование!$AB$91)/Трансформирование!$AB$92</f>
        <v>2.017964049269414</v>
      </c>
      <c r="AC28" s="27">
        <f>(Трансформирование!AC28-Трансформирование!$AC$91)/Трансформирование!$AC$92</f>
        <v>0.62264641070252702</v>
      </c>
      <c r="AD28" s="27">
        <f>(Трансформирование!AD28-Трансформирование!$AD$91)/Трансформирование!$AD$92</f>
        <v>-0.17294834861923361</v>
      </c>
      <c r="AE28" s="27">
        <f>(Трансформирование!AE28-Трансформирование!$AE$91)/Трансформирование!$AE$92</f>
        <v>0.14134964997097574</v>
      </c>
      <c r="AF28" s="27">
        <f>(Трансформирование!AF28-Трансформирование!$AF$91)/Трансформирование!$AF$92</f>
        <v>1.3028259983782113</v>
      </c>
      <c r="AG28" s="27">
        <f>(Трансформирование!AG28-Трансформирование!$AG$91)/Трансформирование!$AG$92</f>
        <v>0.17258839567252576</v>
      </c>
      <c r="AH28" s="27">
        <f>(Трансформирование!AH28-Трансформирование!$AH$91)/Трансформирование!$AH$92</f>
        <v>0.85216790776857954</v>
      </c>
      <c r="AI28" s="27">
        <f>(Трансформирование!AI28-Трансформирование!$AI$91)/Трансформирование!$AI$92</f>
        <v>3.00630875328383E-2</v>
      </c>
    </row>
    <row r="29" spans="1:35" x14ac:dyDescent="0.25">
      <c r="A29" s="13" t="s">
        <v>31</v>
      </c>
      <c r="B29" s="27">
        <f>(Трансформирование!B29-Трансформирование!$B$91)/Трансформирование!$B$92</f>
        <v>-7.0635446459644036E-2</v>
      </c>
      <c r="C29" s="27">
        <f>(Трансформирование!C29-Трансформирование!$C$91)/Трансформирование!$C$92</f>
        <v>0.36435572594732535</v>
      </c>
      <c r="D29" s="27">
        <f>Трансформирование!D29</f>
        <v>1.961396648394778</v>
      </c>
      <c r="E29" s="27">
        <f>Трансформирование!E29</f>
        <v>27.2</v>
      </c>
      <c r="F29" s="27">
        <f>Трансформирование!F29</f>
        <v>64.2</v>
      </c>
      <c r="G29" s="27">
        <f>Трансформирование!G29</f>
        <v>35.799999999999997</v>
      </c>
      <c r="H29" s="27">
        <f>(Трансформирование!H29-Трансформирование!$H$91)/Трансформирование!$H$92</f>
        <v>-0.65053271702468374</v>
      </c>
      <c r="I29" s="27">
        <f>(Трансформирование!I29-Трансформирование!$I$91)/Трансформирование!$I$92</f>
        <v>-0.24642050254410991</v>
      </c>
      <c r="J29" s="27">
        <f>(Трансформирование!J29-Трансформирование!$J$91)/Трансформирование!$J$92</f>
        <v>0.1646876965087079</v>
      </c>
      <c r="K29" s="27">
        <f>(Трансформирование!K29-Трансформирование!$K$91)/Трансформирование!$K$92</f>
        <v>0.22546509582829372</v>
      </c>
      <c r="L29" s="27">
        <f>(Трансформирование!L29-Трансформирование!$L$91)/Трансформирование!$L$92</f>
        <v>-0.40390914673122807</v>
      </c>
      <c r="M29" s="27">
        <f>(Трансформирование!M29-Трансформирование!$M$91)/Трансформирование!$M$92</f>
        <v>-1.9543974995235126E-2</v>
      </c>
      <c r="N29" s="27">
        <f>Трансформирование!N29</f>
        <v>1.189207115002721</v>
      </c>
      <c r="O29" s="27">
        <f>(Трансформирование!O29-Трансформирование!$O$91)/Трансформирование!$O$92</f>
        <v>0.55702516570661453</v>
      </c>
      <c r="P29" s="27">
        <f>(Трансформирование!P29-Трансформирование!$P$91)/Трансформирование!$P$92</f>
        <v>-0.61887776392482652</v>
      </c>
      <c r="Q29" s="27">
        <f>(Трансформирование!Q29-Трансформирование!$Q$91)/Трансформирование!$Q$92</f>
        <v>1.5947567214313081</v>
      </c>
      <c r="R29" s="27">
        <f>(Трансформирование!R29-Трансформирование!$R$91)/Трансформирование!$R$92</f>
        <v>1.6084987353318789</v>
      </c>
      <c r="S29" s="27">
        <f>(Трансформирование!S29-Трансформирование!$S$91)/Трансформирование!$S$92</f>
        <v>0.5825804208159634</v>
      </c>
      <c r="T29" s="27">
        <f>(Трансформирование!T29-Трансформирование!$T$91)/Трансформирование!$T$92</f>
        <v>0.36029679832067185</v>
      </c>
      <c r="U29" s="27">
        <f>(Трансформирование!U29-Трансформирование!$U$91)/Трансформирование!$U$92</f>
        <v>-0.22090140637072322</v>
      </c>
      <c r="V29" s="27">
        <f>(Трансформирование!V29-Трансформирование!$V$91)/Трансформирование!$V$92</f>
        <v>1.7213697044168033</v>
      </c>
      <c r="W29" s="27">
        <f>(Трансформирование!W29-Трансформирование!$W$91)/Трансформирование!$W$92</f>
        <v>0.81612197209985393</v>
      </c>
      <c r="X29" s="27">
        <f>(Трансформирование!X29-Трансформирование!$X$91)/Трансформирование!$X$92</f>
        <v>0.4833594694492</v>
      </c>
      <c r="Y29" s="27">
        <f>(Трансформирование!Y29-Трансформирование!$Y$91)/Трансформирование!$Y$92</f>
        <v>0.95045455635133835</v>
      </c>
      <c r="Z29" s="27">
        <f>(Трансформирование!Z29-Трансформирование!$Z$91)/Трансформирование!$Z$92</f>
        <v>0.47790644238615482</v>
      </c>
      <c r="AA29" s="27">
        <f>(Трансформирование!AA29-Трансформирование!$AA$91)/Трансформирование!$AA$92</f>
        <v>-0.18777904942281104</v>
      </c>
      <c r="AB29" s="27">
        <f>(Трансформирование!AB29-Трансформирование!$AB$91)/Трансформирование!$AB$92</f>
        <v>-0.28060938852625134</v>
      </c>
      <c r="AC29" s="27">
        <f>(Трансформирование!AC29-Трансформирование!$AC$91)/Трансформирование!$AC$92</f>
        <v>1.5311795672765867</v>
      </c>
      <c r="AD29" s="27">
        <f>(Трансформирование!AD29-Трансформирование!$AD$91)/Трансформирование!$AD$92</f>
        <v>0.4868821501051484</v>
      </c>
      <c r="AE29" s="27">
        <f>(Трансформирование!AE29-Трансформирование!$AE$91)/Трансформирование!$AE$92</f>
        <v>-0.67867210511450338</v>
      </c>
      <c r="AF29" s="27">
        <f>(Трансформирование!AF29-Трансформирование!$AF$91)/Трансформирование!$AF$92</f>
        <v>-0.20141814592873891</v>
      </c>
      <c r="AG29" s="27">
        <f>(Трансформирование!AG29-Трансформирование!$AG$91)/Трансформирование!$AG$92</f>
        <v>-0.78450626180569416</v>
      </c>
      <c r="AH29" s="27">
        <f>(Трансформирование!AH29-Трансформирование!$AH$91)/Трансформирование!$AH$92</f>
        <v>-0.69218067242240022</v>
      </c>
      <c r="AI29" s="27">
        <f>(Трансформирование!AI29-Трансформирование!$AI$91)/Трансформирование!$AI$92</f>
        <v>-0.93101687982721704</v>
      </c>
    </row>
    <row r="30" spans="1:35" x14ac:dyDescent="0.25">
      <c r="A30" s="13" t="s">
        <v>32</v>
      </c>
      <c r="B30" s="27">
        <f>(Трансформирование!B30-Трансформирование!$B$91)/Трансформирование!$B$92</f>
        <v>0.31313294169845501</v>
      </c>
      <c r="C30" s="27">
        <f>(Трансформирование!C30-Трансформирование!$C$91)/Трансформирование!$C$92</f>
        <v>-0.54170298022794028</v>
      </c>
      <c r="D30" s="27">
        <f>Трансформирование!D30</f>
        <v>2.0654650327566206</v>
      </c>
      <c r="E30" s="27">
        <f>Трансформирование!E30</f>
        <v>21.2</v>
      </c>
      <c r="F30" s="27">
        <f>Трансформирование!F30</f>
        <v>92.5</v>
      </c>
      <c r="G30" s="27">
        <f>Трансформирование!G30</f>
        <v>7.5</v>
      </c>
      <c r="H30" s="27">
        <f>(Трансформирование!H30-Трансформирование!$H$91)/Трансформирование!$H$92</f>
        <v>-0.38871569692371966</v>
      </c>
      <c r="I30" s="27">
        <f>(Трансформирование!I30-Трансформирование!$I$91)/Трансформирование!$I$92</f>
        <v>-0.46952719999430931</v>
      </c>
      <c r="J30" s="27">
        <f>(Трансформирование!J30-Трансформирование!$J$91)/Трансформирование!$J$92</f>
        <v>-1.1577298965465177</v>
      </c>
      <c r="K30" s="27">
        <f>(Трансформирование!K30-Трансформирование!$K$91)/Трансформирование!$K$92</f>
        <v>-0.2920949237139866</v>
      </c>
      <c r="L30" s="27">
        <f>(Трансформирование!L30-Трансформирование!$L$91)/Трансформирование!$L$92</f>
        <v>-0.63080044496832965</v>
      </c>
      <c r="M30" s="27">
        <f>(Трансформирование!M30-Трансформирование!$M$91)/Трансформирование!$M$92</f>
        <v>-0.39336609321011429</v>
      </c>
      <c r="N30" s="27">
        <f>Трансформирование!N30</f>
        <v>1.1418583454354265</v>
      </c>
      <c r="O30" s="27">
        <f>(Трансформирование!O30-Трансформирование!$O$91)/Трансформирование!$O$92</f>
        <v>4.0397575483719086</v>
      </c>
      <c r="P30" s="27">
        <f>(Трансформирование!P30-Трансформирование!$P$91)/Трансформирование!$P$92</f>
        <v>0.54812231677488255</v>
      </c>
      <c r="Q30" s="27">
        <f>(Трансформирование!Q30-Трансформирование!$Q$91)/Трансформирование!$Q$92</f>
        <v>0.44374227477765543</v>
      </c>
      <c r="R30" s="27">
        <f>(Трансформирование!R30-Трансформирование!$R$91)/Трансформирование!$R$92</f>
        <v>0.33106519098934728</v>
      </c>
      <c r="S30" s="27">
        <f>(Трансформирование!S30-Трансформирование!$S$91)/Трансформирование!$S$92</f>
        <v>0.81698044120084756</v>
      </c>
      <c r="T30" s="27">
        <f>(Трансформирование!T30-Трансформирование!$T$91)/Трансформирование!$T$92</f>
        <v>-3.0938190871429336E-2</v>
      </c>
      <c r="U30" s="27">
        <f>(Трансформирование!U30-Трансформирование!$U$91)/Трансформирование!$U$92</f>
        <v>0.64831567931981138</v>
      </c>
      <c r="V30" s="27">
        <f>(Трансформирование!V30-Трансформирование!$V$91)/Трансформирование!$V$92</f>
        <v>0.54524102971187849</v>
      </c>
      <c r="W30" s="27">
        <f>(Трансформирование!W30-Трансформирование!$W$91)/Трансформирование!$W$92</f>
        <v>-3.1652915589706149E-2</v>
      </c>
      <c r="X30" s="27">
        <f>(Трансформирование!X30-Трансформирование!$X$91)/Трансформирование!$X$92</f>
        <v>0.63168390046177025</v>
      </c>
      <c r="Y30" s="27">
        <f>(Трансформирование!Y30-Трансформирование!$Y$91)/Трансформирование!$Y$92</f>
        <v>1.1469712328371273</v>
      </c>
      <c r="Z30" s="27">
        <f>(Трансформирование!Z30-Трансформирование!$Z$91)/Трансформирование!$Z$92</f>
        <v>0.65004103713780914</v>
      </c>
      <c r="AA30" s="27">
        <f>(Трансформирование!AA30-Трансформирование!$AA$91)/Трансформирование!$AA$92</f>
        <v>-0.18777904942281104</v>
      </c>
      <c r="AB30" s="27">
        <f>(Трансформирование!AB30-Трансформирование!$AB$91)/Трансформирование!$AB$92</f>
        <v>0.42777127322477665</v>
      </c>
      <c r="AC30" s="27">
        <f>(Трансформирование!AC30-Трансформирование!$AC$91)/Трансформирование!$AC$92</f>
        <v>0.5098550460422917</v>
      </c>
      <c r="AD30" s="27">
        <f>(Трансформирование!AD30-Трансформирование!$AD$91)/Трансформирование!$AD$92</f>
        <v>-0.58420907911134323</v>
      </c>
      <c r="AE30" s="27">
        <f>(Трансформирование!AE30-Трансформирование!$AE$91)/Трансформирование!$AE$92</f>
        <v>-0.55116062067165394</v>
      </c>
      <c r="AF30" s="27">
        <f>(Трансформирование!AF30-Трансформирование!$AF$91)/Трансформирование!$AF$92</f>
        <v>-5.869644474252915E-2</v>
      </c>
      <c r="AG30" s="27">
        <f>(Трансформирование!AG30-Трансформирование!$AG$91)/Трансформирование!$AG$92</f>
        <v>-0.67474305045493299</v>
      </c>
      <c r="AH30" s="27">
        <f>(Трансформирование!AH30-Трансформирование!$AH$91)/Трансформирование!$AH$92</f>
        <v>7.8697550110186656E-2</v>
      </c>
      <c r="AI30" s="27">
        <f>(Трансформирование!AI30-Трансформирование!$AI$91)/Трансформирование!$AI$92</f>
        <v>1.2982029000602759</v>
      </c>
    </row>
    <row r="31" spans="1:35" x14ac:dyDescent="0.25">
      <c r="A31" s="13" t="s">
        <v>33</v>
      </c>
      <c r="B31" s="27">
        <f>(Трансформирование!B31-Трансформирование!$B$91)/Трансформирование!$B$92</f>
        <v>-0.33869920709206885</v>
      </c>
      <c r="C31" s="27">
        <f>(Трансформирование!C31-Трансформирование!$C$91)/Трансформирование!$C$92</f>
        <v>-0.74121239959730556</v>
      </c>
      <c r="D31" s="27">
        <f>Трансформирование!D31</f>
        <v>2.0305431848689306</v>
      </c>
      <c r="E31" s="27">
        <f>Трансформирование!E31</f>
        <v>28.7</v>
      </c>
      <c r="F31" s="27">
        <f>Трансформирование!F31</f>
        <v>70.8</v>
      </c>
      <c r="G31" s="27">
        <f>Трансформирование!G31</f>
        <v>29.2</v>
      </c>
      <c r="H31" s="27">
        <f>(Трансформирование!H31-Трансформирование!$H$91)/Трансформирование!$H$92</f>
        <v>-0.4651377751366314</v>
      </c>
      <c r="I31" s="27">
        <f>(Трансформирование!I31-Трансформирование!$I$91)/Трансформирование!$I$92</f>
        <v>-0.25262816419234624</v>
      </c>
      <c r="J31" s="27">
        <f>(Трансформирование!J31-Трансформирование!$J$91)/Трансформирование!$J$92</f>
        <v>0.13010919994795375</v>
      </c>
      <c r="K31" s="27">
        <f>(Трансформирование!K31-Трансформирование!$K$91)/Трансформирование!$K$92</f>
        <v>-0.84295608379083209</v>
      </c>
      <c r="L31" s="27">
        <f>(Трансформирование!L31-Трансформирование!$L$91)/Трансформирование!$L$92</f>
        <v>-0.5184210307532009</v>
      </c>
      <c r="M31" s="27">
        <f>(Трансформирование!M31-Трансформирование!$M$91)/Трансформирование!$M$92</f>
        <v>-0.32251188770089689</v>
      </c>
      <c r="N31" s="27">
        <f>Трансформирование!N31</f>
        <v>1.4052906339306293</v>
      </c>
      <c r="O31" s="27">
        <f>(Трансформирование!O31-Трансформирование!$O$91)/Трансформирование!$O$92</f>
        <v>0.15447937752530455</v>
      </c>
      <c r="P31" s="27">
        <f>(Трансформирование!P31-Трансформирование!$P$91)/Трансформирование!$P$92</f>
        <v>2.7839488948124391E-2</v>
      </c>
      <c r="Q31" s="27">
        <f>(Трансформирование!Q31-Трансформирование!$Q$91)/Трансформирование!$Q$92</f>
        <v>0.79674787079378917</v>
      </c>
      <c r="R31" s="27">
        <f>(Трансформирование!R31-Трансформирование!$R$91)/Трансформирование!$R$92</f>
        <v>-0.83843703583893558</v>
      </c>
      <c r="S31" s="27">
        <f>(Трансформирование!S31-Трансформирование!$S$91)/Трансформирование!$S$92</f>
        <v>1.0281418106334141</v>
      </c>
      <c r="T31" s="27">
        <f>(Трансформирование!T31-Трансформирование!$T$91)/Трансформирование!$T$92</f>
        <v>-0.23856860590969195</v>
      </c>
      <c r="U31" s="27">
        <f>(Трансформирование!U31-Трансформирование!$U$91)/Трансформирование!$U$92</f>
        <v>0.11421444382820289</v>
      </c>
      <c r="V31" s="27">
        <f>(Трансформирование!V31-Трансформирование!$V$91)/Трансформирование!$V$92</f>
        <v>-0.24238467406198552</v>
      </c>
      <c r="W31" s="27">
        <f>(Трансформирование!W31-Трансформирование!$W$91)/Трансформирование!$W$92</f>
        <v>-6.2330501119264664E-2</v>
      </c>
      <c r="X31" s="27">
        <f>(Трансформирование!X31-Трансформирование!$X$91)/Трансформирование!$X$92</f>
        <v>-6.5012275783887005E-2</v>
      </c>
      <c r="Y31" s="27">
        <f>(Трансформирование!Y31-Трансформирование!$Y$91)/Трансформирование!$Y$92</f>
        <v>-1.6067949428691466E-2</v>
      </c>
      <c r="Z31" s="27">
        <f>(Трансформирование!Z31-Трансформирование!$Z$91)/Трансформирование!$Z$92</f>
        <v>-0.12724141626771615</v>
      </c>
      <c r="AA31" s="27">
        <f>(Трансформирование!AA31-Трансформирование!$AA$91)/Трансформирование!$AA$92</f>
        <v>-0.18777904942281104</v>
      </c>
      <c r="AB31" s="27">
        <f>(Трансформирование!AB31-Трансформирование!$AB$91)/Трансформирование!$AB$92</f>
        <v>0.18221114866908358</v>
      </c>
      <c r="AC31" s="27">
        <f>(Трансформирование!AC31-Трансформирование!$AC$91)/Трансформирование!$AC$92</f>
        <v>7.6464877493559361E-2</v>
      </c>
      <c r="AD31" s="27">
        <f>(Трансформирование!AD31-Трансформирование!$AD$91)/Трансформирование!$AD$92</f>
        <v>-0.15026831317648662</v>
      </c>
      <c r="AE31" s="27">
        <f>(Трансформирование!AE31-Трансформирование!$AE$91)/Трансформирование!$AE$92</f>
        <v>-0.59300519447614986</v>
      </c>
      <c r="AF31" s="27">
        <f>(Трансформирование!AF31-Трансформирование!$AF$91)/Трансформирование!$AF$92</f>
        <v>2.048844310585519</v>
      </c>
      <c r="AG31" s="27">
        <f>(Трансформирование!AG31-Трансформирование!$AG$91)/Трансформирование!$AG$92</f>
        <v>1.3216523723845399</v>
      </c>
      <c r="AH31" s="27">
        <f>(Трансформирование!AH31-Трансформирование!$AH$91)/Трансформирование!$AH$92</f>
        <v>0.14347200762812332</v>
      </c>
      <c r="AI31" s="27">
        <f>(Трансформирование!AI31-Трансформирование!$AI$91)/Трансформирование!$AI$92</f>
        <v>0.75867966928594888</v>
      </c>
    </row>
    <row r="32" spans="1:35" x14ac:dyDescent="0.25">
      <c r="A32" s="13" t="s">
        <v>34</v>
      </c>
      <c r="B32" s="27">
        <f>(Трансформирование!B32-Трансформирование!$B$91)/Трансформирование!$B$92</f>
        <v>-0.32904146280467916</v>
      </c>
      <c r="C32" s="27">
        <f>(Трансформирование!C32-Трансформирование!$C$91)/Трансформирование!$C$92</f>
        <v>-0.69666376017748621</v>
      </c>
      <c r="D32" s="27">
        <f>Трансформирование!D32</f>
        <v>2</v>
      </c>
      <c r="E32" s="27">
        <f>Трансформирование!E32</f>
        <v>29</v>
      </c>
      <c r="F32" s="27">
        <f>Трансформирование!F32</f>
        <v>70.5</v>
      </c>
      <c r="G32" s="27">
        <f>Трансформирование!G32</f>
        <v>29.5</v>
      </c>
      <c r="H32" s="27">
        <f>(Трансформирование!H32-Трансформирование!$H$91)/Трансформирование!$H$92</f>
        <v>0.65014615213250515</v>
      </c>
      <c r="I32" s="27">
        <f>(Трансформирование!I32-Трансформирование!$I$91)/Трансформирование!$I$92</f>
        <v>-0.43214731315256416</v>
      </c>
      <c r="J32" s="27">
        <f>(Трансформирование!J32-Трансформирование!$J$91)/Трансформирование!$J$92</f>
        <v>0.46596502662471506</v>
      </c>
      <c r="K32" s="27">
        <f>(Трансформирование!K32-Трансформирование!$K$91)/Трансформирование!$K$92</f>
        <v>-0.75003028488013046</v>
      </c>
      <c r="L32" s="27">
        <f>(Трансформирование!L32-Трансформирование!$L$91)/Трансформирование!$L$92</f>
        <v>-0.6172229122506977</v>
      </c>
      <c r="M32" s="27">
        <f>(Трансформирование!M32-Трансформирование!$M$91)/Трансформирование!$M$92</f>
        <v>-0.36887057981428234</v>
      </c>
      <c r="N32" s="27">
        <f>Трансформирование!N32</f>
        <v>1.0241136890844451</v>
      </c>
      <c r="O32" s="27">
        <f>(Трансформирование!O32-Трансформирование!$O$91)/Трансформирование!$O$92</f>
        <v>-1.1943088646782707</v>
      </c>
      <c r="P32" s="27">
        <f>(Трансформирование!P32-Трансформирование!$P$91)/Трансформирование!$P$92</f>
        <v>-0.47492586721370234</v>
      </c>
      <c r="Q32" s="27">
        <f>(Трансформирование!Q32-Трансформирование!$Q$91)/Трансформирование!$Q$92</f>
        <v>-0.90426818516389307</v>
      </c>
      <c r="R32" s="27">
        <f>(Трансформирование!R32-Трансформирование!$R$91)/Трансформирование!$R$92</f>
        <v>-1.0401190956041217</v>
      </c>
      <c r="S32" s="27">
        <f>(Трансформирование!S32-Трансформирование!$S$91)/Трансформирование!$S$92</f>
        <v>-0.81854450101253107</v>
      </c>
      <c r="T32" s="27">
        <f>(Трансформирование!T32-Трансформирование!$T$91)/Трансформирование!$T$92</f>
        <v>-0.44834536904007649</v>
      </c>
      <c r="U32" s="27">
        <f>(Трансформирование!U32-Трансформирование!$U$91)/Трансформирование!$U$92</f>
        <v>-0.66019883939258051</v>
      </c>
      <c r="V32" s="27">
        <f>(Трансформирование!V32-Трансформирование!$V$91)/Трансформирование!$V$92</f>
        <v>-0.57610736382691685</v>
      </c>
      <c r="W32" s="27">
        <f>(Трансформирование!W32-Трансформирование!$W$91)/Трансформирование!$W$92</f>
        <v>-1.2102490110554192</v>
      </c>
      <c r="X32" s="27">
        <f>(Трансформирование!X32-Трансформирование!$X$91)/Трансформирование!$X$92</f>
        <v>-0.75714501195395656</v>
      </c>
      <c r="Y32" s="27">
        <f>(Трансформирование!Y32-Трансформирование!$Y$91)/Трансформирование!$Y$92</f>
        <v>-0.43025541883643836</v>
      </c>
      <c r="Z32" s="27">
        <f>(Трансформирование!Z32-Трансформирование!$Z$91)/Трансформирование!$Z$92</f>
        <v>-0.50877063130495281</v>
      </c>
      <c r="AA32" s="27">
        <f>(Трансформирование!AA32-Трансформирование!$AA$91)/Трансформирование!$AA$92</f>
        <v>-0.18777904942281104</v>
      </c>
      <c r="AB32" s="27">
        <f>(Трансформирование!AB32-Трансформирование!$AB$91)/Трансформирование!$AB$92</f>
        <v>8.3049957676765415E-2</v>
      </c>
      <c r="AC32" s="27">
        <f>(Трансформирование!AC32-Трансформирование!$AC$91)/Трансформирование!$AC$92</f>
        <v>-0.87578770110518323</v>
      </c>
      <c r="AD32" s="27">
        <f>(Трансформирование!AD32-Трансформирование!$AD$91)/Трансформирование!$AD$92</f>
        <v>2.6681092987427997E-3</v>
      </c>
      <c r="AE32" s="27">
        <f>(Трансформирование!AE32-Трансформирование!$AE$91)/Трансформирование!$AE$92</f>
        <v>-0.45923668428199899</v>
      </c>
      <c r="AF32" s="27">
        <f>(Трансформирование!AF32-Трансформирование!$AF$91)/Трансформирование!$AF$92</f>
        <v>1.7600226741998208</v>
      </c>
      <c r="AG32" s="27">
        <f>(Трансформирование!AG32-Трансформирование!$AG$91)/Трансформирование!$AG$92</f>
        <v>0.45794187895589483</v>
      </c>
      <c r="AH32" s="27">
        <f>(Трансформирование!AH32-Трансформирование!$AH$91)/Трансформирование!$AH$92</f>
        <v>0.75525940326176144</v>
      </c>
      <c r="AI32" s="27">
        <f>(Трансформирование!AI32-Трансформирование!$AI$91)/Трансформирование!$AI$92</f>
        <v>1.2715073681573765E-2</v>
      </c>
    </row>
    <row r="33" spans="1:35" x14ac:dyDescent="0.25">
      <c r="A33" s="13" t="s">
        <v>35</v>
      </c>
      <c r="B33" s="27">
        <f>(Трансформирование!B33-Трансформирование!$B$91)/Трансформирование!$B$92</f>
        <v>-1.7501449512073948</v>
      </c>
      <c r="C33" s="27">
        <f>(Трансформирование!C33-Трансформирование!$C$91)/Трансформирование!$C$92</f>
        <v>1.8316320432797513</v>
      </c>
      <c r="D33" s="27">
        <f>Трансформирование!D33</f>
        <v>1.9480074928505935</v>
      </c>
      <c r="E33" s="27">
        <f>Трансформирование!E33</f>
        <v>26.4</v>
      </c>
      <c r="F33" s="27">
        <f>Трансформирование!F33</f>
        <v>100</v>
      </c>
      <c r="G33" s="27">
        <f>Трансформирование!G33</f>
        <v>0</v>
      </c>
      <c r="H33" s="27">
        <f>(Трансформирование!H33-Трансформирование!$H$91)/Трансформирование!$H$92</f>
        <v>3.7185634309789897E-2</v>
      </c>
      <c r="I33" s="27">
        <f>(Трансформирование!I33-Трансформирование!$I$91)/Трансформирование!$I$92</f>
        <v>2.0235117580016913</v>
      </c>
      <c r="J33" s="27">
        <f>(Трансформирование!J33-Трансформирование!$J$91)/Трансформирование!$J$92</f>
        <v>2.7955521045607772</v>
      </c>
      <c r="K33" s="27">
        <f>(Трансформирование!K33-Трансформирование!$K$91)/Трансформирование!$K$92</f>
        <v>2.295492698821064</v>
      </c>
      <c r="L33" s="27">
        <f>(Трансформирование!L33-Трансформирование!$L$91)/Трансформирование!$L$92</f>
        <v>2.2274370079049906</v>
      </c>
      <c r="M33" s="27">
        <f>(Трансформирование!M33-Трансформирование!$M$91)/Трансформирование!$M$92</f>
        <v>2.61006995020804</v>
      </c>
      <c r="N33" s="27">
        <f>Трансформирование!N33</f>
        <v>1.6437308834542408</v>
      </c>
      <c r="O33" s="27">
        <f>(Трансформирование!O33-Трансформирование!$O$91)/Трансформирование!$O$92</f>
        <v>0.27434773112825134</v>
      </c>
      <c r="P33" s="27">
        <f>(Трансформирование!P33-Трансформирование!$P$91)/Трансформирование!$P$92</f>
        <v>1.4771499680714142</v>
      </c>
      <c r="Q33" s="27">
        <f>(Трансформирование!Q33-Трансформирование!$Q$91)/Трансформирование!$Q$92</f>
        <v>1.3929816776381285</v>
      </c>
      <c r="R33" s="27">
        <f>(Трансформирование!R33-Трансформирование!$R$91)/Трансформирование!$R$92</f>
        <v>2.0211241433411455</v>
      </c>
      <c r="S33" s="27">
        <f>(Трансформирование!S33-Трансформирование!$S$91)/Трансформирование!$S$92</f>
        <v>-0.25946812924243562</v>
      </c>
      <c r="T33" s="27">
        <f>(Трансформирование!T33-Трансформирование!$T$91)/Трансформирование!$T$92</f>
        <v>1.3503730902249065</v>
      </c>
      <c r="U33" s="27">
        <f>(Трансформирование!U33-Трансформирование!$U$91)/Трансформирование!$U$92</f>
        <v>0.74047554035596796</v>
      </c>
      <c r="V33" s="27">
        <f>(Трансформирование!V33-Трансформирование!$V$91)/Трансформирование!$V$92</f>
        <v>1.6902070130360398</v>
      </c>
      <c r="W33" s="27">
        <f>(Трансформирование!W33-Трансформирование!$W$91)/Трансформирование!$W$92</f>
        <v>1.7352296489755517</v>
      </c>
      <c r="X33" s="27">
        <f>(Трансформирование!X33-Трансформирование!$X$91)/Трансформирование!$X$92</f>
        <v>1.402550235241306</v>
      </c>
      <c r="Y33" s="27">
        <f>(Трансформирование!Y33-Трансформирование!$Y$91)/Трансформирование!$Y$92</f>
        <v>2.340000428371972</v>
      </c>
      <c r="Z33" s="27">
        <f>(Трансформирование!Z33-Трансформирование!$Z$91)/Трансформирование!$Z$92</f>
        <v>2.0286457664014028</v>
      </c>
      <c r="AA33" s="27">
        <f>(Трансформирование!AA33-Трансформирование!$AA$91)/Трансформирование!$AA$92</f>
        <v>-0.18777904942281104</v>
      </c>
      <c r="AB33" s="27">
        <f>(Трансформирование!AB33-Трансформирование!$AB$91)/Трансформирование!$AB$92</f>
        <v>2.7188210871098542</v>
      </c>
      <c r="AC33" s="27">
        <f>(Трансформирование!AC33-Трансформирование!$AC$91)/Трансформирование!$AC$92</f>
        <v>1.8233437651052151</v>
      </c>
      <c r="AD33" s="27">
        <f>(Трансформирование!AD33-Трансформирование!$AD$91)/Трансформирование!$AD$92</f>
        <v>1.7907479809458982</v>
      </c>
      <c r="AE33" s="27">
        <f>(Трансформирование!AE33-Трансформирование!$AE$91)/Трансформирование!$AE$92</f>
        <v>3.3795549191710963</v>
      </c>
      <c r="AF33" s="27">
        <f>(Трансформирование!AF33-Трансформирование!$AF$91)/Трансформирование!$AF$92</f>
        <v>3.8296348490437229</v>
      </c>
      <c r="AG33" s="27">
        <f>(Трансформирование!AG33-Трансформирование!$AG$91)/Трансформирование!$AG$92</f>
        <v>0.71661019044235785</v>
      </c>
      <c r="AH33" s="27">
        <f>(Трансформирование!AH33-Трансформирование!$AH$91)/Трансформирование!$AH$92</f>
        <v>0.91226694629066774</v>
      </c>
      <c r="AI33" s="27">
        <f>(Трансформирование!AI33-Трансформирование!$AI$91)/Трансформирование!$AI$92</f>
        <v>-1.0333701615496778</v>
      </c>
    </row>
    <row r="34" spans="1:35" x14ac:dyDescent="0.25">
      <c r="A34" s="13" t="s">
        <v>36</v>
      </c>
      <c r="B34" s="27">
        <f>(Трансформирование!B34-Трансформирование!$B$91)/Трансформирование!$B$92</f>
        <v>-1.2447311348502565</v>
      </c>
      <c r="C34" s="27">
        <f>(Трансформирование!C34-Трансформирование!$C$91)/Трансформирование!$C$92</f>
        <v>-1.0128062185949283</v>
      </c>
      <c r="D34" s="27">
        <f>Трансформирование!D34</f>
        <v>2.082281603850872</v>
      </c>
      <c r="E34" s="27">
        <f>Трансформирование!E34</f>
        <v>25</v>
      </c>
      <c r="F34" s="27">
        <f>Трансформирование!F34</f>
        <v>47.3</v>
      </c>
      <c r="G34" s="27">
        <f>Трансформирование!G34</f>
        <v>52.7</v>
      </c>
      <c r="H34" s="27">
        <f>(Трансформирование!H34-Трансформирование!$H$91)/Трансформирование!$H$92</f>
        <v>3.3588135515624451</v>
      </c>
      <c r="I34" s="27">
        <f>(Трансформирование!I34-Трансформирование!$I$91)/Трансформирование!$I$92</f>
        <v>-1.6152507916079624</v>
      </c>
      <c r="J34" s="27">
        <f>(Трансформирование!J34-Трансформирование!$J$91)/Трансформирование!$J$92</f>
        <v>1.0539306655580403</v>
      </c>
      <c r="K34" s="27">
        <f>(Трансформирование!K34-Трансформирование!$K$91)/Трансформирование!$K$92</f>
        <v>-0.92546013548556949</v>
      </c>
      <c r="L34" s="27">
        <f>(Трансформирование!L34-Трансформирование!$L$91)/Трансформирование!$L$92</f>
        <v>-1.6497451811411046</v>
      </c>
      <c r="M34" s="27">
        <f>(Трансформирование!M34-Трансформирование!$M$91)/Трансформирование!$M$92</f>
        <v>-1.0057190585930045</v>
      </c>
      <c r="N34" s="27">
        <f>Трансформирование!N34</f>
        <v>1.800102871839254</v>
      </c>
      <c r="O34" s="27">
        <f>(Трансформирование!O34-Трансформирование!$O$91)/Трансформирование!$O$92</f>
        <v>-0.17972834861353248</v>
      </c>
      <c r="P34" s="27">
        <f>(Трансформирование!P34-Трансформирование!$P$91)/Трансформирование!$P$92</f>
        <v>-0.82911045017119256</v>
      </c>
      <c r="Q34" s="27">
        <f>(Трансформирование!Q34-Трансформирование!$Q$91)/Трансформирование!$Q$92</f>
        <v>0.22315931051205726</v>
      </c>
      <c r="R34" s="27">
        <f>(Трансформирование!R34-Трансформирование!$R$91)/Трансформирование!$R$92</f>
        <v>-1.7797149644515939</v>
      </c>
      <c r="S34" s="27">
        <f>(Трансформирование!S34-Трансформирование!$S$91)/Трансформирование!$S$92</f>
        <v>-0.20237123262955098</v>
      </c>
      <c r="T34" s="27">
        <f>(Трансформирование!T34-Трансформирование!$T$91)/Трансформирование!$T$92</f>
        <v>-0.29751600534676931</v>
      </c>
      <c r="U34" s="27">
        <f>(Трансформирование!U34-Трансформирование!$U$91)/Трансформирование!$U$92</f>
        <v>0.4070376036445677</v>
      </c>
      <c r="V34" s="27">
        <f>(Трансформирование!V34-Трансформирование!$V$91)/Трансформирование!$V$92</f>
        <v>-1.1466531337847239</v>
      </c>
      <c r="W34" s="27">
        <f>(Трансформирование!W34-Трансформирование!$W$91)/Трансформирование!$W$92</f>
        <v>0.83014471009220703</v>
      </c>
      <c r="X34" s="27">
        <f>(Трансформирование!X34-Трансформирование!$X$91)/Трансформирование!$X$92</f>
        <v>-0.25864028015103763</v>
      </c>
      <c r="Y34" s="27">
        <f>(Трансформирование!Y34-Трансформирование!$Y$91)/Трансформирование!$Y$92</f>
        <v>-0.4852110556379291</v>
      </c>
      <c r="Z34" s="27">
        <f>(Трансформирование!Z34-Трансформирование!$Z$91)/Трансформирование!$Z$92</f>
        <v>-0.64749102462388575</v>
      </c>
      <c r="AA34" s="27">
        <f>(Трансформирование!AA34-Трансформирование!$AA$91)/Трансформирование!$AA$92</f>
        <v>-0.18777904942281104</v>
      </c>
      <c r="AB34" s="27">
        <f>(Трансформирование!AB34-Трансформирование!$AB$91)/Трансформирование!$AB$92</f>
        <v>-0.76861243550211888</v>
      </c>
      <c r="AC34" s="27">
        <f>(Трансформирование!AC34-Трансформирование!$AC$91)/Трансформирование!$AC$92</f>
        <v>-1.0940721510118783</v>
      </c>
      <c r="AD34" s="27">
        <f>(Трансформирование!AD34-Трансформирование!$AD$91)/Трансформирование!$AD$92</f>
        <v>-0.82463740544010555</v>
      </c>
      <c r="AE34" s="27">
        <f>(Трансформирование!AE34-Трансформирование!$AE$91)/Трансформирование!$AE$92</f>
        <v>-0.84724023564503903</v>
      </c>
      <c r="AF34" s="27">
        <f>(Трансформирование!AF34-Трансформирование!$AF$91)/Трансформирование!$AF$92</f>
        <v>-1.1549042512961878</v>
      </c>
      <c r="AG34" s="27">
        <f>(Трансформирование!AG34-Трансформирование!$AG$91)/Трансформирование!$AG$92</f>
        <v>-0.63876134209371715</v>
      </c>
      <c r="AH34" s="27">
        <f>(Трансформирование!AH34-Трансформирование!$AH$91)/Трансформирование!$AH$92</f>
        <v>-0.92808673121078711</v>
      </c>
      <c r="AI34" s="27">
        <f>(Трансформирование!AI34-Трансформирование!$AI$91)/Трансформирование!$AI$92</f>
        <v>-1.0038785380025281</v>
      </c>
    </row>
    <row r="35" spans="1:35" x14ac:dyDescent="0.25">
      <c r="A35" s="13" t="s">
        <v>37</v>
      </c>
      <c r="B35" s="27">
        <f>(Трансформирование!B35-Трансформирование!$B$91)/Трансформирование!$B$92</f>
        <v>-0.14566902136246443</v>
      </c>
      <c r="C35" s="27">
        <f>(Трансформирование!C35-Трансформирование!$C$91)/Трансформирование!$C$92</f>
        <v>-1.3952468589922447</v>
      </c>
      <c r="D35" s="27">
        <f>Трансформирование!D35</f>
        <v>2.1583155189964338</v>
      </c>
      <c r="E35" s="27">
        <f>Трансформирование!E35</f>
        <v>20.3</v>
      </c>
      <c r="F35" s="27">
        <f>Трансформирование!F35</f>
        <v>45.2</v>
      </c>
      <c r="G35" s="27">
        <f>Трансформирование!G35</f>
        <v>54.8</v>
      </c>
      <c r="H35" s="27">
        <f>(Трансформирование!H35-Трансформирование!$H$91)/Трансформирование!$H$92</f>
        <v>1.9494232392276676</v>
      </c>
      <c r="I35" s="27">
        <f>(Трансформирование!I35-Трансформирование!$I$91)/Трансформирование!$I$92</f>
        <v>-0.73611498629362582</v>
      </c>
      <c r="J35" s="27">
        <f>(Трансформирование!J35-Трансформирование!$J$91)/Трансформирование!$J$92</f>
        <v>-0.80435427932778447</v>
      </c>
      <c r="K35" s="27">
        <f>(Трансформирование!K35-Трансформирование!$K$91)/Трансформирование!$K$92</f>
        <v>-1.1540923256173701</v>
      </c>
      <c r="L35" s="27">
        <f>(Трансформирование!L35-Трансформирование!$L$91)/Трансформирование!$L$92</f>
        <v>-0.78801485336400967</v>
      </c>
      <c r="M35" s="27">
        <f>(Трансформирование!M35-Трансформирование!$M$91)/Трансформирование!$M$92</f>
        <v>-1.3822791873695155</v>
      </c>
      <c r="N35" s="27">
        <f>Трансформирование!N35</f>
        <v>0.88011173679339338</v>
      </c>
      <c r="O35" s="27">
        <f>(Трансформирование!O35-Трансформирование!$O$91)/Трансформирование!$O$92</f>
        <v>-0.17673292895467801</v>
      </c>
      <c r="P35" s="27">
        <f>(Трансформирование!P35-Трансформирование!$P$91)/Трансформирование!$P$92</f>
        <v>-0.67552468679922351</v>
      </c>
      <c r="Q35" s="27">
        <f>(Трансформирование!Q35-Трансформирование!$Q$91)/Трансформирование!$Q$92</f>
        <v>-2.4189211330205689</v>
      </c>
      <c r="R35" s="27">
        <f>(Трансформирование!R35-Трансформирование!$R$91)/Трансформирование!$R$92</f>
        <v>-2.6493303617666073</v>
      </c>
      <c r="S35" s="27">
        <f>(Трансформирование!S35-Трансформирование!$S$91)/Трансформирование!$S$92</f>
        <v>0.14765446919261035</v>
      </c>
      <c r="T35" s="27">
        <f>(Трансформирование!T35-Трансформирование!$T$91)/Трансформирование!$T$92</f>
        <v>-0.96212667278462782</v>
      </c>
      <c r="U35" s="27">
        <f>(Трансформирование!U35-Трансформирование!$U$91)/Трансформирование!$U$92</f>
        <v>-3.2955730181660057</v>
      </c>
      <c r="V35" s="27">
        <f>(Трансформирование!V35-Трансформирование!$V$91)/Трансформирование!$V$92</f>
        <v>0.96897387058163609</v>
      </c>
      <c r="W35" s="27">
        <f>(Трансформирование!W35-Трансформирование!$W$91)/Трансформирование!$W$92</f>
        <v>-0.79072752313713757</v>
      </c>
      <c r="X35" s="27">
        <f>(Трансформирование!X35-Трансформирование!$X$91)/Трансформирование!$X$92</f>
        <v>-0.99874519085438163</v>
      </c>
      <c r="Y35" s="27">
        <f>(Трансформирование!Y35-Трансформирование!$Y$91)/Трансформирование!$Y$92</f>
        <v>-1.0540492843499878</v>
      </c>
      <c r="Z35" s="27">
        <f>(Трансформирование!Z35-Трансформирование!$Z$91)/Трансформирование!$Z$92</f>
        <v>-1.6547009597618794</v>
      </c>
      <c r="AA35" s="27">
        <f>(Трансформирование!AA35-Трансформирование!$AA$91)/Трансформирование!$AA$92</f>
        <v>-0.18777904942281104</v>
      </c>
      <c r="AB35" s="27">
        <f>(Трансформирование!AB35-Трансформирование!$AB$91)/Трансформирование!$AB$92</f>
        <v>-0.49219699951368012</v>
      </c>
      <c r="AC35" s="27">
        <f>(Трансформирование!AC35-Трансформирование!$AC$91)/Трансформирование!$AC$92</f>
        <v>-1.567948086717007</v>
      </c>
      <c r="AD35" s="27">
        <f>(Трансформирование!AD35-Трансформирование!$AD$91)/Трансформирование!$AD$92</f>
        <v>-1.3566080062581156</v>
      </c>
      <c r="AE35" s="27">
        <f>(Трансформирование!AE35-Трансформирование!$AE$91)/Трансформирование!$AE$92</f>
        <v>-0.90602930636259327</v>
      </c>
      <c r="AF35" s="27">
        <f>(Трансформирование!AF35-Трансформирование!$AF$91)/Трансформирование!$AF$92</f>
        <v>-1.2627652610685316</v>
      </c>
      <c r="AG35" s="27">
        <f>(Трансформирование!AG35-Трансформирование!$AG$91)/Трансформирование!$AG$92</f>
        <v>-0.50823784838532671</v>
      </c>
      <c r="AH35" s="27">
        <f>(Трансформирование!AH35-Трансформирование!$AH$91)/Трансформирование!$AH$92</f>
        <v>-0.4327505668922354</v>
      </c>
      <c r="AI35" s="27">
        <f>(Трансформирование!AI35-Трансформирование!$AI$91)/Трансформирование!$AI$92</f>
        <v>-0.94489529090822866</v>
      </c>
    </row>
    <row r="36" spans="1:35" x14ac:dyDescent="0.25">
      <c r="A36" s="13" t="s">
        <v>38</v>
      </c>
      <c r="B36" s="27">
        <f>(Трансформирование!B36-Трансформирование!$B$91)/Трансформирование!$B$92</f>
        <v>-0.13887752733194747</v>
      </c>
      <c r="C36" s="27">
        <f>(Трансформирование!C36-Трансформирование!$C$91)/Трансформирование!$C$92</f>
        <v>1.9155459167856541</v>
      </c>
      <c r="D36" s="27">
        <f>Трансформирование!D36</f>
        <v>2.0626219908738803</v>
      </c>
      <c r="E36" s="27">
        <f>Трансформирование!E36</f>
        <v>25.5</v>
      </c>
      <c r="F36" s="27">
        <f>Трансформирование!F36</f>
        <v>54.3</v>
      </c>
      <c r="G36" s="27">
        <f>Трансформирование!G36</f>
        <v>45.7</v>
      </c>
      <c r="H36" s="27">
        <f>(Трансформирование!H36-Трансформирование!$H$91)/Трансформирование!$H$92</f>
        <v>-0.16922331949269331</v>
      </c>
      <c r="I36" s="27">
        <f>(Трансформирование!I36-Трансформирование!$I$91)/Трансформирование!$I$92</f>
        <v>1.2713522653650733</v>
      </c>
      <c r="J36" s="27">
        <f>(Трансформирование!J36-Трансформирование!$J$91)/Трансформирование!$J$92</f>
        <v>0.82872214128415012</v>
      </c>
      <c r="K36" s="27">
        <f>(Трансформирование!K36-Трансформирование!$K$91)/Трансформирование!$K$92</f>
        <v>1.6313718450471069</v>
      </c>
      <c r="L36" s="27">
        <f>(Трансформирование!L36-Трансформирование!$L$91)/Трансформирование!$L$92</f>
        <v>1.0942733178426689</v>
      </c>
      <c r="M36" s="27">
        <f>(Трансформирование!M36-Трансформирование!$M$91)/Трансформирование!$M$92</f>
        <v>0.8301269736116319</v>
      </c>
      <c r="N36" s="27">
        <f>Трансформирование!N36</f>
        <v>1</v>
      </c>
      <c r="O36" s="27">
        <f>(Трансформирование!O36-Трансформирование!$O$91)/Трансформирование!$O$92</f>
        <v>0.25758022917481072</v>
      </c>
      <c r="P36" s="27">
        <f>(Трансформирование!P36-Трансформирование!$P$91)/Трансформирование!$P$92</f>
        <v>-0.35835229353040426</v>
      </c>
      <c r="Q36" s="27">
        <f>(Трансформирование!Q36-Трансформирование!$Q$91)/Трансформирование!$Q$92</f>
        <v>4.4577583999510818E-2</v>
      </c>
      <c r="R36" s="27">
        <f>(Трансформирование!R36-Трансформирование!$R$91)/Трансформирование!$R$92</f>
        <v>1.8658216943071921E-2</v>
      </c>
      <c r="S36" s="27">
        <f>(Трансформирование!S36-Трансформирование!$S$91)/Трансформирование!$S$92</f>
        <v>0.54891214587614945</v>
      </c>
      <c r="T36" s="27">
        <f>(Трансформирование!T36-Трансформирование!$T$91)/Трансформирование!$T$92</f>
        <v>0.46889229974611579</v>
      </c>
      <c r="U36" s="27">
        <f>(Трансформирование!U36-Трансформирование!$U$91)/Трансформирование!$U$92</f>
        <v>1.140873918989679</v>
      </c>
      <c r="V36" s="27">
        <f>(Трансформирование!V36-Трансформирование!$V$91)/Трансформирование!$V$92</f>
        <v>1.2783563250287715</v>
      </c>
      <c r="W36" s="27">
        <f>(Трансформирование!W36-Трансформирование!$W$91)/Трансформирование!$W$92</f>
        <v>0.99646835325136551</v>
      </c>
      <c r="X36" s="27">
        <f>(Трансформирование!X36-Трансформирование!$X$91)/Трансформирование!$X$92</f>
        <v>0.38308699019270687</v>
      </c>
      <c r="Y36" s="27">
        <f>(Трансформирование!Y36-Трансформирование!$Y$91)/Трансформирование!$Y$92</f>
        <v>-5.2934925622443951E-2</v>
      </c>
      <c r="Z36" s="27">
        <f>(Трансформирование!Z36-Трансформирование!$Z$91)/Трансформирование!$Z$92</f>
        <v>1.2581175933095712</v>
      </c>
      <c r="AA36" s="27">
        <f>(Трансформирование!AA36-Трансформирование!$AA$91)/Трансформирование!$AA$92</f>
        <v>-0.18777904942281104</v>
      </c>
      <c r="AB36" s="27">
        <f>(Трансформирование!AB36-Трансформирование!$AB$91)/Трансформирование!$AB$92</f>
        <v>0.17587160833010518</v>
      </c>
      <c r="AC36" s="27">
        <f>(Трансформирование!AC36-Трансформирование!$AC$91)/Трансформирование!$AC$92</f>
        <v>1.1475381124107438</v>
      </c>
      <c r="AD36" s="27">
        <f>(Трансформирование!AD36-Трансформирование!$AD$91)/Трансформирование!$AD$92</f>
        <v>0.53947820562600135</v>
      </c>
      <c r="AE36" s="27">
        <f>(Трансформирование!AE36-Трансформирование!$AE$91)/Трансформирование!$AE$92</f>
        <v>-0.88234448246183128</v>
      </c>
      <c r="AF36" s="27">
        <f>(Трансформирование!AF36-Трансформирование!$AF$91)/Трансформирование!$AF$92</f>
        <v>-0.2763220751568955</v>
      </c>
      <c r="AG36" s="27">
        <f>(Трансформирование!AG36-Трансформирование!$AG$91)/Трансформирование!$AG$92</f>
        <v>1.1519865115055461</v>
      </c>
      <c r="AH36" s="27">
        <f>(Трансформирование!AH36-Трансформирование!$AH$91)/Трансформирование!$AH$92</f>
        <v>0.64458281583071697</v>
      </c>
      <c r="AI36" s="27">
        <f>(Трансформирование!AI36-Трансформирование!$AI$91)/Трансформирование!$AI$92</f>
        <v>-0.53895176678863854</v>
      </c>
    </row>
    <row r="37" spans="1:35" x14ac:dyDescent="0.25">
      <c r="A37" s="13" t="s">
        <v>39</v>
      </c>
      <c r="B37" s="27">
        <f>(Трансформирование!B37-Трансформирование!$B$91)/Трансформирование!$B$92</f>
        <v>-0.40047254929492082</v>
      </c>
      <c r="C37" s="27">
        <f>(Трансформирование!C37-Трансформирование!$C$91)/Трансформирование!$C$92</f>
        <v>-0.25303205793589262</v>
      </c>
      <c r="D37" s="27">
        <f>Трансформирование!D37</f>
        <v>2.1094357284016496</v>
      </c>
      <c r="E37" s="27">
        <f>Трансформирование!E37</f>
        <v>23.2</v>
      </c>
      <c r="F37" s="27">
        <f>Трансформирование!F37</f>
        <v>66.5</v>
      </c>
      <c r="G37" s="27">
        <f>Трансформирование!G37</f>
        <v>33.5</v>
      </c>
      <c r="H37" s="27">
        <f>(Трансформирование!H37-Трансформирование!$H$91)/Трансформирование!$H$92</f>
        <v>0.35656076386856494</v>
      </c>
      <c r="I37" s="27">
        <f>(Трансформирование!I37-Трансформирование!$I$91)/Трансформирование!$I$92</f>
        <v>-0.1134055930815117</v>
      </c>
      <c r="J37" s="27">
        <f>(Трансформирование!J37-Трансформирование!$J$91)/Трансформирование!$J$92</f>
        <v>-0.43770453474476495</v>
      </c>
      <c r="K37" s="27">
        <f>(Трансформирование!K37-Трансформирование!$K$91)/Трансформирование!$K$92</f>
        <v>-0.20096953728130224</v>
      </c>
      <c r="L37" s="27">
        <f>(Трансформирование!L37-Трансформирование!$L$91)/Трансформирование!$L$92</f>
        <v>-0.15775058843157852</v>
      </c>
      <c r="M37" s="27">
        <f>(Трансформирование!M37-Трансформирование!$M$91)/Трансформирование!$M$92</f>
        <v>-8.0180825612446327E-2</v>
      </c>
      <c r="N37" s="27">
        <f>Трансформирование!N37</f>
        <v>1.5243982444638442</v>
      </c>
      <c r="O37" s="27">
        <f>(Трансформирование!O37-Трансформирование!$O$91)/Трансформирование!$O$92</f>
        <v>-0.81770851951049273</v>
      </c>
      <c r="P37" s="27">
        <f>(Трансформирование!P37-Трансформирование!$P$91)/Трансформирование!$P$92</f>
        <v>0.86791900621070195</v>
      </c>
      <c r="Q37" s="27">
        <f>(Трансформирование!Q37-Трансформирование!$Q$91)/Трансформирование!$Q$92</f>
        <v>-1.4004527254016057</v>
      </c>
      <c r="R37" s="27">
        <f>(Трансформирование!R37-Трансформирование!$R$91)/Трансформирование!$R$92</f>
        <v>-0.3992689539700206</v>
      </c>
      <c r="S37" s="27">
        <f>(Трансформирование!S37-Трансформирование!$S$91)/Трансформирование!$S$92</f>
        <v>0.50561159387658161</v>
      </c>
      <c r="T37" s="27">
        <f>(Трансформирование!T37-Трансформирование!$T$91)/Трансформирование!$T$92</f>
        <v>0.22012266175572673</v>
      </c>
      <c r="U37" s="27">
        <f>(Трансформирование!U37-Трансформирование!$U$91)/Трансформирование!$U$92</f>
        <v>1.0535025315847428</v>
      </c>
      <c r="V37" s="27">
        <f>(Трансформирование!V37-Трансформирование!$V$91)/Трансформирование!$V$92</f>
        <v>0.14208420994507651</v>
      </c>
      <c r="W37" s="27">
        <f>(Трансформирование!W37-Трансформирование!$W$91)/Трансформирование!$W$92</f>
        <v>0.17515014078915833</v>
      </c>
      <c r="X37" s="27">
        <f>(Трансформирование!X37-Трансформирование!$X$91)/Трансформирование!$X$92</f>
        <v>-0.54991087639733582</v>
      </c>
      <c r="Y37" s="27">
        <f>(Трансформирование!Y37-Трансформирование!$Y$91)/Трансформирование!$Y$92</f>
        <v>-0.57537643351532675</v>
      </c>
      <c r="Z37" s="27">
        <f>(Трансформирование!Z37-Трансформирование!$Z$91)/Трансформирование!$Z$92</f>
        <v>-0.4986935806360463</v>
      </c>
      <c r="AA37" s="27">
        <f>(Трансформирование!AA37-Трансформирование!$AA$91)/Трансформирование!$AA$92</f>
        <v>-0.18777904942281104</v>
      </c>
      <c r="AB37" s="27">
        <f>(Трансформирование!AB37-Трансформирование!$AB$91)/Трансформирование!$AB$92</f>
        <v>-0.59327526494621086</v>
      </c>
      <c r="AC37" s="27">
        <f>(Трансформирование!AC37-Трансформирование!$AC$91)/Трансформирование!$AC$92</f>
        <v>-0.31716300268114411</v>
      </c>
      <c r="AD37" s="27">
        <f>(Трансформирование!AD37-Трансформирование!$AD$91)/Трансформирование!$AD$92</f>
        <v>-0.37936918310454448</v>
      </c>
      <c r="AE37" s="27">
        <f>(Трансформирование!AE37-Трансформирование!$AE$91)/Трансформирование!$AE$92</f>
        <v>1.0658614555703017</v>
      </c>
      <c r="AF37" s="27">
        <f>(Трансформирование!AF37-Трансформирование!$AF$91)/Трансформирование!$AF$92</f>
        <v>-0.6072068296451264</v>
      </c>
      <c r="AG37" s="27">
        <f>(Трансформирование!AG37-Трансформирование!$AG$91)/Трансформирование!$AG$92</f>
        <v>1.1333106592189282</v>
      </c>
      <c r="AH37" s="27">
        <f>(Трансформирование!AH37-Трансформирование!$AH$91)/Трансформирование!$AH$92</f>
        <v>-0.34606486395214309</v>
      </c>
      <c r="AI37" s="27">
        <f>(Трансформирование!AI37-Трансформирование!$AI$91)/Трансформирование!$AI$92</f>
        <v>-0.40190245736364866</v>
      </c>
    </row>
    <row r="38" spans="1:35" x14ac:dyDescent="0.25">
      <c r="A38" s="13" t="s">
        <v>40</v>
      </c>
      <c r="B38" s="27">
        <f>(Трансформирование!B38-Трансформирование!$B$91)/Трансформирование!$B$92</f>
        <v>0.13135721952842003</v>
      </c>
      <c r="C38" s="27">
        <f>(Трансформирование!C38-Трансформирование!$C$91)/Трансформирование!$C$92</f>
        <v>0.80936911444681703</v>
      </c>
      <c r="D38" s="27">
        <f>Трансформирование!D38</f>
        <v>2.027550482286173</v>
      </c>
      <c r="E38" s="27">
        <f>Трансформирование!E38</f>
        <v>26.5</v>
      </c>
      <c r="F38" s="27">
        <f>Трансформирование!F38</f>
        <v>76.7</v>
      </c>
      <c r="G38" s="27">
        <f>Трансформирование!G38</f>
        <v>23.3</v>
      </c>
      <c r="H38" s="27">
        <f>(Трансформирование!H38-Трансформирование!$H$91)/Трансформирование!$H$92</f>
        <v>0.88714977143369167</v>
      </c>
      <c r="I38" s="27">
        <f>(Трансформирование!I38-Трансформирование!$I$91)/Трансформирование!$I$92</f>
        <v>0.26858213279595589</v>
      </c>
      <c r="J38" s="27">
        <f>(Трансформирование!J38-Трансформирование!$J$91)/Трансформирование!$J$92</f>
        <v>-0.12168762438795305</v>
      </c>
      <c r="K38" s="27">
        <f>(Трансформирование!K38-Трансформирование!$K$91)/Трансформирование!$K$92</f>
        <v>0.76053705634247548</v>
      </c>
      <c r="L38" s="27">
        <f>(Трансформирование!L38-Трансформирование!$L$91)/Трансформирование!$L$92</f>
        <v>0.58223362713347215</v>
      </c>
      <c r="M38" s="27">
        <f>(Трансформирование!M38-Трансформирование!$M$91)/Трансформирование!$M$92</f>
        <v>0.97177426774984466</v>
      </c>
      <c r="N38" s="27">
        <f>Трансформирование!N38</f>
        <v>1.2574334296829355</v>
      </c>
      <c r="O38" s="27">
        <f>(Трансформирование!O38-Трансформирование!$O$91)/Трансформирование!$O$92</f>
        <v>-0.22740068233480848</v>
      </c>
      <c r="P38" s="27">
        <f>(Трансформирование!P38-Трансформирование!$P$91)/Трансформирование!$P$92</f>
        <v>0.92278258372465694</v>
      </c>
      <c r="Q38" s="27">
        <f>(Трансформирование!Q38-Трансформирование!$Q$91)/Трансформирование!$Q$92</f>
        <v>0.414741789197967</v>
      </c>
      <c r="R38" s="27">
        <f>(Трансформирование!R38-Трансформирование!$R$91)/Трансформирование!$R$92</f>
        <v>-1.1408807108900818</v>
      </c>
      <c r="S38" s="27">
        <f>(Трансформирование!S38-Трансформирование!$S$91)/Трансформирование!$S$92</f>
        <v>1.5455436032812589E-2</v>
      </c>
      <c r="T38" s="27">
        <f>(Трансформирование!T38-Трансформирование!$T$91)/Трансформирование!$T$92</f>
        <v>-0.48398478877706036</v>
      </c>
      <c r="U38" s="27">
        <f>(Трансформирование!U38-Трансформирование!$U$91)/Трансформирование!$U$92</f>
        <v>-0.89682534386633417</v>
      </c>
      <c r="V38" s="27">
        <f>(Трансформирование!V38-Трансформирование!$V$91)/Трансформирование!$V$92</f>
        <v>-0.7956209741537531</v>
      </c>
      <c r="W38" s="27">
        <f>(Трансформирование!W38-Трансформирование!$W$91)/Трансформирование!$W$92</f>
        <v>-0.33086728876438642</v>
      </c>
      <c r="X38" s="27">
        <f>(Трансформирование!X38-Трансформирование!$X$91)/Трансформирование!$X$92</f>
        <v>-0.47041610989925237</v>
      </c>
      <c r="Y38" s="27">
        <f>(Трансформирование!Y38-Трансформирование!$Y$91)/Трансформирование!$Y$92</f>
        <v>-0.54980757651561496</v>
      </c>
      <c r="Z38" s="27">
        <f>(Трансформирование!Z38-Трансформирование!$Z$91)/Трансформирование!$Z$92</f>
        <v>-0.2693361158657383</v>
      </c>
      <c r="AA38" s="27">
        <f>(Трансформирование!AA38-Трансформирование!$AA$91)/Трансформирование!$AA$92</f>
        <v>-0.18777904942281104</v>
      </c>
      <c r="AB38" s="27">
        <f>(Трансформирование!AB38-Трансформирование!$AB$91)/Трансформирование!$AB$92</f>
        <v>-0.2467387135288438</v>
      </c>
      <c r="AC38" s="27">
        <f>(Трансформирование!AC38-Трансформирование!$AC$91)/Трансформирование!$AC$92</f>
        <v>0.18111462304779374</v>
      </c>
      <c r="AD38" s="27">
        <f>(Трансформирование!AD38-Трансформирование!$AD$91)/Трансформирование!$AD$92</f>
        <v>1.0427235978953686</v>
      </c>
      <c r="AE38" s="27">
        <f>(Трансформирование!AE38-Трансформирование!$AE$91)/Трансформирование!$AE$92</f>
        <v>-5.543093101392331E-2</v>
      </c>
      <c r="AF38" s="27">
        <f>(Трансформирование!AF38-Трансформирование!$AF$91)/Трансформирование!$AF$92</f>
        <v>1.2599660518324993</v>
      </c>
      <c r="AG38" s="27">
        <f>(Трансформирование!AG38-Трансформирование!$AG$91)/Трансформирование!$AG$92</f>
        <v>0.45359785542421455</v>
      </c>
      <c r="AH38" s="27">
        <f>(Трансформирование!AH38-Трансформирование!$AH$91)/Трансформирование!$AH$92</f>
        <v>-0.23181757599881045</v>
      </c>
      <c r="AI38" s="27">
        <f>(Трансформирование!AI38-Трансформирование!$AI$91)/Трансформирование!$AI$92</f>
        <v>-7.9229399730128283E-2</v>
      </c>
    </row>
    <row r="39" spans="1:35" x14ac:dyDescent="0.25">
      <c r="A39" s="13" t="s">
        <v>41</v>
      </c>
      <c r="B39" s="27">
        <f>(Трансформирование!B39-Трансформирование!$B$91)/Трансформирование!$B$92</f>
        <v>5.3811403069855393E-2</v>
      </c>
      <c r="C39" s="27">
        <f>(Трансформирование!C39-Трансформирование!$C$91)/Трансформирование!$C$92</f>
        <v>1.5139219926475356</v>
      </c>
      <c r="D39" s="27">
        <f>Трансформирование!D39</f>
        <v>2.0154451623197245</v>
      </c>
      <c r="E39" s="27">
        <f>Трансформирование!E39</f>
        <v>26.3</v>
      </c>
      <c r="F39" s="27">
        <f>Трансформирование!F39</f>
        <v>67.8</v>
      </c>
      <c r="G39" s="27">
        <f>Трансформирование!G39</f>
        <v>32.200000000000003</v>
      </c>
      <c r="H39" s="27">
        <f>(Трансформирование!H39-Трансформирование!$H$91)/Трансформирование!$H$92</f>
        <v>-0.16922331949269331</v>
      </c>
      <c r="I39" s="27">
        <f>(Трансформирование!I39-Трансформирование!$I$91)/Трансформирование!$I$92</f>
        <v>1.3202843350172955</v>
      </c>
      <c r="J39" s="27">
        <f>(Трансформирование!J39-Трансформирование!$J$91)/Трансформирование!$J$92</f>
        <v>0.35136392758143442</v>
      </c>
      <c r="K39" s="27">
        <f>(Трансформирование!K39-Трансформирование!$K$91)/Трансформирование!$K$92</f>
        <v>1.36519582513176</v>
      </c>
      <c r="L39" s="27">
        <f>(Трансформирование!L39-Трансформирование!$L$91)/Трансформирование!$L$92</f>
        <v>1.2102311841126765</v>
      </c>
      <c r="M39" s="27">
        <f>(Трансформирование!M39-Трансформирование!$M$91)/Трансформирование!$M$92</f>
        <v>0.96684874423959122</v>
      </c>
      <c r="N39" s="27">
        <f>Трансформирование!N39</f>
        <v>1.9446166923683976</v>
      </c>
      <c r="O39" s="27">
        <f>(Трансформирование!O39-Трансформирование!$O$91)/Трансформирование!$O$92</f>
        <v>0.22870413798382611</v>
      </c>
      <c r="P39" s="27">
        <f>(Трансформирование!P39-Трансформирование!$P$91)/Трансформирование!$P$92</f>
        <v>-0.51154402698234436</v>
      </c>
      <c r="Q39" s="27">
        <f>(Трансформирование!Q39-Трансформирование!$Q$91)/Трансформирование!$Q$92</f>
        <v>0.10551169252305398</v>
      </c>
      <c r="R39" s="27">
        <f>(Трансформирование!R39-Трансформирование!$R$91)/Трансформирование!$R$92</f>
        <v>0.33583537020740806</v>
      </c>
      <c r="S39" s="27">
        <f>(Трансформирование!S39-Трансформирование!$S$91)/Трансформирование!$S$92</f>
        <v>-0.13486542759070791</v>
      </c>
      <c r="T39" s="27">
        <f>(Трансформирование!T39-Трансформирование!$T$91)/Трансформирование!$T$92</f>
        <v>-0.28445922150291403</v>
      </c>
      <c r="U39" s="27">
        <f>(Трансформирование!U39-Трансформирование!$U$91)/Трансформирование!$U$92</f>
        <v>-3.7581937179277054E-2</v>
      </c>
      <c r="V39" s="27">
        <f>(Трансформирование!V39-Трансформирование!$V$91)/Трансформирование!$V$92</f>
        <v>-0.29967964359831395</v>
      </c>
      <c r="W39" s="27">
        <f>(Трансформирование!W39-Трансформирование!$W$91)/Трансформирование!$W$92</f>
        <v>0.20883852215643323</v>
      </c>
      <c r="X39" s="27">
        <f>(Трансформирование!X39-Трансформирование!$X$91)/Трансформирование!$X$92</f>
        <v>-0.25946674768213535</v>
      </c>
      <c r="Y39" s="27">
        <f>(Трансформирование!Y39-Трансформирование!$Y$91)/Трансформирование!$Y$92</f>
        <v>-0.32847119488525955</v>
      </c>
      <c r="Z39" s="27">
        <f>(Трансформирование!Z39-Трансформирование!$Z$91)/Трансформирование!$Z$92</f>
        <v>-0.42677788835582375</v>
      </c>
      <c r="AA39" s="27">
        <f>(Трансформирование!AA39-Трансформирование!$AA$91)/Трансформирование!$AA$92</f>
        <v>-0.18777904942281104</v>
      </c>
      <c r="AB39" s="27">
        <f>(Трансформирование!AB39-Трансформирование!$AB$91)/Трансформирование!$AB$92</f>
        <v>-0.27017497730080536</v>
      </c>
      <c r="AC39" s="27">
        <f>(Трансформирование!AC39-Трансформирование!$AC$91)/Трансформирование!$AC$92</f>
        <v>0.86213192049655796</v>
      </c>
      <c r="AD39" s="27">
        <f>(Трансформирование!AD39-Трансформирование!$AD$91)/Трансформирование!$AD$92</f>
        <v>1.0773734144338474</v>
      </c>
      <c r="AE39" s="27">
        <f>(Трансформирование!AE39-Трансформирование!$AE$91)/Трансформирование!$AE$92</f>
        <v>-0.37016273567733415</v>
      </c>
      <c r="AF39" s="27">
        <f>(Трансформирование!AF39-Трансформирование!$AF$91)/Трансформирование!$AF$92</f>
        <v>-0.31212087817006023</v>
      </c>
      <c r="AG39" s="27">
        <f>(Трансформирование!AG39-Трансформирование!$AG$91)/Трансформирование!$AG$92</f>
        <v>0.16597823322243763</v>
      </c>
      <c r="AH39" s="27">
        <f>(Трансформирование!AH39-Трансформирование!$AH$91)/Трансформирование!$AH$92</f>
        <v>0.3107465780996409</v>
      </c>
      <c r="AI39" s="27">
        <f>(Трансформирование!AI39-Трансформирование!$AI$91)/Трансформирование!$AI$92</f>
        <v>-0.36547162827599311</v>
      </c>
    </row>
    <row r="40" spans="1:35" x14ac:dyDescent="0.25">
      <c r="A40" s="13" t="s">
        <v>42</v>
      </c>
      <c r="B40" s="27">
        <f>(Трансформирование!B40-Трансформирование!$B$91)/Трансформирование!$B$92</f>
        <v>-0.3854195587014897</v>
      </c>
      <c r="C40" s="27">
        <f>(Трансформирование!C40-Трансформирование!$C$91)/Трансформирование!$C$92</f>
        <v>1.0338364916475402</v>
      </c>
      <c r="D40" s="27">
        <f>Трансформирование!D40</f>
        <v>2.2645866205520235</v>
      </c>
      <c r="E40" s="27">
        <f>Трансформирование!E40</f>
        <v>12.8</v>
      </c>
      <c r="F40" s="27">
        <f>Трансформирование!F40</f>
        <v>45</v>
      </c>
      <c r="G40" s="27">
        <f>Трансформирование!G40</f>
        <v>55</v>
      </c>
      <c r="H40" s="27">
        <f>(Трансформирование!H40-Трансформирование!$H$91)/Трансформирование!$H$92</f>
        <v>-0.62340705645551875</v>
      </c>
      <c r="I40" s="27">
        <f>(Трансформирование!I40-Трансформирование!$I$91)/Трансформирование!$I$92</f>
        <v>-0.22071772110617327</v>
      </c>
      <c r="J40" s="27">
        <f>(Трансформирование!J40-Трансформирование!$J$91)/Трансформирование!$J$92</f>
        <v>0.71789273589477376</v>
      </c>
      <c r="K40" s="27">
        <f>(Трансформирование!K40-Трансформирование!$K$91)/Трансформирование!$K$92</f>
        <v>0.7152530407095361</v>
      </c>
      <c r="L40" s="27">
        <f>(Трансформирование!L40-Трансформирование!$L$91)/Трансформирование!$L$92</f>
        <v>0.44821261278566565</v>
      </c>
      <c r="M40" s="27">
        <f>(Трансформирование!M40-Трансформирование!$M$91)/Трансформирование!$M$92</f>
        <v>-0.53287715253302659</v>
      </c>
      <c r="N40" s="27">
        <f>Трансформирование!N40</f>
        <v>0.88011173679339338</v>
      </c>
      <c r="O40" s="27">
        <f>(Трансформирование!O40-Трансформирование!$O$91)/Трансформирование!$O$92</f>
        <v>-1.0083216279756142</v>
      </c>
      <c r="P40" s="27">
        <f>(Трансформирование!P40-Трансформирование!$P$91)/Трансформирование!$P$92</f>
        <v>-1.1586540782338302</v>
      </c>
      <c r="Q40" s="27">
        <f>(Трансформирование!Q40-Трансформирование!$Q$91)/Трансформирование!$Q$92</f>
        <v>-1.5527499390389967</v>
      </c>
      <c r="R40" s="27">
        <f>(Трансформирование!R40-Трансформирование!$R$91)/Трансформирование!$R$92</f>
        <v>0.263145543109292</v>
      </c>
      <c r="S40" s="27">
        <f>(Трансформирование!S40-Трансформирование!$S$91)/Трансформирование!$S$92</f>
        <v>0.87353486577577399</v>
      </c>
      <c r="T40" s="27">
        <f>(Трансформирование!T40-Трансформирование!$T$91)/Трансформирование!$T$92</f>
        <v>1.3835264005659333</v>
      </c>
      <c r="U40" s="27">
        <f>(Трансформирование!U40-Трансформирование!$U$91)/Трансформирование!$U$92</f>
        <v>1.8971224570105867</v>
      </c>
      <c r="V40" s="27">
        <f>(Трансформирование!V40-Трансформирование!$V$91)/Трансформирование!$V$92</f>
        <v>-0.76684187739789011</v>
      </c>
      <c r="W40" s="27">
        <f>(Трансформирование!W40-Трансформирование!$W$91)/Трансформирование!$W$92</f>
        <v>-1.0632303827669707</v>
      </c>
      <c r="X40" s="27">
        <f>(Трансформирование!X40-Трансформирование!$X$91)/Трансформирование!$X$92</f>
        <v>-0.96820737627817344</v>
      </c>
      <c r="Y40" s="27">
        <f>(Трансформирование!Y40-Трансформирование!$Y$91)/Трансформирование!$Y$92</f>
        <v>-0.69456399439066285</v>
      </c>
      <c r="Z40" s="27">
        <f>(Трансформирование!Z40-Трансформирование!$Z$91)/Трансформирование!$Z$92</f>
        <v>-0.77543914383119872</v>
      </c>
      <c r="AA40" s="27">
        <f>(Трансформирование!AA40-Трансформирование!$AA$91)/Трансформирование!$AA$92</f>
        <v>-0.18777904942281104</v>
      </c>
      <c r="AB40" s="27">
        <f>(Трансформирование!AB40-Трансформирование!$AB$91)/Трансформирование!$AB$92</f>
        <v>-1.5572019181612364</v>
      </c>
      <c r="AC40" s="27">
        <f>(Трансформирование!AC40-Трансформирование!$AC$91)/Трансформирование!$AC$92</f>
        <v>-0.99610806084213943</v>
      </c>
      <c r="AD40" s="27">
        <f>(Трансформирование!AD40-Трансформирование!$AD$91)/Трансформирование!$AD$92</f>
        <v>-0.6663912075964703</v>
      </c>
      <c r="AE40" s="27">
        <f>(Трансформирование!AE40-Трансформирование!$AE$91)/Трансформирование!$AE$92</f>
        <v>-0.82411019308999656</v>
      </c>
      <c r="AF40" s="27">
        <f>(Трансформирование!AF40-Трансформирование!$AF$91)/Трансформирование!$AF$92</f>
        <v>-1.1713414582093828</v>
      </c>
      <c r="AG40" s="27">
        <f>(Трансформирование!AG40-Трансформирование!$AG$91)/Трансформирование!$AG$92</f>
        <v>-1.926944832096779</v>
      </c>
      <c r="AH40" s="27">
        <f>(Трансформирование!AH40-Трансформирование!$AH$91)/Трансформирование!$AH$92</f>
        <v>-1.2730646388948479</v>
      </c>
      <c r="AI40" s="27">
        <f>(Трансформирование!AI40-Трансформирование!$AI$91)/Трансформирование!$AI$92</f>
        <v>-2.0395549649230209</v>
      </c>
    </row>
    <row r="41" spans="1:35" x14ac:dyDescent="0.25">
      <c r="A41" s="13" t="s">
        <v>43</v>
      </c>
      <c r="B41" s="27">
        <f>(Трансформирование!B41-Трансформирование!$B$91)/Трансформирование!$B$92</f>
        <v>-1.4991880804185114</v>
      </c>
      <c r="C41" s="27">
        <f>(Трансформирование!C41-Трансформирование!$C$91)/Трансформирование!$C$92</f>
        <v>-0.97376435680599227</v>
      </c>
      <c r="D41" s="27">
        <f>Трансформирование!D41</f>
        <v>2.340347319320716</v>
      </c>
      <c r="E41" s="27">
        <f>Трансформирование!E41</f>
        <v>11.3</v>
      </c>
      <c r="F41" s="27">
        <f>Трансформирование!F41</f>
        <v>41.3</v>
      </c>
      <c r="G41" s="27">
        <f>Трансформирование!G41</f>
        <v>58.7</v>
      </c>
      <c r="H41" s="27">
        <f>(Трансформирование!H41-Трансформирование!$H$91)/Трансформирование!$H$92</f>
        <v>-1.7063668311115157</v>
      </c>
      <c r="I41" s="27">
        <f>(Трансформирование!I41-Трансформирование!$I$91)/Трансформирование!$I$92</f>
        <v>-1.5206490740981058</v>
      </c>
      <c r="J41" s="27">
        <f>(Трансформирование!J41-Трансформирование!$J$91)/Трансформирование!$J$92</f>
        <v>1.4633792061203283</v>
      </c>
      <c r="K41" s="27">
        <f>(Трансформирование!K41-Трансформирование!$K$91)/Трансформирование!$K$92</f>
        <v>-0.99559472169003205</v>
      </c>
      <c r="L41" s="27">
        <f>(Трансформирование!L41-Трансформирование!$L$91)/Трансформирование!$L$92</f>
        <v>-1.6497451811411046</v>
      </c>
      <c r="M41" s="27">
        <f>(Трансформирование!M41-Трансформирование!$M$91)/Трансформирование!$M$92</f>
        <v>-2.2913757573107278</v>
      </c>
      <c r="N41" s="27">
        <f>Трансформирование!N41</f>
        <v>0.56234132519034907</v>
      </c>
      <c r="O41" s="27">
        <f>(Трансформирование!O41-Трансформирование!$O$91)/Трансформирование!$O$92</f>
        <v>0.44139333077734216</v>
      </c>
      <c r="P41" s="27">
        <f>(Трансформирование!P41-Трансформирование!$P$91)/Трансформирование!$P$92</f>
        <v>-0.81897827097597253</v>
      </c>
      <c r="Q41" s="27">
        <f>(Трансформирование!Q41-Трансформирование!$Q$91)/Трансформирование!$Q$92</f>
        <v>-0.64140400189312641</v>
      </c>
      <c r="R41" s="27">
        <f>(Трансформирование!R41-Трансформирование!$R$91)/Трансформирование!$R$92</f>
        <v>-0.38945734077106431</v>
      </c>
      <c r="S41" s="27">
        <f>(Трансформирование!S41-Трансформирование!$S$91)/Трансформирование!$S$92</f>
        <v>1.8420736257991899</v>
      </c>
      <c r="T41" s="27">
        <f>(Трансформирование!T41-Трансформирование!$T$91)/Трансформирование!$T$92</f>
        <v>-0.5375813756136788</v>
      </c>
      <c r="U41" s="27">
        <f>(Трансформирование!U41-Трансформирование!$U$91)/Трансформирование!$U$92</f>
        <v>-1.0994381730974412</v>
      </c>
      <c r="V41" s="27">
        <f>(Трансформирование!V41-Трансформирование!$V$91)/Трансформирование!$V$92</f>
        <v>-0.7342183276772466</v>
      </c>
      <c r="W41" s="27">
        <f>(Трансформирование!W41-Трансформирование!$W$91)/Трансформирование!$W$92</f>
        <v>-0.60895444167440504</v>
      </c>
      <c r="X41" s="27">
        <f>(Трансформирование!X41-Трансформирование!$X$91)/Трансформирование!$X$92</f>
        <v>0.11783940814845044</v>
      </c>
      <c r="Y41" s="27">
        <f>(Трансформирование!Y41-Трансформирование!$Y$91)/Трансформирование!$Y$92</f>
        <v>-0.49869250815158278</v>
      </c>
      <c r="Z41" s="27">
        <f>(Трансформирование!Z41-Трансформирование!$Z$91)/Трансформирование!$Z$92</f>
        <v>0.52043586628917549</v>
      </c>
      <c r="AA41" s="27">
        <f>(Трансформирование!AA41-Трансформирование!$AA$91)/Трансформирование!$AA$92</f>
        <v>-0.18777904942281104</v>
      </c>
      <c r="AB41" s="27">
        <f>(Трансформирование!AB41-Трансформирование!$AB$91)/Трансформирование!$AB$92</f>
        <v>-1.4755598382817767</v>
      </c>
      <c r="AC41" s="27">
        <f>(Трансформирование!AC41-Трансформирование!$AC$91)/Трансформирование!$AC$92</f>
        <v>-1.5326453874976915</v>
      </c>
      <c r="AD41" s="27">
        <f>(Трансформирование!AD41-Трансформирование!$AD$91)/Трансформирование!$AD$92</f>
        <v>-1.6059485392496229</v>
      </c>
      <c r="AE41" s="27">
        <f>(Трансформирование!AE41-Трансформирование!$AE$91)/Трансформирование!$AE$92</f>
        <v>-3.7853135645130674E-2</v>
      </c>
      <c r="AF41" s="27">
        <f>(Трансформирование!AF41-Трансформирование!$AF$91)/Трансформирование!$AF$92</f>
        <v>4.14052736859742E-2</v>
      </c>
      <c r="AG41" s="27">
        <f>(Трансформирование!AG41-Трансформирование!$AG$91)/Трансформирование!$AG$92</f>
        <v>-3.0158638631280934</v>
      </c>
      <c r="AH41" s="27">
        <f>(Трансформирование!AH41-Трансформирование!$AH$91)/Трансформирование!$AH$92</f>
        <v>-3.5720811391772731</v>
      </c>
      <c r="AI41" s="27">
        <f>(Трансформирование!AI41-Трансформирование!$AI$91)/Трансформирование!$AI$92</f>
        <v>-2.2737531519150922</v>
      </c>
    </row>
    <row r="42" spans="1:35" ht="22.5" x14ac:dyDescent="0.25">
      <c r="A42" s="13" t="s">
        <v>44</v>
      </c>
      <c r="B42" s="27">
        <f>(Трансформирование!B42-Трансформирование!$B$91)/Трансформирование!$B$92</f>
        <v>-1.0635729327527539</v>
      </c>
      <c r="C42" s="27">
        <f>(Трансформирование!C42-Трансформирование!$C$91)/Трансформирование!$C$92</f>
        <v>-0.42153160645825039</v>
      </c>
      <c r="D42" s="27">
        <f>Трансформирование!D42</f>
        <v>2.1533251607102564</v>
      </c>
      <c r="E42" s="27">
        <f>Трансформирование!E42</f>
        <v>19.100000000000001</v>
      </c>
      <c r="F42" s="27">
        <f>Трансформирование!F42</f>
        <v>52.2</v>
      </c>
      <c r="G42" s="27">
        <f>Трансформирование!G42</f>
        <v>47.8</v>
      </c>
      <c r="H42" s="27">
        <f>(Трансформирование!H42-Трансформирование!$H$91)/Трансформирование!$H$92</f>
        <v>-0.65053271702468374</v>
      </c>
      <c r="I42" s="27">
        <f>(Трансформирование!I42-Трансформирование!$I$91)/Трансформирование!$I$92</f>
        <v>-0.45141861229626512</v>
      </c>
      <c r="J42" s="27">
        <f>(Трансформирование!J42-Трансформирование!$J$91)/Трансформирование!$J$92</f>
        <v>1.0574944088288307</v>
      </c>
      <c r="K42" s="27">
        <f>(Трансформирование!K42-Трансформирование!$K$91)/Трансформирование!$K$92</f>
        <v>-0.42143327266572217</v>
      </c>
      <c r="L42" s="27">
        <f>(Трансформирование!L42-Трансформирование!$L$91)/Трансформирование!$L$92</f>
        <v>-0.10582727074889188</v>
      </c>
      <c r="M42" s="27">
        <f>(Трансформирование!M42-Трансформирование!$M$91)/Трансформирование!$M$92</f>
        <v>-0.81266058432450028</v>
      </c>
      <c r="N42" s="27">
        <f>Трансформирование!N42</f>
        <v>1.4229707211083644</v>
      </c>
      <c r="O42" s="27">
        <f>(Трансформирование!O42-Трансформирование!$O$91)/Трансформирование!$O$92</f>
        <v>-0.97473210583836067</v>
      </c>
      <c r="P42" s="27">
        <f>(Трансформирование!P42-Трансформирование!$P$91)/Трансформирование!$P$92</f>
        <v>-1.3858969531090111</v>
      </c>
      <c r="Q42" s="27">
        <f>(Трансформирование!Q42-Трансформирование!$Q$91)/Трансформирование!$Q$92</f>
        <v>-1.4142935262554834</v>
      </c>
      <c r="R42" s="27">
        <f>(Трансформирование!R42-Трансформирование!$R$91)/Трансформирование!$R$92</f>
        <v>-0.96947431306255227</v>
      </c>
      <c r="S42" s="27">
        <f>(Трансформирование!S42-Трансформирование!$S$91)/Трансформирование!$S$92</f>
        <v>-0.3621983431770327</v>
      </c>
      <c r="T42" s="27">
        <f>(Трансформирование!T42-Трансформирование!$T$91)/Трансформирование!$T$92</f>
        <v>-9.2450384559004908E-2</v>
      </c>
      <c r="U42" s="27">
        <f>(Трансформирование!U42-Трансформирование!$U$91)/Трансформирование!$U$92</f>
        <v>0.37593699492096455</v>
      </c>
      <c r="V42" s="27">
        <f>(Трансформирование!V42-Трансформирование!$V$91)/Трансформирование!$V$92</f>
        <v>-1.4554442401555447</v>
      </c>
      <c r="W42" s="27">
        <f>(Трансформирование!W42-Трансформирование!$W$91)/Трансформирование!$W$92</f>
        <v>-1.5360076138492149</v>
      </c>
      <c r="X42" s="27">
        <f>(Трансформирование!X42-Трансформирование!$X$91)/Трансформирование!$X$92</f>
        <v>-0.2385643874128443</v>
      </c>
      <c r="Y42" s="27">
        <f>(Трансформирование!Y42-Трансформирование!$Y$91)/Трансформирование!$Y$92</f>
        <v>-0.93847566644138525</v>
      </c>
      <c r="Z42" s="27">
        <f>(Трансформирование!Z42-Трансформирование!$Z$91)/Трансформирование!$Z$92</f>
        <v>-1.2960835853964359</v>
      </c>
      <c r="AA42" s="27">
        <f>(Трансформирование!AA42-Трансформирование!$AA$91)/Трансформирование!$AA$92</f>
        <v>-0.18777904942281104</v>
      </c>
      <c r="AB42" s="27">
        <f>(Трансформирование!AB42-Трансформирование!$AB$91)/Трансформирование!$AB$92</f>
        <v>-1.0718483128174634</v>
      </c>
      <c r="AC42" s="27">
        <f>(Трансформирование!AC42-Трансформирование!$AC$91)/Трансформирование!$AC$92</f>
        <v>-1.2418589042204087</v>
      </c>
      <c r="AD42" s="27">
        <f>(Трансформирование!AD42-Трансформирование!$AD$91)/Трансформирование!$AD$92</f>
        <v>-0.80836667038236043</v>
      </c>
      <c r="AE42" s="27">
        <f>(Трансформирование!AE42-Трансформирование!$AE$91)/Трансформирование!$AE$92</f>
        <v>-0.82411019308999656</v>
      </c>
      <c r="AF42" s="27">
        <f>(Трансформирование!AF42-Трансформирование!$AF$91)/Трансформирование!$AF$92</f>
        <v>-0.83689647321117244</v>
      </c>
      <c r="AG42" s="27">
        <f>(Трансформирование!AG42-Трансформирование!$AG$91)/Трансформирование!$AG$92</f>
        <v>-0.85909409886976396</v>
      </c>
      <c r="AH42" s="27">
        <f>(Трансформирование!AH42-Трансформирование!$AH$91)/Трансформирование!$AH$92</f>
        <v>-0.99360453453299491</v>
      </c>
      <c r="AI42" s="27">
        <f>(Трансформирование!AI42-Трансформирование!$AI$91)/Трансформирование!$AI$92</f>
        <v>-1.1721542723597942</v>
      </c>
    </row>
    <row r="43" spans="1:35" ht="22.5" x14ac:dyDescent="0.25">
      <c r="A43" s="13" t="s">
        <v>45</v>
      </c>
      <c r="B43" s="27">
        <f>(Трансформирование!B43-Трансформирование!$B$91)/Трансформирование!$B$92</f>
        <v>-1.0078574569167886</v>
      </c>
      <c r="C43" s="27">
        <f>(Трансформирование!C43-Трансформирование!$C$91)/Трансформирование!$C$92</f>
        <v>-0.9828087436098768</v>
      </c>
      <c r="D43" s="27">
        <f>Трансформирование!D43</f>
        <v>2.1355799447448818</v>
      </c>
      <c r="E43" s="27">
        <f>Трансформирование!E43</f>
        <v>20.9</v>
      </c>
      <c r="F43" s="27">
        <f>Трансформирование!F43</f>
        <v>42.7</v>
      </c>
      <c r="G43" s="27">
        <f>Трансформирование!G43</f>
        <v>57.3</v>
      </c>
      <c r="H43" s="27">
        <f>(Трансформирование!H43-Трансформирование!$H$91)/Трансформирование!$H$92</f>
        <v>-0.90532198577515854</v>
      </c>
      <c r="I43" s="27">
        <f>(Трансформирование!I43-Трансформирование!$I$91)/Трансформирование!$I$92</f>
        <v>-1.4374431349477252</v>
      </c>
      <c r="J43" s="27">
        <f>(Трансформирование!J43-Трансформирование!$J$91)/Трансформирование!$J$92</f>
        <v>0.58055117124377964</v>
      </c>
      <c r="K43" s="27">
        <f>(Трансформирование!K43-Трансформирование!$K$91)/Трансформирование!$K$92</f>
        <v>-0.66561679886344927</v>
      </c>
      <c r="L43" s="27">
        <f>(Трансформирование!L43-Трансформирование!$L$91)/Трансформирование!$L$92</f>
        <v>-0.98531718919685995</v>
      </c>
      <c r="M43" s="27">
        <f>(Трансформирование!M43-Трансформирование!$M$91)/Трансформирование!$M$92</f>
        <v>-0.81266058432450028</v>
      </c>
      <c r="N43" s="27">
        <f>Трансформирование!N43</f>
        <v>0.56234132519034907</v>
      </c>
      <c r="O43" s="27">
        <f>(Трансформирование!O43-Трансформирование!$O$91)/Трансформирование!$O$92</f>
        <v>-0.46441644740747157</v>
      </c>
      <c r="P43" s="27">
        <f>(Трансформирование!P43-Трансформирование!$P$91)/Трансформирование!$P$92</f>
        <v>-0.23366591234560496</v>
      </c>
      <c r="Q43" s="27">
        <f>(Трансформирование!Q43-Трансформирование!$Q$91)/Трансформирование!$Q$92</f>
        <v>-1.6173454883872949</v>
      </c>
      <c r="R43" s="27">
        <f>(Трансформирование!R43-Трансформирование!$R$91)/Трансформирование!$R$92</f>
        <v>-0.64433131438479774</v>
      </c>
      <c r="S43" s="27">
        <f>(Трансформирование!S43-Трансформирование!$S$91)/Трансформирование!$S$92</f>
        <v>-0.12078834995319201</v>
      </c>
      <c r="T43" s="27">
        <f>(Трансформирование!T43-Трансформирование!$T$91)/Трансформирование!$T$92</f>
        <v>-1.0895941700011462</v>
      </c>
      <c r="U43" s="27">
        <f>(Трансформирование!U43-Трансформирование!$U$91)/Трансформирование!$U$92</f>
        <v>-1.7981154298774162</v>
      </c>
      <c r="V43" s="27">
        <f>(Трансформирование!V43-Трансформирование!$V$91)/Трансформирование!$V$92</f>
        <v>-1.5243838127205482</v>
      </c>
      <c r="W43" s="27">
        <f>(Трансформирование!W43-Трансформирование!$W$91)/Трансформирование!$W$92</f>
        <v>-1.1830335673577468</v>
      </c>
      <c r="X43" s="27">
        <f>(Трансформирование!X43-Трансформирование!$X$91)/Трансформирование!$X$92</f>
        <v>-0.70178417216854028</v>
      </c>
      <c r="Y43" s="27">
        <f>(Трансформирование!Y43-Трансформирование!$Y$91)/Трансформирование!$Y$92</f>
        <v>-0.64257284000191972</v>
      </c>
      <c r="Z43" s="27">
        <f>(Трансформирование!Z43-Трансформирование!$Z$91)/Трансформирование!$Z$92</f>
        <v>-0.31192682091000151</v>
      </c>
      <c r="AA43" s="27">
        <f>(Трансформирование!AA43-Трансформирование!$AA$91)/Трансформирование!$AA$92</f>
        <v>-0.18777904942281104</v>
      </c>
      <c r="AB43" s="27">
        <f>(Трансформирование!AB43-Трансформирование!$AB$91)/Трансформирование!$AB$92</f>
        <v>-1.0003540153999755</v>
      </c>
      <c r="AC43" s="27">
        <f>(Трансформирование!AC43-Трансформирование!$AC$91)/Трансформирование!$AC$92</f>
        <v>-1.2129224327031112</v>
      </c>
      <c r="AD43" s="27">
        <f>(Трансформирование!AD43-Трансформирование!$AD$91)/Трансформирование!$AD$92</f>
        <v>-0.9930884886645861</v>
      </c>
      <c r="AE43" s="27">
        <f>(Трансформирование!AE43-Трансформирование!$AE$91)/Трансформирование!$AE$92</f>
        <v>-1.2519847471120245</v>
      </c>
      <c r="AF43" s="27">
        <f>(Трансформирование!AF43-Трансформирование!$AF$91)/Трансформирование!$AF$92</f>
        <v>-2.1281352419112434</v>
      </c>
      <c r="AG43" s="27">
        <f>(Трансформирование!AG43-Трансформирование!$AG$91)/Трансформирование!$AG$92</f>
        <v>-3.0158638631280934</v>
      </c>
      <c r="AH43" s="27">
        <f>(Трансформирование!AH43-Трансформирование!$AH$91)/Трансформирование!$AH$92</f>
        <v>-1.1907101359392369</v>
      </c>
      <c r="AI43" s="27">
        <f>(Трансформирование!AI43-Трансформирование!$AI$91)/Трансформирование!$AI$92</f>
        <v>-1.4132916648923712</v>
      </c>
    </row>
    <row r="44" spans="1:35" ht="22.5" x14ac:dyDescent="0.25">
      <c r="A44" s="13" t="s">
        <v>153</v>
      </c>
      <c r="B44" s="27">
        <f>(Трансформирование!B44-Трансформирование!$B$91)/Трансформирование!$B$92</f>
        <v>-1.2355387649002676</v>
      </c>
      <c r="C44" s="27">
        <f>(Трансформирование!C44-Трансформирование!$C$91)/Трансформирование!$C$92</f>
        <v>-0.61759378771958773</v>
      </c>
      <c r="D44" s="27">
        <f>Трансформирование!D44</f>
        <v>2.1355799447448818</v>
      </c>
      <c r="E44" s="27">
        <f>Трансформирование!E44</f>
        <v>22.4</v>
      </c>
      <c r="F44" s="27">
        <f>Трансформирование!F44</f>
        <v>64.099999999999994</v>
      </c>
      <c r="G44" s="27">
        <f>Трансформирование!G44</f>
        <v>35.9</v>
      </c>
      <c r="H44" s="27">
        <f>(Трансформирование!H44-Трансформирование!$H$91)/Трансформирование!$H$92</f>
        <v>1.3370981880004849</v>
      </c>
      <c r="I44" s="27">
        <f>(Трансформирование!I44-Трансформирование!$I$91)/Трансформирование!$I$92</f>
        <v>-0.33130384019988945</v>
      </c>
      <c r="J44" s="27">
        <f>(Трансформирование!J44-Трансформирование!$J$91)/Трансформирование!$J$92</f>
        <v>1.2650795521558458</v>
      </c>
      <c r="K44" s="27">
        <f>(Трансформирование!K44-Трансформирование!$K$91)/Трансформирование!$K$92</f>
        <v>-0.43200093552883451</v>
      </c>
      <c r="L44" s="27">
        <f>(Трансформирование!L44-Трансформирование!$L$91)/Трансформирование!$L$92</f>
        <v>1.5819831827529746E-2</v>
      </c>
      <c r="M44" s="27">
        <f>(Трансформирование!M44-Трансформирование!$M$91)/Трансформирование!$M$92</f>
        <v>-0.20015670478672756</v>
      </c>
      <c r="N44" s="27">
        <f>Трансформирование!N44</f>
        <v>0.56234132519034907</v>
      </c>
      <c r="O44" s="27">
        <f>(Трансформирование!O44-Трансформирование!$O$91)/Трансформирование!$O$92</f>
        <v>-0.3753499983261554</v>
      </c>
      <c r="P44" s="27">
        <f>(Трансформирование!P44-Трансформирование!$P$91)/Трансформирование!$P$92</f>
        <v>-0.68371189651642972</v>
      </c>
      <c r="Q44" s="27">
        <f>(Трансформирование!Q44-Трансформирование!$Q$91)/Трансформирование!$Q$92</f>
        <v>-1.5518963612309791</v>
      </c>
      <c r="R44" s="27">
        <f>(Трансформирование!R44-Трансформирование!$R$91)/Трансформирование!$R$92</f>
        <v>-1.9817442181431744</v>
      </c>
      <c r="S44" s="27">
        <f>(Трансформирование!S44-Трансформирование!$S$91)/Трансформирование!$S$92</f>
        <v>-0.60315502498081586</v>
      </c>
      <c r="T44" s="27">
        <f>(Трансформирование!T44-Трансформирование!$T$91)/Трансформирование!$T$92</f>
        <v>-0.14488627275502139</v>
      </c>
      <c r="U44" s="27">
        <f>(Трансформирование!U44-Трансформирование!$U$91)/Трансформирование!$U$92</f>
        <v>-0.75277547687362378</v>
      </c>
      <c r="V44" s="27">
        <f>(Трансформирование!V44-Трансформирование!$V$91)/Трансформирование!$V$92</f>
        <v>-0.93236844174683053</v>
      </c>
      <c r="W44" s="27">
        <f>(Трансформирование!W44-Трансформирование!$W$91)/Трансформирование!$W$92</f>
        <v>-1.5135973426781981</v>
      </c>
      <c r="X44" s="27">
        <f>(Трансформирование!X44-Трансформирование!$X$91)/Трансформирование!$X$92</f>
        <v>-0.65417381528066243</v>
      </c>
      <c r="Y44" s="27">
        <f>(Трансформирование!Y44-Трансформирование!$Y$91)/Трансформирование!$Y$92</f>
        <v>-0.67577641896637419</v>
      </c>
      <c r="Z44" s="27">
        <f>(Трансформирование!Z44-Трансформирование!$Z$91)/Трансформирование!$Z$92</f>
        <v>-1.1523822352589344</v>
      </c>
      <c r="AA44" s="27">
        <f>(Трансформирование!AA44-Трансформирование!$AA$91)/Трансформирование!$AA$92</f>
        <v>-0.18777904942281104</v>
      </c>
      <c r="AB44" s="27">
        <f>(Трансформирование!AB44-Трансформирование!$AB$91)/Трансформирование!$AB$92</f>
        <v>-0.91910701381219773</v>
      </c>
      <c r="AC44" s="27">
        <f>(Трансформирование!AC44-Трансформирование!$AC$91)/Трансформирование!$AC$92</f>
        <v>-0.91751353232309363</v>
      </c>
      <c r="AD44" s="27">
        <f>(Трансформирование!AD44-Трансформирование!$AD$91)/Трансформирование!$AD$92</f>
        <v>-1.0072145052167571</v>
      </c>
      <c r="AE44" s="27">
        <f>(Трансформирование!AE44-Трансформирование!$AE$91)/Трансформирование!$AE$92</f>
        <v>0.40564258916968043</v>
      </c>
      <c r="AF44" s="27">
        <f>(Трансформирование!AF44-Трансформирование!$AF$91)/Трансформирование!$AF$92</f>
        <v>-1.8875581267530455</v>
      </c>
      <c r="AG44" s="27">
        <f>(Трансформирование!AG44-Трансформирование!$AG$91)/Трансформирование!$AG$92</f>
        <v>-0.88838397347217657</v>
      </c>
      <c r="AH44" s="27">
        <f>(Трансформирование!AH44-Трансформирование!$AH$91)/Трансформирование!$AH$92</f>
        <v>-0.63799237097495076</v>
      </c>
      <c r="AI44" s="27">
        <f>(Трансформирование!AI44-Трансформирование!$AI$91)/Трансформирование!$AI$92</f>
        <v>-1.2571595402309903</v>
      </c>
    </row>
    <row r="45" spans="1:35" x14ac:dyDescent="0.25">
      <c r="A45" s="13" t="s">
        <v>46</v>
      </c>
      <c r="B45" s="27">
        <f>(Трансформирование!B45-Трансформирование!$B$91)/Трансформирование!$B$92</f>
        <v>-0.97081116218330499</v>
      </c>
      <c r="C45" s="27">
        <f>(Трансформирование!C45-Трансформирование!$C$91)/Трансформирование!$C$92</f>
        <v>8.3960213418842342E-2</v>
      </c>
      <c r="D45" s="27">
        <f>Трансформирование!D45</f>
        <v>2.4235655679670329</v>
      </c>
      <c r="E45" s="27">
        <f>Трансформирование!E45</f>
        <v>9.6</v>
      </c>
      <c r="F45" s="27">
        <f>Трансформирование!F45</f>
        <v>34.799999999999997</v>
      </c>
      <c r="G45" s="27">
        <f>Трансформирование!G45</f>
        <v>65.2</v>
      </c>
      <c r="H45" s="27">
        <f>(Трансформирование!H45-Трансформирование!$H$91)/Трансформирование!$H$92</f>
        <v>-5.3052823617054351E-2</v>
      </c>
      <c r="I45" s="27">
        <f>(Трансформирование!I45-Трансформирование!$I$91)/Трансформирование!$I$92</f>
        <v>-1.0478752221846941</v>
      </c>
      <c r="J45" s="27">
        <f>(Трансформирование!J45-Трансформирование!$J$91)/Трансформирование!$J$92</f>
        <v>1.0048646501946517</v>
      </c>
      <c r="K45" s="27">
        <f>(Трансформирование!K45-Трансформирование!$K$91)/Трансформирование!$K$92</f>
        <v>-0.36632940965501848</v>
      </c>
      <c r="L45" s="27">
        <f>(Трансформирование!L45-Трансформирование!$L$91)/Трансформирование!$L$92</f>
        <v>-0.8257105729457298</v>
      </c>
      <c r="M45" s="27">
        <f>(Трансформирование!M45-Трансформирование!$M$91)/Трансформирование!$M$92</f>
        <v>-0.81266058432450028</v>
      </c>
      <c r="N45" s="27">
        <f>Трансформирование!N45</f>
        <v>0.66874030497642201</v>
      </c>
      <c r="O45" s="27">
        <f>(Трансформирование!O45-Трансформирование!$O$91)/Трансформирование!$O$92</f>
        <v>-2.1833033581117718</v>
      </c>
      <c r="P45" s="27">
        <f>(Трансформирование!P45-Трансформирование!$P$91)/Трансформирование!$P$92</f>
        <v>-0.73574526234696036</v>
      </c>
      <c r="Q45" s="27">
        <f>(Трансформирование!Q45-Трансформирование!$Q$91)/Трансформирование!$Q$92</f>
        <v>-2.1943932353947053</v>
      </c>
      <c r="R45" s="27">
        <f>(Трансформирование!R45-Трансформирование!$R$91)/Трансформирование!$R$92</f>
        <v>-1.0275660301535856</v>
      </c>
      <c r="S45" s="27">
        <f>(Трансформирование!S45-Трансформирование!$S$91)/Трансформирование!$S$92</f>
        <v>-0.46034885970081713</v>
      </c>
      <c r="T45" s="27">
        <f>(Трансформирование!T45-Трансформирование!$T$91)/Трансформирование!$T$92</f>
        <v>0.43518590868244583</v>
      </c>
      <c r="U45" s="27">
        <f>(Трансформирование!U45-Трансформирование!$U$91)/Трансформирование!$U$92</f>
        <v>3.508152072050736</v>
      </c>
      <c r="V45" s="27">
        <f>(Трансформирование!V45-Трансформирование!$V$91)/Трансформирование!$V$92</f>
        <v>-0.94684671112912888</v>
      </c>
      <c r="W45" s="27">
        <f>(Трансформирование!W45-Трансформирование!$W$91)/Трансформирование!$W$92</f>
        <v>-0.10302005231181753</v>
      </c>
      <c r="X45" s="27">
        <f>(Трансформирование!X45-Трансформирование!$X$91)/Трансформирование!$X$92</f>
        <v>-0.52938139013779739</v>
      </c>
      <c r="Y45" s="27">
        <f>(Трансформирование!Y45-Трансформирование!$Y$91)/Трансформирование!$Y$92</f>
        <v>-0.56716302051230616</v>
      </c>
      <c r="Z45" s="27">
        <f>(Трансформирование!Z45-Трансформирование!$Z$91)/Трансформирование!$Z$92</f>
        <v>-0.78018049967904934</v>
      </c>
      <c r="AA45" s="27">
        <f>(Трансформирование!AA45-Трансформирование!$AA$91)/Трансформирование!$AA$92</f>
        <v>3.812511768722195</v>
      </c>
      <c r="AB45" s="27">
        <f>(Трансформирование!AB45-Трансформирование!$AB$91)/Трансформирование!$AB$92</f>
        <v>-2.3551569111352957</v>
      </c>
      <c r="AC45" s="27">
        <f>(Трансформирование!AC45-Трансформирование!$AC$91)/Трансформирование!$AC$92</f>
        <v>-1.567948086717007</v>
      </c>
      <c r="AD45" s="27">
        <f>(Трансформирование!AD45-Трансформирование!$AD$91)/Трансформирование!$AD$92</f>
        <v>-1.2930301101625652</v>
      </c>
      <c r="AE45" s="27">
        <f>(Трансформирование!AE45-Трансформирование!$AE$91)/Трансформирование!$AE$92</f>
        <v>-0.35072971741268533</v>
      </c>
      <c r="AF45" s="27">
        <f>(Трансформирование!AF45-Трансформирование!$AF$91)/Трансформирование!$AF$92</f>
        <v>-1.1226433230903807</v>
      </c>
      <c r="AG45" s="27">
        <f>(Трансформирование!AG45-Трансформирование!$AG$91)/Трансформирование!$AG$92</f>
        <v>-1.6952940898024371</v>
      </c>
      <c r="AH45" s="27">
        <f>(Трансформирование!AH45-Трансформирование!$AH$91)/Трансформирование!$AH$92</f>
        <v>-1.4727595492735361</v>
      </c>
      <c r="AI45" s="27">
        <f>(Трансформирование!AI45-Трансформирование!$AI$91)/Трансформирование!$AI$92</f>
        <v>-2.4836641195153932</v>
      </c>
    </row>
    <row r="46" spans="1:35" x14ac:dyDescent="0.25">
      <c r="A46" s="13" t="s">
        <v>47</v>
      </c>
      <c r="B46" s="27">
        <f>(Трансформирование!B46-Трансформирование!$B$91)/Трансформирование!$B$92</f>
        <v>-0.22143199686219026</v>
      </c>
      <c r="C46" s="27">
        <f>(Трансформирование!C46-Трансформирование!$C$91)/Трансформирование!$C$92</f>
        <v>0.9350575211648553</v>
      </c>
      <c r="D46" s="27">
        <f>Трансформирование!D46</f>
        <v>2.0711161526832442</v>
      </c>
      <c r="E46" s="27">
        <f>Трансформирование!E46</f>
        <v>23.6</v>
      </c>
      <c r="F46" s="27">
        <f>Трансформирование!F46</f>
        <v>58.3</v>
      </c>
      <c r="G46" s="27">
        <f>Трансформирование!G46</f>
        <v>41.7</v>
      </c>
      <c r="H46" s="27">
        <f>(Трансформирование!H46-Трансформирование!$H$91)/Трансформирование!$H$92</f>
        <v>1.9358575908342797</v>
      </c>
      <c r="I46" s="27">
        <f>(Трансформирование!I46-Трансформирование!$I$91)/Трансформирование!$I$92</f>
        <v>0.65931630132997954</v>
      </c>
      <c r="J46" s="27">
        <f>(Трансформирование!J46-Трансформирование!$J$91)/Трансформирование!$J$92</f>
        <v>0.37025671411661398</v>
      </c>
      <c r="K46" s="27">
        <f>(Трансформирование!K46-Трансформирование!$K$91)/Трансформирование!$K$92</f>
        <v>0.96246271342743528</v>
      </c>
      <c r="L46" s="27">
        <f>(Трансформирование!L46-Трансформирование!$L$91)/Трансформирование!$L$92</f>
        <v>0.26839722179097925</v>
      </c>
      <c r="M46" s="27">
        <f>(Трансформирование!M46-Трансформирование!$M$91)/Трансформирование!$M$92</f>
        <v>0.21742988391875409</v>
      </c>
      <c r="N46" s="27">
        <f>Трансформирование!N46</f>
        <v>1.9168293127388174</v>
      </c>
      <c r="O46" s="27">
        <f>(Трансформирование!O46-Трансформирование!$O$91)/Трансформирование!$O$92</f>
        <v>-0.24571033126916858</v>
      </c>
      <c r="P46" s="27">
        <f>(Трансформирование!P46-Трансформирование!$P$91)/Трансформирование!$P$92</f>
        <v>-0.54251725116445526</v>
      </c>
      <c r="Q46" s="27">
        <f>(Трансформирование!Q46-Трансформирование!$Q$91)/Трансформирование!$Q$92</f>
        <v>-0.28328019125592557</v>
      </c>
      <c r="R46" s="27">
        <f>(Трансформирование!R46-Трансформирование!$R$91)/Трансформирование!$R$92</f>
        <v>-0.3080012025244907</v>
      </c>
      <c r="S46" s="27">
        <f>(Трансформирование!S46-Трансформирование!$S$91)/Трансформирование!$S$92</f>
        <v>-0.67989176010024366</v>
      </c>
      <c r="T46" s="27">
        <f>(Трансформирование!T46-Трансформирование!$T$91)/Трансформирование!$T$92</f>
        <v>-0.45336945704309362</v>
      </c>
      <c r="U46" s="27">
        <f>(Трансформирование!U46-Трансформирование!$U$91)/Трансформирование!$U$92</f>
        <v>0.21723500322801106</v>
      </c>
      <c r="V46" s="27">
        <f>(Трансформирование!V46-Трансформирование!$V$91)/Трансформирование!$V$92</f>
        <v>-0.57151412600119322</v>
      </c>
      <c r="W46" s="27">
        <f>(Трансформирование!W46-Трансформирование!$W$91)/Трансформирование!$W$92</f>
        <v>-0.76174886063305658</v>
      </c>
      <c r="X46" s="27">
        <f>(Трансформирование!X46-Трансформирование!$X$91)/Трансформирование!$X$92</f>
        <v>-0.45377025488254352</v>
      </c>
      <c r="Y46" s="27">
        <f>(Трансформирование!Y46-Трансформирование!$Y$91)/Трансформирование!$Y$92</f>
        <v>-0.31673912024797252</v>
      </c>
      <c r="Z46" s="27">
        <f>(Трансформирование!Z46-Трансформирование!$Z$91)/Трансформирование!$Z$92</f>
        <v>-1.2878350864211412</v>
      </c>
      <c r="AA46" s="27">
        <f>(Трансформирование!AA46-Трансформирование!$AA$91)/Трансформирование!$AA$92</f>
        <v>-0.18777904942281104</v>
      </c>
      <c r="AB46" s="27">
        <f>(Трансформирование!AB46-Трансформирование!$AB$91)/Трансформирование!$AB$92</f>
        <v>-0.3683911772468989</v>
      </c>
      <c r="AC46" s="27">
        <f>(Трансформирование!AC46-Трансформирование!$AC$91)/Трансформирование!$AC$92</f>
        <v>-0.1044501292053502</v>
      </c>
      <c r="AD46" s="27">
        <f>(Трансформирование!AD46-Трансформирование!$AD$91)/Трансформирование!$AD$92</f>
        <v>0.43007793621352558</v>
      </c>
      <c r="AE46" s="27">
        <f>(Трансформирование!AE46-Трансформирование!$AE$91)/Трансформирование!$AE$92</f>
        <v>-1.1045491810057457</v>
      </c>
      <c r="AF46" s="27">
        <f>(Трансформирование!AF46-Трансформирование!$AF$91)/Трансформирование!$AF$92</f>
        <v>-0.70175198281814655</v>
      </c>
      <c r="AG46" s="27">
        <f>(Трансформирование!AG46-Трансформирование!$AG$91)/Трансформирование!$AG$92</f>
        <v>-0.31039895394156852</v>
      </c>
      <c r="AH46" s="27">
        <f>(Трансформирование!AH46-Трансформирование!$AH$91)/Трансформирование!$AH$92</f>
        <v>-0.29541844584615778</v>
      </c>
      <c r="AI46" s="27">
        <f>(Трансформирование!AI46-Трансформирование!$AI$91)/Трансформирование!$AI$92</f>
        <v>-0.66732706928799612</v>
      </c>
    </row>
    <row r="47" spans="1:35" ht="22.5" x14ac:dyDescent="0.25">
      <c r="A47" s="13" t="s">
        <v>48</v>
      </c>
      <c r="B47" s="27">
        <f>(Трансформирование!B47-Трансформирование!$B$91)/Трансформирование!$B$92</f>
        <v>0.30270756917955627</v>
      </c>
      <c r="C47" s="27">
        <f>(Трансформирование!C47-Трансформирование!$C$91)/Трансформирование!$C$92</f>
        <v>1.4556940846505888</v>
      </c>
      <c r="D47" s="27">
        <f>Трансформирование!D47</f>
        <v>2.1120941277886014</v>
      </c>
      <c r="E47" s="27">
        <f>Трансформирование!E47</f>
        <v>22.8</v>
      </c>
      <c r="F47" s="27">
        <f>Трансформирование!F47</f>
        <v>61.8</v>
      </c>
      <c r="G47" s="27">
        <f>Трансформирование!G47</f>
        <v>38.200000000000003</v>
      </c>
      <c r="H47" s="27">
        <f>(Трансформирование!H47-Трансформирование!$H$91)/Трансформирование!$H$92</f>
        <v>0.29491335478999536</v>
      </c>
      <c r="I47" s="27">
        <f>(Трансформирование!I47-Трансформирование!$I$91)/Трансформирование!$I$92</f>
        <v>1.8026794115005704</v>
      </c>
      <c r="J47" s="27">
        <f>(Трансформирование!J47-Трансформирование!$J$91)/Трансформирование!$J$92</f>
        <v>0.45732840514056367</v>
      </c>
      <c r="K47" s="27">
        <f>(Трансформирование!K47-Трансформирование!$K$91)/Трансформирование!$K$92</f>
        <v>1.1175997569632459</v>
      </c>
      <c r="L47" s="27">
        <f>(Трансформирование!L47-Трансформирование!$L$91)/Трансформирование!$L$92</f>
        <v>1.4626092646501361</v>
      </c>
      <c r="M47" s="27">
        <f>(Трансформирование!M47-Трансформирование!$M$91)/Трансформирование!$M$92</f>
        <v>1.0704130025570311</v>
      </c>
      <c r="N47" s="27">
        <f>Трансформирование!N47</f>
        <v>1.808614233815278</v>
      </c>
      <c r="O47" s="27">
        <f>(Трансформирование!O47-Трансформирование!$O$91)/Трансформирование!$O$92</f>
        <v>-0.36490356911465671</v>
      </c>
      <c r="P47" s="27">
        <f>(Трансформирование!P47-Трансформирование!$P$91)/Трансформирование!$P$92</f>
        <v>-0.32263326356777966</v>
      </c>
      <c r="Q47" s="27">
        <f>(Трансформирование!Q47-Трансформирование!$Q$91)/Трансформирование!$Q$92</f>
        <v>0.96746212783821217</v>
      </c>
      <c r="R47" s="27">
        <f>(Трансформирование!R47-Трансформирование!$R$91)/Трансформирование!$R$92</f>
        <v>-0.27474084528065079</v>
      </c>
      <c r="S47" s="27">
        <f>(Трансформирование!S47-Трансформирование!$S$91)/Трансформирование!$S$92</f>
        <v>8.4050779454747551E-2</v>
      </c>
      <c r="T47" s="27">
        <f>(Трансформирование!T47-Трансформирование!$T$91)/Трансформирование!$T$92</f>
        <v>0.29866084635829082</v>
      </c>
      <c r="U47" s="27">
        <f>(Трансформирование!U47-Трансформирование!$U$91)/Трансформирование!$U$92</f>
        <v>0.3274292137119918</v>
      </c>
      <c r="V47" s="27">
        <f>(Трансформирование!V47-Трансформирование!$V$91)/Трансформирование!$V$92</f>
        <v>4.8102959659019132E-2</v>
      </c>
      <c r="W47" s="27">
        <f>(Трансформирование!W47-Трансформирование!$W$91)/Трансформирование!$W$92</f>
        <v>-0.34659230297248789</v>
      </c>
      <c r="X47" s="27">
        <f>(Трансформирование!X47-Трансформирование!$X$91)/Трансформирование!$X$92</f>
        <v>9.6406155251389347E-2</v>
      </c>
      <c r="Y47" s="27">
        <f>(Трансформирование!Y47-Трансформирование!$Y$91)/Трансформирование!$Y$92</f>
        <v>-5.4215025714555165E-2</v>
      </c>
      <c r="Z47" s="27">
        <f>(Трансформирование!Z47-Трансформирование!$Z$91)/Трансформирование!$Z$92</f>
        <v>-0.11423263598773835</v>
      </c>
      <c r="AA47" s="27">
        <f>(Трансформирование!AA47-Трансформирование!$AA$91)/Трансформирование!$AA$92</f>
        <v>2.3318724999087679</v>
      </c>
      <c r="AB47" s="27">
        <f>(Трансформирование!AB47-Трансформирование!$AB$91)/Трансформирование!$AB$92</f>
        <v>-0.21325118291001538</v>
      </c>
      <c r="AC47" s="27">
        <f>(Трансформирование!AC47-Трансформирование!$AC$91)/Трансформирование!$AC$92</f>
        <v>1.1978579405722498</v>
      </c>
      <c r="AD47" s="27">
        <f>(Трансформирование!AD47-Трансформирование!$AD$91)/Трансформирование!$AD$92</f>
        <v>1.3004111568220766</v>
      </c>
      <c r="AE47" s="27">
        <f>(Трансформирование!AE47-Трансформирование!$AE$91)/Трансформирование!$AE$92</f>
        <v>0.16620109352353918</v>
      </c>
      <c r="AF47" s="27">
        <f>(Трансформирование!AF47-Трансформирование!$AF$91)/Трансформирование!$AF$92</f>
        <v>-1.020504739256147</v>
      </c>
      <c r="AG47" s="27">
        <f>(Трансформирование!AG47-Трансформирование!$AG$91)/Трансформирование!$AG$92</f>
        <v>4.972311436899484E-2</v>
      </c>
      <c r="AH47" s="27">
        <f>(Трансформирование!AH47-Трансформирование!$AH$91)/Трансформирование!$AH$92</f>
        <v>-0.39225494658146859</v>
      </c>
      <c r="AI47" s="27">
        <f>(Трансформирование!AI47-Трансформирование!$AI$91)/Трансформирование!$AI$92</f>
        <v>0.10812914986352871</v>
      </c>
    </row>
    <row r="48" spans="1:35" x14ac:dyDescent="0.25">
      <c r="A48" s="13" t="s">
        <v>49</v>
      </c>
      <c r="B48" s="27">
        <f>(Трансформирование!B48-Трансформирование!$B$91)/Трансформирование!$B$92</f>
        <v>-0.7871427138892616</v>
      </c>
      <c r="C48" s="27">
        <f>(Трансформирование!C48-Трансформирование!$C$91)/Трансформирование!$C$92</f>
        <v>-0.64162238435111074</v>
      </c>
      <c r="D48" s="27">
        <f>Трансформирование!D48</f>
        <v>2.0905393267485861</v>
      </c>
      <c r="E48" s="27">
        <f>Трансформирование!E48</f>
        <v>24.1</v>
      </c>
      <c r="F48" s="27">
        <f>Трансформирование!F48</f>
        <v>65.5</v>
      </c>
      <c r="G48" s="27">
        <f>Трансформирование!G48</f>
        <v>34.5</v>
      </c>
      <c r="H48" s="27">
        <f>(Трансформирование!H48-Трансформирование!$H$91)/Трансформирование!$H$92</f>
        <v>-0.54333512461565192</v>
      </c>
      <c r="I48" s="27">
        <f>(Трансформирование!I48-Трансформирование!$I$91)/Трансформирование!$I$92</f>
        <v>-1.2188444476335485</v>
      </c>
      <c r="J48" s="27">
        <f>(Трансформирование!J48-Трансформирование!$J$91)/Трансформирование!$J$92</f>
        <v>0.17596309946014299</v>
      </c>
      <c r="K48" s="27">
        <f>(Трансформирование!K48-Трансформирование!$K$91)/Трансформирование!$K$92</f>
        <v>-0.64909771262780014</v>
      </c>
      <c r="L48" s="27">
        <f>(Трансформирование!L48-Трансформирование!$L$91)/Трансформирование!$L$92</f>
        <v>-0.15106022914772868</v>
      </c>
      <c r="M48" s="27">
        <f>(Трансформирование!M48-Трансформирование!$M$91)/Трансформирование!$M$92</f>
        <v>-6.4553034040358587E-2</v>
      </c>
      <c r="N48" s="27">
        <f>Трансформирование!N48</f>
        <v>1.7415941483654049</v>
      </c>
      <c r="O48" s="27">
        <f>(Трансформирование!O48-Трансформирование!$O$91)/Трансформирование!$O$92</f>
        <v>0.88676250814141999</v>
      </c>
      <c r="P48" s="27">
        <f>(Трансформирование!P48-Трансформирование!$P$91)/Трансформирование!$P$92</f>
        <v>-0.99951298640936759</v>
      </c>
      <c r="Q48" s="27">
        <f>(Трансформирование!Q48-Трансформирование!$Q$91)/Трансформирование!$Q$92</f>
        <v>-0.19209193779323575</v>
      </c>
      <c r="R48" s="27">
        <f>(Трансформирование!R48-Трансформирование!$R$91)/Трансформирование!$R$92</f>
        <v>-0.7768190076000846</v>
      </c>
      <c r="S48" s="27">
        <f>(Трансформирование!S48-Трансформирование!$S$91)/Трансформирование!$S$92</f>
        <v>0.2800375168781456</v>
      </c>
      <c r="T48" s="27">
        <f>(Трансформирование!T48-Трансформирование!$T$91)/Трансформирование!$T$92</f>
        <v>-0.96204104683753122</v>
      </c>
      <c r="U48" s="27">
        <f>(Трансформирование!U48-Трансформирование!$U$91)/Трансформирование!$U$92</f>
        <v>-0.16832189009326579</v>
      </c>
      <c r="V48" s="27">
        <f>(Трансформирование!V48-Трансформирование!$V$91)/Трансформирование!$V$92</f>
        <v>-1.307547903990619</v>
      </c>
      <c r="W48" s="27">
        <f>(Трансформирование!W48-Трансформирование!$W$91)/Трансформирование!$W$92</f>
        <v>0.27750633401562064</v>
      </c>
      <c r="X48" s="27">
        <f>(Трансформирование!X48-Трансформирование!$X$91)/Трансформирование!$X$92</f>
        <v>-1.0589562228799623</v>
      </c>
      <c r="Y48" s="27">
        <f>(Трансформирование!Y48-Трансформирование!$Y$91)/Трансформирование!$Y$92</f>
        <v>-1.1071764049201238</v>
      </c>
      <c r="Z48" s="27">
        <f>(Трансформирование!Z48-Трансформирование!$Z$91)/Трансформирование!$Z$92</f>
        <v>-0.26396290340297607</v>
      </c>
      <c r="AA48" s="27">
        <f>(Трансформирование!AA48-Трансформирование!$AA$91)/Трансформирование!$AA$92</f>
        <v>-0.18777904942281104</v>
      </c>
      <c r="AB48" s="27">
        <f>(Трансформирование!AB48-Трансформирование!$AB$91)/Трансформирование!$AB$92</f>
        <v>-0.10507375655787661</v>
      </c>
      <c r="AC48" s="27">
        <f>(Трансформирование!AC48-Трансформирование!$AC$91)/Трансформирование!$AC$92</f>
        <v>-0.36738094455641401</v>
      </c>
      <c r="AD48" s="27">
        <f>(Трансформирование!AD48-Трансформирование!$AD$91)/Трансформирование!$AD$92</f>
        <v>-0.17783805746954751</v>
      </c>
      <c r="AE48" s="27">
        <f>(Трансформирование!AE48-Трансформирование!$AE$91)/Трансформирование!$AE$92</f>
        <v>1.3149046011762207</v>
      </c>
      <c r="AF48" s="27">
        <f>(Трансформирование!AF48-Трансформирование!$AF$91)/Трансформирование!$AF$92</f>
        <v>0.55548528535732689</v>
      </c>
      <c r="AG48" s="27">
        <f>(Трансформирование!AG48-Трансформирование!$AG$91)/Трансформирование!$AG$92</f>
        <v>-0.52772082340590576</v>
      </c>
      <c r="AH48" s="27">
        <f>(Трансформирование!AH48-Трансформирование!$AH$91)/Трансформирование!$AH$92</f>
        <v>0.3690881146740731</v>
      </c>
      <c r="AI48" s="27">
        <f>(Трансформирование!AI48-Трансформирование!$AI$91)/Трансформирование!$AI$92</f>
        <v>-0.80090677594273296</v>
      </c>
    </row>
    <row r="49" spans="1:35" x14ac:dyDescent="0.25">
      <c r="A49" s="13" t="s">
        <v>50</v>
      </c>
      <c r="B49" s="27">
        <f>(Трансформирование!B49-Трансформирование!$B$91)/Трансформирование!$B$92</f>
        <v>-0.73441147824516428</v>
      </c>
      <c r="C49" s="27">
        <f>(Трансформирование!C49-Трансформирование!$C$91)/Трансформирование!$C$92</f>
        <v>-0.48600548419590023</v>
      </c>
      <c r="D49" s="27">
        <f>Трансформирование!D49</f>
        <v>1.9745170898028674</v>
      </c>
      <c r="E49" s="27">
        <f>Трансформирование!E49</f>
        <v>26.6</v>
      </c>
      <c r="F49" s="27">
        <f>Трансформирование!F49</f>
        <v>61.9</v>
      </c>
      <c r="G49" s="27">
        <f>Трансформирование!G49</f>
        <v>38.1</v>
      </c>
      <c r="H49" s="27">
        <f>(Трансформирование!H49-Трансформирование!$H$91)/Трансформирование!$H$92</f>
        <v>1.4841875468810179E-2</v>
      </c>
      <c r="I49" s="27">
        <f>(Трансформирование!I49-Трансформирование!$I$91)/Трансформирование!$I$92</f>
        <v>-0.59053048457426394</v>
      </c>
      <c r="J49" s="27">
        <f>(Трансформирование!J49-Трансформирование!$J$91)/Трансформирование!$J$92</f>
        <v>0.41912603818732547</v>
      </c>
      <c r="K49" s="27">
        <f>(Трансформирование!K49-Трансформирование!$K$91)/Трансформирование!$K$92</f>
        <v>-0.31115291175972282</v>
      </c>
      <c r="L49" s="27">
        <f>(Трансформирование!L49-Трансформирование!$L$91)/Трансформирование!$L$92</f>
        <v>-0.28199757921603058</v>
      </c>
      <c r="M49" s="27">
        <f>(Трансформирование!M49-Трансформирование!$M$91)/Трансформирование!$M$92</f>
        <v>-0.32251188770089689</v>
      </c>
      <c r="N49" s="27">
        <f>Трансформирование!N49</f>
        <v>2.2795070569547775</v>
      </c>
      <c r="O49" s="27">
        <f>(Трансформирование!O49-Трансформирование!$O$91)/Трансформирование!$O$92</f>
        <v>-0.79855066521053863</v>
      </c>
      <c r="P49" s="27">
        <f>(Трансформирование!P49-Трансформирование!$P$91)/Трансформирование!$P$92</f>
        <v>-0.68691819556992273</v>
      </c>
      <c r="Q49" s="27">
        <f>(Трансформирование!Q49-Трансформирование!$Q$91)/Трансформирование!$Q$92</f>
        <v>-0.27391999827289876</v>
      </c>
      <c r="R49" s="27">
        <f>(Трансформирование!R49-Трансформирование!$R$91)/Трансформирование!$R$92</f>
        <v>0.33552515476765049</v>
      </c>
      <c r="S49" s="27">
        <f>(Трансформирование!S49-Трансформирование!$S$91)/Трансформирование!$S$92</f>
        <v>0.1479407805099808</v>
      </c>
      <c r="T49" s="27">
        <f>(Трансформирование!T49-Трансформирование!$T$91)/Трансформирование!$T$92</f>
        <v>-0.73597235724787735</v>
      </c>
      <c r="U49" s="27">
        <f>(Трансформирование!U49-Трансформирование!$U$91)/Трансформирование!$U$92</f>
        <v>0.79995620382530208</v>
      </c>
      <c r="V49" s="27">
        <f>(Трансформирование!V49-Трансформирование!$V$91)/Трансформирование!$V$92</f>
        <v>-0.65487957077440861</v>
      </c>
      <c r="W49" s="27">
        <f>(Трансформирование!W49-Трансформирование!$W$91)/Трансформирование!$W$92</f>
        <v>-0.56992876782467661</v>
      </c>
      <c r="X49" s="27">
        <f>(Трансформирование!X49-Трансформирование!$X$91)/Трансформирование!$X$92</f>
        <v>-0.60267836384750473</v>
      </c>
      <c r="Y49" s="27">
        <f>(Трансформирование!Y49-Трансформирование!$Y$91)/Трансформирование!$Y$92</f>
        <v>-0.83659563755083677</v>
      </c>
      <c r="Z49" s="27">
        <f>(Трансформирование!Z49-Трансформирование!$Z$91)/Трансформирование!$Z$92</f>
        <v>-0.90960187414860305</v>
      </c>
      <c r="AA49" s="27">
        <f>(Трансформирование!AA49-Трансформирование!$AA$91)/Трансформирование!$AA$92</f>
        <v>-0.18777904942281104</v>
      </c>
      <c r="AB49" s="27">
        <f>(Трансформирование!AB49-Трансформирование!$AB$91)/Трансформирование!$AB$92</f>
        <v>-0.34778970310649548</v>
      </c>
      <c r="AC49" s="27">
        <f>(Трансформирование!AC49-Трансформирование!$AC$91)/Трансформирование!$AC$92</f>
        <v>-0.81533877618567119</v>
      </c>
      <c r="AD49" s="27">
        <f>(Трансформирование!AD49-Трансформирование!$AD$91)/Трансформирование!$AD$92</f>
        <v>-0.42723836681559046</v>
      </c>
      <c r="AE49" s="27">
        <f>(Трансформирование!AE49-Трансформирование!$AE$91)/Трансформирование!$AE$92</f>
        <v>0.50476479704341615</v>
      </c>
      <c r="AF49" s="27">
        <f>(Трансформирование!AF49-Трансформирование!$AF$91)/Трансформирование!$AF$92</f>
        <v>-0.70958822535374122</v>
      </c>
      <c r="AG49" s="27">
        <f>(Трансформирование!AG49-Трансформирование!$AG$91)/Трансформирование!$AG$92</f>
        <v>0.19342107681458731</v>
      </c>
      <c r="AH49" s="27">
        <f>(Трансформирование!AH49-Трансформирование!$AH$91)/Трансформирование!$AH$92</f>
        <v>-0.36653637583757703</v>
      </c>
      <c r="AI49" s="27">
        <f>(Трансформирование!AI49-Трансформирование!$AI$91)/Трансформирование!$AI$92</f>
        <v>-0.94142568813797578</v>
      </c>
    </row>
    <row r="50" spans="1:35" x14ac:dyDescent="0.25">
      <c r="A50" s="13" t="s">
        <v>51</v>
      </c>
      <c r="B50" s="27">
        <f>(Трансформирование!B50-Трансформирование!$B$91)/Трансформирование!$B$92</f>
        <v>-0.20663478064227311</v>
      </c>
      <c r="C50" s="27">
        <f>(Трансформирование!C50-Трансформирование!$C$91)/Трансформирование!$C$92</f>
        <v>1.3817547978227627</v>
      </c>
      <c r="D50" s="27">
        <f>Трансформирование!D50</f>
        <v>2.0767213897317967</v>
      </c>
      <c r="E50" s="27">
        <f>Трансформирование!E50</f>
        <v>23.8</v>
      </c>
      <c r="F50" s="27">
        <f>Трансформирование!F50</f>
        <v>76.400000000000006</v>
      </c>
      <c r="G50" s="27">
        <f>Трансформирование!G50</f>
        <v>23.6</v>
      </c>
      <c r="H50" s="27">
        <f>(Трансформирование!H50-Трансформирование!$H$91)/Трансформирование!$H$92</f>
        <v>-1.2143348306145336</v>
      </c>
      <c r="I50" s="27">
        <f>(Трансформирование!I50-Трансформирование!$I$91)/Трансформирование!$I$92</f>
        <v>1.3104567888138496</v>
      </c>
      <c r="J50" s="27">
        <f>(Трансформирование!J50-Трансформирование!$J$91)/Трансформирование!$J$92</f>
        <v>0.77675221968756492</v>
      </c>
      <c r="K50" s="27">
        <f>(Трансформирование!K50-Трансформирование!$K$91)/Трансформирование!$K$92</f>
        <v>1.4280074692027525</v>
      </c>
      <c r="L50" s="27">
        <f>(Трансформирование!L50-Трансформирование!$L$91)/Трансформирование!$L$92</f>
        <v>1.6394901009098501</v>
      </c>
      <c r="M50" s="27">
        <f>(Трансформирование!M50-Трансформирование!$M$91)/Трансформирование!$M$92</f>
        <v>1.7276969221233622</v>
      </c>
      <c r="N50" s="27">
        <f>Трансформирование!N50</f>
        <v>2.1252378493369832</v>
      </c>
      <c r="O50" s="27">
        <f>(Трансформирование!O50-Трансформирование!$O$91)/Трансформирование!$O$92</f>
        <v>0.67451207222552323</v>
      </c>
      <c r="P50" s="27">
        <f>(Трансформирование!P50-Трансформирование!$P$91)/Трансформирование!$P$92</f>
        <v>1.438150525012873</v>
      </c>
      <c r="Q50" s="27">
        <f>(Трансформирование!Q50-Трансформирование!$Q$91)/Трансформирование!$Q$92</f>
        <v>0.63226079015316228</v>
      </c>
      <c r="R50" s="27">
        <f>(Трансформирование!R50-Трансформирование!$R$91)/Трансформирование!$R$92</f>
        <v>0.24723173544124868</v>
      </c>
      <c r="S50" s="27">
        <f>(Трансформирование!S50-Трансформирование!$S$91)/Трансформирование!$S$92</f>
        <v>0.43446879099773089</v>
      </c>
      <c r="T50" s="27">
        <f>(Трансформирование!T50-Трансформирование!$T$91)/Трансформирование!$T$92</f>
        <v>0.57393102887214453</v>
      </c>
      <c r="U50" s="27">
        <f>(Трансформирование!U50-Трансформирование!$U$91)/Трансформирование!$U$92</f>
        <v>-0.12788109956829763</v>
      </c>
      <c r="V50" s="27">
        <f>(Трансформирование!V50-Трансформирование!$V$91)/Трансформирование!$V$92</f>
        <v>0.3143118236087335</v>
      </c>
      <c r="W50" s="27">
        <f>(Трансформирование!W50-Трансформирование!$W$91)/Трансформирование!$W$92</f>
        <v>0.44036917742681264</v>
      </c>
      <c r="X50" s="27">
        <f>(Трансформирование!X50-Трансформирование!$X$91)/Трансформирование!$X$92</f>
        <v>-8.5559552106886538E-2</v>
      </c>
      <c r="Y50" s="27">
        <f>(Трансформирование!Y50-Трансформирование!$Y$91)/Трансформирование!$Y$92</f>
        <v>-0.29693819403614491</v>
      </c>
      <c r="Z50" s="27">
        <f>(Трансформирование!Z50-Трансформирование!$Z$91)/Трансформирование!$Z$92</f>
        <v>0.5631015236317326</v>
      </c>
      <c r="AA50" s="27">
        <f>(Трансформирование!AA50-Трансформирование!$AA$91)/Трансформирование!$AA$92</f>
        <v>-0.18777904942281104</v>
      </c>
      <c r="AB50" s="27">
        <f>(Трансформирование!AB50-Трансформирование!$AB$91)/Трансформирование!$AB$92</f>
        <v>0.69079138601928569</v>
      </c>
      <c r="AC50" s="27">
        <f>(Трансформирование!AC50-Трансформирование!$AC$91)/Трансформирование!$AC$92</f>
        <v>1.5500636866210442</v>
      </c>
      <c r="AD50" s="27">
        <f>(Трансформирование!AD50-Трансформирование!$AD$91)/Трансформирование!$AD$92</f>
        <v>1.4884525127659118</v>
      </c>
      <c r="AE50" s="27">
        <f>(Трансформирование!AE50-Трансформирование!$AE$91)/Трансформирование!$AE$92</f>
        <v>0.75265564535745488</v>
      </c>
      <c r="AF50" s="27">
        <f>(Трансформирование!AF50-Трансформирование!$AF$91)/Трансформирование!$AF$92</f>
        <v>1.1501476301778322</v>
      </c>
      <c r="AG50" s="27">
        <f>(Трансформирование!AG50-Трансформирование!$AG$91)/Трансформирование!$AG$92</f>
        <v>1.4297914006186532</v>
      </c>
      <c r="AH50" s="27">
        <f>(Трансформирование!AH50-Трансформирование!$AH$91)/Трансформирование!$AH$92</f>
        <v>1.0575241631811323</v>
      </c>
      <c r="AI50" s="27">
        <f>(Трансформирование!AI50-Трансформирование!$AI$91)/Трансформирование!$AI$92</f>
        <v>-0.57364779449116754</v>
      </c>
    </row>
    <row r="51" spans="1:35" x14ac:dyDescent="0.25">
      <c r="A51" s="13" t="s">
        <v>52</v>
      </c>
      <c r="B51" s="27">
        <f>(Трансформирование!B51-Трансформирование!$B$91)/Трансформирование!$B$92</f>
        <v>-0.48580842897256793</v>
      </c>
      <c r="C51" s="27">
        <f>(Трансформирование!C51-Трансформирование!$C$91)/Трансформирование!$C$92</f>
        <v>0.17934048658589691</v>
      </c>
      <c r="D51" s="27">
        <f>Трансформирование!D51</f>
        <v>2.1173810130186723</v>
      </c>
      <c r="E51" s="27">
        <f>Трансформирование!E51</f>
        <v>23.6</v>
      </c>
      <c r="F51" s="27">
        <f>Трансформирование!F51</f>
        <v>65.599999999999994</v>
      </c>
      <c r="G51" s="27">
        <f>Трансформирование!G51</f>
        <v>34.4</v>
      </c>
      <c r="H51" s="27">
        <f>(Трансформирование!H51-Трансформирование!$H$91)/Трансформирование!$H$92</f>
        <v>-0.90532198577515854</v>
      </c>
      <c r="I51" s="27">
        <f>(Трансформирование!I51-Трансформирование!$I$91)/Трансформирование!$I$92</f>
        <v>0.55265997095353292</v>
      </c>
      <c r="J51" s="27">
        <f>(Трансформирование!J51-Трансформирование!$J$91)/Трансформирование!$J$92</f>
        <v>0.29265842881528853</v>
      </c>
      <c r="K51" s="27">
        <f>(Трансформирование!K51-Трансформирование!$K$91)/Трансформирование!$K$92</f>
        <v>-2.7221901832562333E-3</v>
      </c>
      <c r="L51" s="27">
        <f>(Трансформирование!L51-Трансформирование!$L$91)/Трансформирование!$L$92</f>
        <v>-3.401851665836024E-2</v>
      </c>
      <c r="M51" s="27">
        <f>(Трансформирование!M51-Трансформирование!$M$91)/Трансформирование!$M$92</f>
        <v>0.32875093713081166</v>
      </c>
      <c r="N51" s="27">
        <f>Трансформирование!N51</f>
        <v>1.4142135623730949</v>
      </c>
      <c r="O51" s="27">
        <f>(Трансформирование!O51-Трансформирование!$O$91)/Трансформирование!$O$92</f>
        <v>-0.14842928411082135</v>
      </c>
      <c r="P51" s="27">
        <f>(Трансформирование!P51-Трансформирование!$P$91)/Трансформирование!$P$92</f>
        <v>1.805314580437607</v>
      </c>
      <c r="Q51" s="27">
        <f>(Трансформирование!Q51-Трансформирование!$Q$91)/Трансформирование!$Q$92</f>
        <v>-0.4230912490352261</v>
      </c>
      <c r="R51" s="27">
        <f>(Трансформирование!R51-Трансформирование!$R$91)/Трансформирование!$R$92</f>
        <v>-0.72794605965795034</v>
      </c>
      <c r="S51" s="27">
        <f>(Трансформирование!S51-Трансформирование!$S$91)/Трансформирование!$S$92</f>
        <v>-0.2499176058953555</v>
      </c>
      <c r="T51" s="27">
        <f>(Трансформирование!T51-Трансформирование!$T$91)/Трансформирование!$T$92</f>
        <v>-0.44709457528707158</v>
      </c>
      <c r="U51" s="27">
        <f>(Трансформирование!U51-Трансформирование!$U$91)/Трансформирование!$U$92</f>
        <v>-0.19118757814910609</v>
      </c>
      <c r="V51" s="27">
        <f>(Трансформирование!V51-Трансформирование!$V$91)/Трансформирование!$V$92</f>
        <v>-0.48459225734165784</v>
      </c>
      <c r="W51" s="27">
        <f>(Трансформирование!W51-Трансформирование!$W$91)/Трансформирование!$W$92</f>
        <v>4.6975600071178659E-2</v>
      </c>
      <c r="X51" s="27">
        <f>(Трансформирование!X51-Трансформирование!$X$91)/Трансформирование!$X$92</f>
        <v>-0.69996475699552496</v>
      </c>
      <c r="Y51" s="27">
        <f>(Трансформирование!Y51-Трансформирование!$Y$91)/Трансформирование!$Y$92</f>
        <v>-0.17984623099606306</v>
      </c>
      <c r="Z51" s="27">
        <f>(Трансформирование!Z51-Трансформирование!$Z$91)/Трансформирование!$Z$92</f>
        <v>-0.13011468211958732</v>
      </c>
      <c r="AA51" s="27">
        <f>(Трансформирование!AA51-Трансформирование!$AA$91)/Трансформирование!$AA$92</f>
        <v>-0.18777904942281104</v>
      </c>
      <c r="AB51" s="27">
        <f>(Трансформирование!AB51-Трансформирование!$AB$91)/Трансформирование!$AB$92</f>
        <v>0.31384070398493996</v>
      </c>
      <c r="AC51" s="27">
        <f>(Трансформирование!AC51-Трансформирование!$AC$91)/Трансформирование!$AC$92</f>
        <v>-0.11034881559088175</v>
      </c>
      <c r="AD51" s="27">
        <f>(Трансформирование!AD51-Трансформирование!$AD$91)/Трансформирование!$AD$92</f>
        <v>-0.28820236492311024</v>
      </c>
      <c r="AE51" s="27">
        <f>(Трансформирование!AE51-Трансформирование!$AE$91)/Трансформирование!$AE$92</f>
        <v>0.65969127519720483</v>
      </c>
      <c r="AF51" s="27">
        <f>(Трансформирование!AF51-Трансформирование!$AF$91)/Трансформирование!$AF$92</f>
        <v>-6.3862749684656647E-2</v>
      </c>
      <c r="AG51" s="27">
        <f>(Трансформирование!AG51-Трансформирование!$AG$91)/Трансформирование!$AG$92</f>
        <v>0.34768919660542569</v>
      </c>
      <c r="AH51" s="27">
        <f>(Трансформирование!AH51-Трансформирование!$AH$91)/Трансформирование!$AH$92</f>
        <v>0.16167048763551636</v>
      </c>
      <c r="AI51" s="27">
        <f>(Трансформирование!AI51-Трансформирование!$AI$91)/Трансформирование!$AI$92</f>
        <v>0.46376343381445173</v>
      </c>
    </row>
    <row r="52" spans="1:35" x14ac:dyDescent="0.25">
      <c r="A52" s="13" t="s">
        <v>53</v>
      </c>
      <c r="B52" s="27">
        <f>(Трансформирование!B52-Трансформирование!$B$91)/Трансформирование!$B$92</f>
        <v>-0.9007151544764318</v>
      </c>
      <c r="C52" s="27">
        <f>(Трансформирование!C52-Трансформирование!$C$91)/Трансформирование!$C$92</f>
        <v>-4.795410535729723E-2</v>
      </c>
      <c r="D52" s="27">
        <f>Трансформирование!D52</f>
        <v>2.0767213897317967</v>
      </c>
      <c r="E52" s="27">
        <f>Трансформирование!E52</f>
        <v>23.9</v>
      </c>
      <c r="F52" s="27">
        <f>Трансформирование!F52</f>
        <v>61.3</v>
      </c>
      <c r="G52" s="27">
        <f>Трансформирование!G52</f>
        <v>38.700000000000003</v>
      </c>
      <c r="H52" s="27">
        <f>(Трансформирование!H52-Трансформирование!$H$91)/Трансформирование!$H$92</f>
        <v>0.51603988106277965</v>
      </c>
      <c r="I52" s="27">
        <f>(Трансформирование!I52-Трансформирование!$I$91)/Трансформирование!$I$92</f>
        <v>4.5110781249511768E-2</v>
      </c>
      <c r="J52" s="27">
        <f>(Трансформирование!J52-Трансформирование!$J$91)/Трансформирование!$J$92</f>
        <v>0.74767246876080762</v>
      </c>
      <c r="K52" s="27">
        <f>(Трансформирование!K52-Трансформирование!$K$91)/Трансформирование!$K$92</f>
        <v>-3.6590420233506317E-2</v>
      </c>
      <c r="L52" s="27">
        <f>(Трансформирование!L52-Трансформирование!$L$91)/Трансформирование!$L$92</f>
        <v>0.13542473634551466</v>
      </c>
      <c r="M52" s="27">
        <f>(Трансформирование!M52-Трансформирование!$M$91)/Трансформирование!$M$92</f>
        <v>-6.4553034040358587E-2</v>
      </c>
      <c r="N52" s="27">
        <f>Трансформирование!N52</f>
        <v>1.8689167555872028</v>
      </c>
      <c r="O52" s="27">
        <f>(Трансформирование!O52-Трансформирование!$O$91)/Трансформирование!$O$92</f>
        <v>-0.70452277777814054</v>
      </c>
      <c r="P52" s="27">
        <f>(Трансформирование!P52-Трансформирование!$P$91)/Трансформирование!$P$92</f>
        <v>-0.69345034349129508</v>
      </c>
      <c r="Q52" s="27">
        <f>(Трансформирование!Q52-Трансформирование!$Q$91)/Трансформирование!$Q$92</f>
        <v>-0.59982339910162685</v>
      </c>
      <c r="R52" s="27">
        <f>(Трансформирование!R52-Трансформирование!$R$91)/Трансформирование!$R$92</f>
        <v>0.1370833649319706</v>
      </c>
      <c r="S52" s="27">
        <f>(Трансформирование!S52-Трансформирование!$S$91)/Трансформирование!$S$92</f>
        <v>-0.67155576019297414</v>
      </c>
      <c r="T52" s="27">
        <f>(Трансформирование!T52-Трансформирование!$T$91)/Трансформирование!$T$92</f>
        <v>-0.72720194572201424</v>
      </c>
      <c r="U52" s="27">
        <f>(Трансформирование!U52-Трансформирование!$U$91)/Трансформирование!$U$92</f>
        <v>-2.5095481037967667E-2</v>
      </c>
      <c r="V52" s="27">
        <f>(Трансформирование!V52-Трансформирование!$V$91)/Трансформирование!$V$92</f>
        <v>-1.0060948040157787</v>
      </c>
      <c r="W52" s="27">
        <f>(Трансформирование!W52-Трансформирование!$W$91)/Трансформирование!$W$92</f>
        <v>-0.56543798151067581</v>
      </c>
      <c r="X52" s="27">
        <f>(Трансформирование!X52-Трансформирование!$X$91)/Трансформирование!$X$92</f>
        <v>-0.78986294902435872</v>
      </c>
      <c r="Y52" s="27">
        <f>(Трансформирование!Y52-Трансформирование!$Y$91)/Трансформирование!$Y$92</f>
        <v>-0.73002483975524246</v>
      </c>
      <c r="Z52" s="27">
        <f>(Трансформирование!Z52-Трансформирование!$Z$91)/Трансформирование!$Z$92</f>
        <v>-0.79990998411539438</v>
      </c>
      <c r="AA52" s="27">
        <f>(Трансформирование!AA52-Трансформирование!$AA$91)/Трансформирование!$AA$92</f>
        <v>7.7012468030839134</v>
      </c>
      <c r="AB52" s="27">
        <f>(Трансформирование!AB52-Трансформирование!$AB$91)/Трансформирование!$AB$92</f>
        <v>-0.33098549841774222</v>
      </c>
      <c r="AC52" s="27">
        <f>(Трансформирование!AC52-Трансформирование!$AC$91)/Трансформирование!$AC$92</f>
        <v>-0.93128321034436878</v>
      </c>
      <c r="AD52" s="27">
        <f>(Трансформирование!AD52-Трансформирование!$AD$91)/Трансформирование!$AD$92</f>
        <v>-0.18029852494350543</v>
      </c>
      <c r="AE52" s="27">
        <f>(Трансформирование!AE52-Трансформирование!$AE$91)/Трансформирование!$AE$92</f>
        <v>0.94603333382515542</v>
      </c>
      <c r="AF52" s="27">
        <f>(Трансформирование!AF52-Трансформирование!$AF$91)/Трансформирование!$AF$92</f>
        <v>-0.52181599141616519</v>
      </c>
      <c r="AG52" s="27">
        <f>(Трансформирование!AG52-Трансформирование!$AG$91)/Трансформирование!$AG$92</f>
        <v>-8.2278370318959446E-2</v>
      </c>
      <c r="AH52" s="27">
        <f>(Трансформирование!AH52-Трансформирование!$AH$91)/Трансформирование!$AH$92</f>
        <v>-0.52707300914753386</v>
      </c>
      <c r="AI52" s="27">
        <f>(Трансформирование!AI52-Трансформирование!$AI$91)/Трансформирование!$AI$92</f>
        <v>-0.71416670668641036</v>
      </c>
    </row>
    <row r="53" spans="1:35" x14ac:dyDescent="0.25">
      <c r="A53" s="13" t="s">
        <v>54</v>
      </c>
      <c r="B53" s="27">
        <f>(Трансформирование!B53-Трансформирование!$B$91)/Трансформирование!$B$92</f>
        <v>0.1771290754032232</v>
      </c>
      <c r="C53" s="27">
        <f>(Трансформирование!C53-Трансформирование!$C$91)/Трансформирование!$C$92</f>
        <v>4.437840846935593E-3</v>
      </c>
      <c r="D53" s="27">
        <f>Трансформирование!D53</f>
        <v>2.0423835885853672</v>
      </c>
      <c r="E53" s="27">
        <f>Трансформирование!E53</f>
        <v>28</v>
      </c>
      <c r="F53" s="27">
        <f>Трансформирование!F53</f>
        <v>75.900000000000006</v>
      </c>
      <c r="G53" s="27">
        <f>Трансформирование!G53</f>
        <v>24.1</v>
      </c>
      <c r="H53" s="27">
        <f>(Трансформирование!H53-Трансформирование!$H$91)/Трансформирование!$H$92</f>
        <v>-0.59650163601444273</v>
      </c>
      <c r="I53" s="27">
        <f>(Трансформирование!I53-Трансформирование!$I$91)/Трансформирование!$I$92</f>
        <v>0.24086625382067547</v>
      </c>
      <c r="J53" s="27">
        <f>(Трансформирование!J53-Трансформирование!$J$91)/Трансформирование!$J$92</f>
        <v>-0.26879570394520858</v>
      </c>
      <c r="K53" s="27">
        <f>(Трансформирование!K53-Трансформирование!$K$91)/Трансформирование!$K$92</f>
        <v>-0.20464882491472597</v>
      </c>
      <c r="L53" s="27">
        <f>(Трансформирование!L53-Трансформирование!$L$91)/Трансформирование!$L$92</f>
        <v>-0.13134114212593265</v>
      </c>
      <c r="M53" s="27">
        <f>(Трансформирование!M53-Трансформирование!$M$91)/Трансформирование!$M$92</f>
        <v>0.12604652161182806</v>
      </c>
      <c r="N53" s="27">
        <f>Трансформирование!N53</f>
        <v>1.4801656089845705</v>
      </c>
      <c r="O53" s="27">
        <f>(Трансформирование!O53-Трансформирование!$O$91)/Трансформирование!$O$92</f>
        <v>-0.75608794129319945</v>
      </c>
      <c r="P53" s="27">
        <f>(Трансформирование!P53-Трансформирование!$P$91)/Трансформирование!$P$92</f>
        <v>-0.81148025673064217</v>
      </c>
      <c r="Q53" s="27">
        <f>(Трансформирование!Q53-Трансформирование!$Q$91)/Трансформирование!$Q$92</f>
        <v>-0.30407567375207722</v>
      </c>
      <c r="R53" s="27">
        <f>(Трансформирование!R53-Трансформирование!$R$91)/Трансформирование!$R$92</f>
        <v>-1.0124052902273946</v>
      </c>
      <c r="S53" s="27">
        <f>(Трансформирование!S53-Трансформирование!$S$91)/Трансформирование!$S$92</f>
        <v>-0.70083528670223549</v>
      </c>
      <c r="T53" s="27">
        <f>(Трансформирование!T53-Трансформирование!$T$91)/Трансформирование!$T$92</f>
        <v>-0.93292746035334562</v>
      </c>
      <c r="U53" s="27">
        <f>(Трансформирование!U53-Трансформирование!$U$91)/Трансформирование!$U$92</f>
        <v>-0.25178697890828072</v>
      </c>
      <c r="V53" s="27">
        <f>(Трансформирование!V53-Трансформирование!$V$91)/Трансформирование!$V$92</f>
        <v>-0.70851036974138559</v>
      </c>
      <c r="W53" s="27">
        <f>(Трансформирование!W53-Трансформирование!$W$91)/Трансформирование!$W$92</f>
        <v>-0.75419285171833428</v>
      </c>
      <c r="X53" s="27">
        <f>(Трансформирование!X53-Трансформирование!$X$91)/Трансформирование!$X$92</f>
        <v>-1.1482328245555886</v>
      </c>
      <c r="Y53" s="27">
        <f>(Трансформирование!Y53-Трансформирование!$Y$91)/Трансформирование!$Y$92</f>
        <v>-0.76960934371607481</v>
      </c>
      <c r="Z53" s="27">
        <f>(Трансформирование!Z53-Трансформирование!$Z$91)/Трансформирование!$Z$92</f>
        <v>-0.62678440027714766</v>
      </c>
      <c r="AA53" s="27">
        <f>(Трансформирование!AA53-Трансформирование!$AA$91)/Трансформирование!$AA$92</f>
        <v>-0.18777904942281104</v>
      </c>
      <c r="AB53" s="27">
        <f>(Трансформирование!AB53-Трансформирование!$AB$91)/Трансформирование!$AB$92</f>
        <v>0.50361375038073819</v>
      </c>
      <c r="AC53" s="27">
        <f>(Трансформирование!AC53-Трансформирование!$AC$91)/Трансформирование!$AC$92</f>
        <v>-1.6221893643748753E-2</v>
      </c>
      <c r="AD53" s="27">
        <f>(Трансформирование!AD53-Трансформирование!$AD$91)/Трансформирование!$AD$92</f>
        <v>-1.0226341576302995E-2</v>
      </c>
      <c r="AE53" s="27">
        <f>(Трансформирование!AE53-Трансформирование!$AE$91)/Трансформирование!$AE$92</f>
        <v>-0.32181527850189634</v>
      </c>
      <c r="AF53" s="27">
        <f>(Трансформирование!AF53-Трансформирование!$AF$91)/Трансформирование!$AF$92</f>
        <v>0.37005120926219909</v>
      </c>
      <c r="AG53" s="27">
        <f>(Трансформирование!AG53-Трансформирование!$AG$91)/Трансформирование!$AG$92</f>
        <v>0.70728252164360261</v>
      </c>
      <c r="AH53" s="27">
        <f>(Трансформирование!AH53-Трансформирование!$AH$91)/Трансформирование!$AH$92</f>
        <v>5.9435920193235146E-2</v>
      </c>
      <c r="AI53" s="27">
        <f>(Трансформирование!AI53-Трансформирование!$AI$91)/Трансформирование!$AI$92</f>
        <v>0.53142068783438345</v>
      </c>
    </row>
    <row r="54" spans="1:35" x14ac:dyDescent="0.25">
      <c r="A54" s="13" t="s">
        <v>55</v>
      </c>
      <c r="B54" s="27">
        <f>(Трансформирование!B54-Трансформирование!$B$91)/Трансформирование!$B$92</f>
        <v>-0.12962680097716933</v>
      </c>
      <c r="C54" s="27">
        <f>(Трансформирование!C54-Трансформирование!$C$91)/Трансформирование!$C$92</f>
        <v>1.1404467055208578</v>
      </c>
      <c r="D54" s="27">
        <f>Трансформирование!D54</f>
        <v>2.006220914929266</v>
      </c>
      <c r="E54" s="27">
        <f>Трансформирование!E54</f>
        <v>27.2</v>
      </c>
      <c r="F54" s="27">
        <f>Трансформирование!F54</f>
        <v>79.5</v>
      </c>
      <c r="G54" s="27">
        <f>Трансформирование!G54</f>
        <v>20.5</v>
      </c>
      <c r="H54" s="27">
        <f>(Трансформирование!H54-Трансформирование!$H$91)/Трансформирование!$H$92</f>
        <v>0.29491335478999536</v>
      </c>
      <c r="I54" s="27">
        <f>(Трансформирование!I54-Трансформирование!$I$91)/Трансформирование!$I$92</f>
        <v>1.8168328347765328</v>
      </c>
      <c r="J54" s="27">
        <f>(Трансформирование!J54-Трансформирование!$J$91)/Трансформирование!$J$92</f>
        <v>0.4398562716545189</v>
      </c>
      <c r="K54" s="27">
        <f>(Трансформирование!K54-Трансформирование!$K$91)/Трансформирование!$K$92</f>
        <v>1.1488793596008198</v>
      </c>
      <c r="L54" s="27">
        <f>(Трансформирование!L54-Трансформирование!$L$91)/Трансформирование!$L$92</f>
        <v>0.84209275131398054</v>
      </c>
      <c r="M54" s="27">
        <f>(Трансформирование!M54-Трансформирование!$M$91)/Трансформирование!$M$92</f>
        <v>1.0292124386184394</v>
      </c>
      <c r="N54" s="27">
        <f>Трансформирование!N54</f>
        <v>1.9937204876487471</v>
      </c>
      <c r="O54" s="27">
        <f>(Трансформирование!O54-Трансформирование!$O$91)/Трансформирование!$O$92</f>
        <v>0.14039575305595853</v>
      </c>
      <c r="P54" s="27">
        <f>(Трансформирование!P54-Трансформирование!$P$91)/Трансформирование!$P$92</f>
        <v>-0.52508679177540973</v>
      </c>
      <c r="Q54" s="27">
        <f>(Трансформирование!Q54-Трансформирование!$Q$91)/Трансформирование!$Q$92</f>
        <v>0.57614110165779298</v>
      </c>
      <c r="R54" s="27">
        <f>(Трансформирование!R54-Трансформирование!$R$91)/Трансформирование!$R$92</f>
        <v>0.35509114456903262</v>
      </c>
      <c r="S54" s="27">
        <f>(Трансформирование!S54-Трансформирование!$S$91)/Трансформирование!$S$92</f>
        <v>-0.70331514680781915</v>
      </c>
      <c r="T54" s="27">
        <f>(Трансформирование!T54-Трансформирование!$T$91)/Трансформирование!$T$92</f>
        <v>-0.32158154872681449</v>
      </c>
      <c r="U54" s="27">
        <f>(Трансформирование!U54-Трансформирование!$U$91)/Трансформирование!$U$92</f>
        <v>-3.2710717438758044E-2</v>
      </c>
      <c r="V54" s="27">
        <f>(Трансформирование!V54-Трансформирование!$V$91)/Трансформирование!$V$92</f>
        <v>0.12755147695443897</v>
      </c>
      <c r="W54" s="27">
        <f>(Трансформирование!W54-Трансформирование!$W$91)/Трансформирование!$W$92</f>
        <v>-0.19321567494343006</v>
      </c>
      <c r="X54" s="27">
        <f>(Трансформирование!X54-Трансформирование!$X$91)/Трансформирование!$X$92</f>
        <v>-0.24708420736505837</v>
      </c>
      <c r="Y54" s="27">
        <f>(Трансформирование!Y54-Трансформирование!$Y$91)/Трансформирование!$Y$92</f>
        <v>-0.29158177597717216</v>
      </c>
      <c r="Z54" s="27">
        <f>(Трансформирование!Z54-Трансформирование!$Z$91)/Трансформирование!$Z$92</f>
        <v>8.6779111406705176E-2</v>
      </c>
      <c r="AA54" s="27">
        <f>(Трансформирование!AA54-Трансформирование!$AA$91)/Трансформирование!$AA$92</f>
        <v>-0.18777904942281104</v>
      </c>
      <c r="AB54" s="27">
        <f>(Трансформирование!AB54-Трансформирование!$AB$91)/Трансформирование!$AB$92</f>
        <v>0.58911845410449193</v>
      </c>
      <c r="AC54" s="27">
        <f>(Трансформирование!AC54-Трансформирование!$AC$91)/Трансформирование!$AC$92</f>
        <v>0.53513298140047327</v>
      </c>
      <c r="AD54" s="27">
        <f>(Трансформирование!AD54-Трансформирование!$AD$91)/Трансформирование!$AD$92</f>
        <v>1.0439616223659718</v>
      </c>
      <c r="AE54" s="27">
        <f>(Трансформирование!AE54-Трансформирование!$AE$91)/Трансформирование!$AE$92</f>
        <v>0.29586948442803934</v>
      </c>
      <c r="AF54" s="27">
        <f>(Трансформирование!AF54-Трансформирование!$AF$91)/Трансформирование!$AF$92</f>
        <v>7.0310509082380165E-2</v>
      </c>
      <c r="AG54" s="27">
        <f>(Трансформирование!AG54-Трансформирование!$AG$91)/Трансформирование!$AG$92</f>
        <v>1.0444985847774619</v>
      </c>
      <c r="AH54" s="27">
        <f>(Трансформирование!AH54-Трансформирование!$AH$91)/Трансформирование!$AH$92</f>
        <v>1.0734607290696065</v>
      </c>
      <c r="AI54" s="27">
        <f>(Трансформирование!AI54-Трансформирование!$AI$91)/Трансформирование!$AI$92</f>
        <v>-0.72631031638229548</v>
      </c>
    </row>
    <row r="55" spans="1:35" x14ac:dyDescent="0.25">
      <c r="A55" s="13" t="s">
        <v>56</v>
      </c>
      <c r="B55" s="27">
        <f>(Трансформирование!B55-Трансформирование!$B$91)/Трансформирование!$B$92</f>
        <v>0.19659300658025178</v>
      </c>
      <c r="C55" s="27">
        <f>(Трансформирование!C55-Трансформирование!$C$91)/Трансформирование!$C$92</f>
        <v>0.50222451224852416</v>
      </c>
      <c r="D55" s="27">
        <f>Трансформирование!D55</f>
        <v>2.1040885732867167</v>
      </c>
      <c r="E55" s="27">
        <f>Трансформирование!E55</f>
        <v>24</v>
      </c>
      <c r="F55" s="27">
        <f>Трансформирование!F55</f>
        <v>59.9</v>
      </c>
      <c r="G55" s="27">
        <f>Трансформирование!G55</f>
        <v>40.1</v>
      </c>
      <c r="H55" s="27">
        <f>(Трансформирование!H55-Трансформирование!$H$91)/Трансформирование!$H$92</f>
        <v>1.2253302505228583</v>
      </c>
      <c r="I55" s="27">
        <f>(Трансформирование!I55-Трансформирование!$I$91)/Трансформирование!$I$92</f>
        <v>0.72312268012033354</v>
      </c>
      <c r="J55" s="27">
        <f>(Трансформирование!J55-Трансформирование!$J$91)/Трансформирование!$J$92</f>
        <v>1.1544671221268199E-3</v>
      </c>
      <c r="K55" s="27">
        <f>(Трансформирование!K55-Трансформирование!$K$91)/Трансформирование!$K$92</f>
        <v>0.27362385067012968</v>
      </c>
      <c r="L55" s="27">
        <f>(Трансформирование!L55-Трансформирование!$L$91)/Трансформирование!$L$92</f>
        <v>-0.27406160902762894</v>
      </c>
      <c r="M55" s="27">
        <f>(Трансформирование!M55-Трансформирование!$M$91)/Трансформирование!$M$92</f>
        <v>-0.44541591282887821</v>
      </c>
      <c r="N55" s="27">
        <f>Трансформирование!N55</f>
        <v>1.2178832856309068</v>
      </c>
      <c r="O55" s="27">
        <f>(Трансформирование!O55-Трансформирование!$O$91)/Трансформирование!$O$92</f>
        <v>-0.76833148481151725</v>
      </c>
      <c r="P55" s="27">
        <f>(Трансформирование!P55-Трансформирование!$P$91)/Трансформирование!$P$92</f>
        <v>0.92014074594270112</v>
      </c>
      <c r="Q55" s="27">
        <f>(Трансформирование!Q55-Трансформирование!$Q$91)/Трансформирование!$Q$92</f>
        <v>-8.1921976802583563E-2</v>
      </c>
      <c r="R55" s="27">
        <f>(Трансформирование!R55-Трансформирование!$R$91)/Трансформирование!$R$92</f>
        <v>0.13850313569721828</v>
      </c>
      <c r="S55" s="27">
        <f>(Трансформирование!S55-Трансформирование!$S$91)/Трансформирование!$S$92</f>
        <v>2.2788397315173996E-3</v>
      </c>
      <c r="T55" s="27">
        <f>(Трансформирование!T55-Трансформирование!$T$91)/Трансформирование!$T$92</f>
        <v>-0.71273552586843414</v>
      </c>
      <c r="U55" s="27">
        <f>(Трансформирование!U55-Трансформирование!$U$91)/Трансформирование!$U$92</f>
        <v>0.63254970009557598</v>
      </c>
      <c r="V55" s="27">
        <f>(Трансформирование!V55-Трансформирование!$V$91)/Трансформирование!$V$92</f>
        <v>-0.60479397059482032</v>
      </c>
      <c r="W55" s="27">
        <f>(Трансформирование!W55-Трансформирование!$W$91)/Трансформирование!$W$92</f>
        <v>-0.88465571012225619</v>
      </c>
      <c r="X55" s="27">
        <f>(Трансформирование!X55-Трансформирование!$X$91)/Трансформирование!$X$92</f>
        <v>-0.75288988518540867</v>
      </c>
      <c r="Y55" s="27">
        <f>(Трансформирование!Y55-Трансформирование!$Y$91)/Трансформирование!$Y$92</f>
        <v>-0.77617590139913606</v>
      </c>
      <c r="Z55" s="27">
        <f>(Трансформирование!Z55-Трансформирование!$Z$91)/Трансформирование!$Z$92</f>
        <v>-0.66155180080142251</v>
      </c>
      <c r="AA55" s="27">
        <f>(Трансформирование!AA55-Трансформирование!$AA$91)/Трансформирование!$AA$92</f>
        <v>-0.18777904942281104</v>
      </c>
      <c r="AB55" s="27">
        <f>(Трансформирование!AB55-Трансформирование!$AB$91)/Трансформирование!$AB$92</f>
        <v>-0.34131709826668033</v>
      </c>
      <c r="AC55" s="27">
        <f>(Трансформирование!AC55-Трансформирование!$AC$91)/Трансформирование!$AC$92</f>
        <v>0.19496087755391586</v>
      </c>
      <c r="AD55" s="27">
        <f>(Трансформирование!AD55-Трансформирование!$AD$91)/Трансформирование!$AD$92</f>
        <v>1.315151406940285</v>
      </c>
      <c r="AE55" s="27">
        <f>(Трансформирование!AE55-Трансформирование!$AE$91)/Трансформирование!$AE$92</f>
        <v>-0.34106052981795471</v>
      </c>
      <c r="AF55" s="27">
        <f>(Трансформирование!AF55-Трансформирование!$AF$91)/Трансформирование!$AF$92</f>
        <v>-1.1549042512961878</v>
      </c>
      <c r="AG55" s="27">
        <f>(Трансформирование!AG55-Трансформирование!$AG$91)/Трансформирование!$AG$92</f>
        <v>-0.32676355855544081</v>
      </c>
      <c r="AH55" s="27">
        <f>(Трансформирование!AH55-Трансформирование!$AH$91)/Трансформирование!$AH$92</f>
        <v>-0.56788241422241759</v>
      </c>
      <c r="AI55" s="27">
        <f>(Трансформирование!AI55-Трансформирование!$AI$91)/Трансформирование!$AI$92</f>
        <v>-0.24230072993201493</v>
      </c>
    </row>
    <row r="56" spans="1:35" x14ac:dyDescent="0.25">
      <c r="A56" s="13" t="s">
        <v>57</v>
      </c>
      <c r="B56" s="27">
        <f>(Трансформирование!B56-Трансформирование!$B$91)/Трансформирование!$B$92</f>
        <v>-0.46896750862532149</v>
      </c>
      <c r="C56" s="27">
        <f>(Трансформирование!C56-Трансформирование!$C$91)/Трансформирование!$C$92</f>
        <v>4.7076025152021417E-2</v>
      </c>
      <c r="D56" s="27">
        <f>Трансформирование!D56</f>
        <v>1.9873810735805801</v>
      </c>
      <c r="E56" s="27">
        <f>Трансформирование!E56</f>
        <v>28.5</v>
      </c>
      <c r="F56" s="27">
        <f>Трансформирование!F56</f>
        <v>68.3</v>
      </c>
      <c r="G56" s="27">
        <f>Трансформирование!G56</f>
        <v>31.7</v>
      </c>
      <c r="H56" s="27">
        <f>(Трансформирование!H56-Трансформирование!$H$91)/Трансформирование!$H$92</f>
        <v>8.1454048569562218E-2</v>
      </c>
      <c r="I56" s="27">
        <f>(Трансформирование!I56-Трансформирование!$I$91)/Трансформирование!$I$92</f>
        <v>-0.30619002316182525</v>
      </c>
      <c r="J56" s="27">
        <f>(Трансформирование!J56-Трансформирование!$J$91)/Трансформирование!$J$92</f>
        <v>0.42805698774622114</v>
      </c>
      <c r="K56" s="27">
        <f>(Трансформирование!K56-Трансформирование!$K$91)/Трансформирование!$K$92</f>
        <v>2.312657161593135E-2</v>
      </c>
      <c r="L56" s="27">
        <f>(Трансформирование!L56-Трансформирование!$L$91)/Трансформирование!$L$92</f>
        <v>0.29195069943905433</v>
      </c>
      <c r="M56" s="27">
        <f>(Трансформирование!M56-Трансформирование!$M$91)/Трансформирование!$M$92</f>
        <v>-3.4249160418353623E-2</v>
      </c>
      <c r="N56" s="27">
        <f>Трансформирование!N56</f>
        <v>1.7074764851741444</v>
      </c>
      <c r="O56" s="27">
        <f>(Трансформирование!O56-Трансформирование!$O$91)/Трансформирование!$O$92</f>
        <v>-0.74205228308879401</v>
      </c>
      <c r="P56" s="27">
        <f>(Трансформирование!P56-Трансформирование!$P$91)/Трансформирование!$P$92</f>
        <v>-1.0651819043990458</v>
      </c>
      <c r="Q56" s="27">
        <f>(Трансформирование!Q56-Трансформирование!$Q$91)/Трансформирование!$Q$92</f>
        <v>-0.24637039486993539</v>
      </c>
      <c r="R56" s="27">
        <f>(Трансформирование!R56-Трансформирование!$R$91)/Трансформирование!$R$92</f>
        <v>-0.15564409559015469</v>
      </c>
      <c r="S56" s="27">
        <f>(Трансформирование!S56-Трансформирование!$S$91)/Трансформирование!$S$92</f>
        <v>-0.40507908179678714</v>
      </c>
      <c r="T56" s="27">
        <f>(Трансформирование!T56-Трансформирование!$T$91)/Трансформирование!$T$92</f>
        <v>-0.40609308628932406</v>
      </c>
      <c r="U56" s="27">
        <f>(Трансформирование!U56-Трансформирование!$U$91)/Трансформирование!$U$92</f>
        <v>-1.953069744108494E-3</v>
      </c>
      <c r="V56" s="27">
        <f>(Трансформирование!V56-Трансформирование!$V$91)/Трансформирование!$V$92</f>
        <v>-0.74107813741947481</v>
      </c>
      <c r="W56" s="27">
        <f>(Трансформирование!W56-Трансформирование!$W$91)/Трансформирование!$W$92</f>
        <v>0.1704127177323923</v>
      </c>
      <c r="X56" s="27">
        <f>(Трансформирование!X56-Трансформирование!$X$91)/Трансформирование!$X$92</f>
        <v>-0.81599674988131643</v>
      </c>
      <c r="Y56" s="27">
        <f>(Трансформирование!Y56-Трансформирование!$Y$91)/Трансформирование!$Y$92</f>
        <v>-0.22191595918549892</v>
      </c>
      <c r="Z56" s="27">
        <f>(Трансформирование!Z56-Трансформирование!$Z$91)/Трансформирование!$Z$92</f>
        <v>-0.36747786547669731</v>
      </c>
      <c r="AA56" s="27">
        <f>(Трансформирование!AA56-Трансформирование!$AA$91)/Трансформирование!$AA$92</f>
        <v>-0.18777904942281104</v>
      </c>
      <c r="AB56" s="27">
        <f>(Трансформирование!AB56-Трансформирование!$AB$91)/Трансформирование!$AB$92</f>
        <v>-0.3716574463439612</v>
      </c>
      <c r="AC56" s="27">
        <f>(Трансформирование!AC56-Трансформирование!$AC$91)/Трансформирование!$AC$92</f>
        <v>-0.52904809209085124</v>
      </c>
      <c r="AD56" s="27">
        <f>(Трансформирование!AD56-Трансформирование!$AD$91)/Трансформирование!$AD$92</f>
        <v>-0.23412956280859579</v>
      </c>
      <c r="AE56" s="27">
        <f>(Трансформирование!AE56-Трансформирование!$AE$91)/Трансформирование!$AE$92</f>
        <v>-0.55116062067165394</v>
      </c>
      <c r="AF56" s="27">
        <f>(Трансформирование!AF56-Трансформирование!$AF$91)/Трансформирование!$AF$92</f>
        <v>-0.13254076983891208</v>
      </c>
      <c r="AG56" s="27">
        <f>(Трансформирование!AG56-Трансформирование!$AG$91)/Трансформирование!$AG$92</f>
        <v>-0.91469137822068658</v>
      </c>
      <c r="AH56" s="27">
        <f>(Трансформирование!AH56-Трансформирование!$AH$91)/Трансформирование!$AH$92</f>
        <v>-0.49856305442944177</v>
      </c>
      <c r="AI56" s="27">
        <f>(Трансформирование!AI56-Трансформирование!$AI$91)/Трансформирование!$AI$92</f>
        <v>-1.140927847427518</v>
      </c>
    </row>
    <row r="57" spans="1:35" x14ac:dyDescent="0.25">
      <c r="A57" s="13" t="s">
        <v>58</v>
      </c>
      <c r="B57" s="27">
        <f>(Трансформирование!B57-Трансформирование!$B$91)/Трансформирование!$B$92</f>
        <v>-0.34847731701111756</v>
      </c>
      <c r="C57" s="27">
        <f>(Трансформирование!C57-Трансформирование!$C$91)/Трансформирование!$C$92</f>
        <v>1.1173114227847003</v>
      </c>
      <c r="D57" s="27">
        <f>Трансформирование!D57</f>
        <v>2.0184919513073796</v>
      </c>
      <c r="E57" s="27">
        <f>Трансформирование!E57</f>
        <v>26.3</v>
      </c>
      <c r="F57" s="27">
        <f>Трансформирование!F57</f>
        <v>80.2</v>
      </c>
      <c r="G57" s="27">
        <f>Трансформирование!G57</f>
        <v>19.8</v>
      </c>
      <c r="H57" s="27">
        <f>(Трансформирование!H57-Трансформирование!$H$91)/Трансформирование!$H$92</f>
        <v>0.39708624585961766</v>
      </c>
      <c r="I57" s="27">
        <f>(Трансформирование!I57-Трансформирование!$I$91)/Трансформирование!$I$92</f>
        <v>0.65992038397228092</v>
      </c>
      <c r="J57" s="27">
        <f>(Трансформирование!J57-Трансформирование!$J$91)/Трансформирование!$J$92</f>
        <v>0.48021606445566634</v>
      </c>
      <c r="K57" s="27">
        <f>(Трансформирование!K57-Трансформирование!$K$91)/Трансформирование!$K$92</f>
        <v>1.3261557896527569</v>
      </c>
      <c r="L57" s="27">
        <f>(Трансформирование!L57-Трансформирование!$L$91)/Трансформирование!$L$92</f>
        <v>1.0854078000774523</v>
      </c>
      <c r="M57" s="27">
        <f>(Трансформирование!M57-Трансформирование!$M$91)/Трансформирование!$M$92</f>
        <v>1.4633936127470699</v>
      </c>
      <c r="N57" s="27">
        <f>Трансформирование!N57</f>
        <v>2.0905393267485861</v>
      </c>
      <c r="O57" s="27">
        <f>(Трансформирование!O57-Трансформирование!$O$91)/Трансформирование!$O$92</f>
        <v>0.37453482792818743</v>
      </c>
      <c r="P57" s="27">
        <f>(Трансформирование!P57-Трансформирование!$P$91)/Трансформирование!$P$92</f>
        <v>1.6706329985300898</v>
      </c>
      <c r="Q57" s="27">
        <f>(Трансформирование!Q57-Трансформирование!$Q$91)/Трансформирование!$Q$92</f>
        <v>0.37596962537695577</v>
      </c>
      <c r="R57" s="27">
        <f>(Трансформирование!R57-Трансформирование!$R$91)/Трансформирование!$R$92</f>
        <v>0.55681472056631687</v>
      </c>
      <c r="S57" s="27">
        <f>(Трансформирование!S57-Трансформирование!$S$91)/Трансформирование!$S$92</f>
        <v>3.2693647410240383E-2</v>
      </c>
      <c r="T57" s="27">
        <f>(Трансформирование!T57-Трансформирование!$T$91)/Трансформирование!$T$92</f>
        <v>-0.27333181513469568</v>
      </c>
      <c r="U57" s="27">
        <f>(Трансформирование!U57-Трансформирование!$U$91)/Трансформирование!$U$92</f>
        <v>-5.8723641886492602E-2</v>
      </c>
      <c r="V57" s="27">
        <f>(Трансформирование!V57-Трансформирование!$V$91)/Трансформирование!$V$92</f>
        <v>-5.1501268602038878E-3</v>
      </c>
      <c r="W57" s="27">
        <f>(Трансформирование!W57-Трансформирование!$W$91)/Трансформирование!$W$92</f>
        <v>0.32341648910258647</v>
      </c>
      <c r="X57" s="27">
        <f>(Трансформирование!X57-Трансформирование!$X$91)/Трансформирование!$X$92</f>
        <v>-0.22749337727125643</v>
      </c>
      <c r="Y57" s="27">
        <f>(Трансформирование!Y57-Трансформирование!$Y$91)/Трансформирование!$Y$92</f>
        <v>-0.31561797098567052</v>
      </c>
      <c r="Z57" s="27">
        <f>(Трансформирование!Z57-Трансформирование!$Z$91)/Трансформирование!$Z$92</f>
        <v>-0.27066718268450196</v>
      </c>
      <c r="AA57" s="27">
        <f>(Трансформирование!AA57-Трансформирование!$AA$91)/Трансформирование!$AA$92</f>
        <v>-0.18777904942281104</v>
      </c>
      <c r="AB57" s="27">
        <f>(Трансформирование!AB57-Трансформирование!$AB$91)/Трансформирование!$AB$92</f>
        <v>0.88020541903923033</v>
      </c>
      <c r="AC57" s="27">
        <f>(Трансформирование!AC57-Трансформирование!$AC$91)/Трансформирование!$AC$92</f>
        <v>0.97903656147112306</v>
      </c>
      <c r="AD57" s="27">
        <f>(Трансформирование!AD57-Трансформирование!$AD$91)/Трансформирование!$AD$92</f>
        <v>1.7582775122880776</v>
      </c>
      <c r="AE57" s="27">
        <f>(Трансформирование!AE57-Трансформирование!$AE$91)/Трансформирование!$AE$92</f>
        <v>0.51228376813646925</v>
      </c>
      <c r="AF57" s="27">
        <f>(Трансформирование!AF57-Трансформирование!$AF$91)/Трансформирование!$AF$92</f>
        <v>-0.5926298565057303</v>
      </c>
      <c r="AG57" s="27">
        <f>(Трансформирование!AG57-Трансформирование!$AG$91)/Трансформирование!$AG$92</f>
        <v>0.61768157166745963</v>
      </c>
      <c r="AH57" s="27">
        <f>(Трансформирование!AH57-Трансформирование!$AH$91)/Трансформирование!$AH$92</f>
        <v>-0.21501475222757366</v>
      </c>
      <c r="AI57" s="27">
        <f>(Трансформирование!AI57-Трансформирование!$AI$91)/Трансформирование!$AI$92</f>
        <v>-0.24577033270226784</v>
      </c>
    </row>
    <row r="58" spans="1:35" x14ac:dyDescent="0.25">
      <c r="A58" s="13" t="s">
        <v>59</v>
      </c>
      <c r="B58" s="27">
        <f>(Трансформирование!B58-Трансформирование!$B$91)/Трансформирование!$B$92</f>
        <v>5.5169933328267945E-2</v>
      </c>
      <c r="C58" s="27">
        <f>(Трансформирование!C58-Трансформирование!$C$91)/Трансформирование!$C$92</f>
        <v>0.77934365077307632</v>
      </c>
      <c r="D58" s="27">
        <f>Трансформирование!D58</f>
        <v>2.0123844926512722</v>
      </c>
      <c r="E58" s="27">
        <f>Трансформирование!E58</f>
        <v>26.7</v>
      </c>
      <c r="F58" s="27">
        <f>Трансформирование!F58</f>
        <v>75.3</v>
      </c>
      <c r="G58" s="27">
        <f>Трансформирование!G58</f>
        <v>24.7</v>
      </c>
      <c r="H58" s="27">
        <f>(Трансформирование!H58-Трансформирование!$H$91)/Трансформирование!$H$92</f>
        <v>-0.43947116098905281</v>
      </c>
      <c r="I58" s="27">
        <f>(Трансформирование!I58-Трансформирование!$I$91)/Трансформирование!$I$92</f>
        <v>0.82465659784473755</v>
      </c>
      <c r="J58" s="27">
        <f>(Трансформирование!J58-Трансформирование!$J$91)/Трансформирование!$J$92</f>
        <v>5.3045992985999005E-2</v>
      </c>
      <c r="K58" s="27">
        <f>(Трансформирование!K58-Трансформирование!$K$91)/Трансформирование!$K$92</f>
        <v>0.72919516268381457</v>
      </c>
      <c r="L58" s="27">
        <f>(Трансформирование!L58-Трансформирование!$L$91)/Трансформирование!$L$92</f>
        <v>0.44821261278566565</v>
      </c>
      <c r="M58" s="27">
        <f>(Трансформирование!M58-Трансформирование!$M$91)/Трансформирование!$M$92</f>
        <v>0.67263400717614319</v>
      </c>
      <c r="N58" s="27">
        <f>Трансформирование!N58</f>
        <v>1.5451431251708252</v>
      </c>
      <c r="O58" s="27">
        <f>(Трансформирование!O58-Трансформирование!$O$91)/Трансформирование!$O$92</f>
        <v>3.2027583254562481E-2</v>
      </c>
      <c r="P58" s="27">
        <f>(Трансформирование!P58-Трансформирование!$P$91)/Трансформирование!$P$92</f>
        <v>0.123151861332137</v>
      </c>
      <c r="Q58" s="27">
        <f>(Трансформирование!Q58-Трансформирование!$Q$91)/Трансформирование!$Q$92</f>
        <v>-8.4908797373301856E-2</v>
      </c>
      <c r="R58" s="27">
        <f>(Трансформирование!R58-Трансформирование!$R$91)/Трансформирование!$R$92</f>
        <v>0.43431013264504204</v>
      </c>
      <c r="S58" s="27">
        <f>(Трансформирование!S58-Трансформирование!$S$91)/Трансформирование!$S$92</f>
        <v>-0.37407758805190211</v>
      </c>
      <c r="T58" s="27">
        <f>(Трансформирование!T58-Трансформирование!$T$91)/Трансформирование!$T$92</f>
        <v>-0.6853684747349138</v>
      </c>
      <c r="U58" s="27">
        <f>(Трансформирование!U58-Трансформирование!$U$91)/Трансформирование!$U$92</f>
        <v>-0.28778237224264003</v>
      </c>
      <c r="V58" s="27">
        <f>(Трансформирование!V58-Трансформирование!$V$91)/Трансформирование!$V$92</f>
        <v>-0.84666516304125217</v>
      </c>
      <c r="W58" s="27">
        <f>(Трансформирование!W58-Трансформирование!$W$91)/Трансформирование!$W$92</f>
        <v>-0.69318975203763267</v>
      </c>
      <c r="X58" s="27">
        <f>(Трансформирование!X58-Трансформирование!$X$91)/Трансформирование!$X$92</f>
        <v>-1.1919810371106407</v>
      </c>
      <c r="Y58" s="27">
        <f>(Трансформирование!Y58-Трансформирование!$Y$91)/Трансформирование!$Y$92</f>
        <v>-0.62891900697536962</v>
      </c>
      <c r="Z58" s="27">
        <f>(Трансформирование!Z58-Трансформирование!$Z$91)/Трансформирование!$Z$92</f>
        <v>-1.2080855202406156</v>
      </c>
      <c r="AA58" s="27">
        <f>(Трансформирование!AA58-Трансформирование!$AA$91)/Трансформирование!$AA$92</f>
        <v>-0.18777904942281104</v>
      </c>
      <c r="AB58" s="27">
        <f>(Трансформирование!AB58-Трансформирование!$AB$91)/Трансформирование!$AB$92</f>
        <v>-0.37721474596246535</v>
      </c>
      <c r="AC58" s="27">
        <f>(Трансформирование!AC58-Трансформирование!$AC$91)/Трансформирование!$AC$92</f>
        <v>7.2652397932284521E-2</v>
      </c>
      <c r="AD58" s="27">
        <f>(Трансформирование!AD58-Трансформирование!$AD$91)/Трансформирование!$AD$92</f>
        <v>0.58533821532032726</v>
      </c>
      <c r="AE58" s="27">
        <f>(Трансформирование!AE58-Трансформирование!$AE$91)/Трансформирование!$AE$92</f>
        <v>0.38239277501902463</v>
      </c>
      <c r="AF58" s="27">
        <f>(Трансформирование!AF58-Трансформирование!$AF$91)/Трансформирование!$AF$92</f>
        <v>-0.53920714547503601</v>
      </c>
      <c r="AG58" s="27">
        <f>(Трансформирование!AG58-Трансформирование!$AG$91)/Трансформирование!$AG$92</f>
        <v>-0.13161082959889714</v>
      </c>
      <c r="AH58" s="27">
        <f>(Трансформирование!AH58-Трансформирование!$AH$91)/Трансформирование!$AH$92</f>
        <v>-0.60972771956464267</v>
      </c>
      <c r="AI58" s="27">
        <f>(Трансформирование!AI58-Трансформирование!$AI$91)/Трансформирование!$AI$92</f>
        <v>-0.84080720780064144</v>
      </c>
    </row>
    <row r="59" spans="1:35" x14ac:dyDescent="0.25">
      <c r="A59" s="13" t="s">
        <v>60</v>
      </c>
      <c r="B59" s="27">
        <f>(Трансформирование!B59-Трансформирование!$B$91)/Трансформирование!$B$92</f>
        <v>-0.55302549774671639</v>
      </c>
      <c r="C59" s="27">
        <f>(Трансформирование!C59-Трансформирование!$C$91)/Трансформирование!$C$92</f>
        <v>-2.9673619132685587E-2</v>
      </c>
      <c r="D59" s="27">
        <f>Трансформирование!D59</f>
        <v>1.9968676489630899</v>
      </c>
      <c r="E59" s="27">
        <f>Трансформирование!E59</f>
        <v>27.5</v>
      </c>
      <c r="F59" s="27">
        <f>Трансформирование!F59</f>
        <v>74.7</v>
      </c>
      <c r="G59" s="27">
        <f>Трансформирование!G59</f>
        <v>25.3</v>
      </c>
      <c r="H59" s="27">
        <f>(Трансформирование!H59-Трансформирование!$H$91)/Трансформирование!$H$92</f>
        <v>1.8396381389044569</v>
      </c>
      <c r="I59" s="27">
        <f>(Трансформирование!I59-Трансформирование!$I$91)/Трансформирование!$I$92</f>
        <v>-4.4940846460056715E-2</v>
      </c>
      <c r="J59" s="27">
        <f>(Трансформирование!J59-Трансформирование!$J$91)/Трансформирование!$J$92</f>
        <v>0.27236557587881977</v>
      </c>
      <c r="K59" s="27">
        <f>(Трансформирование!K59-Трансформирование!$K$91)/Трансформирование!$K$92</f>
        <v>-0.17263891142395119</v>
      </c>
      <c r="L59" s="27">
        <f>(Трансформирование!L59-Трансформирование!$L$91)/Трансформирование!$L$92</f>
        <v>0.52962533185086624</v>
      </c>
      <c r="M59" s="27">
        <f>(Трансформирование!M59-Трансформирование!$M$91)/Трансформирование!$M$92</f>
        <v>0.76045853977569433</v>
      </c>
      <c r="N59" s="27">
        <f>Трансформирование!N59</f>
        <v>1.9060903506699229</v>
      </c>
      <c r="O59" s="27">
        <f>(Трансформирование!O59-Трансформирование!$O$91)/Трансформирование!$O$92</f>
        <v>-0.86670399026392175</v>
      </c>
      <c r="P59" s="27">
        <f>(Трансформирование!P59-Трансформирование!$P$91)/Трансформирование!$P$92</f>
        <v>0.52632613782258419</v>
      </c>
      <c r="Q59" s="27">
        <f>(Трансформирование!Q59-Трансформирование!$Q$91)/Трансформирование!$Q$92</f>
        <v>-0.54838917636198159</v>
      </c>
      <c r="R59" s="27">
        <f>(Трансформирование!R59-Трансформирование!$R$91)/Трансформирование!$R$92</f>
        <v>-0.24857639219692071</v>
      </c>
      <c r="S59" s="27">
        <f>(Трансформирование!S59-Трансформирование!$S$91)/Трансформирование!$S$92</f>
        <v>-0.49440291557602117</v>
      </c>
      <c r="T59" s="27">
        <f>(Трансформирование!T59-Трансформирование!$T$91)/Трансформирование!$T$92</f>
        <v>-0.43830217063014326</v>
      </c>
      <c r="U59" s="27">
        <f>(Трансформирование!U59-Трансформирование!$U$91)/Трансформирование!$U$92</f>
        <v>-1.2311708040493212</v>
      </c>
      <c r="V59" s="27">
        <f>(Трансформирование!V59-Трансформирование!$V$91)/Трансформирование!$V$92</f>
        <v>-0.13202922182801829</v>
      </c>
      <c r="W59" s="27">
        <f>(Трансформирование!W59-Трансформирование!$W$91)/Трансформирование!$W$92</f>
        <v>-0.40924964685799042</v>
      </c>
      <c r="X59" s="27">
        <f>(Трансформирование!X59-Трансформирование!$X$91)/Трансформирование!$X$92</f>
        <v>-0.34495339012882498</v>
      </c>
      <c r="Y59" s="27">
        <f>(Трансформирование!Y59-Трансформирование!$Y$91)/Трансформирование!$Y$92</f>
        <v>-0.91451419861366667</v>
      </c>
      <c r="Z59" s="27">
        <f>(Трансформирование!Z59-Трансформирование!$Z$91)/Трансформирование!$Z$92</f>
        <v>-0.31449032475194016</v>
      </c>
      <c r="AA59" s="27">
        <f>(Трансформирование!AA59-Трансформирование!$AA$91)/Трансформирование!$AA$92</f>
        <v>-0.18777904942281104</v>
      </c>
      <c r="AB59" s="27">
        <f>(Трансформирование!AB59-Трансформирование!$AB$91)/Трансформирование!$AB$92</f>
        <v>-7.2858707242722462E-2</v>
      </c>
      <c r="AC59" s="27">
        <f>(Трансформирование!AC59-Трансформирование!$AC$91)/Трансформирование!$AC$92</f>
        <v>-0.2822368748929</v>
      </c>
      <c r="AD59" s="27">
        <f>(Трансформирование!AD59-Трансформирование!$AD$91)/Трансформирование!$AD$92</f>
        <v>-0.24831610709823088</v>
      </c>
      <c r="AE59" s="27">
        <f>(Трансформирование!AE59-Трансформирование!$AE$91)/Трансформирование!$AE$92</f>
        <v>-0.10873912332715792</v>
      </c>
      <c r="AF59" s="27">
        <f>(Трансформирование!AF59-Трансформирование!$AF$91)/Трансформирование!$AF$92</f>
        <v>0.27500063150919168</v>
      </c>
      <c r="AG59" s="27">
        <f>(Трансформирование!AG59-Трансформирование!$AG$91)/Трансформирование!$AG$92</f>
        <v>-0.30575344616377292</v>
      </c>
      <c r="AH59" s="27">
        <f>(Трансформирование!AH59-Трансформирование!$AH$91)/Трансформирование!$AH$92</f>
        <v>-5.4379705693932238E-2</v>
      </c>
      <c r="AI59" s="27">
        <f>(Трансформирование!AI59-Трансформирование!$AI$91)/Трансформирование!$AI$92</f>
        <v>-0.64824425405160513</v>
      </c>
    </row>
    <row r="60" spans="1:35" x14ac:dyDescent="0.25">
      <c r="A60" s="13" t="s">
        <v>61</v>
      </c>
      <c r="B60" s="27">
        <f>(Трансформирование!B60-Трансформирование!$B$91)/Трансформирование!$B$92</f>
        <v>-0.17339328765625792</v>
      </c>
      <c r="C60" s="27">
        <f>(Трансформирование!C60-Трансформирование!$C$91)/Трансформирование!$C$92</f>
        <v>-0.42187608294904977</v>
      </c>
      <c r="D60" s="27">
        <f>Трансформирование!D60</f>
        <v>2.087797629929844</v>
      </c>
      <c r="E60" s="27">
        <f>Трансформирование!E60</f>
        <v>27.9</v>
      </c>
      <c r="F60" s="27">
        <f>Трансформирование!F60</f>
        <v>61.8</v>
      </c>
      <c r="G60" s="27">
        <f>Трансформирование!G60</f>
        <v>38.200000000000003</v>
      </c>
      <c r="H60" s="27">
        <f>(Трансформирование!H60-Трансформирование!$H$91)/Трансформирование!$H$92</f>
        <v>-0.65053271702468374</v>
      </c>
      <c r="I60" s="27">
        <f>(Трансформирование!I60-Трансформирование!$I$91)/Трансформирование!$I$92</f>
        <v>-0.46800611231394118</v>
      </c>
      <c r="J60" s="27">
        <f>(Трансформирование!J60-Трансформирование!$J$91)/Трансформирование!$J$92</f>
        <v>-0.16817465015094338</v>
      </c>
      <c r="K60" s="27">
        <f>(Трансформирование!K60-Трансформирование!$K$91)/Трансформирование!$K$92</f>
        <v>-0.43589839544964887</v>
      </c>
      <c r="L60" s="27">
        <f>(Трансформирование!L60-Трансформирование!$L$91)/Трансформирование!$L$92</f>
        <v>-0.52993258870483562</v>
      </c>
      <c r="M60" s="27">
        <f>(Трансформирование!M60-Трансформирование!$M$91)/Трансформирование!$M$92</f>
        <v>-0.21908371067635207</v>
      </c>
      <c r="N60" s="27">
        <f>Трансформирование!N60</f>
        <v>1.3774493079968597</v>
      </c>
      <c r="O60" s="27">
        <f>(Трансформирование!O60-Трансформирование!$O$91)/Трансформирование!$O$92</f>
        <v>-0.56732978749398344</v>
      </c>
      <c r="P60" s="27">
        <f>(Трансформирование!P60-Трансформирование!$P$91)/Трансформирование!$P$92</f>
        <v>-0.31764514318748749</v>
      </c>
      <c r="Q60" s="27">
        <f>(Трансформирование!Q60-Трансформирование!$Q$91)/Трансформирование!$Q$92</f>
        <v>-0.27376204789446856</v>
      </c>
      <c r="R60" s="27">
        <f>(Трансформирование!R60-Трансформирование!$R$91)/Трансформирование!$R$92</f>
        <v>-0.17531321564455182</v>
      </c>
      <c r="S60" s="27">
        <f>(Трансформирование!S60-Трансформирование!$S$91)/Трансформирование!$S$92</f>
        <v>-0.58381774227040595</v>
      </c>
      <c r="T60" s="27">
        <f>(Трансформирование!T60-Трансформирование!$T$91)/Трансформирование!$T$92</f>
        <v>-0.92774678529694687</v>
      </c>
      <c r="U60" s="27">
        <f>(Трансформирование!U60-Трансформирование!$U$91)/Трансформирование!$U$92</f>
        <v>-0.78675112222670873</v>
      </c>
      <c r="V60" s="27">
        <f>(Трансформирование!V60-Трансформирование!$V$91)/Трансформирование!$V$92</f>
        <v>0.13229556732037473</v>
      </c>
      <c r="W60" s="27">
        <f>(Трансформирование!W60-Трансформирование!$W$91)/Трансформирование!$W$92</f>
        <v>-1.138720403328815</v>
      </c>
      <c r="X60" s="27">
        <f>(Трансформирование!X60-Трансформирование!$X$91)/Трансформирование!$X$92</f>
        <v>-0.68997808536841632</v>
      </c>
      <c r="Y60" s="27">
        <f>(Трансформирование!Y60-Трансформирование!$Y$91)/Трансформирование!$Y$92</f>
        <v>-0.62930055356918146</v>
      </c>
      <c r="Z60" s="27">
        <f>(Трансформирование!Z60-Трансформирование!$Z$91)/Трансформирование!$Z$92</f>
        <v>-0.77882287187517729</v>
      </c>
      <c r="AA60" s="27">
        <f>(Трансформирование!AA60-Трансформирование!$AA$91)/Трансформирование!$AA$92</f>
        <v>-0.18777904942281104</v>
      </c>
      <c r="AB60" s="27">
        <f>(Трансформирование!AB60-Трансформирование!$AB$91)/Трансформирование!$AB$92</f>
        <v>-0.3842654752338231</v>
      </c>
      <c r="AC60" s="27">
        <f>(Трансформирование!AC60-Трансформирование!$AC$91)/Трансформирование!$AC$92</f>
        <v>-0.58079989457450243</v>
      </c>
      <c r="AD60" s="27">
        <f>(Трансформирование!AD60-Трансформирование!$AD$91)/Трансформирование!$AD$92</f>
        <v>-0.11137933330862082</v>
      </c>
      <c r="AE60" s="27">
        <f>(Трансформирование!AE60-Трансформирование!$AE$91)/Трансформирование!$AE$92</f>
        <v>-0.38972402886759194</v>
      </c>
      <c r="AF60" s="27">
        <f>(Трансформирование!AF60-Трансформирование!$AF$91)/Трансформирование!$AF$92</f>
        <v>-0.39897522136441554</v>
      </c>
      <c r="AG60" s="27">
        <f>(Трансформирование!AG60-Трансформирование!$AG$91)/Трансформирование!$AG$92</f>
        <v>5.1720590589933564E-2</v>
      </c>
      <c r="AH60" s="27">
        <f>(Трансформирование!AH60-Трансформирование!$AH$91)/Трансформирование!$AH$92</f>
        <v>-5.1628035874544849E-2</v>
      </c>
      <c r="AI60" s="27">
        <f>(Трансформирование!AI60-Трансформирование!$AI$91)/Трансформирование!$AI$92</f>
        <v>1.5480142995184853</v>
      </c>
    </row>
    <row r="61" spans="1:35" x14ac:dyDescent="0.25">
      <c r="A61" s="13" t="s">
        <v>62</v>
      </c>
      <c r="B61" s="27">
        <f>(Трансформирование!B61-Трансформирование!$B$91)/Трансформирование!$B$92</f>
        <v>0.54184693493512426</v>
      </c>
      <c r="C61" s="27">
        <f>(Трансформирование!C61-Трансформирование!$C$91)/Трансформирование!$C$92</f>
        <v>1.5463571426975089</v>
      </c>
      <c r="D61" s="27">
        <f>Трансформирование!D61</f>
        <v>2.0767213897317967</v>
      </c>
      <c r="E61" s="27">
        <f>Трансформирование!E61</f>
        <v>25.1</v>
      </c>
      <c r="F61" s="27">
        <f>Трансформирование!F61</f>
        <v>84.5</v>
      </c>
      <c r="G61" s="27">
        <f>Трансформирование!G61</f>
        <v>15.5</v>
      </c>
      <c r="H61" s="27">
        <f>(Трансформирование!H61-Трансформирование!$H$91)/Трансформирование!$H$92</f>
        <v>-0.31397760438759936</v>
      </c>
      <c r="I61" s="27">
        <f>(Трансформирование!I61-Трансформирование!$I$91)/Трансформирование!$I$92</f>
        <v>1.0688531717455163</v>
      </c>
      <c r="J61" s="27">
        <f>(Трансформирование!J61-Трансформирование!$J$91)/Трансформирование!$J$92</f>
        <v>-0.21710335456600346</v>
      </c>
      <c r="K61" s="27">
        <f>(Трансформирование!K61-Трансформирование!$K$91)/Трансформирование!$K$92</f>
        <v>1.356150790238245</v>
      </c>
      <c r="L61" s="27">
        <f>(Трансформирование!L61-Трансформирование!$L$91)/Трансформирование!$L$92</f>
        <v>1.1221972648502354</v>
      </c>
      <c r="M61" s="27">
        <f>(Трансформирование!M61-Трансформирование!$M$91)/Трансформирование!$M$92</f>
        <v>1.3834591618943906</v>
      </c>
      <c r="N61" s="27">
        <f>Трансформирование!N61</f>
        <v>1.6437308834542408</v>
      </c>
      <c r="O61" s="27">
        <f>(Трансформирование!O61-Трансформирование!$O$91)/Трансформирование!$O$92</f>
        <v>3.7217380955893359E-2</v>
      </c>
      <c r="P61" s="27">
        <f>(Трансформирование!P61-Трансформирование!$P$91)/Трансформирование!$P$92</f>
        <v>-0.64313712488920005</v>
      </c>
      <c r="Q61" s="27">
        <f>(Трансформирование!Q61-Трансформирование!$Q$91)/Трансформирование!$Q$92</f>
        <v>0.80704532245697524</v>
      </c>
      <c r="R61" s="27">
        <f>(Трансформирование!R61-Трансформирование!$R$91)/Трансформирование!$R$92</f>
        <v>0.40272429898966611</v>
      </c>
      <c r="S61" s="27">
        <f>(Трансформирование!S61-Трансформирование!$S$91)/Трансформирование!$S$92</f>
        <v>0.1759592809525059</v>
      </c>
      <c r="T61" s="27">
        <f>(Трансформирование!T61-Трансформирование!$T$91)/Трансформирование!$T$92</f>
        <v>0.46320223219891443</v>
      </c>
      <c r="U61" s="27">
        <f>(Трансформирование!U61-Трансформирование!$U$91)/Трансформирование!$U$92</f>
        <v>0.71032701231157847</v>
      </c>
      <c r="V61" s="27">
        <f>(Трансформирование!V61-Трансформирование!$V$91)/Трансформирование!$V$92</f>
        <v>0.98161801861380993</v>
      </c>
      <c r="W61" s="27">
        <f>(Трансформирование!W61-Трансформирование!$W$91)/Трансформирование!$W$92</f>
        <v>0.88019913773538783</v>
      </c>
      <c r="X61" s="27">
        <f>(Трансформирование!X61-Трансформирование!$X$91)/Трансформирование!$X$92</f>
        <v>0.15488948185041698</v>
      </c>
      <c r="Y61" s="27">
        <f>(Трансформирование!Y61-Трансформирование!$Y$91)/Трансформирование!$Y$92</f>
        <v>0.27675952076771143</v>
      </c>
      <c r="Z61" s="27">
        <f>(Трансформирование!Z61-Трансформирование!$Z$91)/Трансформирование!$Z$92</f>
        <v>0.68636041625259447</v>
      </c>
      <c r="AA61" s="27">
        <f>(Трансформирование!AA61-Трансформирование!$AA$91)/Трансформирование!$AA$92</f>
        <v>-0.18777904942281104</v>
      </c>
      <c r="AB61" s="27">
        <f>(Трансформирование!AB61-Трансформирование!$AB$91)/Трансформирование!$AB$92</f>
        <v>1.1232449388308208</v>
      </c>
      <c r="AC61" s="27">
        <f>(Трансформирование!AC61-Трансформирование!$AC$91)/Трансформирование!$AC$92</f>
        <v>1.162935546436153</v>
      </c>
      <c r="AD61" s="27">
        <f>(Трансформирование!AD61-Трансформирование!$AD$91)/Трансформирование!$AD$92</f>
        <v>1.361119577498547</v>
      </c>
      <c r="AE61" s="27">
        <f>(Трансформирование!AE61-Трансформирование!$AE$91)/Трансформирование!$AE$92</f>
        <v>0.8366299387449242</v>
      </c>
      <c r="AF61" s="27">
        <f>(Трансформирование!AF61-Трансформирование!$AF$91)/Трансформирование!$AF$92</f>
        <v>-0.13254076983891208</v>
      </c>
      <c r="AG61" s="27">
        <f>(Трансформирование!AG61-Трансформирование!$AG$91)/Трансформирование!$AG$92</f>
        <v>0.44200773024541246</v>
      </c>
      <c r="AH61" s="27">
        <f>(Трансформирование!AH61-Трансформирование!$AH$91)/Трансформирование!$AH$92</f>
        <v>1.7124700094591878</v>
      </c>
      <c r="AI61" s="27">
        <f>(Трансформирование!AI61-Трансформирование!$AI$91)/Трансформирование!$AI$92</f>
        <v>-1.8511351250702402E-2</v>
      </c>
    </row>
    <row r="62" spans="1:35" x14ac:dyDescent="0.25">
      <c r="A62" s="13" t="s">
        <v>141</v>
      </c>
      <c r="B62" s="27">
        <f>(Трансформирование!B62-Трансформирование!$B$91)/Трансформирование!$B$92</f>
        <v>0.38903088151001453</v>
      </c>
      <c r="C62" s="27">
        <f>(Трансформирование!C62-Трансформирование!$C$91)/Трансформирование!$C$92</f>
        <v>0.13155324297467527</v>
      </c>
      <c r="D62" s="27">
        <f>Трансформирование!D62</f>
        <v>2.133008501256132</v>
      </c>
      <c r="E62" s="27">
        <f>Трансформирование!E62</f>
        <v>21</v>
      </c>
      <c r="F62" s="27">
        <f>Трансформирование!F62</f>
        <v>65.3</v>
      </c>
      <c r="G62" s="27">
        <f>Трансформирование!G62</f>
        <v>34.700000000000003</v>
      </c>
      <c r="H62" s="27">
        <f>(Трансформирование!H62-Трансформирование!$H$91)/Трансформирование!$H$92</f>
        <v>1.1269333378734032</v>
      </c>
      <c r="I62" s="27">
        <f>(Трансформирование!I62-Трансформирование!$I$91)/Трансформирование!$I$92</f>
        <v>0.73118990839253939</v>
      </c>
      <c r="J62" s="27">
        <f>(Трансформирование!J62-Трансформирование!$J$91)/Трансформирование!$J$92</f>
        <v>-0.46691732148560366</v>
      </c>
      <c r="K62" s="27">
        <f>(Трансформирование!K62-Трансформирование!$K$91)/Трансформирование!$K$92</f>
        <v>6.3386605813112742E-2</v>
      </c>
      <c r="L62" s="27">
        <f>(Трансформирование!L62-Трансформирование!$L$91)/Трансформирование!$L$92</f>
        <v>0.15378511033708925</v>
      </c>
      <c r="M62" s="27">
        <f>(Трансформирование!M62-Трансформирование!$M$91)/Трансформирование!$M$92</f>
        <v>0.56895685699893928</v>
      </c>
      <c r="N62" s="27">
        <f>Трансформирование!N62</f>
        <v>1.3160740129524926</v>
      </c>
      <c r="O62" s="27">
        <f>(Трансформирование!O62-Трансформирование!$O$91)/Трансформирование!$O$92</f>
        <v>0.10891983021112192</v>
      </c>
      <c r="P62" s="27">
        <f>(Трансформирование!P62-Трансформирование!$P$91)/Трансформирование!$P$92</f>
        <v>1.4397653876530077</v>
      </c>
      <c r="Q62" s="27">
        <f>(Трансформирование!Q62-Трансформирование!$Q$91)/Трансформирование!$Q$92</f>
        <v>1.5222122628645967</v>
      </c>
      <c r="R62" s="27">
        <f>(Трансформирование!R62-Трансформирование!$R$91)/Трансформирование!$R$92</f>
        <v>1.200903978024261</v>
      </c>
      <c r="S62" s="27">
        <f>(Трансформирование!S62-Трансформирование!$S$91)/Трансформирование!$S$92</f>
        <v>0.38233127768332481</v>
      </c>
      <c r="T62" s="27">
        <f>(Трансформирование!T62-Трансформирование!$T$91)/Трансформирование!$T$92</f>
        <v>1.4299100889180534</v>
      </c>
      <c r="U62" s="27">
        <f>(Трансформирование!U62-Трансформирование!$U$91)/Трансформирование!$U$92</f>
        <v>1.0548462002805445</v>
      </c>
      <c r="V62" s="27">
        <f>(Трансформирование!V62-Трансформирование!$V$91)/Трансформирование!$V$92</f>
        <v>1.0842905713229369</v>
      </c>
      <c r="W62" s="27">
        <f>(Трансформирование!W62-Трансформирование!$W$91)/Трансформирование!$W$92</f>
        <v>2.9486252519816651</v>
      </c>
      <c r="X62" s="27">
        <f>(Трансформирование!X62-Трансформирование!$X$91)/Трансформирование!$X$92</f>
        <v>1.3222347562803003</v>
      </c>
      <c r="Y62" s="27">
        <f>(Трансформирование!Y62-Трансформирование!$Y$91)/Трансформирование!$Y$92</f>
        <v>-7.8625796073068577E-2</v>
      </c>
      <c r="Z62" s="27">
        <f>(Трансформирование!Z62-Трансформирование!$Z$91)/Трансформирование!$Z$92</f>
        <v>-0.98692714920841518</v>
      </c>
      <c r="AA62" s="27">
        <f>(Трансформирование!AA62-Трансформирование!$AA$91)/Трансформирование!$AA$92</f>
        <v>-0.18777904942281104</v>
      </c>
      <c r="AB62" s="27">
        <f>(Трансформирование!AB62-Трансформирование!$AB$91)/Трансформирование!$AB$92</f>
        <v>-2.2403140436394193</v>
      </c>
      <c r="AC62" s="27">
        <f>(Трансформирование!AC62-Трансформирование!$AC$91)/Трансформирование!$AC$92</f>
        <v>0.43469229415552113</v>
      </c>
      <c r="AD62" s="27">
        <f>(Трансформирование!AD62-Трансформирование!$AD$91)/Трансформирование!$AD$92</f>
        <v>0.20047835731984825</v>
      </c>
      <c r="AE62" s="27">
        <f>(Трансформирование!AE62-Трансформирование!$AE$91)/Трансформирование!$AE$92</f>
        <v>0.39790874664724563</v>
      </c>
      <c r="AF62" s="27">
        <f>(Трансформирование!AF62-Трансформирование!$AF$91)/Трансформирование!$AF$92</f>
        <v>-0.1244681511896636</v>
      </c>
      <c r="AG62" s="27">
        <f>(Трансформирование!AG62-Трансформирование!$AG$91)/Трансформирование!$AG$92</f>
        <v>0.81648164345929675</v>
      </c>
      <c r="AH62" s="27">
        <f>(Трансформирование!AH62-Трансформирование!$AH$91)/Трансформирование!$AH$92</f>
        <v>0.57020765227127101</v>
      </c>
      <c r="AI62" s="27">
        <f>(Трансформирование!AI62-Трансформирование!$AI$91)/Трансформирование!$AI$92</f>
        <v>0.81245851222486887</v>
      </c>
    </row>
    <row r="63" spans="1:35" ht="22.5" x14ac:dyDescent="0.25">
      <c r="A63" s="13" t="s">
        <v>154</v>
      </c>
      <c r="B63" s="27">
        <f>(Трансформирование!B63-Трансформирование!$B$91)/Трансформирование!$B$92</f>
        <v>1.4734586173629316</v>
      </c>
      <c r="C63" s="27">
        <f>(Трансформирование!C63-Трансформирование!$C$91)/Трансформирование!$C$92</f>
        <v>0.25955894769010524</v>
      </c>
      <c r="D63" s="27">
        <f>Трансформирование!D63</f>
        <v>2.1851623634241299</v>
      </c>
      <c r="E63" s="27">
        <f>Трансформирование!E63</f>
        <v>14</v>
      </c>
      <c r="F63" s="27">
        <f>Трансформирование!F63</f>
        <v>92.2</v>
      </c>
      <c r="G63" s="27">
        <f>Трансформирование!G63</f>
        <v>7.8</v>
      </c>
      <c r="H63" s="27">
        <f>(Трансформирование!H63-Трансформирование!$H$91)/Трансформирование!$H$92</f>
        <v>-0.65053271702468374</v>
      </c>
      <c r="I63" s="27">
        <f>(Трансформирование!I63-Трансформирование!$I$91)/Трансформирование!$I$92</f>
        <v>-1.2141769796510906E-2</v>
      </c>
      <c r="J63" s="27">
        <f>(Трансформирование!J63-Трансформирование!$J$91)/Трансформирование!$J$92</f>
        <v>-1.4757782454248574</v>
      </c>
      <c r="K63" s="27">
        <f>(Трансформирование!K63-Трансформирование!$K$91)/Трансформирование!$K$92</f>
        <v>0.54602102015845611</v>
      </c>
      <c r="L63" s="27">
        <f>(Трансформирование!L63-Трансформирование!$L$91)/Трансформирование!$L$92</f>
        <v>-0.56581494025883372</v>
      </c>
      <c r="M63" s="27">
        <f>(Трансформирование!M63-Трансформирование!$M$91)/Трансформирование!$M$92</f>
        <v>-0.41884851190715983</v>
      </c>
      <c r="N63" s="27">
        <f>Трансформирование!N63</f>
        <v>0.74008280449228525</v>
      </c>
      <c r="O63" s="27">
        <f>(Трансформирование!O63-Трансформирование!$O$91)/Трансформирование!$O$92</f>
        <v>1.0168510581692813</v>
      </c>
      <c r="P63" s="27">
        <f>(Трансформирование!P63-Трансформирование!$P$91)/Трансформирование!$P$92</f>
        <v>1.42973390189411</v>
      </c>
      <c r="Q63" s="27">
        <f>(Трансформирование!Q63-Трансформирование!$Q$91)/Трансформирование!$Q$92</f>
        <v>1.4112370355140693</v>
      </c>
      <c r="R63" s="27">
        <f>(Трансформирование!R63-Трансформирование!$R$91)/Трансформирование!$R$92</f>
        <v>1.8494160508522364</v>
      </c>
      <c r="S63" s="27">
        <f>(Трансформирование!S63-Трансформирование!$S$91)/Трансформирование!$S$92</f>
        <v>1.0065102219670958</v>
      </c>
      <c r="T63" s="27">
        <f>(Трансформирование!T63-Трансформирование!$T$91)/Трансформирование!$T$92</f>
        <v>0.86111965835789728</v>
      </c>
      <c r="U63" s="27">
        <f>(Трансформирование!U63-Трансформирование!$U$91)/Трансформирование!$U$92</f>
        <v>2.160431125088099</v>
      </c>
      <c r="V63" s="27">
        <f>(Трансформирование!V63-Трансформирование!$V$91)/Трансформирование!$V$92</f>
        <v>2.0117832572483021</v>
      </c>
      <c r="W63" s="27">
        <f>(Трансформирование!W63-Трансформирование!$W$91)/Трансформирование!$W$92</f>
        <v>2.5229668447630398</v>
      </c>
      <c r="X63" s="27">
        <f>(Трансформирование!X63-Трансформирование!$X$91)/Трансформирование!$X$92</f>
        <v>2.1447260445685834</v>
      </c>
      <c r="Y63" s="27">
        <f>(Трансформирование!Y63-Трансформирование!$Y$91)/Трансформирование!$Y$92</f>
        <v>1.9537502006469063</v>
      </c>
      <c r="Z63" s="27">
        <f>(Трансформирование!Z63-Трансформирование!$Z$91)/Трансформирование!$Z$92</f>
        <v>2.1827134388022169</v>
      </c>
      <c r="AA63" s="27">
        <f>(Трансформирование!AA63-Трансформирование!$AA$91)/Трансформирование!$AA$92</f>
        <v>-0.18777904942281104</v>
      </c>
      <c r="AB63" s="27">
        <f>(Трансформирование!AB63-Трансформирование!$AB$91)/Трансформирование!$AB$92</f>
        <v>0.17843433695951894</v>
      </c>
      <c r="AC63" s="27">
        <f>(Трансформирование!AC63-Трансформирование!$AC$91)/Трансформирование!$AC$92</f>
        <v>1.6961951500533017</v>
      </c>
      <c r="AD63" s="27">
        <f>(Трансформирование!AD63-Трансформирование!$AD$91)/Трансформирование!$AD$92</f>
        <v>0.96701958390590825</v>
      </c>
      <c r="AE63" s="27">
        <f>(Трансформирование!AE63-Трансформирование!$AE$91)/Трансформирование!$AE$92</f>
        <v>-0.31223862161974075</v>
      </c>
      <c r="AF63" s="27">
        <f>(Трансформирование!AF63-Трансформирование!$AF$91)/Трансформирование!$AF$92</f>
        <v>-0.62563310012012985</v>
      </c>
      <c r="AG63" s="27">
        <f>(Трансформирование!AG63-Трансформирование!$AG$91)/Трансформирование!$AG$92</f>
        <v>-0.37718026728391874</v>
      </c>
      <c r="AH63" s="27">
        <f>(Трансформирование!AH63-Трансформирование!$AH$91)/Трансформирование!$AH$92</f>
        <v>0.21318847207360644</v>
      </c>
      <c r="AI63" s="27">
        <f>(Трансформирование!AI63-Трансформирование!$AI$91)/Трансформирование!$AI$92</f>
        <v>-0.36547162827599311</v>
      </c>
    </row>
    <row r="64" spans="1:35" ht="22.5" x14ac:dyDescent="0.25">
      <c r="A64" s="13" t="s">
        <v>63</v>
      </c>
      <c r="B64" s="27">
        <f>(Трансформирование!B64-Трансформирование!$B$91)/Трансформирование!$B$92</f>
        <v>1.869871467692289</v>
      </c>
      <c r="C64" s="27">
        <f>(Трансформирование!C64-Трансформирование!$C$91)/Трансформирование!$C$92</f>
        <v>-0.86831752598057987</v>
      </c>
      <c r="D64" s="27">
        <f>Трансформирование!D64</f>
        <v>2.2087381843623266</v>
      </c>
      <c r="E64" s="27">
        <f>Трансформирование!E64</f>
        <v>10</v>
      </c>
      <c r="F64" s="27">
        <f>Трансформирование!F64</f>
        <v>83.7</v>
      </c>
      <c r="G64" s="27">
        <f>Трансформирование!G64</f>
        <v>16.3</v>
      </c>
      <c r="H64" s="27">
        <f>(Трансформирование!H64-Трансформирование!$H$91)/Трансформирование!$H$92</f>
        <v>-1.4155392264840214</v>
      </c>
      <c r="I64" s="27">
        <f>(Трансформирование!I64-Трансформирование!$I$91)/Трансформирование!$I$92</f>
        <v>-1.1000289507151433</v>
      </c>
      <c r="J64" s="27">
        <f>(Трансформирование!J64-Трансформирование!$J$91)/Трансформирование!$J$92</f>
        <v>-1.8877332644061873</v>
      </c>
      <c r="K64" s="27">
        <f>(Трансформирование!K64-Трансформирование!$K$91)/Трансформирование!$K$92</f>
        <v>-0.55352688009155193</v>
      </c>
      <c r="L64" s="27">
        <f>(Трансформирование!L64-Трансформирование!$L$91)/Трансформирование!$L$92</f>
        <v>-0.91052999169202864</v>
      </c>
      <c r="M64" s="27">
        <f>(Трансформирование!M64-Трансформирование!$M$91)/Трансформирование!$M$92</f>
        <v>-0.56515689730995589</v>
      </c>
      <c r="N64" s="27">
        <f>Трансформирование!N64</f>
        <v>0.66874030497642201</v>
      </c>
      <c r="O64" s="27">
        <f>(Трансформирование!O64-Трансформирование!$O$91)/Трансформирование!$O$92</f>
        <v>-0.56926129283848326</v>
      </c>
      <c r="P64" s="27">
        <f>(Трансформирование!P64-Трансформирование!$P$91)/Трансформирование!$P$92</f>
        <v>1.8076326489895633</v>
      </c>
      <c r="Q64" s="27">
        <f>(Трансформирование!Q64-Трансформирование!$Q$91)/Трансформирование!$Q$92</f>
        <v>2.2376010053879516</v>
      </c>
      <c r="R64" s="27">
        <f>(Трансформирование!R64-Трансформирование!$R$91)/Трансформирование!$R$92</f>
        <v>0.99639010581200405</v>
      </c>
      <c r="S64" s="27">
        <f>(Трансформирование!S64-Трансформирование!$S$91)/Трансформирование!$S$92</f>
        <v>2.3746883024873555</v>
      </c>
      <c r="T64" s="27">
        <f>(Трансформирование!T64-Трансформирование!$T$91)/Трансформирование!$T$92</f>
        <v>6.006968402359079</v>
      </c>
      <c r="U64" s="27">
        <f>(Трансформирование!U64-Трансформирование!$U$91)/Трансформирование!$U$92</f>
        <v>3.0261443138025759</v>
      </c>
      <c r="V64" s="27">
        <f>(Трансформирование!V64-Трансформирование!$V$91)/Трансформирование!$V$92</f>
        <v>2.3603699559626197</v>
      </c>
      <c r="W64" s="27">
        <f>(Трансформирование!W64-Трансформирование!$W$91)/Трансформирование!$W$92</f>
        <v>3.7261021381046673</v>
      </c>
      <c r="X64" s="27">
        <f>(Трансформирование!X64-Трансформирование!$X$91)/Трансформирование!$X$92</f>
        <v>2.383874690869038</v>
      </c>
      <c r="Y64" s="27">
        <f>(Трансформирование!Y64-Трансформирование!$Y$91)/Трансформирование!$Y$92</f>
        <v>3.1768370010376747</v>
      </c>
      <c r="Z64" s="27">
        <f>(Трансформирование!Z64-Трансформирование!$Z$91)/Трансформирование!$Z$92</f>
        <v>2.6513511352676078</v>
      </c>
      <c r="AA64" s="27">
        <f>(Трансформирование!AA64-Трансформирование!$AA$91)/Трансформирование!$AA$92</f>
        <v>-0.18777904942281104</v>
      </c>
      <c r="AB64" s="27">
        <f>(Трансформирование!AB64-Трансформирование!$AB$91)/Трансформирование!$AB$92</f>
        <v>-0.21760189174483749</v>
      </c>
      <c r="AC64" s="27">
        <f>(Трансформирование!AC64-Трансформирование!$AC$91)/Трансформирование!$AC$92</f>
        <v>-7.3245856384811889E-2</v>
      </c>
      <c r="AD64" s="27">
        <f>(Трансформирование!AD64-Трансформирование!$AD$91)/Трансформирование!$AD$92</f>
        <v>-0.95666955476958482</v>
      </c>
      <c r="AE64" s="27">
        <f>(Трансформирование!AE64-Трансформирование!$AE$91)/Трансформирование!$AE$92</f>
        <v>-3.3336662673993001</v>
      </c>
      <c r="AF64" s="27">
        <f>(Трансформирование!AF64-Трансформирование!$AF$91)/Трансформирование!$AF$92</f>
        <v>-0.30009750083772008</v>
      </c>
      <c r="AG64" s="27">
        <f>(Трансформирование!AG64-Трансформирование!$AG$91)/Трансформирование!$AG$92</f>
        <v>-0.15822858265638423</v>
      </c>
      <c r="AH64" s="27">
        <f>(Трансформирование!AH64-Трансформирование!$AH$91)/Трансформирование!$AH$92</f>
        <v>-7.2556942995347581E-3</v>
      </c>
      <c r="AI64" s="27">
        <f>(Трансформирование!AI64-Трансформирование!$AI$91)/Трансформирование!$AI$92</f>
        <v>0.18966481496447204</v>
      </c>
    </row>
    <row r="65" spans="1:35" x14ac:dyDescent="0.25">
      <c r="A65" s="13" t="s">
        <v>64</v>
      </c>
      <c r="B65" s="27">
        <f>(Трансформирование!B65-Трансформирование!$B$91)/Трансформирование!$B$92</f>
        <v>-3.5414775009422174E-2</v>
      </c>
      <c r="C65" s="27">
        <f>(Трансформирование!C65-Трансформирование!$C$91)/Трансформирование!$C$92</f>
        <v>1.2395314064340797</v>
      </c>
      <c r="D65" s="27">
        <f>Трансформирование!D65</f>
        <v>2.082281603850872</v>
      </c>
      <c r="E65" s="27">
        <f>Трансформирование!E65</f>
        <v>24.9</v>
      </c>
      <c r="F65" s="27">
        <f>Трансформирование!F65</f>
        <v>82.6</v>
      </c>
      <c r="G65" s="27">
        <f>Трансформирование!G65</f>
        <v>17.399999999999999</v>
      </c>
      <c r="H65" s="27">
        <f>(Трансформирование!H65-Трансформирование!$H$91)/Трансформирование!$H$92</f>
        <v>0.63128146775453087</v>
      </c>
      <c r="I65" s="27">
        <f>(Трансформирование!I65-Трансформирование!$I$91)/Трансформирование!$I$92</f>
        <v>1.0180277334231591</v>
      </c>
      <c r="J65" s="27">
        <f>(Трансформирование!J65-Трансформирование!$J$91)/Трансформирование!$J$92</f>
        <v>0.11832119475038246</v>
      </c>
      <c r="K65" s="27">
        <f>(Трансформирование!K65-Трансформирование!$K$91)/Трансформирование!$K$92</f>
        <v>1.180783470842294</v>
      </c>
      <c r="L65" s="27">
        <f>(Трансформирование!L65-Трансформирование!$L$91)/Трансформирование!$L$92</f>
        <v>0.81973117870077883</v>
      </c>
      <c r="M65" s="27">
        <f>(Трансформирование!M65-Трансформирование!$M$91)/Трансформирование!$M$92</f>
        <v>1.2256214522446744</v>
      </c>
      <c r="N65" s="27">
        <f>Трансформирование!N65</f>
        <v>1.5100830606950983</v>
      </c>
      <c r="O65" s="27">
        <f>(Трансформирование!O65-Трансформирование!$O$91)/Трансформирование!$O$92</f>
        <v>0.24303137656200349</v>
      </c>
      <c r="P65" s="27">
        <f>(Трансформирование!P65-Трансформирование!$P$91)/Трансформирование!$P$92</f>
        <v>-0.24889245649430047</v>
      </c>
      <c r="Q65" s="27">
        <f>(Трансформирование!Q65-Трансформирование!$Q$91)/Трансформирование!$Q$92</f>
        <v>0.5584587011247969</v>
      </c>
      <c r="R65" s="27">
        <f>(Трансформирование!R65-Трансформирование!$R$91)/Трансформирование!$R$92</f>
        <v>6.2437183189443898E-2</v>
      </c>
      <c r="S65" s="27">
        <f>(Трансформирование!S65-Трансформирование!$S$91)/Трансформирование!$S$92</f>
        <v>-0.24090953734081438</v>
      </c>
      <c r="T65" s="27">
        <f>(Трансформирование!T65-Трансформирование!$T$91)/Трансформирование!$T$92</f>
        <v>-0.26793391810182104</v>
      </c>
      <c r="U65" s="27">
        <f>(Трансформирование!U65-Трансформирование!$U$91)/Трансформирование!$U$92</f>
        <v>-0.38685949492933602</v>
      </c>
      <c r="V65" s="27">
        <f>(Трансформирование!V65-Трансформирование!$V$91)/Трансформирование!$V$92</f>
        <v>2.9040194645934724E-2</v>
      </c>
      <c r="W65" s="27">
        <f>(Трансформирование!W65-Трансформирование!$W$91)/Трансформирование!$W$92</f>
        <v>0.23997480222108261</v>
      </c>
      <c r="X65" s="27">
        <f>(Трансформирование!X65-Трансформирование!$X$91)/Трансформирование!$X$92</f>
        <v>-0.43128457288355265</v>
      </c>
      <c r="Y65" s="27">
        <f>(Трансформирование!Y65-Трансформирование!$Y$91)/Трансформирование!$Y$92</f>
        <v>7.2615327005723471E-2</v>
      </c>
      <c r="Z65" s="27">
        <f>(Трансформирование!Z65-Трансформирование!$Z$91)/Трансформирование!$Z$92</f>
        <v>-0.28418791743950239</v>
      </c>
      <c r="AA65" s="27">
        <f>(Трансформирование!AA65-Трансформирование!$AA$91)/Трансформирование!$AA$92</f>
        <v>-0.18777904942281104</v>
      </c>
      <c r="AB65" s="27">
        <f>(Трансформирование!AB65-Трансформирование!$AB$91)/Трансформирование!$AB$92</f>
        <v>0.64897365489132863</v>
      </c>
      <c r="AC65" s="27">
        <f>(Трансформирование!AC65-Трансформирование!$AC$91)/Трансформирование!$AC$92</f>
        <v>0.63562152738306776</v>
      </c>
      <c r="AD65" s="27">
        <f>(Трансформирование!AD65-Трансформирование!$AD$91)/Трансформирование!$AD$92</f>
        <v>1.5492011171203182</v>
      </c>
      <c r="AE65" s="27">
        <f>(Трансформирование!AE65-Трансформирование!$AE$91)/Трансформирование!$AE$92</f>
        <v>0.30382028421179708</v>
      </c>
      <c r="AF65" s="27">
        <f>(Трансформирование!AF65-Трансформирование!$AF$91)/Трансформирование!$AF$92</f>
        <v>-1.0107103964959738</v>
      </c>
      <c r="AG65" s="27">
        <f>(Трансформирование!AG65-Трансформирование!$AG$91)/Трансформирование!$AG$92</f>
        <v>0.2644724490222109</v>
      </c>
      <c r="AH65" s="27">
        <f>(Трансформирование!AH65-Трансформирование!$AH$91)/Трансформирование!$AH$92</f>
        <v>0.36307475190595645</v>
      </c>
      <c r="AI65" s="27">
        <f>(Трансформирование!AI65-Трансформирование!$AI$91)/Трансформирование!$AI$92</f>
        <v>0.58693433215842994</v>
      </c>
    </row>
    <row r="66" spans="1:35" x14ac:dyDescent="0.25">
      <c r="A66" s="13" t="s">
        <v>65</v>
      </c>
      <c r="B66" s="27">
        <f>(Трансформирование!B66-Трансформирование!$B$91)/Трансформирование!$B$92</f>
        <v>-2.9878541047371259E-3</v>
      </c>
      <c r="C66" s="27">
        <f>(Трансформирование!C66-Трансформирование!$C$91)/Трансформирование!$C$92</f>
        <v>-1.58240445699632</v>
      </c>
      <c r="D66" s="27">
        <f>Трансформирование!D66</f>
        <v>2.3023777518642392</v>
      </c>
      <c r="E66" s="27">
        <f>Трансформирование!E66</f>
        <v>17.3</v>
      </c>
      <c r="F66" s="27">
        <f>Трансформирование!F66</f>
        <v>29.2</v>
      </c>
      <c r="G66" s="27">
        <f>Трансформирование!G66</f>
        <v>70.8</v>
      </c>
      <c r="H66" s="27">
        <f>(Трансформирование!H66-Трансформирование!$H$91)/Трансформирование!$H$92</f>
        <v>-1.8232078149300321</v>
      </c>
      <c r="I66" s="27">
        <f>(Трансформирование!I66-Трансформирование!$I$91)/Трансформирование!$I$92</f>
        <v>-1.5580188753129423</v>
      </c>
      <c r="J66" s="27">
        <f>(Трансформирование!J66-Трансформирование!$J$91)/Трансформирование!$J$92</f>
        <v>-0.79295635514694973</v>
      </c>
      <c r="K66" s="27">
        <f>(Трансформирование!K66-Трансформирование!$K$91)/Трансформирование!$K$92</f>
        <v>-1.5487417530324774</v>
      </c>
      <c r="L66" s="27">
        <f>(Трансформирование!L66-Трансформирование!$L$91)/Трансформирование!$L$92</f>
        <v>-1.6497451811411046</v>
      </c>
      <c r="M66" s="27">
        <f>(Трансформирование!M66-Трансформирование!$M$91)/Трансформирование!$M$92</f>
        <v>-1.0057190585930045</v>
      </c>
      <c r="N66" s="27">
        <f>Трансформирование!N66</f>
        <v>0.56234132519034907</v>
      </c>
      <c r="O66" s="27">
        <f>(Трансформирование!O66-Трансформирование!$O$91)/Трансформирование!$O$92</f>
        <v>-6.3377405140822587E-2</v>
      </c>
      <c r="P66" s="27">
        <f>(Трансформирование!P66-Трансформирование!$P$91)/Трансформирование!$P$92</f>
        <v>-0.80127337538571364</v>
      </c>
      <c r="Q66" s="27">
        <f>(Трансформирование!Q66-Трансформирование!$Q$91)/Трансформирование!$Q$92</f>
        <v>-0.84681562807955935</v>
      </c>
      <c r="R66" s="27">
        <f>(Трансформирование!R66-Трансформирование!$R$91)/Трансформирование!$R$92</f>
        <v>-0.42613899985068726</v>
      </c>
      <c r="S66" s="27">
        <f>(Трансформирование!S66-Трансформирование!$S$91)/Трансформирование!$S$92</f>
        <v>-0.24776423275215542</v>
      </c>
      <c r="T66" s="27">
        <f>(Трансформирование!T66-Трансформирование!$T$91)/Трансформирование!$T$92</f>
        <v>-0.77366153939272675</v>
      </c>
      <c r="U66" s="27">
        <f>(Трансформирование!U66-Трансформирование!$U$91)/Трансформирование!$U$92</f>
        <v>-0.94746759088771293</v>
      </c>
      <c r="V66" s="27">
        <f>(Трансформирование!V66-Трансформирование!$V$91)/Трансформирование!$V$92</f>
        <v>-1.286780727037895</v>
      </c>
      <c r="W66" s="27">
        <f>(Трансформирование!W66-Трансформирование!$W$91)/Трансформирование!$W$92</f>
        <v>-0.5330373419849006</v>
      </c>
      <c r="X66" s="27">
        <f>(Трансформирование!X66-Трансформирование!$X$91)/Трансформирование!$X$92</f>
        <v>-0.12754449489326883</v>
      </c>
      <c r="Y66" s="27">
        <f>(Трансформирование!Y66-Трансформирование!$Y$91)/Трансформирование!$Y$92</f>
        <v>-0.80269217887965139</v>
      </c>
      <c r="Z66" s="27">
        <f>(Трансформирование!Z66-Трансформирование!$Z$91)/Трансформирование!$Z$92</f>
        <v>-0.60480966137910153</v>
      </c>
      <c r="AA66" s="27">
        <f>(Трансформирование!AA66-Трансформирование!$AA$91)/Трансформирование!$AA$92</f>
        <v>-0.18777904942281104</v>
      </c>
      <c r="AB66" s="27">
        <f>(Трансформирование!AB66-Трансформирование!$AB$91)/Трансформирование!$AB$92</f>
        <v>0.45847782631348311</v>
      </c>
      <c r="AC66" s="27">
        <f>(Трансформирование!AC66-Трансформирование!$AC$91)/Трансформирование!$AC$92</f>
        <v>-0.92911959857652004</v>
      </c>
      <c r="AD66" s="27">
        <f>(Трансформирование!AD66-Трансформирование!$AD$91)/Трансформирование!$AD$92</f>
        <v>-1.0312996389530158</v>
      </c>
      <c r="AE66" s="27">
        <f>(Трансформирование!AE66-Трансформирование!$AE$91)/Трансформирование!$AE$92</f>
        <v>-1.1306216227917045</v>
      </c>
      <c r="AF66" s="27">
        <f>(Трансформирование!AF66-Трансформирование!$AF$91)/Трансформирование!$AF$92</f>
        <v>-0.91194427977153558</v>
      </c>
      <c r="AG66" s="27">
        <f>(Трансформирование!AG66-Трансформирование!$AG$91)/Трансформирование!$AG$92</f>
        <v>1.6857285348242212</v>
      </c>
      <c r="AH66" s="27">
        <f>(Трансформирование!AH66-Трансформирование!$AH$91)/Трансформирование!$AH$92</f>
        <v>-1.3749740009452396</v>
      </c>
      <c r="AI66" s="27">
        <f>(Трансформирование!AI66-Трансформирование!$AI$91)/Трансформирование!$AI$92</f>
        <v>1.3884125720868514</v>
      </c>
    </row>
    <row r="67" spans="1:35" x14ac:dyDescent="0.25">
      <c r="A67" s="13" t="s">
        <v>66</v>
      </c>
      <c r="B67" s="27">
        <f>(Трансформирование!B67-Трансформирование!$B$91)/Трансформирование!$B$92</f>
        <v>1.0579824685434787</v>
      </c>
      <c r="C67" s="27">
        <f>(Трансформирование!C67-Трансформирование!$C$91)/Трансформирование!$C$92</f>
        <v>-0.2903123261541502</v>
      </c>
      <c r="D67" s="27">
        <f>Трансформирование!D67</f>
        <v>2.2087381843623266</v>
      </c>
      <c r="E67" s="27">
        <f>Трансформирование!E67</f>
        <v>19.2</v>
      </c>
      <c r="F67" s="27">
        <f>Трансформирование!F67</f>
        <v>59</v>
      </c>
      <c r="G67" s="27">
        <f>Трансформирование!G67</f>
        <v>41</v>
      </c>
      <c r="H67" s="27">
        <f>(Трансформирование!H67-Трансформирование!$H$91)/Трансформирование!$H$92</f>
        <v>2.56597994994081</v>
      </c>
      <c r="I67" s="27">
        <f>(Трансформирование!I67-Трансформирование!$I$91)/Трансформирование!$I$92</f>
        <v>-0.11671538499380935</v>
      </c>
      <c r="J67" s="27">
        <f>(Трансформирование!J67-Трансформирование!$J$91)/Трансформирование!$J$92</f>
        <v>-1.1015036894786401</v>
      </c>
      <c r="K67" s="27">
        <f>(Трансформирование!K67-Трансформирование!$K$91)/Трансформирование!$K$92</f>
        <v>-0.31963987635408714</v>
      </c>
      <c r="L67" s="27">
        <f>(Трансформирование!L67-Трансформирование!$L$91)/Трансформирование!$L$92</f>
        <v>-0.4743781982212002</v>
      </c>
      <c r="M67" s="27">
        <f>(Трансформирование!M67-Трансформирование!$M$91)/Трансформирование!$M$92</f>
        <v>-0.71677430918595464</v>
      </c>
      <c r="N67" s="27">
        <f>Трансформирование!N67</f>
        <v>1.158292185288269</v>
      </c>
      <c r="O67" s="27">
        <f>(Трансформирование!O67-Трансформирование!$O$91)/Трансформирование!$O$92</f>
        <v>-1.5872975436713956</v>
      </c>
      <c r="P67" s="27">
        <f>(Трансформирование!P67-Трансформирование!$P$91)/Трансформирование!$P$92</f>
        <v>-0.50884546058201185</v>
      </c>
      <c r="Q67" s="27">
        <f>(Трансформирование!Q67-Трансформирование!$Q$91)/Трансформирование!$Q$92</f>
        <v>-0.14247951457750557</v>
      </c>
      <c r="R67" s="27">
        <f>(Трансформирование!R67-Трансформирование!$R$91)/Трансформирование!$R$92</f>
        <v>-0.36536988820726285</v>
      </c>
      <c r="S67" s="27">
        <f>(Трансформирование!S67-Трансформирование!$S$91)/Трансформирование!$S$92</f>
        <v>-0.57429343596927573</v>
      </c>
      <c r="T67" s="27">
        <f>(Трансформирование!T67-Трансформирование!$T$91)/Трансформирование!$T$92</f>
        <v>-0.46111778078043419</v>
      </c>
      <c r="U67" s="27">
        <f>(Трансформирование!U67-Трансформирование!$U$91)/Трансформирование!$U$92</f>
        <v>9.5059968104889026E-3</v>
      </c>
      <c r="V67" s="27">
        <f>(Трансформирование!V67-Трансформирование!$V$91)/Трансформирование!$V$92</f>
        <v>7.5610696355769502E-2</v>
      </c>
      <c r="W67" s="27">
        <f>(Трансформирование!W67-Трансформирование!$W$91)/Трансформирование!$W$92</f>
        <v>-1.6831626851002204</v>
      </c>
      <c r="X67" s="27">
        <f>(Трансформирование!X67-Трансформирование!$X$91)/Трансформирование!$X$92</f>
        <v>0.25929614913767363</v>
      </c>
      <c r="Y67" s="27">
        <f>(Трансформирование!Y67-Трансформирование!$Y$91)/Трансформирование!$Y$92</f>
        <v>-0.41944802472268722</v>
      </c>
      <c r="Z67" s="27">
        <f>(Трансформирование!Z67-Трансформирование!$Z$91)/Трансформирование!$Z$92</f>
        <v>-0.27998505174530813</v>
      </c>
      <c r="AA67" s="27">
        <f>(Трансформирование!AA67-Трансформирование!$AA$91)/Трансформирование!$AA$92</f>
        <v>-0.18777904942281104</v>
      </c>
      <c r="AB67" s="27">
        <f>(Трансформирование!AB67-Трансформирование!$AB$91)/Трансформирование!$AB$92</f>
        <v>-0.30375396401797994</v>
      </c>
      <c r="AC67" s="27">
        <f>(Трансформирование!AC67-Трансформирование!$AC$91)/Трансформирование!$AC$92</f>
        <v>0.30699588416232249</v>
      </c>
      <c r="AD67" s="27">
        <f>(Трансформирование!AD67-Трансформирование!$AD$91)/Трансформирование!$AD$92</f>
        <v>-0.30904261584609227</v>
      </c>
      <c r="AE67" s="27">
        <f>(Трансформирование!AE67-Трансформирование!$AE$91)/Трансформирование!$AE$92</f>
        <v>0.35116483447009672</v>
      </c>
      <c r="AF67" s="27">
        <f>(Трансформирование!AF67-Трансформирование!$AF$91)/Трансформирование!$AF$92</f>
        <v>-0.23843114216582231</v>
      </c>
      <c r="AG67" s="27">
        <f>(Трансформирование!AG67-Трансформирование!$AG$91)/Трансформирование!$AG$92</f>
        <v>-3.8722662144696801E-2</v>
      </c>
      <c r="AH67" s="27">
        <f>(Трансформирование!AH67-Трансформирование!$AH$91)/Трансформирование!$AH$92</f>
        <v>0.14016274799918513</v>
      </c>
      <c r="AI67" s="27">
        <f>(Трансформирование!AI67-Трансформирование!$AI$91)/Трансформирование!$AI$92</f>
        <v>2.0042670638067426</v>
      </c>
    </row>
    <row r="68" spans="1:35" x14ac:dyDescent="0.25">
      <c r="A68" s="13" t="s">
        <v>67</v>
      </c>
      <c r="B68" s="27">
        <f>(Трансформирование!B68-Трансформирование!$B$91)/Трансформирование!$B$92</f>
        <v>0.42914135460556896</v>
      </c>
      <c r="C68" s="27">
        <f>(Трансформирование!C68-Трансформирование!$C$91)/Трансформирование!$C$92</f>
        <v>-1.3012499445267041</v>
      </c>
      <c r="D68" s="27">
        <f>Трансформирование!D68</f>
        <v>2.414736402766418</v>
      </c>
      <c r="E68" s="27">
        <f>Трансформирование!E68</f>
        <v>10.9</v>
      </c>
      <c r="F68" s="27">
        <f>Трансформирование!F68</f>
        <v>54.2</v>
      </c>
      <c r="G68" s="27">
        <f>Трансформирование!G68</f>
        <v>45.8</v>
      </c>
      <c r="H68" s="27">
        <f>(Трансформирование!H68-Трансформирование!$H$91)/Трансформирование!$H$92</f>
        <v>1.7411260313596146</v>
      </c>
      <c r="I68" s="27">
        <f>(Трансформирование!I68-Трансформирование!$I$91)/Трансформирование!$I$92</f>
        <v>-0.91286588832639282</v>
      </c>
      <c r="J68" s="27">
        <f>(Трансформирование!J68-Трансформирование!$J$91)/Трансформирование!$J$92</f>
        <v>-1.1983503604458445</v>
      </c>
      <c r="K68" s="27">
        <f>(Трансформирование!K68-Трансформирование!$K$91)/Трансформирование!$K$92</f>
        <v>-1.3376914872493535</v>
      </c>
      <c r="L68" s="27">
        <f>(Трансформирование!L68-Трансформирование!$L$91)/Трансформирование!$L$92</f>
        <v>-1.5098804077792549</v>
      </c>
      <c r="M68" s="27">
        <f>(Трансформирование!M68-Трансформирование!$M$91)/Трансформирование!$M$92</f>
        <v>-2.2913757573107278</v>
      </c>
      <c r="N68" s="27">
        <f>Трансформирование!N68</f>
        <v>0.56234132519034907</v>
      </c>
      <c r="O68" s="27">
        <f>(Трансформирование!O68-Трансформирование!$O$91)/Трансформирование!$O$92</f>
        <v>-0.72321010191167479</v>
      </c>
      <c r="P68" s="27">
        <f>(Трансформирование!P68-Трансформирование!$P$91)/Трансформирование!$P$92</f>
        <v>-0.28384964204978075</v>
      </c>
      <c r="Q68" s="27">
        <f>(Трансформирование!Q68-Трансформирование!$Q$91)/Трансформирование!$Q$92</f>
        <v>-1.1349573405478015</v>
      </c>
      <c r="R68" s="27">
        <f>(Трансформирование!R68-Трансформирование!$R$91)/Трансформирование!$R$92</f>
        <v>-0.44123758859543954</v>
      </c>
      <c r="S68" s="27">
        <f>(Трансформирование!S68-Трансформирование!$S$91)/Трансформирование!$S$92</f>
        <v>0.21042163565310631</v>
      </c>
      <c r="T68" s="27">
        <f>(Трансформирование!T68-Трансформирование!$T$91)/Трансформирование!$T$92</f>
        <v>-0.71184895937457893</v>
      </c>
      <c r="U68" s="27">
        <f>(Трансформирование!U68-Трансформирование!$U$91)/Трансформирование!$U$92</f>
        <v>-0.89977169094403231</v>
      </c>
      <c r="V68" s="27">
        <f>(Трансформирование!V68-Трансформирование!$V$91)/Трансформирование!$V$92</f>
        <v>-2.1634063351420347</v>
      </c>
      <c r="W68" s="27">
        <f>(Трансформирование!W68-Трансформирование!$W$91)/Трансформирование!$W$92</f>
        <v>-1.4108518403384471</v>
      </c>
      <c r="X68" s="27">
        <f>(Трансформирование!X68-Трансформирование!$X$91)/Трансформирование!$X$92</f>
        <v>-0.55520456445066457</v>
      </c>
      <c r="Y68" s="27">
        <f>(Трансформирование!Y68-Трансформирование!$Y$91)/Трансформирование!$Y$92</f>
        <v>-0.16830115094059381</v>
      </c>
      <c r="Z68" s="27">
        <f>(Трансформирование!Z68-Трансформирование!$Z$91)/Трансформирование!$Z$92</f>
        <v>-0.82558924537268574</v>
      </c>
      <c r="AA68" s="27">
        <f>(Трансформирование!AA68-Трансформирование!$AA$91)/Трансформирование!$AA$92</f>
        <v>-0.18777904942281104</v>
      </c>
      <c r="AB68" s="27">
        <f>(Трансформирование!AB68-Трансформирование!$AB$91)/Трансформирование!$AB$92</f>
        <v>-1.4904426015009424</v>
      </c>
      <c r="AC68" s="27">
        <f>(Трансформирование!AC68-Трансформирование!$AC$91)/Трансформирование!$AC$92</f>
        <v>-1.4906631664072807</v>
      </c>
      <c r="AD68" s="27">
        <f>(Трансформирование!AD68-Трансформирование!$AD$91)/Трансформирование!$AD$92</f>
        <v>-0.77636971406217048</v>
      </c>
      <c r="AE68" s="27">
        <f>(Трансформирование!AE68-Трансформирование!$AE$91)/Трансформирование!$AE$92</f>
        <v>-0.95410608594631241</v>
      </c>
      <c r="AF68" s="27">
        <f>(Трансформирование!AF68-Трансформирование!$AF$91)/Трансформирование!$AF$92</f>
        <v>-1.2568538813675478</v>
      </c>
      <c r="AG68" s="27">
        <f>(Трансформирование!AG68-Трансформирование!$AG$91)/Трансформирование!$AG$92</f>
        <v>-1.3308782930711613</v>
      </c>
      <c r="AH68" s="27">
        <f>(Трансформирование!AH68-Трансформирование!$AH$91)/Трансформирование!$AH$92</f>
        <v>-1.1405310328210829</v>
      </c>
      <c r="AI68" s="27">
        <f>(Трансформирование!AI68-Трансформирование!$AI$91)/Трансформирование!$AI$92</f>
        <v>1.7388424518823951</v>
      </c>
    </row>
    <row r="69" spans="1:35" x14ac:dyDescent="0.25">
      <c r="A69" s="13" t="s">
        <v>68</v>
      </c>
      <c r="B69" s="27">
        <f>(Трансформирование!B69-Трансформирование!$B$91)/Трансформирование!$B$92</f>
        <v>-0.2655238067828472</v>
      </c>
      <c r="C69" s="27">
        <f>(Трансформирование!C69-Трансформирование!$C$91)/Трансформирование!$C$92</f>
        <v>-0.8638864127416821</v>
      </c>
      <c r="D69" s="27">
        <f>Трансформирование!D69</f>
        <v>2.1482998635399415</v>
      </c>
      <c r="E69" s="27">
        <f>Трансформирование!E69</f>
        <v>22.5</v>
      </c>
      <c r="F69" s="27">
        <f>Трансформирование!F69</f>
        <v>68.8</v>
      </c>
      <c r="G69" s="27">
        <f>Трансформирование!G69</f>
        <v>31.2</v>
      </c>
      <c r="H69" s="27">
        <f>(Трансформирование!H69-Трансформирование!$H$91)/Трансформирование!$H$92</f>
        <v>-0.38871569692371966</v>
      </c>
      <c r="I69" s="27">
        <f>(Трансформирование!I69-Трансформирование!$I$91)/Трансформирование!$I$92</f>
        <v>-0.65969992827181634</v>
      </c>
      <c r="J69" s="27">
        <f>(Трансформирование!J69-Трансформирование!$J$91)/Трансформирование!$J$92</f>
        <v>-0.44491282898857498</v>
      </c>
      <c r="K69" s="27">
        <f>(Трансформирование!K69-Трансформирование!$K$91)/Трансформирование!$K$92</f>
        <v>-0.93662265583038851</v>
      </c>
      <c r="L69" s="27">
        <f>(Трансформирование!L69-Трансформирование!$L$91)/Трансформирование!$L$92</f>
        <v>-1.074429219604867</v>
      </c>
      <c r="M69" s="27">
        <f>(Трансформирование!M69-Трансформирование!$M$91)/Трансформирование!$M$92</f>
        <v>-0.76246366374470154</v>
      </c>
      <c r="N69" s="27">
        <f>Трансформирование!N69</f>
        <v>0.56234132519034907</v>
      </c>
      <c r="O69" s="27">
        <f>(Трансформирование!O69-Трансформирование!$O$91)/Трансформирование!$O$92</f>
        <v>-0.67455613117263369</v>
      </c>
      <c r="P69" s="27">
        <f>(Трансформирование!P69-Трансформирование!$P$91)/Трансформирование!$P$92</f>
        <v>7.4789133805395688E-2</v>
      </c>
      <c r="Q69" s="27">
        <f>(Трансформирование!Q69-Трансформирование!$Q$91)/Трансформирование!$Q$92</f>
        <v>0.25610465019097456</v>
      </c>
      <c r="R69" s="27">
        <f>(Трансформирование!R69-Трансформирование!$R$91)/Трансформирование!$R$92</f>
        <v>2.3045511845239974</v>
      </c>
      <c r="S69" s="27">
        <f>(Трансформирование!S69-Трансформирование!$S$91)/Трансформирование!$S$92</f>
        <v>-0.3655790792422639</v>
      </c>
      <c r="T69" s="27">
        <f>(Трансформирование!T69-Трансформирование!$T$91)/Трансформирование!$T$92</f>
        <v>0.46806048235466546</v>
      </c>
      <c r="U69" s="27">
        <f>(Трансформирование!U69-Трансформирование!$U$91)/Трансформирование!$U$92</f>
        <v>0.25994942349481814</v>
      </c>
      <c r="V69" s="27">
        <f>(Трансформирование!V69-Трансформирование!$V$91)/Трансформирование!$V$92</f>
        <v>-0.34509494583711048</v>
      </c>
      <c r="W69" s="27">
        <f>(Трансформирование!W69-Трансформирование!$W$91)/Трансформирование!$W$92</f>
        <v>-0.36924091480437049</v>
      </c>
      <c r="X69" s="27">
        <f>(Трансформирование!X69-Трансформирование!$X$91)/Трансформирование!$X$92</f>
        <v>-0.34307408516464044</v>
      </c>
      <c r="Y69" s="27">
        <f>(Трансформирование!Y69-Трансформирование!$Y$91)/Трансформирование!$Y$92</f>
        <v>5.2738584119063188E-2</v>
      </c>
      <c r="Z69" s="27">
        <f>(Трансформирование!Z69-Трансформирование!$Z$91)/Трансформирование!$Z$92</f>
        <v>-0.16468646694427139</v>
      </c>
      <c r="AA69" s="27">
        <f>(Трансформирование!AA69-Трансформирование!$AA$91)/Трансформирование!$AA$92</f>
        <v>-0.18777904942281104</v>
      </c>
      <c r="AB69" s="27">
        <f>(Трансформирование!AB69-Трансформирование!$AB$91)/Трансформирование!$AB$92</f>
        <v>-0.21902989237669782</v>
      </c>
      <c r="AC69" s="27">
        <f>(Трансформирование!AC69-Трансформирование!$AC$91)/Трансформирование!$AC$92</f>
        <v>0.34785199083896834</v>
      </c>
      <c r="AD69" s="27">
        <f>(Трансформирование!AD69-Трансформирование!$AD$91)/Трансформирование!$AD$92</f>
        <v>-0.79126418594881309</v>
      </c>
      <c r="AE69" s="27">
        <f>(Трансформирование!AE69-Трансформирование!$AE$91)/Трансформирование!$AE$92</f>
        <v>0.45933797730256953</v>
      </c>
      <c r="AF69" s="27">
        <f>(Трансформирование!AF69-Трансформирование!$AF$91)/Трансформирование!$AF$92</f>
        <v>0.32934514775618962</v>
      </c>
      <c r="AG69" s="27">
        <f>(Трансформирование!AG69-Трансформирование!$AG$91)/Трансформирование!$AG$92</f>
        <v>0.16741974792690678</v>
      </c>
      <c r="AH69" s="27">
        <f>(Трансформирование!AH69-Трансформирование!$AH$91)/Трансформирование!$AH$92</f>
        <v>-0.22716776778509579</v>
      </c>
      <c r="AI69" s="27">
        <f>(Трансформирование!AI69-Трансформирование!$AI$91)/Трансформирование!$AI$92</f>
        <v>1.5410750939779794</v>
      </c>
    </row>
    <row r="70" spans="1:35" x14ac:dyDescent="0.25">
      <c r="A70" s="13" t="s">
        <v>69</v>
      </c>
      <c r="B70" s="27">
        <f>(Трансформирование!B70-Трансформирование!$B$91)/Трансформирование!$B$92</f>
        <v>0.42636041818929438</v>
      </c>
      <c r="C70" s="27">
        <f>(Трансформирование!C70-Трансформирование!$C$91)/Трансформирование!$C$92</f>
        <v>0.72089282295740653</v>
      </c>
      <c r="D70" s="27">
        <f>Трансформирование!D70</f>
        <v>2.0767213897317967</v>
      </c>
      <c r="E70" s="27">
        <f>Трансформирование!E70</f>
        <v>26</v>
      </c>
      <c r="F70" s="27">
        <f>Трансформирование!F70</f>
        <v>56.2</v>
      </c>
      <c r="G70" s="27">
        <f>Трансформирование!G70</f>
        <v>43.8</v>
      </c>
      <c r="H70" s="27">
        <f>(Трансформирование!H70-Трансформирование!$H$91)/Трансформирование!$H$92</f>
        <v>0.43716718959447121</v>
      </c>
      <c r="I70" s="27">
        <f>(Трансформирование!I70-Трансформирование!$I$91)/Трансформирование!$I$92</f>
        <v>0.62072970047314979</v>
      </c>
      <c r="J70" s="27">
        <f>(Трансформирование!J70-Трансформирование!$J$91)/Трансформирование!$J$92</f>
        <v>0.21630019013990942</v>
      </c>
      <c r="K70" s="27">
        <f>(Трансформирование!K70-Трансформирование!$K$91)/Трансформирование!$K$92</f>
        <v>0.54436307365923098</v>
      </c>
      <c r="L70" s="27">
        <f>(Трансформирование!L70-Трансформирование!$L$91)/Трансформирование!$L$92</f>
        <v>0.33358632942079863</v>
      </c>
      <c r="M70" s="27">
        <f>(Трансформирование!M70-Трансформирование!$M$91)/Трансформирование!$M$92</f>
        <v>0.20654543794477878</v>
      </c>
      <c r="N70" s="27">
        <f>Трансформирование!N70</f>
        <v>1.4052906339306293</v>
      </c>
      <c r="O70" s="27">
        <f>(Трансформирование!O70-Трансформирование!$O$91)/Трансформирование!$O$92</f>
        <v>-0.54182760691798881</v>
      </c>
      <c r="P70" s="27">
        <f>(Трансформирование!P70-Трансформирование!$P$91)/Трансформирование!$P$92</f>
        <v>-0.42873364658708413</v>
      </c>
      <c r="Q70" s="27">
        <f>(Трансформирование!Q70-Трансформирование!$Q$91)/Трансформирование!$Q$92</f>
        <v>-0.31490542239810709</v>
      </c>
      <c r="R70" s="27">
        <f>(Трансформирование!R70-Трансформирование!$R$91)/Трансформирование!$R$92</f>
        <v>-1.3682051287744974</v>
      </c>
      <c r="S70" s="27">
        <f>(Трансформирование!S70-Трансформирование!$S$91)/Трансформирование!$S$92</f>
        <v>-0.6211210292306788</v>
      </c>
      <c r="T70" s="27">
        <f>(Трансформирование!T70-Трансформирование!$T$91)/Трансформирование!$T$92</f>
        <v>-0.6340131100385229</v>
      </c>
      <c r="U70" s="27">
        <f>(Трансформирование!U70-Трансформирование!$U$91)/Трансформирование!$U$92</f>
        <v>-0.58406676805934166</v>
      </c>
      <c r="V70" s="27">
        <f>(Трансформирование!V70-Трансформирование!$V$91)/Трансформирование!$V$92</f>
        <v>-1.1259952224652621</v>
      </c>
      <c r="W70" s="27">
        <f>(Трансформирование!W70-Трансформирование!$W$91)/Трансформирование!$W$92</f>
        <v>0.27712597195118982</v>
      </c>
      <c r="X70" s="27">
        <f>(Трансформирование!X70-Трансформирование!$X$91)/Трансформирование!$X$92</f>
        <v>-1.076567442941659</v>
      </c>
      <c r="Y70" s="27">
        <f>(Трансформирование!Y70-Трансформирование!$Y$91)/Трансформирование!$Y$92</f>
        <v>-1.0798068032446664</v>
      </c>
      <c r="Z70" s="27">
        <f>(Трансформирование!Z70-Трансформирование!$Z$91)/Трансформирование!$Z$92</f>
        <v>-0.32624010298917228</v>
      </c>
      <c r="AA70" s="27">
        <f>(Трансформирование!AA70-Трансформирование!$AA$91)/Трансформирование!$AA$92</f>
        <v>-0.18777904942281104</v>
      </c>
      <c r="AB70" s="27">
        <f>(Трансформирование!AB70-Трансформирование!$AB$91)/Трансформирование!$AB$92</f>
        <v>-2.7912780697890948E-2</v>
      </c>
      <c r="AC70" s="27">
        <f>(Трансформирование!AC70-Трансформирование!$AC$91)/Трансформирование!$AC$92</f>
        <v>-0.4272189316366225</v>
      </c>
      <c r="AD70" s="27">
        <f>(Трансформирование!AD70-Трансформирование!$AD$91)/Трансформирование!$AD$92</f>
        <v>0.5162922513713547</v>
      </c>
      <c r="AE70" s="27">
        <f>(Трансформирование!AE70-Трансформирование!$AE$91)/Трансформирование!$AE$92</f>
        <v>-0.25540428133744886</v>
      </c>
      <c r="AF70" s="27">
        <f>(Трансформирование!AF70-Трансформирование!$AF$91)/Трансформирование!$AF$92</f>
        <v>-1.0503265363117418</v>
      </c>
      <c r="AG70" s="27">
        <f>(Трансформирование!AG70-Трансформирование!$AG$91)/Трансформирование!$AG$92</f>
        <v>3.7089718130859828E-3</v>
      </c>
      <c r="AH70" s="27">
        <f>(Трансформирование!AH70-Трансформирование!$AH$91)/Трансформирование!$AH$92</f>
        <v>-0.32633427396561854</v>
      </c>
      <c r="AI70" s="27">
        <f>(Трансформирование!AI70-Трансформирование!$AI$91)/Трансформирование!$AI$92</f>
        <v>0.62683476401633831</v>
      </c>
    </row>
    <row r="71" spans="1:35" x14ac:dyDescent="0.25">
      <c r="A71" s="13" t="s">
        <v>70</v>
      </c>
      <c r="B71" s="27">
        <f>(Трансформирование!B71-Трансформирование!$B$91)/Трансформирование!$B$92</f>
        <v>1.256736577728172</v>
      </c>
      <c r="C71" s="27">
        <f>(Трансформирование!C71-Трансформирование!$C$91)/Трансформирование!$C$92</f>
        <v>-0.18927581244010538</v>
      </c>
      <c r="D71" s="27">
        <f>Трансформирование!D71</f>
        <v>2.1779385873464312</v>
      </c>
      <c r="E71" s="27">
        <f>Трансформирование!E71</f>
        <v>19.600000000000001</v>
      </c>
      <c r="F71" s="27">
        <f>Трансформирование!F71</f>
        <v>67.7</v>
      </c>
      <c r="G71" s="27">
        <f>Трансформирование!G71</f>
        <v>32.299999999999997</v>
      </c>
      <c r="H71" s="27">
        <f>(Трансформирование!H71-Трансформирование!$H$91)/Трансформирование!$H$92</f>
        <v>0.8694358455872323</v>
      </c>
      <c r="I71" s="27">
        <f>(Трансформирование!I71-Трансформирование!$I$91)/Трансформирование!$I$92</f>
        <v>-0.47716610727646819</v>
      </c>
      <c r="J71" s="27">
        <f>(Трансформирование!J71-Трансформирование!$J$91)/Трансформирование!$J$92</f>
        <v>-0.97229677974431272</v>
      </c>
      <c r="K71" s="27">
        <f>(Трансформирование!K71-Трансформирование!$K$91)/Трансформирование!$K$92</f>
        <v>-0.47896221253475679</v>
      </c>
      <c r="L71" s="27">
        <f>(Трансформирование!L71-Трансформирование!$L$91)/Трансформирование!$L$92</f>
        <v>-0.6172229122506977</v>
      </c>
      <c r="M71" s="27">
        <f>(Трансформирование!M71-Трансформирование!$M$91)/Трансформирование!$M$92</f>
        <v>-1.0949373863468501</v>
      </c>
      <c r="N71" s="27">
        <f>Трансформирование!N71</f>
        <v>1.7272193775068816</v>
      </c>
      <c r="O71" s="27">
        <f>(Трансформирование!O71-Трансформирование!$O$91)/Трансформирование!$O$92</f>
        <v>-1.4525668340677389</v>
      </c>
      <c r="P71" s="27">
        <f>(Трансформирование!P71-Трансформирование!$P$91)/Трансформирование!$P$92</f>
        <v>-0.24170421064192024</v>
      </c>
      <c r="Q71" s="27">
        <f>(Трансформирование!Q71-Трансформирование!$Q$91)/Трансформирование!$Q$92</f>
        <v>-1.5771024191980505</v>
      </c>
      <c r="R71" s="27">
        <f>(Трансформирование!R71-Трансформирование!$R$91)/Трансформирование!$R$92</f>
        <v>-0.77703003961042472</v>
      </c>
      <c r="S71" s="27">
        <f>(Трансформирование!S71-Трансформирование!$S$91)/Трансформирование!$S$92</f>
        <v>-0.59141509046228213</v>
      </c>
      <c r="T71" s="27">
        <f>(Трансформирование!T71-Трансформирование!$T$91)/Трансформирование!$T$92</f>
        <v>-0.3271018290437861</v>
      </c>
      <c r="U71" s="27">
        <f>(Трансформирование!U71-Трансформирование!$U$91)/Трансформирование!$U$92</f>
        <v>-6.7815305546018528E-2</v>
      </c>
      <c r="V71" s="27">
        <f>(Трансформирование!V71-Трансформирование!$V$91)/Трансформирование!$V$92</f>
        <v>0.11561522199814821</v>
      </c>
      <c r="W71" s="27">
        <f>(Трансформирование!W71-Трансформирование!$W$91)/Трансформирование!$W$92</f>
        <v>-0.54188595327238964</v>
      </c>
      <c r="X71" s="27">
        <f>(Трансформирование!X71-Трансформирование!$X$91)/Трансформирование!$X$92</f>
        <v>-0.25859733468345203</v>
      </c>
      <c r="Y71" s="27">
        <f>(Трансформирование!Y71-Трансформирование!$Y$91)/Трансформирование!$Y$92</f>
        <v>-0.5516076162371184</v>
      </c>
      <c r="Z71" s="27">
        <f>(Трансформирование!Z71-Трансформирование!$Z$91)/Трансформирование!$Z$92</f>
        <v>-0.70507675367202793</v>
      </c>
      <c r="AA71" s="27">
        <f>(Трансформирование!AA71-Трансформирование!$AA$91)/Трансформирование!$AA$92</f>
        <v>-0.18777904942281104</v>
      </c>
      <c r="AB71" s="27">
        <f>(Трансформирование!AB71-Трансформирование!$AB$91)/Трансформирование!$AB$92</f>
        <v>-0.9794964768228891</v>
      </c>
      <c r="AC71" s="27">
        <f>(Трансформирование!AC71-Трансформирование!$AC$91)/Трансформирование!$AC$92</f>
        <v>-0.68566165274904023</v>
      </c>
      <c r="AD71" s="27">
        <f>(Трансформирование!AD71-Трансформирование!$AD$91)/Трансформирование!$AD$92</f>
        <v>-0.21809459576375839</v>
      </c>
      <c r="AE71" s="27">
        <f>(Трансформирование!AE71-Трансформирование!$AE$91)/Трансформирование!$AE$92</f>
        <v>0.549660254106622</v>
      </c>
      <c r="AF71" s="27">
        <f>(Трансформирование!AF71-Трансформирование!$AF$91)/Трансформирование!$AF$92</f>
        <v>-0.96278122130818411</v>
      </c>
      <c r="AG71" s="27">
        <f>(Трансформирование!AG71-Трансформирование!$AG$91)/Трансформирование!$AG$92</f>
        <v>-0.22932125508609713</v>
      </c>
      <c r="AH71" s="27">
        <f>(Трансформирование!AH71-Трансформирование!$AH$91)/Трансформирование!$AH$92</f>
        <v>1.7769515606003892</v>
      </c>
      <c r="AI71" s="27">
        <f>(Трансформирование!AI71-Трансформирование!$AI$91)/Трансформирование!$AI$92</f>
        <v>2.4206193962370914</v>
      </c>
    </row>
    <row r="72" spans="1:35" x14ac:dyDescent="0.25">
      <c r="A72" s="13" t="s">
        <v>71</v>
      </c>
      <c r="B72" s="27">
        <f>(Трансформирование!B72-Трансформирование!$B$91)/Трансформирование!$B$92</f>
        <v>3.3498529427488899</v>
      </c>
      <c r="C72" s="27">
        <f>(Трансформирование!C72-Трансформирование!$C$91)/Трансформирование!$C$92</f>
        <v>0.9655813629900496</v>
      </c>
      <c r="D72" s="27">
        <f>Трансформирование!D72</f>
        <v>2.0932702787842112</v>
      </c>
      <c r="E72" s="27">
        <f>Трансформирование!E72</f>
        <v>22.1</v>
      </c>
      <c r="F72" s="27">
        <f>Трансформирование!F72</f>
        <v>77</v>
      </c>
      <c r="G72" s="27">
        <f>Трансформирование!G72</f>
        <v>23</v>
      </c>
      <c r="H72" s="27">
        <f>(Трансформирование!H72-Трансформирование!$H$91)/Трансформирование!$H$92</f>
        <v>3.7185634309789897E-2</v>
      </c>
      <c r="I72" s="27">
        <f>(Трансформирование!I72-Трансформирование!$I$91)/Трансформирование!$I$92</f>
        <v>1.0349995233942875</v>
      </c>
      <c r="J72" s="27">
        <f>(Трансформирование!J72-Трансформирование!$J$91)/Трансформирование!$J$92</f>
        <v>-1.4288947720792919</v>
      </c>
      <c r="K72" s="27">
        <f>(Трансформирование!K72-Трансформирование!$K$91)/Трансформирование!$K$92</f>
        <v>0.81624044696960718</v>
      </c>
      <c r="L72" s="27">
        <f>(Трансформирование!L72-Трансформирование!$L$91)/Трансформирование!$L$92</f>
        <v>0.85090880356381415</v>
      </c>
      <c r="M72" s="27">
        <f>(Трансформирование!M72-Трансформирование!$M$91)/Трансформирование!$M$92</f>
        <v>0.60476273169403605</v>
      </c>
      <c r="N72" s="27">
        <f>Трансформирование!N72</f>
        <v>1.4142135623730949</v>
      </c>
      <c r="O72" s="27">
        <f>(Трансформирование!O72-Трансформирование!$O$91)/Трансформирование!$O$92</f>
        <v>1.2145064696417508E-2</v>
      </c>
      <c r="P72" s="27">
        <f>(Трансформирование!P72-Трансформирование!$P$91)/Трансформирование!$P$92</f>
        <v>1.5305716190822274</v>
      </c>
      <c r="Q72" s="27">
        <f>(Трансформирование!Q72-Трансформирование!$Q$91)/Трансформирование!$Q$92</f>
        <v>2.5463788351023022</v>
      </c>
      <c r="R72" s="27">
        <f>(Трансформирование!R72-Трансформирование!$R$91)/Трансформирование!$R$92</f>
        <v>1.2331121065385573</v>
      </c>
      <c r="S72" s="27">
        <f>(Трансформирование!S72-Трансформирование!$S$91)/Трансформирование!$S$92</f>
        <v>0.50304721805836028</v>
      </c>
      <c r="T72" s="27">
        <f>(Трансформирование!T72-Трансформирование!$T$91)/Трансформирование!$T$92</f>
        <v>-0.24428934000012295</v>
      </c>
      <c r="U72" s="27">
        <f>(Трансформирование!U72-Трансформирование!$U$91)/Трансформирование!$U$92</f>
        <v>-0.46587422915190607</v>
      </c>
      <c r="V72" s="27">
        <f>(Трансформирование!V72-Трансформирование!$V$91)/Трансформирование!$V$92</f>
        <v>8.6233064825204916E-2</v>
      </c>
      <c r="W72" s="27">
        <f>(Трансформирование!W72-Трансформирование!$W$91)/Трансформирование!$W$92</f>
        <v>-0.28367874868339393</v>
      </c>
      <c r="X72" s="27">
        <f>(Трансформирование!X72-Трансформирование!$X$91)/Трансформирование!$X$92</f>
        <v>0.51592282631353903</v>
      </c>
      <c r="Y72" s="27">
        <f>(Трансформирование!Y72-Трансформирование!$Y$91)/Трансформирование!$Y$92</f>
        <v>0.22472038108963999</v>
      </c>
      <c r="Z72" s="27">
        <f>(Трансформирование!Z72-Трансформирование!$Z$91)/Трансформирование!$Z$92</f>
        <v>0.2577284540346878</v>
      </c>
      <c r="AA72" s="27">
        <f>(Трансформирование!AA72-Трансформирование!$AA$91)/Трансформирование!$AA$92</f>
        <v>-0.18777904942281104</v>
      </c>
      <c r="AB72" s="27">
        <f>(Трансформирование!AB72-Трансформирование!$AB$91)/Трансформирование!$AB$92</f>
        <v>0.31037012747685538</v>
      </c>
      <c r="AC72" s="27">
        <f>(Трансформирование!AC72-Трансформирование!$AC$91)/Трансформирование!$AC$92</f>
        <v>1.2021693199704178</v>
      </c>
      <c r="AD72" s="27">
        <f>(Трансформирование!AD72-Трансформирование!$AD$91)/Трансформирование!$AD$92</f>
        <v>0.23706625542212259</v>
      </c>
      <c r="AE72" s="27">
        <f>(Трансформирование!AE72-Трансформирование!$AE$91)/Трансформирование!$AE$92</f>
        <v>0.95277833344176266</v>
      </c>
      <c r="AF72" s="27">
        <f>(Трансформирование!AF72-Трансформирование!$AF$91)/Трансформирование!$AF$92</f>
        <v>0.26862162714741028</v>
      </c>
      <c r="AG72" s="27">
        <f>(Трансформирование!AG72-Трансформирование!$AG$91)/Трансформирование!$AG$92</f>
        <v>-0.37264502729361787</v>
      </c>
      <c r="AH72" s="27">
        <f>(Трансформирование!AH72-Трансформирование!$AH$91)/Трансформирование!$AH$92</f>
        <v>0.39656953123412586</v>
      </c>
      <c r="AI72" s="27">
        <f>(Трансформирование!AI72-Трансформирование!$AI$91)/Трансформирование!$AI$92</f>
        <v>0.8610329510084096</v>
      </c>
    </row>
    <row r="73" spans="1:35" x14ac:dyDescent="0.25">
      <c r="A73" s="13" t="s">
        <v>72</v>
      </c>
      <c r="B73" s="27">
        <f>(Трансформирование!B73-Трансформирование!$B$91)/Трансформирование!$B$92</f>
        <v>1.8780041239855316</v>
      </c>
      <c r="C73" s="27">
        <f>(Трансформирование!C73-Трансформирование!$C$91)/Трансформирование!$C$92</f>
        <v>0.74015720736095247</v>
      </c>
      <c r="D73" s="27">
        <f>Трансформирование!D73</f>
        <v>2.1432390513291653</v>
      </c>
      <c r="E73" s="27">
        <f>Трансформирование!E73</f>
        <v>22</v>
      </c>
      <c r="F73" s="27">
        <f>Трансформирование!F73</f>
        <v>79</v>
      </c>
      <c r="G73" s="27">
        <f>Трансформирование!G73</f>
        <v>21</v>
      </c>
      <c r="H73" s="27">
        <f>(Трансформирование!H73-Трансформирование!$H$91)/Трансформирование!$H$92</f>
        <v>-0.59650163601444273</v>
      </c>
      <c r="I73" s="27">
        <f>(Трансформирование!I73-Трансформирование!$I$91)/Трансформирование!$I$92</f>
        <v>0.47556086644854034</v>
      </c>
      <c r="J73" s="27">
        <f>(Трансформирование!J73-Трансформирование!$J$91)/Трансформирование!$J$92</f>
        <v>-1.0336595055175248</v>
      </c>
      <c r="K73" s="27">
        <f>(Трансформирование!K73-Трансформирование!$K$91)/Трансформирование!$K$92</f>
        <v>0.62479653313425476</v>
      </c>
      <c r="L73" s="27">
        <f>(Трансформирование!L73-Трансформирование!$L$91)/Трансформирование!$L$92</f>
        <v>0.43835546443842582</v>
      </c>
      <c r="M73" s="27">
        <f>(Трансформирование!M73-Трансформирование!$M$91)/Трансформирование!$M$92</f>
        <v>0.31920569035163371</v>
      </c>
      <c r="N73" s="27">
        <f>Трансформирование!N73</f>
        <v>1.3049669101523762</v>
      </c>
      <c r="O73" s="27">
        <f>(Трансформирование!O73-Трансформирование!$O$91)/Трансформирование!$O$92</f>
        <v>5.5834131754823435E-2</v>
      </c>
      <c r="P73" s="27">
        <f>(Трансформирование!P73-Трансформирование!$P$91)/Трансформирование!$P$92</f>
        <v>1.2031977493946961</v>
      </c>
      <c r="Q73" s="27">
        <f>(Трансформирование!Q73-Трансформирование!$Q$91)/Трансформирование!$Q$92</f>
        <v>0.22743635416597485</v>
      </c>
      <c r="R73" s="27">
        <f>(Трансформирование!R73-Трансформирование!$R$91)/Трансформирование!$R$92</f>
        <v>0.82070965570796661</v>
      </c>
      <c r="S73" s="27">
        <f>(Трансформирование!S73-Трансформирование!$S$91)/Трансформирование!$S$92</f>
        <v>-7.0991773185171289E-2</v>
      </c>
      <c r="T73" s="27">
        <f>(Трансформирование!T73-Трансформирование!$T$91)/Трансформирование!$T$92</f>
        <v>-0.43872172613403654</v>
      </c>
      <c r="U73" s="27">
        <f>(Трансформирование!U73-Трансформирование!$U$91)/Трансформирование!$U$92</f>
        <v>-0.83814838050377283</v>
      </c>
      <c r="V73" s="27">
        <f>(Трансформирование!V73-Трансформирование!$V$91)/Трансформирование!$V$92</f>
        <v>0.65223060308359537</v>
      </c>
      <c r="W73" s="27">
        <f>(Трансформирование!W73-Трансформирование!$W$91)/Трансформирование!$W$92</f>
        <v>-0.4479879162407166</v>
      </c>
      <c r="X73" s="27">
        <f>(Трансформирование!X73-Трансформирование!$X$91)/Трансформирование!$X$92</f>
        <v>-1.9567964907670671E-2</v>
      </c>
      <c r="Y73" s="27">
        <f>(Трансформирование!Y73-Трансформирование!$Y$91)/Трансформирование!$Y$92</f>
        <v>0.11525787134557364</v>
      </c>
      <c r="Z73" s="27">
        <f>(Трансформирование!Z73-Трансформирование!$Z$91)/Трансформирование!$Z$92</f>
        <v>0.20374091782516432</v>
      </c>
      <c r="AA73" s="27">
        <f>(Трансформирование!AA73-Трансформирование!$AA$91)/Трансформирование!$AA$92</f>
        <v>-0.18777904942281104</v>
      </c>
      <c r="AB73" s="27">
        <f>(Трансформирование!AB73-Трансформирование!$AB$91)/Трансформирование!$AB$92</f>
        <v>0.31672101321156937</v>
      </c>
      <c r="AC73" s="27">
        <f>(Трансформирование!AC73-Трансформирование!$AC$91)/Трансформирование!$AC$92</f>
        <v>1.1591580290219805</v>
      </c>
      <c r="AD73" s="27">
        <f>(Трансформирование!AD73-Трансформирование!$AD$91)/Трансформирование!$AD$92</f>
        <v>0.23599125935980039</v>
      </c>
      <c r="AE73" s="27">
        <f>(Трансформирование!AE73-Трансформирование!$AE$91)/Трансформирование!$AE$92</f>
        <v>0.38239277501902463</v>
      </c>
      <c r="AF73" s="27">
        <f>(Трансформирование!AF73-Трансформирование!$AF$91)/Трансформирование!$AF$92</f>
        <v>-0.25580723636804098</v>
      </c>
      <c r="AG73" s="27">
        <f>(Трансформирование!AG73-Трансформирование!$AG$91)/Трансформирование!$AG$92</f>
        <v>-0.47280431182084881</v>
      </c>
      <c r="AH73" s="27">
        <f>(Трансформирование!AH73-Трансформирование!$AH$91)/Трансформирование!$AH$92</f>
        <v>0.6685829147076997</v>
      </c>
      <c r="AI73" s="27">
        <f>(Трансформирование!AI73-Трансформирование!$AI$91)/Трансформирование!$AI$92</f>
        <v>0.93562941056884708</v>
      </c>
    </row>
    <row r="74" spans="1:35" x14ac:dyDescent="0.25">
      <c r="A74" s="13" t="s">
        <v>73</v>
      </c>
      <c r="B74" s="27">
        <f>(Трансформирование!B74-Трансформирование!$B$91)/Трансформирование!$B$92</f>
        <v>1.7052149579984115E-2</v>
      </c>
      <c r="C74" s="27">
        <f>(Трансформирование!C74-Трансформирование!$C$91)/Трансформирование!$C$92</f>
        <v>0.89475294443258635</v>
      </c>
      <c r="D74" s="27">
        <f>Трансформирование!D74</f>
        <v>2.0959905837807953</v>
      </c>
      <c r="E74" s="27">
        <f>Трансформирование!E74</f>
        <v>24.6</v>
      </c>
      <c r="F74" s="27">
        <f>Трансформирование!F74</f>
        <v>85.8</v>
      </c>
      <c r="G74" s="27">
        <f>Трансформирование!G74</f>
        <v>14.2</v>
      </c>
      <c r="H74" s="27">
        <f>(Трансформирование!H74-Трансформирование!$H$91)/Трансформирование!$H$92</f>
        <v>-0.1456769723052459</v>
      </c>
      <c r="I74" s="27">
        <f>(Трансформирование!I74-Трансформирование!$I$91)/Трансформирование!$I$92</f>
        <v>1.3249807112608114</v>
      </c>
      <c r="J74" s="27">
        <f>(Трансформирование!J74-Трансформирование!$J$91)/Трансформирование!$J$92</f>
        <v>3.1751565046820272E-2</v>
      </c>
      <c r="K74" s="27">
        <f>(Трансформирование!K74-Трансформирование!$K$91)/Трансформирование!$K$92</f>
        <v>0.70746267248722505</v>
      </c>
      <c r="L74" s="27">
        <f>(Трансформирование!L74-Трансформирование!$L$91)/Трансформирование!$L$92</f>
        <v>0.38745315420109083</v>
      </c>
      <c r="M74" s="27">
        <f>(Трансформирование!M74-Трансформирование!$M$91)/Трансформирование!$M$92</f>
        <v>0.39281525117556221</v>
      </c>
      <c r="N74" s="27">
        <f>Трансформирование!N74</f>
        <v>1.3049669101523762</v>
      </c>
      <c r="O74" s="27">
        <f>(Трансформирование!O74-Трансформирование!$O$91)/Трансформирование!$O$92</f>
        <v>0.56005084595234966</v>
      </c>
      <c r="P74" s="27">
        <f>(Трансформирование!P74-Трансформирование!$P$91)/Трансформирование!$P$92</f>
        <v>-0.12846128210050445</v>
      </c>
      <c r="Q74" s="27">
        <f>(Трансформирование!Q74-Трансформирование!$Q$91)/Трансформирование!$Q$92</f>
        <v>0.32033328505592573</v>
      </c>
      <c r="R74" s="27">
        <f>(Трансформирование!R74-Трансформирование!$R$91)/Трансформирование!$R$92</f>
        <v>-0.14654355275348493</v>
      </c>
      <c r="S74" s="27">
        <f>(Трансформирование!S74-Трансформирование!$S$91)/Трансформирование!$S$92</f>
        <v>-0.57521232960263835</v>
      </c>
      <c r="T74" s="27">
        <f>(Трансформирование!T74-Трансформирование!$T$91)/Трансформирование!$T$92</f>
        <v>-0.58462099280943358</v>
      </c>
      <c r="U74" s="27">
        <f>(Трансформирование!U74-Трансформирование!$U$91)/Трансформирование!$U$92</f>
        <v>-0.63699767281836972</v>
      </c>
      <c r="V74" s="27">
        <f>(Трансформирование!V74-Трансформирование!$V$91)/Трансформирование!$V$92</f>
        <v>-0.58076422184056131</v>
      </c>
      <c r="W74" s="27">
        <f>(Трансформирование!W74-Трансформирование!$W$91)/Трансформирование!$W$92</f>
        <v>-0.93444388203805817</v>
      </c>
      <c r="X74" s="27">
        <f>(Трансформирование!X74-Трансформирование!$X$91)/Трансформирование!$X$92</f>
        <v>-0.29084350978988288</v>
      </c>
      <c r="Y74" s="27">
        <f>(Трансформирование!Y74-Трансформирование!$Y$91)/Трансформирование!$Y$92</f>
        <v>-0.31509475199170456</v>
      </c>
      <c r="Z74" s="27">
        <f>(Трансформирование!Z74-Трансформирование!$Z$91)/Трансформирование!$Z$92</f>
        <v>-0.96454718014992968</v>
      </c>
      <c r="AA74" s="27">
        <f>(Трансформирование!AA74-Трансформирование!$AA$91)/Трансформирование!$AA$92</f>
        <v>-0.18777904942281104</v>
      </c>
      <c r="AB74" s="27">
        <f>(Трансформирование!AB74-Трансформирование!$AB$91)/Трансформирование!$AB$92</f>
        <v>-0.52967321571384962</v>
      </c>
      <c r="AC74" s="27">
        <f>(Трансформирование!AC74-Трансформирование!$AC$91)/Трансформирование!$AC$92</f>
        <v>1.4552414565211631</v>
      </c>
      <c r="AD74" s="27">
        <f>(Трансформирование!AD74-Трансформирование!$AD$91)/Трансформирование!$AD$92</f>
        <v>1.4992339326301622</v>
      </c>
      <c r="AE74" s="27">
        <f>(Трансформирование!AE74-Трансформирование!$AE$91)/Трансформирование!$AE$92</f>
        <v>5.6865735321473257E-3</v>
      </c>
      <c r="AF74" s="27">
        <f>(Трансформирование!AF74-Трансформирование!$AF$91)/Трансформирование!$AF$92</f>
        <v>2.0793350455454106E-3</v>
      </c>
      <c r="AG74" s="27">
        <f>(Трансформирование!AG74-Трансформирование!$AG$91)/Трансформирование!$AG$92</f>
        <v>5.7721262344688114E-2</v>
      </c>
      <c r="AH74" s="27">
        <f>(Трансформирование!AH74-Трансформирование!$AH$91)/Трансформирование!$AH$92</f>
        <v>0.48484342400119673</v>
      </c>
      <c r="AI74" s="27">
        <f>(Трансформирование!AI74-Трансформирование!$AI$91)/Трансформирование!$AI$92</f>
        <v>1.0830875283045958</v>
      </c>
    </row>
    <row r="75" spans="1:35" x14ac:dyDescent="0.25">
      <c r="A75" s="13" t="s">
        <v>74</v>
      </c>
      <c r="B75" s="27">
        <f>(Трансформирование!B75-Трансформирование!$B$91)/Трансформирование!$B$92</f>
        <v>0.47088078678835443</v>
      </c>
      <c r="C75" s="27">
        <f>(Трансформирование!C75-Трансформирование!$C$91)/Трансформирование!$C$92</f>
        <v>0.91626727269243013</v>
      </c>
      <c r="D75" s="27">
        <f>Трансформирование!D75</f>
        <v>2.0540215729017546</v>
      </c>
      <c r="E75" s="27">
        <f>Трансформирование!E75</f>
        <v>24.3</v>
      </c>
      <c r="F75" s="27">
        <f>Трансформирование!F75</f>
        <v>78.7</v>
      </c>
      <c r="G75" s="27">
        <f>Трансформирование!G75</f>
        <v>21.3</v>
      </c>
      <c r="H75" s="27">
        <f>(Трансформирование!H75-Трансформирование!$H$91)/Трансформирование!$H$92</f>
        <v>0.27412898706172339</v>
      </c>
      <c r="I75" s="27">
        <f>(Трансформирование!I75-Трансформирование!$I$91)/Трансформирование!$I$92</f>
        <v>0.66052420968567616</v>
      </c>
      <c r="J75" s="27">
        <f>(Трансформирование!J75-Трансформирование!$J$91)/Трансформирование!$J$92</f>
        <v>-0.29884934307536942</v>
      </c>
      <c r="K75" s="27">
        <f>(Трансформирование!K75-Трансформирование!$K$91)/Трансформирование!$K$92</f>
        <v>0.97497049224587973</v>
      </c>
      <c r="L75" s="27">
        <f>(Трансформирование!L75-Трансформирование!$L$91)/Трансформирование!$L$92</f>
        <v>1.1477842689553681</v>
      </c>
      <c r="M75" s="27">
        <f>(Трансформирование!M75-Трансформирование!$M$91)/Трансформирование!$M$92</f>
        <v>1.1443426446536025</v>
      </c>
      <c r="N75" s="27">
        <f>Трансформирование!N75</f>
        <v>1.778279410038923</v>
      </c>
      <c r="O75" s="27">
        <f>(Трансформирование!O75-Трансформирование!$O$91)/Трансформирование!$O$92</f>
        <v>-6.2283956626697931E-2</v>
      </c>
      <c r="P75" s="27">
        <f>(Трансформирование!P75-Трансформирование!$P$91)/Трансформирование!$P$92</f>
        <v>0.22785205819618048</v>
      </c>
      <c r="Q75" s="27">
        <f>(Трансформирование!Q75-Трансформирование!$Q$91)/Трансформирование!$Q$92</f>
        <v>-0.12596661473881207</v>
      </c>
      <c r="R75" s="27">
        <f>(Трансформирование!R75-Трансформирование!$R$91)/Трансформирование!$R$92</f>
        <v>-1.0584972257058924E-2</v>
      </c>
      <c r="S75" s="27">
        <f>(Трансформирование!S75-Трансформирование!$S$91)/Трансформирование!$S$92</f>
        <v>-0.45637282465739282</v>
      </c>
      <c r="T75" s="27">
        <f>(Трансформирование!T75-Трансформирование!$T$91)/Трансформирование!$T$92</f>
        <v>0.12216808468655106</v>
      </c>
      <c r="U75" s="27">
        <f>(Трансформирование!U75-Трансформирование!$U$91)/Трансформирование!$U$92</f>
        <v>-0.34248700122960479</v>
      </c>
      <c r="V75" s="27">
        <f>(Трансформирование!V75-Трансформирование!$V$91)/Трансформирование!$V$92</f>
        <v>0.79916159924436503</v>
      </c>
      <c r="W75" s="27">
        <f>(Трансформирование!W75-Трансформирование!$W$91)/Трансформирование!$W$92</f>
        <v>0.9838299241511359</v>
      </c>
      <c r="X75" s="27">
        <f>(Трансформирование!X75-Трансформирование!$X$91)/Трансформирование!$X$92</f>
        <v>0.55418501967602407</v>
      </c>
      <c r="Y75" s="27">
        <f>(Трансформирование!Y75-Трансформирование!$Y$91)/Трансформирование!$Y$92</f>
        <v>0.21131371962604695</v>
      </c>
      <c r="Z75" s="27">
        <f>(Трансформирование!Z75-Трансформирование!$Z$91)/Трансформирование!$Z$92</f>
        <v>-0.60440973730324543</v>
      </c>
      <c r="AA75" s="27">
        <f>(Трансформирование!AA75-Трансформирование!$AA$91)/Трансформирование!$AA$92</f>
        <v>-0.18777904942281104</v>
      </c>
      <c r="AB75" s="27">
        <f>(Трансформирование!AB75-Трансформирование!$AB$91)/Трансформирование!$AB$92</f>
        <v>1.8484477015407346</v>
      </c>
      <c r="AC75" s="27">
        <f>(Трансформирование!AC75-Трансформирование!$AC$91)/Трансформирование!$AC$92</f>
        <v>9.4076837812744063E-2</v>
      </c>
      <c r="AD75" s="27">
        <f>(Трансформирование!AD75-Трансформирование!$AD$91)/Трансформирование!$AD$92</f>
        <v>1.0708126585138493</v>
      </c>
      <c r="AE75" s="27">
        <f>(Трансформирование!AE75-Трансформирование!$AE$91)/Трансформирование!$AE$92</f>
        <v>1.0196535818269097</v>
      </c>
      <c r="AF75" s="27">
        <f>(Трансформирование!AF75-Трансформирование!$AF$91)/Трансформирование!$AF$92</f>
        <v>-0.96278122130818411</v>
      </c>
      <c r="AG75" s="27">
        <f>(Трансформирование!AG75-Трансформирование!$AG$91)/Трансформирование!$AG$92</f>
        <v>7.9446044304264871E-2</v>
      </c>
      <c r="AH75" s="27">
        <f>(Трансформирование!AH75-Трансформирование!$AH$91)/Трансформирование!$AH$92</f>
        <v>1.1410593423984052</v>
      </c>
      <c r="AI75" s="27">
        <f>(Трансформирование!AI75-Трансформирование!$AI$91)/Трансформирование!$AI$92</f>
        <v>0.4412110158078078</v>
      </c>
    </row>
    <row r="76" spans="1:35" x14ac:dyDescent="0.25">
      <c r="A76" s="13" t="s">
        <v>75</v>
      </c>
      <c r="B76" s="27">
        <f>(Трансформирование!B76-Трансформирование!$B$91)/Трансформирование!$B$92</f>
        <v>0.29323074862817816</v>
      </c>
      <c r="C76" s="27">
        <f>(Трансформирование!C76-Трансформирование!$C$91)/Трансформирование!$C$92</f>
        <v>0.49227913083271169</v>
      </c>
      <c r="D76" s="27">
        <f>Трансформирование!D76</f>
        <v>2.082281603850872</v>
      </c>
      <c r="E76" s="27">
        <f>Трансформирование!E76</f>
        <v>23.8</v>
      </c>
      <c r="F76" s="27">
        <f>Трансформирование!F76</f>
        <v>72.400000000000006</v>
      </c>
      <c r="G76" s="27">
        <f>Трансформирование!G76</f>
        <v>27.6</v>
      </c>
      <c r="H76" s="27">
        <f>(Трансформирование!H76-Трансформирование!$H$91)/Трансформирование!$H$92</f>
        <v>1.8396381389044569</v>
      </c>
      <c r="I76" s="27">
        <f>(Трансформирование!I76-Трансформирование!$I$91)/Трансформирование!$I$92</f>
        <v>1.223397381454405</v>
      </c>
      <c r="J76" s="27">
        <f>(Трансформирование!J76-Трансформирование!$J$91)/Трансформирование!$J$92</f>
        <v>-0.36879994373151304</v>
      </c>
      <c r="K76" s="27">
        <f>(Трансформирование!K76-Трансформирование!$K$91)/Трансформирование!$K$92</f>
        <v>0.33331042634811936</v>
      </c>
      <c r="L76" s="27">
        <f>(Трансформирование!L76-Трансформирование!$L$91)/Трансформирование!$L$92</f>
        <v>0.42505007955172797</v>
      </c>
      <c r="M76" s="27">
        <f>(Трансформирование!M76-Трансформирование!$M$91)/Трансформирование!$M$92</f>
        <v>0.82449754992771151</v>
      </c>
      <c r="N76" s="27">
        <f>Трансформирование!N76</f>
        <v>1.4315691227432645</v>
      </c>
      <c r="O76" s="27">
        <f>(Трансформирование!O76-Трансформирование!$O$91)/Трансформирование!$O$92</f>
        <v>-0.48494169917061786</v>
      </c>
      <c r="P76" s="27">
        <f>(Трансформирование!P76-Трансформирование!$P$91)/Трансформирование!$P$92</f>
        <v>0.83918529808465558</v>
      </c>
      <c r="Q76" s="27">
        <f>(Трансформирование!Q76-Трансформирование!$Q$91)/Трансформирование!$Q$92</f>
        <v>1.3000748714140897</v>
      </c>
      <c r="R76" s="27">
        <f>(Трансформирование!R76-Трансформирование!$R$91)/Трансформирование!$R$92</f>
        <v>-0.51756458121970605</v>
      </c>
      <c r="S76" s="27">
        <f>(Трансформирование!S76-Трансформирование!$S$91)/Трансформирование!$S$92</f>
        <v>-0.84308416837454114</v>
      </c>
      <c r="T76" s="27">
        <f>(Трансформирование!T76-Трансформирование!$T$91)/Трансформирование!$T$92</f>
        <v>-0.18371130982464781</v>
      </c>
      <c r="U76" s="27">
        <f>(Трансформирование!U76-Трансформирование!$U$91)/Трансформирование!$U$92</f>
        <v>-0.71218767356999524</v>
      </c>
      <c r="V76" s="27">
        <f>(Трансформирование!V76-Трансформирование!$V$91)/Трансформирование!$V$92</f>
        <v>-0.31615130941877101</v>
      </c>
      <c r="W76" s="27">
        <f>(Трансформирование!W76-Трансформирование!$W$91)/Трансформирование!$W$92</f>
        <v>-0.49614487892784154</v>
      </c>
      <c r="X76" s="27">
        <f>(Трансформирование!X76-Трансформирование!$X$91)/Трансформирование!$X$92</f>
        <v>-0.28911112300073732</v>
      </c>
      <c r="Y76" s="27">
        <f>(Трансформирование!Y76-Трансформирование!$Y$91)/Трансформирование!$Y$92</f>
        <v>-0.69106430375001437</v>
      </c>
      <c r="Z76" s="27">
        <f>(Трансформирование!Z76-Трансформирование!$Z$91)/Трансформирование!$Z$92</f>
        <v>-0.30287260710593633</v>
      </c>
      <c r="AA76" s="27">
        <f>(Трансформирование!AA76-Трансформирование!$AA$91)/Трансформирование!$AA$92</f>
        <v>-0.18777904942281104</v>
      </c>
      <c r="AB76" s="27">
        <f>(Трансформирование!AB76-Трансформирование!$AB$91)/Трансформирование!$AB$92</f>
        <v>9.4740955737999816E-2</v>
      </c>
      <c r="AC76" s="27">
        <f>(Трансформирование!AC76-Трансформирование!$AC$91)/Трансформирование!$AC$92</f>
        <v>-0.37366685040503728</v>
      </c>
      <c r="AD76" s="27">
        <f>(Трансформирование!AD76-Трансформирование!$AD$91)/Трансформирование!$AD$92</f>
        <v>0.63139498188431531</v>
      </c>
      <c r="AE76" s="27">
        <f>(Трансформирование!AE76-Трансформирование!$AE$91)/Трансформирование!$AE$92</f>
        <v>1.176109897143313</v>
      </c>
      <c r="AF76" s="27">
        <f>(Трансформирование!AF76-Трансформирование!$AF$91)/Трансформирование!$AF$92</f>
        <v>-9.2569678021363525E-2</v>
      </c>
      <c r="AG76" s="27">
        <f>(Трансформирование!AG76-Трансформирование!$AG$91)/Трансформирование!$AG$92</f>
        <v>0.345922981105032</v>
      </c>
      <c r="AH76" s="27">
        <f>(Трансформирование!AH76-Трансформирование!$AH$91)/Трансформирование!$AH$92</f>
        <v>0.52158789932868044</v>
      </c>
      <c r="AI76" s="27">
        <f>(Трансформирование!AI76-Трансформирование!$AI$91)/Трансформирование!$AI$92</f>
        <v>-0.21801351054024456</v>
      </c>
    </row>
    <row r="77" spans="1:35" x14ac:dyDescent="0.25">
      <c r="A77" s="13" t="s">
        <v>76</v>
      </c>
      <c r="B77" s="27">
        <f>(Трансформирование!B77-Трансформирование!$B$91)/Трансформирование!$B$92</f>
        <v>0.95536180935423698</v>
      </c>
      <c r="C77" s="27">
        <f>(Трансформирование!C77-Трансформирование!$C$91)/Трансформирование!$C$92</f>
        <v>-0.19528813800417624</v>
      </c>
      <c r="D77" s="27">
        <f>Трансформирование!D77</f>
        <v>2.0739244522212745</v>
      </c>
      <c r="E77" s="27">
        <f>Трансформирование!E77</f>
        <v>22</v>
      </c>
      <c r="F77" s="27">
        <f>Трансформирование!F77</f>
        <v>72.2</v>
      </c>
      <c r="G77" s="27">
        <f>Трансформирование!G77</f>
        <v>27.8</v>
      </c>
      <c r="H77" s="27">
        <f>(Трансформирование!H77-Трансформирование!$H$91)/Трансформирование!$H$92</f>
        <v>1.4841875468810179E-2</v>
      </c>
      <c r="I77" s="27">
        <f>(Трансформирование!I77-Трансформирование!$I$91)/Трансформирование!$I$92</f>
        <v>0.10897090087793079</v>
      </c>
      <c r="J77" s="27">
        <f>(Трансформирование!J77-Трансформирование!$J$91)/Трансформирование!$J$92</f>
        <v>-1.1384067627108627</v>
      </c>
      <c r="K77" s="27">
        <f>(Трансформирование!K77-Трансформирование!$K$91)/Трансформирование!$K$92</f>
        <v>-0.17470821357062022</v>
      </c>
      <c r="L77" s="27">
        <f>(Трансформирование!L77-Трансформирование!$L$91)/Трансформирование!$L$92</f>
        <v>0.92514432071202535</v>
      </c>
      <c r="M77" s="27">
        <f>(Трансформирование!M77-Трансформирование!$M$91)/Трансформирование!$M$92</f>
        <v>0.7958822761912171</v>
      </c>
      <c r="N77" s="27">
        <f>Трансформирование!N77</f>
        <v>1.5100830606950983</v>
      </c>
      <c r="O77" s="27">
        <f>(Трансформирование!O77-Трансформирование!$O$91)/Трансформирование!$O$92</f>
        <v>0.17098780772868988</v>
      </c>
      <c r="P77" s="27">
        <f>(Трансформирование!P77-Трансформирование!$P$91)/Трансформирование!$P$92</f>
        <v>1.569706230532222</v>
      </c>
      <c r="Q77" s="27">
        <f>(Трансформирование!Q77-Трансформирование!$Q$91)/Трансформирование!$Q$92</f>
        <v>-0.29310730619279851</v>
      </c>
      <c r="R77" s="27">
        <f>(Трансформирование!R77-Трансформирование!$R$91)/Трансформирование!$R$92</f>
        <v>0.27794230141561194</v>
      </c>
      <c r="S77" s="27">
        <f>(Трансформирование!S77-Трансформирование!$S$91)/Трансформирование!$S$92</f>
        <v>-0.17187295060701208</v>
      </c>
      <c r="T77" s="27">
        <f>(Трансформирование!T77-Трансформирование!$T$91)/Трансформирование!$T$92</f>
        <v>-0.30913695821589754</v>
      </c>
      <c r="U77" s="27">
        <f>(Трансформирование!U77-Трансформирование!$U$91)/Трансформирование!$U$92</f>
        <v>-0.13502241920168803</v>
      </c>
      <c r="V77" s="27">
        <f>(Трансформирование!V77-Трансформирование!$V$91)/Трансформирование!$V$92</f>
        <v>0.80357495405133528</v>
      </c>
      <c r="W77" s="27">
        <f>(Трансформирование!W77-Трансформирование!$W$91)/Трансформирование!$W$92</f>
        <v>0.64154633242398396</v>
      </c>
      <c r="X77" s="27">
        <f>(Трансформирование!X77-Трансформирование!$X$91)/Трансформирование!$X$92</f>
        <v>0.68952915109963853</v>
      </c>
      <c r="Y77" s="27">
        <f>(Трансформирование!Y77-Трансформирование!$Y$91)/Трансформирование!$Y$92</f>
        <v>0.27474917895274603</v>
      </c>
      <c r="Z77" s="27">
        <f>(Трансформирование!Z77-Трансформирование!$Z$91)/Трансформирование!$Z$92</f>
        <v>4.9197159319308431E-2</v>
      </c>
      <c r="AA77" s="27">
        <f>(Трансформирование!AA77-Трансформирование!$AA$91)/Трансформирование!$AA$92</f>
        <v>-0.18777904942281104</v>
      </c>
      <c r="AB77" s="27">
        <f>(Трансформирование!AB77-Трансформирование!$AB$91)/Трансформирование!$AB$92</f>
        <v>0.72953304008272635</v>
      </c>
      <c r="AC77" s="27">
        <f>(Трансформирование!AC77-Трансформирование!$AC$91)/Трансформирование!$AC$92</f>
        <v>-0.46607892381713578</v>
      </c>
      <c r="AD77" s="27">
        <f>(Трансформирование!AD77-Трансформирование!$AD$91)/Трансформирование!$AD$92</f>
        <v>-0.28126683700745869</v>
      </c>
      <c r="AE77" s="27">
        <f>(Трансформирование!AE77-Трансформирование!$AE$91)/Трансформирование!$AE$92</f>
        <v>0.96623659136355611</v>
      </c>
      <c r="AF77" s="27">
        <f>(Трансформирование!AF77-Трансформирование!$AF$91)/Трансформирование!$AF$92</f>
        <v>-0.35184521768426497</v>
      </c>
      <c r="AG77" s="27">
        <f>(Трансформирование!AG77-Трансформирование!$AG$91)/Трансформирование!$AG$92</f>
        <v>-0.13059009532836222</v>
      </c>
      <c r="AH77" s="27">
        <f>(Трансформирование!AH77-Трансформирование!$AH$91)/Трансформирование!$AH$92</f>
        <v>1.0895459503930109</v>
      </c>
      <c r="AI77" s="27">
        <f>(Трансформирование!AI77-Трансформирование!$AI$91)/Трансформирование!$AI$92</f>
        <v>0.81245851222486887</v>
      </c>
    </row>
    <row r="78" spans="1:35" ht="22.5" x14ac:dyDescent="0.25">
      <c r="A78" s="13" t="s">
        <v>77</v>
      </c>
      <c r="B78" s="27">
        <f>(Трансформирование!B78-Трансформирование!$B$91)/Трансформирование!$B$92</f>
        <v>3.7629495025353714</v>
      </c>
      <c r="C78" s="27">
        <f>(Трансформирование!C78-Трансформирование!$C$91)/Трансформирование!$C$92</f>
        <v>-0.31404761692844485</v>
      </c>
      <c r="D78" s="27">
        <f>Трансформирование!D78</f>
        <v>2.2293293735820354</v>
      </c>
      <c r="E78" s="27">
        <f>Трансформирование!E78</f>
        <v>15.8</v>
      </c>
      <c r="F78" s="27">
        <f>Трансформирование!F78</f>
        <v>65.400000000000006</v>
      </c>
      <c r="G78" s="27">
        <f>Трансформирование!G78</f>
        <v>34.6</v>
      </c>
      <c r="H78" s="27">
        <f>(Трансформирование!H78-Трансформирование!$H$91)/Трансформирование!$H$92</f>
        <v>-0.1456769723052459</v>
      </c>
      <c r="I78" s="27">
        <f>(Трансформирование!I78-Трансформирование!$I$91)/Трансформирование!$I$92</f>
        <v>3.7373423466022501E-2</v>
      </c>
      <c r="J78" s="27">
        <f>(Трансформирование!J78-Трансформирование!$J$91)/Трансформирование!$J$92</f>
        <v>-1.8124807052712959</v>
      </c>
      <c r="K78" s="27">
        <f>(Трансформирование!K78-Трансформирование!$K$91)/Трансформирование!$K$92</f>
        <v>-0.2422080491509245</v>
      </c>
      <c r="L78" s="27">
        <f>(Трансформирование!L78-Трансформирование!$L$91)/Трансформирование!$L$92</f>
        <v>-0.17131480224295245</v>
      </c>
      <c r="M78" s="27">
        <f>(Трансформирование!M78-Трансформирование!$M$91)/Трансформирование!$M$92</f>
        <v>-0.44541591282887821</v>
      </c>
      <c r="N78" s="27">
        <f>Трансформирование!N78</f>
        <v>0.91469121922869445</v>
      </c>
      <c r="O78" s="27">
        <f>(Трансформирование!O78-Трансформирование!$O$91)/Трансформирование!$O$92</f>
        <v>-0.81822912913964785</v>
      </c>
      <c r="P78" s="27">
        <f>(Трансформирование!P78-Трансформирование!$P$91)/Трансформирование!$P$92</f>
        <v>1.1835263021213696</v>
      </c>
      <c r="Q78" s="27">
        <f>(Трансформирование!Q78-Трансформирование!$Q$91)/Трансформирование!$Q$92</f>
        <v>-0.5073652358699573</v>
      </c>
      <c r="R78" s="27">
        <f>(Трансформирование!R78-Трансформирование!$R$91)/Трансформирование!$R$92</f>
        <v>0.39211865631717324</v>
      </c>
      <c r="S78" s="27">
        <f>(Трансформирование!S78-Трансформирование!$S$91)/Трансформирование!$S$92</f>
        <v>0.93989027071547915</v>
      </c>
      <c r="T78" s="27">
        <f>(Трансформирование!T78-Трансформирование!$T$91)/Трансформирование!$T$92</f>
        <v>0.73638168057173092</v>
      </c>
      <c r="U78" s="27">
        <f>(Трансформирование!U78-Трансформирование!$U$91)/Трансформирование!$U$92</f>
        <v>2.1172877707209121</v>
      </c>
      <c r="V78" s="27">
        <f>(Трансформирование!V78-Трансформирование!$V$91)/Трансформирование!$V$92</f>
        <v>0.81146853308251543</v>
      </c>
      <c r="W78" s="27">
        <f>(Трансформирование!W78-Трансформирование!$W$91)/Трансформирование!$W$92</f>
        <v>-7.7184466580459021E-2</v>
      </c>
      <c r="X78" s="27">
        <f>(Трансформирование!X78-Трансформирование!$X$91)/Трансформирование!$X$92</f>
        <v>1.6249348345725196</v>
      </c>
      <c r="Y78" s="27">
        <f>(Трансформирование!Y78-Трансформирование!$Y$91)/Трансформирование!$Y$92</f>
        <v>1.4925946439262194</v>
      </c>
      <c r="Z78" s="27">
        <f>(Трансформирование!Z78-Трансформирование!$Z$91)/Трансформирование!$Z$92</f>
        <v>1.6716276181517726</v>
      </c>
      <c r="AA78" s="27">
        <f>(Трансформирование!AA78-Трансформирование!$AA$91)/Трансформирование!$AA$92</f>
        <v>-0.18777904942281104</v>
      </c>
      <c r="AB78" s="27">
        <f>(Трансформирование!AB78-Трансформирование!$AB$91)/Трансформирование!$AB$92</f>
        <v>0.32418721478102391</v>
      </c>
      <c r="AC78" s="27">
        <f>(Трансформирование!AC78-Трансформирование!$AC$91)/Трансформирование!$AC$92</f>
        <v>0.84246318862704583</v>
      </c>
      <c r="AD78" s="27">
        <f>(Трансформирование!AD78-Трансформирование!$AD$91)/Трансформирование!$AD$92</f>
        <v>-0.6213396021324501</v>
      </c>
      <c r="AE78" s="27">
        <f>(Трансформирование!AE78-Трансформирование!$AE$91)/Трансформирование!$AE$92</f>
        <v>0.14965316459879308</v>
      </c>
      <c r="AF78" s="27">
        <f>(Трансформирование!AF78-Трансформирование!$AF$91)/Трансформирование!$AF$92</f>
        <v>6.7920455136431815E-2</v>
      </c>
      <c r="AG78" s="27">
        <f>(Трансформирование!AG78-Трансформирование!$AG$91)/Трансформирование!$AG$92</f>
        <v>0.30717957903418475</v>
      </c>
      <c r="AH78" s="27">
        <f>(Трансформирование!AH78-Трансформирование!$AH$91)/Трансформирование!$AH$92</f>
        <v>-0.32784921654593313</v>
      </c>
      <c r="AI78" s="27">
        <f>(Трансформирование!AI78-Трансформирование!$AI$91)/Трансформирование!$AI$92</f>
        <v>-0.76968035101045684</v>
      </c>
    </row>
    <row r="79" spans="1:35" x14ac:dyDescent="0.25">
      <c r="A79" s="13" t="s">
        <v>78</v>
      </c>
      <c r="B79" s="27">
        <f>(Трансформирование!B79-Трансформирование!$B$91)/Трансформирование!$B$92</f>
        <v>1.3288042725820397</v>
      </c>
      <c r="C79" s="27">
        <f>(Трансформирование!C79-Трансформирование!$C$91)/Трансформирование!$C$92</f>
        <v>-1.3000308227869855</v>
      </c>
      <c r="D79" s="27">
        <f>Трансформирование!D79</f>
        <v>2.0682963828333425</v>
      </c>
      <c r="E79" s="27">
        <f>Трансформирование!E79</f>
        <v>19.8</v>
      </c>
      <c r="F79" s="27">
        <f>Трансформирование!F79</f>
        <v>77.8</v>
      </c>
      <c r="G79" s="27">
        <f>Трансформирование!G79</f>
        <v>22.2</v>
      </c>
      <c r="H79" s="27">
        <f>(Трансформирование!H79-Трансформирование!$H$91)/Трансформирование!$H$92</f>
        <v>0.95719596527464379</v>
      </c>
      <c r="I79" s="27">
        <f>(Трансформирование!I79-Трансформирование!$I$91)/Трансформирование!$I$92</f>
        <v>-0.4664872381995071</v>
      </c>
      <c r="J79" s="27">
        <f>(Трансформирование!J79-Трансформирование!$J$91)/Трансформирование!$J$92</f>
        <v>-1.7833005103829835</v>
      </c>
      <c r="K79" s="27">
        <f>(Трансформирование!K79-Трансформирование!$K$91)/Трансформирование!$K$92</f>
        <v>-0.9288181196762737</v>
      </c>
      <c r="L79" s="27">
        <f>(Трансформирование!L79-Трансформирование!$L$91)/Трансформирование!$L$92</f>
        <v>-0.91052999169202864</v>
      </c>
      <c r="M79" s="27">
        <f>(Трансформирование!M79-Трансформирование!$M$91)/Трансформирование!$M$92</f>
        <v>-0.81266058432450028</v>
      </c>
      <c r="N79" s="27">
        <f>Трансформирование!N79</f>
        <v>0.74008280449228525</v>
      </c>
      <c r="O79" s="27">
        <f>(Трансформирование!O79-Трансформирование!$O$91)/Трансформирование!$O$92</f>
        <v>2.047004367285179</v>
      </c>
      <c r="P79" s="27">
        <f>(Трансформирование!P79-Трансформирование!$P$91)/Трансформирование!$P$92</f>
        <v>0.55257541121306641</v>
      </c>
      <c r="Q79" s="27">
        <f>(Трансформирование!Q79-Трансформирование!$Q$91)/Трансформирование!$Q$92</f>
        <v>0.34528459640309306</v>
      </c>
      <c r="R79" s="27">
        <f>(Трансформирование!R79-Трансформирование!$R$91)/Трансформирование!$R$92</f>
        <v>0.1432404725359743</v>
      </c>
      <c r="S79" s="27">
        <f>(Трансформирование!S79-Трансформирование!$S$91)/Трансформирование!$S$92</f>
        <v>-0.53103079618466231</v>
      </c>
      <c r="T79" s="27">
        <f>(Трансформирование!T79-Трансформирование!$T$91)/Трансформирование!$T$92</f>
        <v>0.12599091736392573</v>
      </c>
      <c r="U79" s="27">
        <f>(Трансформирование!U79-Трансформирование!$U$91)/Трансформирование!$U$92</f>
        <v>1.3983604350914167</v>
      </c>
      <c r="V79" s="27">
        <f>(Трансформирование!V79-Трансформирование!$V$91)/Трансформирование!$V$92</f>
        <v>0.20281654265960139</v>
      </c>
      <c r="W79" s="27">
        <f>(Трансформирование!W79-Трансформирование!$W$91)/Трансформирование!$W$92</f>
        <v>-0.420322319027289</v>
      </c>
      <c r="X79" s="27">
        <f>(Трансформирование!X79-Трансформирование!$X$91)/Трансформирование!$X$92</f>
        <v>1.8680098184865288</v>
      </c>
      <c r="Y79" s="27">
        <f>(Трансформирование!Y79-Трансформирование!$Y$91)/Трансформирование!$Y$92</f>
        <v>2.0907321476875054</v>
      </c>
      <c r="Z79" s="27">
        <f>(Трансформирование!Z79-Трансформирование!$Z$91)/Трансформирование!$Z$92</f>
        <v>1.3960271337495098</v>
      </c>
      <c r="AA79" s="27">
        <f>(Трансформирование!AA79-Трансформирование!$AA$91)/Трансформирование!$AA$92</f>
        <v>-0.18777904942281104</v>
      </c>
      <c r="AB79" s="27">
        <f>(Трансформирование!AB79-Трансформирование!$AB$91)/Трансформирование!$AB$92</f>
        <v>0.94321235588097985</v>
      </c>
      <c r="AC79" s="27">
        <f>(Трансформирование!AC79-Трансформирование!$AC$91)/Трансформирование!$AC$92</f>
        <v>-0.14423866184977827</v>
      </c>
      <c r="AD79" s="27">
        <f>(Трансформирование!AD79-Трансформирование!$AD$91)/Трансформирование!$AD$92</f>
        <v>-1.6059485392496229</v>
      </c>
      <c r="AE79" s="27">
        <f>(Трансформирование!AE79-Трансформирование!$AE$91)/Трансформирование!$AE$92</f>
        <v>0.27991540388963981</v>
      </c>
      <c r="AF79" s="27">
        <f>(Трансформирование!AF79-Трансформирование!$AF$91)/Трансформирование!$AF$92</f>
        <v>-0.65560507892665354</v>
      </c>
      <c r="AG79" s="27">
        <f>(Трансформирование!AG79-Трансформирование!$AG$91)/Трансформирование!$AG$92</f>
        <v>1.0612543450606748</v>
      </c>
      <c r="AH79" s="27">
        <f>(Трансформирование!AH79-Трансформирование!$AH$91)/Трансформирование!$AH$92</f>
        <v>2.8993675211757119E-2</v>
      </c>
      <c r="AI79" s="27">
        <f>(Трансформирование!AI79-Трансформирование!$AI$91)/Трансформирование!$AI$92</f>
        <v>0.22262604128187466</v>
      </c>
    </row>
    <row r="80" spans="1:35" x14ac:dyDescent="0.25">
      <c r="A80" s="13" t="s">
        <v>79</v>
      </c>
      <c r="B80" s="27">
        <f>(Трансформирование!B80-Трансформирование!$B$91)/Трансформирование!$B$92</f>
        <v>0.41093067218855106</v>
      </c>
      <c r="C80" s="27">
        <f>(Трансформирование!C80-Трансформирование!$C$91)/Трансформирование!$C$92</f>
        <v>0.46150708467996776</v>
      </c>
      <c r="D80" s="27">
        <f>Трансформирование!D80</f>
        <v>2.0364892021971399</v>
      </c>
      <c r="E80" s="27">
        <f>Трансформирование!E80</f>
        <v>23.9</v>
      </c>
      <c r="F80" s="27">
        <f>Трансформирование!F80</f>
        <v>77</v>
      </c>
      <c r="G80" s="27">
        <f>Трансформирование!G80</f>
        <v>23</v>
      </c>
      <c r="H80" s="27">
        <f>(Трансформирование!H80-Трансформирование!$H$91)/Трансформирование!$H$92</f>
        <v>-1.0870874286677115</v>
      </c>
      <c r="I80" s="27">
        <f>(Трансформирование!I80-Трансформирование!$I$91)/Трансформирование!$I$92</f>
        <v>-0.31801417871727633</v>
      </c>
      <c r="J80" s="27">
        <f>(Трансформирование!J80-Трансформирование!$J$91)/Трансформирование!$J$92</f>
        <v>-0.40255727001246455</v>
      </c>
      <c r="K80" s="27">
        <f>(Трансформирование!K80-Трансформирование!$K$91)/Трансформирование!$K$92</f>
        <v>0.52809496684849344</v>
      </c>
      <c r="L80" s="27">
        <f>(Трансформирование!L80-Трансформирование!$L$91)/Трансформирование!$L$92</f>
        <v>0.43172630784547933</v>
      </c>
      <c r="M80" s="27">
        <f>(Трансформирование!M80-Трансформирование!$M$91)/Трансформирование!$M$92</f>
        <v>0.21742988391875409</v>
      </c>
      <c r="N80" s="27">
        <f>Трансформирование!N80</f>
        <v>0.74008280449228525</v>
      </c>
      <c r="O80" s="27">
        <f>(Трансформирование!O80-Трансформирование!$O$91)/Трансформирование!$O$92</f>
        <v>0.51675255926178842</v>
      </c>
      <c r="P80" s="27">
        <f>(Трансформирование!P80-Трансформирование!$P$91)/Трансформирование!$P$92</f>
        <v>-0.68670397475168499</v>
      </c>
      <c r="Q80" s="27">
        <f>(Трансформирование!Q80-Трансформирование!$Q$91)/Трансформирование!$Q$92</f>
        <v>-0.54999450594997157</v>
      </c>
      <c r="R80" s="27">
        <f>(Трансформирование!R80-Трансформирование!$R$91)/Трансформирование!$R$92</f>
        <v>-1.1572229375705372</v>
      </c>
      <c r="S80" s="27">
        <f>(Трансформирование!S80-Трансформирование!$S$91)/Трансформирование!$S$92</f>
        <v>-0.2995896968710659</v>
      </c>
      <c r="T80" s="27">
        <f>(Трансформирование!T80-Трансформирование!$T$91)/Трансформирование!$T$92</f>
        <v>0.38978379943397329</v>
      </c>
      <c r="U80" s="27">
        <f>(Трансформирование!U80-Трансформирование!$U$91)/Трансформирование!$U$92</f>
        <v>-5.5623285175537891E-2</v>
      </c>
      <c r="V80" s="27">
        <f>(Трансформирование!V80-Трансформирование!$V$91)/Трансформирование!$V$92</f>
        <v>1.2412469903841241</v>
      </c>
      <c r="W80" s="27">
        <f>(Трансформирование!W80-Трансформирование!$W$91)/Трансформирование!$W$92</f>
        <v>0.10246611341890854</v>
      </c>
      <c r="X80" s="27">
        <f>(Трансформирование!X80-Трансформирование!$X$91)/Трансформирование!$X$92</f>
        <v>-0.25627126402342598</v>
      </c>
      <c r="Y80" s="27">
        <f>(Трансформирование!Y80-Трансформирование!$Y$91)/Трансформирование!$Y$92</f>
        <v>0.37909244920706714</v>
      </c>
      <c r="Z80" s="27">
        <f>(Трансформирование!Z80-Трансформирование!$Z$91)/Трансформирование!$Z$92</f>
        <v>0.16904013193578488</v>
      </c>
      <c r="AA80" s="27">
        <f>(Трансформирование!AA80-Трансформирование!$AA$91)/Трансформирование!$AA$92</f>
        <v>-0.18777904942281104</v>
      </c>
      <c r="AB80" s="27">
        <f>(Трансформирование!AB80-Трансформирование!$AB$91)/Трансформирование!$AB$92</f>
        <v>0.93959134681518219</v>
      </c>
      <c r="AC80" s="27">
        <f>(Трансформирование!AC80-Трансформирование!$AC$91)/Трансформирование!$AC$92</f>
        <v>0.63766034074433631</v>
      </c>
      <c r="AD80" s="27">
        <f>(Трансформирование!AD80-Трансформирование!$AD$91)/Трансформирование!$AD$92</f>
        <v>-1.0716353014623003</v>
      </c>
      <c r="AE80" s="27">
        <f>(Трансформирование!AE80-Трансформирование!$AE$91)/Трансформирование!$AE$92</f>
        <v>0.63792894673521339</v>
      </c>
      <c r="AF80" s="27">
        <f>(Трансформирование!AF80-Трансформирование!$AF$91)/Трансформирование!$AF$92</f>
        <v>-0.39578823425946796</v>
      </c>
      <c r="AG80" s="27">
        <f>(Трансформирование!AG80-Трансформирование!$AG$91)/Трансформирование!$AG$92</f>
        <v>-0.23008136336305668</v>
      </c>
      <c r="AH80" s="27">
        <f>(Трансформирование!AH80-Трансформирование!$AH$91)/Трансформирование!$AH$92</f>
        <v>0.72865419693219802</v>
      </c>
      <c r="AI80" s="27">
        <f>(Трансформирование!AI80-Трансформирование!$AI$91)/Трансформирование!$AI$92</f>
        <v>1.3450425374586901</v>
      </c>
    </row>
    <row r="81" spans="1:36" ht="15" customHeight="1" x14ac:dyDescent="0.25">
      <c r="A81" s="13" t="s">
        <v>80</v>
      </c>
      <c r="B81" s="27">
        <f>(Трансформирование!B81-Трансформирование!$B$91)/Трансформирование!$B$92</f>
        <v>1.8967647473233913</v>
      </c>
      <c r="C81" s="27">
        <f>(Трансформирование!C81-Трансформирование!$C$91)/Трансформирование!$C$92</f>
        <v>3.5373990203169864E-2</v>
      </c>
      <c r="D81" s="27">
        <f>Трансформирование!D81</f>
        <v>2.0597671439071177</v>
      </c>
      <c r="E81" s="27">
        <f>Трансформирование!E81</f>
        <v>22.4</v>
      </c>
      <c r="F81" s="27">
        <f>Трансформирование!F81</f>
        <v>82</v>
      </c>
      <c r="G81" s="27">
        <f>Трансформирование!G81</f>
        <v>18</v>
      </c>
      <c r="H81" s="27">
        <f>(Трансформирование!H81-Трансформирование!$H$91)/Трансформирование!$H$92</f>
        <v>-0.31397760438759936</v>
      </c>
      <c r="I81" s="27">
        <f>(Трансформирование!I81-Трансформирование!$I$91)/Трансформирование!$I$92</f>
        <v>0.20747151440432449</v>
      </c>
      <c r="J81" s="27">
        <f>(Трансформирование!J81-Трансформирование!$J$91)/Трансформирование!$J$92</f>
        <v>-1.4288947720792919</v>
      </c>
      <c r="K81" s="27">
        <f>(Трансформирование!K81-Трансформирование!$K$91)/Трансформирование!$K$92</f>
        <v>0.17383434259796451</v>
      </c>
      <c r="L81" s="27">
        <f>(Трансформирование!L81-Трансформирование!$L$91)/Трансформирование!$L$92</f>
        <v>0.24010193138044597</v>
      </c>
      <c r="M81" s="27">
        <f>(Трансформирование!M81-Трансформирование!$M$91)/Трансформирование!$M$92</f>
        <v>0.28992351111251086</v>
      </c>
      <c r="N81" s="27">
        <f>Трансформирование!N81</f>
        <v>1.8128252384140608</v>
      </c>
      <c r="O81" s="27">
        <f>(Трансформирование!O81-Трансформирование!$O$91)/Трансформирование!$O$92</f>
        <v>1.367964049472165</v>
      </c>
      <c r="P81" s="27">
        <f>(Трансформирование!P81-Трансформирование!$P$91)/Трансформирование!$P$92</f>
        <v>0.13957801304726339</v>
      </c>
      <c r="Q81" s="27">
        <f>(Трансформирование!Q81-Трансформирование!$Q$91)/Трансформирование!$Q$92</f>
        <v>0.1941224713681638</v>
      </c>
      <c r="R81" s="27">
        <f>(Трансформирование!R81-Трансформирование!$R$91)/Трансформирование!$R$92</f>
        <v>0.44322017981809475</v>
      </c>
      <c r="S81" s="27">
        <f>(Трансформирование!S81-Трансформирование!$S$91)/Трансформирование!$S$92</f>
        <v>-0.51262743674294842</v>
      </c>
      <c r="T81" s="27">
        <f>(Трансформирование!T81-Трансформирование!$T$91)/Трансформирование!$T$92</f>
        <v>0.16441009236870913</v>
      </c>
      <c r="U81" s="27">
        <f>(Трансформирование!U81-Трансформирование!$U$91)/Трансформирование!$U$92</f>
        <v>0.44308956259500648</v>
      </c>
      <c r="V81" s="27">
        <f>(Трансформирование!V81-Трансформирование!$V$91)/Трансформирование!$V$92</f>
        <v>1.2877846700591111</v>
      </c>
      <c r="W81" s="27">
        <f>(Трансформирование!W81-Трансформирование!$W$91)/Трансформирование!$W$92</f>
        <v>-0.30466840186173877</v>
      </c>
      <c r="X81" s="27">
        <f>(Трансформирование!X81-Трансформирование!$X$91)/Трансформирование!$X$92</f>
        <v>0.95101870493097529</v>
      </c>
      <c r="Y81" s="27">
        <f>(Трансформирование!Y81-Трансформирование!$Y$91)/Трансформирование!$Y$92</f>
        <v>0.65608883290512532</v>
      </c>
      <c r="Z81" s="27">
        <f>(Трансформирование!Z81-Трансформирование!$Z$91)/Трансформирование!$Z$92</f>
        <v>0.33904438098840417</v>
      </c>
      <c r="AA81" s="27">
        <f>(Трансформирование!AA81-Трансформирование!$AA$91)/Трансформирование!$AA$92</f>
        <v>-0.18777904942281104</v>
      </c>
      <c r="AB81" s="27">
        <f>(Трансформирование!AB81-Трансформирование!$AB$91)/Трансформирование!$AB$92</f>
        <v>0.79214460150224164</v>
      </c>
      <c r="AC81" s="27">
        <f>(Трансформирование!AC81-Трансформирование!$AC$91)/Трансформирование!$AC$92</f>
        <v>0.17460632634335219</v>
      </c>
      <c r="AD81" s="27">
        <f>(Трансформирование!AD81-Трансформирование!$AD$91)/Трансформирование!$AD$92</f>
        <v>-1.223933547654146</v>
      </c>
      <c r="AE81" s="27">
        <f>(Трансформирование!AE81-Трансформирование!$AE$91)/Трансформирование!$AE$92</f>
        <v>0.36681174604997785</v>
      </c>
      <c r="AF81" s="27">
        <f>(Трансформирование!AF81-Трансформирование!$AF$91)/Трансформирование!$AF$92</f>
        <v>-0.3926078069997736</v>
      </c>
      <c r="AG81" s="27">
        <f>(Трансформирование!AG81-Трансформирование!$AG$91)/Трансформирование!$AG$92</f>
        <v>0.13951582827531575</v>
      </c>
      <c r="AH81" s="27">
        <f>(Трансформирование!AH81-Трансформирование!$AH$91)/Трансформирование!$AH$92</f>
        <v>3.1189863459572948</v>
      </c>
      <c r="AI81" s="27">
        <f>(Трансформирование!AI81-Трансформирование!$AI$91)/Трансформирование!$AI$92</f>
        <v>1.103905144926113</v>
      </c>
    </row>
    <row r="82" spans="1:36" x14ac:dyDescent="0.25">
      <c r="A82" s="13" t="s">
        <v>81</v>
      </c>
      <c r="B82" s="27">
        <f>(Трансформирование!B82-Трансформирование!$B$91)/Трансформирование!$B$92</f>
        <v>1.0859589725001351</v>
      </c>
      <c r="C82" s="27">
        <f>(Трансформирование!C82-Трансформирование!$C$91)/Трансформирование!$C$92</f>
        <v>-0.48805741744196612</v>
      </c>
      <c r="D82" s="27">
        <f>Трансформирование!D82</f>
        <v>2.1147425268811282</v>
      </c>
      <c r="E82" s="27">
        <f>Трансформирование!E82</f>
        <v>22.2</v>
      </c>
      <c r="F82" s="27">
        <f>Трансформирование!F82</f>
        <v>67.3</v>
      </c>
      <c r="G82" s="27">
        <f>Трансформирование!G82</f>
        <v>32.700000000000003</v>
      </c>
      <c r="H82" s="27">
        <f>(Трансформирование!H82-Трансформирование!$H$91)/Трансформирование!$H$92</f>
        <v>-0.73327432814364213</v>
      </c>
      <c r="I82" s="27">
        <f>(Трансформирование!I82-Трансформирование!$I$91)/Трансформирование!$I$92</f>
        <v>-0.44396474631589816</v>
      </c>
      <c r="J82" s="27">
        <f>(Трансформирование!J82-Трансформирование!$J$91)/Трансформирование!$J$92</f>
        <v>-0.97229677974431272</v>
      </c>
      <c r="K82" s="27">
        <f>(Трансформирование!K82-Трансформирование!$K$91)/Трансформирование!$K$92</f>
        <v>-0.48368359660651283</v>
      </c>
      <c r="L82" s="27">
        <f>(Трансформирование!L82-Трансформирование!$L$91)/Трансформирование!$L$92</f>
        <v>0.13542473634551466</v>
      </c>
      <c r="M82" s="27">
        <f>(Трансформирование!M82-Трансформирование!$M$91)/Трансформирование!$M$92</f>
        <v>-0.27921428287969074</v>
      </c>
      <c r="N82" s="27">
        <f>Трансформирование!N82</f>
        <v>1.2935687276168015</v>
      </c>
      <c r="O82" s="27">
        <f>(Трансформирование!O82-Трансформирование!$O$91)/Трансформирование!$O$92</f>
        <v>-0.35595683240149273</v>
      </c>
      <c r="P82" s="27">
        <f>(Трансформирование!P82-Трансформирование!$P$91)/Трансформирование!$P$92</f>
        <v>0.44321567179446114</v>
      </c>
      <c r="Q82" s="27">
        <f>(Трансформирование!Q82-Трансформирование!$Q$91)/Трансформирование!$Q$92</f>
        <v>-0.64510398271991354</v>
      </c>
      <c r="R82" s="27">
        <f>(Трансформирование!R82-Трансформирование!$R$91)/Трансформирование!$R$92</f>
        <v>0.27418879586268863</v>
      </c>
      <c r="S82" s="27">
        <f>(Трансформирование!S82-Трансформирование!$S$91)/Трансформирование!$S$92</f>
        <v>-9.2611822469169131E-2</v>
      </c>
      <c r="T82" s="27">
        <f>(Трансформирование!T82-Трансформирование!$T$91)/Трансформирование!$T$92</f>
        <v>-0.82288330382749852</v>
      </c>
      <c r="U82" s="27">
        <f>(Трансформирование!U82-Трансформирование!$U$91)/Трансформирование!$U$92</f>
        <v>0.14328555268884929</v>
      </c>
      <c r="V82" s="27">
        <f>(Трансформирование!V82-Трансформирование!$V$91)/Трансформирование!$V$92</f>
        <v>0.31968580289697712</v>
      </c>
      <c r="W82" s="27">
        <f>(Трансформирование!W82-Трансформирование!$W$91)/Трансформирование!$W$92</f>
        <v>-0.96111379896813642</v>
      </c>
      <c r="X82" s="27">
        <f>(Трансформирование!X82-Трансформирование!$X$91)/Трансформирование!$X$92</f>
        <v>0.64957019435664931</v>
      </c>
      <c r="Y82" s="27">
        <f>(Трансформирование!Y82-Трансформирование!$Y$91)/Трансформирование!$Y$92</f>
        <v>-0.23936124539361703</v>
      </c>
      <c r="Z82" s="27">
        <f>(Трансформирование!Z82-Трансформирование!$Z$91)/Трансформирование!$Z$92</f>
        <v>-0.26862790230957245</v>
      </c>
      <c r="AA82" s="27">
        <f>(Трансформирование!AA82-Трансформирование!$AA$91)/Трансформирование!$AA$92</f>
        <v>-0.18777904942281104</v>
      </c>
      <c r="AB82" s="27">
        <f>(Трансформирование!AB82-Трансформирование!$AB$91)/Трансформирование!$AB$92</f>
        <v>-0.36568317370772602</v>
      </c>
      <c r="AC82" s="27">
        <f>(Трансформирование!AC82-Трансформирование!$AC$91)/Трансформирование!$AC$92</f>
        <v>-0.27274044440499451</v>
      </c>
      <c r="AD82" s="27">
        <f>(Трансформирование!AD82-Трансформирование!$AD$91)/Трансформирование!$AD$92</f>
        <v>-1.3989261217345941</v>
      </c>
      <c r="AE82" s="27">
        <f>(Трансформирование!AE82-Трансформирование!$AE$91)/Трансформирование!$AE$92</f>
        <v>-0.15384522089690314</v>
      </c>
      <c r="AF82" s="27">
        <f>(Трансформирование!AF82-Трансформирование!$AF$91)/Трансформирование!$AF$92</f>
        <v>0.24719021423177406</v>
      </c>
      <c r="AG82" s="27">
        <f>(Трансформирование!AG82-Трансформирование!$AG$91)/Трансформирование!$AG$92</f>
        <v>-0.79772495888550754</v>
      </c>
      <c r="AH82" s="27">
        <f>(Трансформирование!AH82-Трансформирование!$AH$91)/Трансформирование!$AH$92</f>
        <v>1.4695120518778733</v>
      </c>
      <c r="AI82" s="27">
        <f>(Трансформирование!AI82-Трансформирование!$AI$91)/Трансформирование!$AI$92</f>
        <v>1.2687112765131263</v>
      </c>
    </row>
    <row r="83" spans="1:36" x14ac:dyDescent="0.25">
      <c r="A83" s="13" t="s">
        <v>82</v>
      </c>
      <c r="B83" s="27">
        <f>(Трансформирование!B83-Трансформирование!$B$91)/Трансформирование!$B$92</f>
        <v>1.3249011837534044</v>
      </c>
      <c r="C83" s="27">
        <f>(Трансформирование!C83-Трансформирование!$C$91)/Трансформирование!$C$92</f>
        <v>-1.8393660005199559</v>
      </c>
      <c r="D83" s="27">
        <f>Трансформирование!D83</f>
        <v>2.0767213897317967</v>
      </c>
      <c r="E83" s="27">
        <f>Трансформирование!E83</f>
        <v>20.3</v>
      </c>
      <c r="F83" s="27">
        <f>Трансформирование!F83</f>
        <v>95.5</v>
      </c>
      <c r="G83" s="27">
        <f>Трансформирование!G83</f>
        <v>4.5</v>
      </c>
      <c r="H83" s="27">
        <f>(Трансформирование!H83-Трансформирование!$H$91)/Трансформирование!$H$92</f>
        <v>-1.1820354406156481</v>
      </c>
      <c r="I83" s="27">
        <f>(Трансформирование!I83-Трансформирование!$I$91)/Трансформирование!$I$92</f>
        <v>-1.6779140928560488</v>
      </c>
      <c r="J83" s="27">
        <f>(Трансформирование!J83-Трансформирование!$J$91)/Трансформирование!$J$92</f>
        <v>-1.7125892425023206</v>
      </c>
      <c r="K83" s="27">
        <f>(Трансформирование!K83-Трансформирование!$K$91)/Трансформирование!$K$92</f>
        <v>-1.5247516268605048</v>
      </c>
      <c r="L83" s="27">
        <f>(Трансформирование!L83-Трансформирование!$L$91)/Трансформирование!$L$92</f>
        <v>-1.3435522241591007</v>
      </c>
      <c r="M83" s="27">
        <f>(Трансформирование!M83-Трансформирование!$M$91)/Трансформирование!$M$92</f>
        <v>-0.76246366374470154</v>
      </c>
      <c r="N83" s="27">
        <f>Трансформирование!N83</f>
        <v>1.808614233815278</v>
      </c>
      <c r="O83" s="27">
        <f>(Трансформирование!O83-Трансформирование!$O$91)/Трансформирование!$O$92</f>
        <v>3.4571707461097305</v>
      </c>
      <c r="P83" s="27">
        <f>(Трансформирование!P83-Трансформирование!$P$91)/Трансформирование!$P$92</f>
        <v>0.30816937421055507</v>
      </c>
      <c r="Q83" s="27">
        <f>(Трансформирование!Q83-Трансформирование!$Q$91)/Трансформирование!$Q$92</f>
        <v>-0.49873474906850107</v>
      </c>
      <c r="R83" s="27">
        <f>(Трансформирование!R83-Трансформирование!$R$91)/Трансформирование!$R$92</f>
        <v>1.1166335256131528</v>
      </c>
      <c r="S83" s="27">
        <f>(Трансформирование!S83-Трансформирование!$S$91)/Трансформирование!$S$92</f>
        <v>2.2989293651090965</v>
      </c>
      <c r="T83" s="27">
        <f>(Трансформирование!T83-Трансформирование!$T$91)/Трансформирование!$T$92</f>
        <v>0.84020480607179027</v>
      </c>
      <c r="U83" s="27">
        <f>(Трансформирование!U83-Трансформирование!$U$91)/Трансформирование!$U$92</f>
        <v>0.26673462284859761</v>
      </c>
      <c r="V83" s="27">
        <f>(Трансформирование!V83-Трансформирование!$V$91)/Трансформирование!$V$92</f>
        <v>0.36133958509384512</v>
      </c>
      <c r="W83" s="27">
        <f>(Трансформирование!W83-Трансформирование!$W$91)/Трансформирование!$W$92</f>
        <v>0.17749065317326185</v>
      </c>
      <c r="X83" s="27">
        <f>(Трансформирование!X83-Трансформирование!$X$91)/Трансформирование!$X$92</f>
        <v>2.7220168224568853</v>
      </c>
      <c r="Y83" s="27">
        <f>(Трансформирование!Y83-Трансформирование!$Y$91)/Трансформирование!$Y$92</f>
        <v>1.9051114357547785</v>
      </c>
      <c r="Z83" s="27">
        <f>(Трансформирование!Z83-Трансформирование!$Z$91)/Трансформирование!$Z$92</f>
        <v>1.9760917560608307</v>
      </c>
      <c r="AA83" s="27">
        <f>(Трансформирование!AA83-Трансформирование!$AA$91)/Трансформирование!$AA$92</f>
        <v>-0.18777904942281104</v>
      </c>
      <c r="AB83" s="27">
        <f>(Трансформирование!AB83-Трансформирование!$AB$91)/Трансформирование!$AB$92</f>
        <v>0.90543551207296302</v>
      </c>
      <c r="AC83" s="27">
        <f>(Трансформирование!AC83-Трансформирование!$AC$91)/Трансформирование!$AC$92</f>
        <v>-0.61017858506468414</v>
      </c>
      <c r="AD83" s="27">
        <f>(Трансформирование!AD83-Трансформирование!$AD$91)/Трансформирование!$AD$92</f>
        <v>9.3541000806083296E-2</v>
      </c>
      <c r="AE83" s="27">
        <f>(Трансформирование!AE83-Трансформирование!$AE$91)/Трансформирование!$AE$92</f>
        <v>1.026284689781944</v>
      </c>
      <c r="AF83" s="27">
        <f>(Трансформирование!AF83-Трансформирование!$AF$91)/Трансформирование!$AF$92</f>
        <v>-1.2334818398552638</v>
      </c>
      <c r="AG83" s="27">
        <f>(Трансформирование!AG83-Трансформирование!$AG$91)/Трансформирование!$AG$92</f>
        <v>-0.69602749362125915</v>
      </c>
      <c r="AH83" s="27">
        <f>(Трансформирование!AH83-Трансформирование!$AH$91)/Трансформирование!$AH$92</f>
        <v>0.64122959205027918</v>
      </c>
      <c r="AI83" s="27">
        <f>(Трансформирование!AI83-Трансформирование!$AI$91)/Трансформирование!$AI$92</f>
        <v>0.9859386507375143</v>
      </c>
    </row>
    <row r="84" spans="1:36" x14ac:dyDescent="0.25">
      <c r="A84" s="13" t="s">
        <v>83</v>
      </c>
      <c r="B84" s="27">
        <f>(Трансформирование!B84-Трансформирование!$B$91)/Трансформирование!$B$92</f>
        <v>-4.5985767918165284E-2</v>
      </c>
      <c r="C84" s="27">
        <f>(Трансформирование!C84-Трансформирование!$C$91)/Трансформирование!$C$92</f>
        <v>-0.94793506549510465</v>
      </c>
      <c r="D84" s="27">
        <f>Трансформирование!D84</f>
        <v>2.0795070719013991</v>
      </c>
      <c r="E84" s="27">
        <f>Трансформирование!E84</f>
        <v>22.7</v>
      </c>
      <c r="F84" s="27">
        <f>Трансформирование!F84</f>
        <v>81.599999999999994</v>
      </c>
      <c r="G84" s="27">
        <f>Трансформирование!G84</f>
        <v>18.399999999999999</v>
      </c>
      <c r="H84" s="27">
        <f>(Трансформирование!H84-Трансформирование!$H$91)/Трансформирование!$H$92</f>
        <v>-1.5574322783447678</v>
      </c>
      <c r="I84" s="27">
        <f>(Трансформирование!I84-Трансформирование!$I$91)/Трансформирование!$I$92</f>
        <v>-1.1090458213123136</v>
      </c>
      <c r="J84" s="27">
        <f>(Трансформирование!J84-Трансформирование!$J$91)/Трансформирование!$J$92</f>
        <v>-1.1577298965465177</v>
      </c>
      <c r="K84" s="27">
        <f>(Трансформирование!K84-Трансформирование!$K$91)/Трансформирование!$K$92</f>
        <v>-0.81411527639587133</v>
      </c>
      <c r="L84" s="27">
        <f>(Трансформирование!L84-Трансформирование!$L$91)/Трансформирование!$L$92</f>
        <v>-1.2835758379872912</v>
      </c>
      <c r="M84" s="27">
        <f>(Трансформирование!M84-Трансформирование!$M$91)/Трансформирование!$M$92</f>
        <v>-1.3822791873695155</v>
      </c>
      <c r="N84" s="27">
        <f>Трансформирование!N84</f>
        <v>1.9308729571003498</v>
      </c>
      <c r="O84" s="27">
        <f>(Трансформирование!O84-Трансформирование!$O$91)/Трансформирование!$O$92</f>
        <v>2.9875699321332245</v>
      </c>
      <c r="P84" s="27">
        <f>(Трансформирование!P84-Трансформирование!$P$91)/Трансформирование!$P$92</f>
        <v>3.3022834819728364</v>
      </c>
      <c r="Q84" s="27">
        <f>(Трансформирование!Q84-Трансформирование!$Q$91)/Трансформирование!$Q$92</f>
        <v>0.16777460395879751</v>
      </c>
      <c r="R84" s="27">
        <f>(Трансформирование!R84-Трансформирование!$R$91)/Трансформирование!$R$92</f>
        <v>-3.9278948984654442E-2</v>
      </c>
      <c r="S84" s="27">
        <f>(Трансформирование!S84-Трансформирование!$S$91)/Трансформирование!$S$92</f>
        <v>1.6594253872511238</v>
      </c>
      <c r="T84" s="27">
        <f>(Трансформирование!T84-Трансформирование!$T$91)/Трансформирование!$T$92</f>
        <v>0.40756710411382158</v>
      </c>
      <c r="U84" s="27">
        <f>(Трансформирование!U84-Трансформирование!$U$91)/Трансформирование!$U$92</f>
        <v>0.1602879882204481</v>
      </c>
      <c r="V84" s="27">
        <f>(Трансформирование!V84-Трансформирование!$V$91)/Трансформирование!$V$92</f>
        <v>1.2047214544947669</v>
      </c>
      <c r="W84" s="27">
        <f>(Трансформирование!W84-Трансформирование!$W$91)/Трансформирование!$W$92</f>
        <v>2.2382520749781469</v>
      </c>
      <c r="X84" s="27">
        <f>(Трансформирование!X84-Трансформирование!$X$91)/Трансформирование!$X$92</f>
        <v>2.0867193047855181</v>
      </c>
      <c r="Y84" s="27">
        <f>(Трансформирование!Y84-Трансформирование!$Y$91)/Трансформирование!$Y$92</f>
        <v>1.6801875055843807</v>
      </c>
      <c r="Z84" s="27">
        <f>(Трансформирование!Z84-Трансформирование!$Z$91)/Трансформирование!$Z$92</f>
        <v>1.750096655386959</v>
      </c>
      <c r="AA84" s="27">
        <f>(Трансформирование!AA84-Трансформирование!$AA$91)/Трансформирование!$AA$92</f>
        <v>-0.18777904942281104</v>
      </c>
      <c r="AB84" s="27">
        <f>(Трансформирование!AB84-Трансформирование!$AB$91)/Трансформирование!$AB$92</f>
        <v>0.92225461533271269</v>
      </c>
      <c r="AC84" s="27">
        <f>(Трансформирование!AC84-Трансформирование!$AC$91)/Трансформирование!$AC$92</f>
        <v>1.6875649935042267</v>
      </c>
      <c r="AD84" s="27">
        <f>(Трансформирование!AD84-Трансформирование!$AD$91)/Трансформирование!$AD$92</f>
        <v>-1.3696285344638399</v>
      </c>
      <c r="AE84" s="27">
        <f>(Трансформирование!AE84-Трансформирование!$AE$91)/Трансформирование!$AE$92</f>
        <v>-0.2088318635264875</v>
      </c>
      <c r="AF84" s="27">
        <f>(Трансформирование!AF84-Трансформирование!$AF$91)/Трансформирование!$AF$92</f>
        <v>0.14964538079637857</v>
      </c>
      <c r="AG84" s="27">
        <f>(Трансформирование!AG84-Трансформирование!$AG$91)/Трансформирование!$AG$92</f>
        <v>-0.50060332569496879</v>
      </c>
      <c r="AH84" s="27">
        <f>(Трансформирование!AH84-Трансформирование!$AH$91)/Трансформирование!$AH$92</f>
        <v>-0.41939667066654657</v>
      </c>
      <c r="AI84" s="27">
        <f>(Трансформирование!AI84-Трансформирование!$AI$91)/Трансформирование!$AI$92</f>
        <v>1.0934963366153545</v>
      </c>
    </row>
    <row r="85" spans="1:36" ht="22.5" x14ac:dyDescent="0.25">
      <c r="A85" s="13" t="s">
        <v>84</v>
      </c>
      <c r="B85" s="27">
        <f>(Трансформирование!B85-Трансформирование!$B$91)/Трансформирование!$B$92</f>
        <v>-0.56608469076885048</v>
      </c>
      <c r="C85" s="27">
        <f>(Трансформирование!C85-Трансформирование!$C$91)/Трансформирование!$C$92</f>
        <v>-1.7578642321180784</v>
      </c>
      <c r="D85" s="27">
        <f>Трансформирование!D85</f>
        <v>2.1304277239944298</v>
      </c>
      <c r="E85" s="27">
        <f>Трансформирование!E85</f>
        <v>22.1</v>
      </c>
      <c r="F85" s="27">
        <f>Трансформирование!F85</f>
        <v>68.599999999999994</v>
      </c>
      <c r="G85" s="27">
        <f>Трансформирование!G85</f>
        <v>31.4</v>
      </c>
      <c r="H85" s="27">
        <f>(Трансформирование!H85-Трансформирование!$H$91)/Трансформирование!$H$92</f>
        <v>-0.51706613419157232</v>
      </c>
      <c r="I85" s="27">
        <f>(Трансформирование!I85-Трансформирование!$I$91)/Трансформирование!$I$92</f>
        <v>-1.500168619756602</v>
      </c>
      <c r="J85" s="27">
        <f>(Трансформирование!J85-Трансформирование!$J$91)/Трансформирование!$J$92</f>
        <v>-0.59541718153014744</v>
      </c>
      <c r="K85" s="27">
        <f>(Трансформирование!K85-Трансформирование!$K$91)/Трансформирование!$K$92</f>
        <v>-1.7989585762271345</v>
      </c>
      <c r="L85" s="27">
        <f>(Трансформирование!L85-Трансформирование!$L$91)/Трансформирование!$L$92</f>
        <v>-0.98531718919685995</v>
      </c>
      <c r="M85" s="27">
        <f>(Трансформирование!M85-Трансформирование!$M$91)/Трансформирование!$M$92</f>
        <v>-1.3822791873695155</v>
      </c>
      <c r="N85" s="27">
        <f>Трансформирование!N85</f>
        <v>1.0241136890844451</v>
      </c>
      <c r="O85" s="27">
        <f>(Трансформирование!O85-Трансформирование!$O$91)/Трансформирование!$O$92</f>
        <v>-0.30914324879487171</v>
      </c>
      <c r="P85" s="27">
        <f>(Трансформирование!P85-Трансформирование!$P$91)/Трансформирование!$P$92</f>
        <v>-0.79138654406675002</v>
      </c>
      <c r="Q85" s="27">
        <f>(Трансформирование!Q85-Трансформирование!$Q$91)/Трансформирование!$Q$92</f>
        <v>-1.4991617804016721</v>
      </c>
      <c r="R85" s="27">
        <f>(Трансформирование!R85-Трансформирование!$R$91)/Трансформирование!$R$92</f>
        <v>-9.9365025707715965E-2</v>
      </c>
      <c r="S85" s="27">
        <f>(Трансформирование!S85-Трансформирование!$S$91)/Трансформирование!$S$92</f>
        <v>-1.8633189150804275E-3</v>
      </c>
      <c r="T85" s="27">
        <f>(Трансформирование!T85-Трансформирование!$T$91)/Трансформирование!$T$92</f>
        <v>-0.54918542193676456</v>
      </c>
      <c r="U85" s="27">
        <f>(Трансформирование!U85-Трансформирование!$U$91)/Трансформирование!$U$92</f>
        <v>0.46527259557727491</v>
      </c>
      <c r="V85" s="27">
        <f>(Трансформирование!V85-Трансформирование!$V$91)/Трансформирование!$V$92</f>
        <v>0.54185879639767331</v>
      </c>
      <c r="W85" s="27">
        <f>(Трансформирование!W85-Трансформирование!$W$91)/Трансформирование!$W$92</f>
        <v>-0.28802486677131894</v>
      </c>
      <c r="X85" s="27">
        <f>(Трансформирование!X85-Трансформирование!$X$91)/Трансформирование!$X$92</f>
        <v>-0.47907514173329335</v>
      </c>
      <c r="Y85" s="27">
        <f>(Трансформирование!Y85-Трансформирование!$Y$91)/Трансформирование!$Y$92</f>
        <v>0.52295046096620401</v>
      </c>
      <c r="Z85" s="27">
        <f>(Трансформирование!Z85-Трансформирование!$Z$91)/Трансформирование!$Z$92</f>
        <v>6.5811502465197222E-2</v>
      </c>
      <c r="AA85" s="27">
        <f>(Трансформирование!AA85-Трансформирование!$AA$91)/Трансформирование!$AA$92</f>
        <v>-0.18777904942281104</v>
      </c>
      <c r="AB85" s="27">
        <f>(Трансформирование!AB85-Трансформирование!$AB$91)/Трансформирование!$AB$92</f>
        <v>-0.36129335170099258</v>
      </c>
      <c r="AC85" s="27">
        <f>(Трансформирование!AC85-Трансформирование!$AC$91)/Трансформирование!$AC$92</f>
        <v>-0.93621469649727229</v>
      </c>
      <c r="AD85" s="27">
        <f>(Трансформирование!AD85-Трансформирование!$AD$91)/Трансформирование!$AD$92</f>
        <v>-1.5099745082138294</v>
      </c>
      <c r="AE85" s="27">
        <f>(Трансформирование!AE85-Трансформирование!$AE$91)/Трансформирование!$AE$92</f>
        <v>-1.2799280481541937</v>
      </c>
      <c r="AF85" s="27">
        <f>(Трансформирование!AF85-Трансформирование!$AF$91)/Трансформирование!$AF$92</f>
        <v>0.26862162714741028</v>
      </c>
      <c r="AG85" s="27">
        <f>(Трансформирование!AG85-Трансформирование!$AG$91)/Трансформирование!$AG$92</f>
        <v>-1.2282849960333624</v>
      </c>
      <c r="AH85" s="27">
        <f>(Трансформирование!AH85-Трансформирование!$AH$91)/Трансформирование!$AH$92</f>
        <v>0.51032633599683697</v>
      </c>
      <c r="AI85" s="27">
        <f>(Трансформирование!AI85-Трансформирование!$AI$91)/Трансформирование!$AI$92</f>
        <v>0.84541973854227148</v>
      </c>
    </row>
    <row r="86" spans="1:36" ht="22.5" x14ac:dyDescent="0.25">
      <c r="A86" s="13" t="s">
        <v>85</v>
      </c>
      <c r="B86" s="27">
        <f>(Трансформирование!B86-Трансформирование!$B$91)/Трансформирование!$B$92</f>
        <v>1.7972882599654572</v>
      </c>
      <c r="C86" s="27">
        <f>(Трансформирование!C86-Трансформирование!$C$91)/Трансформирование!$C$92</f>
        <v>-2.436098732844687</v>
      </c>
      <c r="D86" s="27">
        <f>Трансформирование!D86</f>
        <v>2.1851623634241299</v>
      </c>
      <c r="E86" s="27">
        <f>Трансформирование!E86</f>
        <v>13.2</v>
      </c>
      <c r="F86" s="27">
        <f>Трансформирование!F86</f>
        <v>69.2</v>
      </c>
      <c r="G86" s="27">
        <f>Трансформирование!G86</f>
        <v>30.8</v>
      </c>
      <c r="H86" s="27">
        <f>(Трансформирование!H86-Трансформирование!$H$91)/Трансформирование!$H$92</f>
        <v>-1.1500662089404023</v>
      </c>
      <c r="I86" s="27">
        <f>(Трансформирование!I86-Трансформирование!$I$91)/Трансформирование!$I$92</f>
        <v>-2.6162950688945705</v>
      </c>
      <c r="J86" s="27">
        <f>(Трансформирование!J86-Трансформирование!$J$91)/Трансформирование!$J$92</f>
        <v>-2.1607410891583676</v>
      </c>
      <c r="K86" s="27">
        <f>(Трансформирование!K86-Трансформирование!$K$91)/Трансформирование!$K$92</f>
        <v>-2.236471232619202</v>
      </c>
      <c r="L86" s="27">
        <f>(Трансформирование!L86-Трансформирование!$L$91)/Трансформирование!$L$92</f>
        <v>-2.3889603705901807</v>
      </c>
      <c r="M86" s="27">
        <f>(Трансформирование!M86-Трансформирование!$M$91)/Трансформирование!$M$92</f>
        <v>-2.2913757573107278</v>
      </c>
      <c r="N86" s="27">
        <f>Трансформирование!N86</f>
        <v>0.56234132519034907</v>
      </c>
      <c r="O86" s="27">
        <f>(Трансформирование!O86-Трансформирование!$O$91)/Трансформирование!$O$92</f>
        <v>-1.0199073486401751</v>
      </c>
      <c r="P86" s="27">
        <f>(Трансформирование!P86-Трансформирование!$P$91)/Трансформирование!$P$92</f>
        <v>0.79620173503386937</v>
      </c>
      <c r="Q86" s="27">
        <f>(Трансформирование!Q86-Трансформирование!$Q$91)/Трансформирование!$Q$92</f>
        <v>0.92560922612770202</v>
      </c>
      <c r="R86" s="27">
        <f>(Трансформирование!R86-Трансформирование!$R$91)/Трансформирование!$R$92</f>
        <v>1.080487243625154</v>
      </c>
      <c r="S86" s="27">
        <f>(Трансформирование!S86-Трансформирование!$S$91)/Трансформирование!$S$92</f>
        <v>1.2288429072735021</v>
      </c>
      <c r="T86" s="27">
        <f>(Трансформирование!T86-Трансформирование!$T$91)/Трансформирование!$T$92</f>
        <v>2.2159249832675676</v>
      </c>
      <c r="U86" s="27">
        <f>(Трансформирование!U86-Трансформирование!$U$91)/Трансформирование!$U$92</f>
        <v>1.005531372260712</v>
      </c>
      <c r="V86" s="27">
        <f>(Трансформирование!V86-Трансформирование!$V$91)/Трансформирование!$V$92</f>
        <v>0.23179969916807472</v>
      </c>
      <c r="W86" s="27">
        <f>(Трансформирование!W86-Трансформирование!$W$91)/Трансформирование!$W$92</f>
        <v>-0.43282515962202517</v>
      </c>
      <c r="X86" s="27">
        <f>(Трансформирование!X86-Трансформирование!$X$91)/Трансформирование!$X$92</f>
        <v>3.2584237181193085</v>
      </c>
      <c r="Y86" s="27">
        <f>(Трансформирование!Y86-Трансформирование!$Y$91)/Трансформирование!$Y$92</f>
        <v>3.308130420209944</v>
      </c>
      <c r="Z86" s="27">
        <f>(Трансформирование!Z86-Трансформирование!$Z$91)/Трансформирование!$Z$92</f>
        <v>3.2920935745069819</v>
      </c>
      <c r="AA86" s="27">
        <f>(Трансформирование!AA86-Трансформирование!$AA$91)/Трансформирование!$AA$92</f>
        <v>-0.18777904942281104</v>
      </c>
      <c r="AB86" s="27">
        <f>(Трансформирование!AB86-Трансформирование!$AB$91)/Трансформирование!$AB$92</f>
        <v>-0.16150209701198914</v>
      </c>
      <c r="AC86" s="27">
        <f>(Трансформирование!AC86-Трансформирование!$AC$91)/Трансформирование!$AC$92</f>
        <v>-0.73571407911641495</v>
      </c>
      <c r="AD86" s="27">
        <f>(Трансформирование!AD86-Трансформирование!$AD$91)/Трансформирование!$AD$92</f>
        <v>-1.909592708345609</v>
      </c>
      <c r="AE86" s="27">
        <f>(Трансформирование!AE86-Трансформирование!$AE$91)/Трансформирование!$AE$92</f>
        <v>-3.3336662673993001</v>
      </c>
      <c r="AF86" s="27">
        <f>(Трансформирование!AF86-Трансформирование!$AF$91)/Трансформирование!$AF$92</f>
        <v>0.82930243330956466</v>
      </c>
      <c r="AG86" s="27">
        <f>(Трансформирование!AG86-Трансформирование!$AG$91)/Трансформирование!$AG$92</f>
        <v>-3.0158638631280934</v>
      </c>
      <c r="AH86" s="27">
        <f>(Трансформирование!AH86-Трансформирование!$AH$91)/Трансформирование!$AH$92</f>
        <v>-3.5720811391772731</v>
      </c>
      <c r="AI86" s="27">
        <f>(Трансформирование!AI86-Трансформирование!$AI$91)/Трансформирование!$AI$92</f>
        <v>-0.10872102327727799</v>
      </c>
    </row>
    <row r="87" spans="1:36" x14ac:dyDescent="0.25">
      <c r="A87" s="13" t="s">
        <v>86</v>
      </c>
      <c r="B87" s="27">
        <f>(Трансформирование!B87-Трансформирование!$B$91)/Трансформирование!$B$92</f>
        <v>-0.73441147824516428</v>
      </c>
      <c r="C87" s="27">
        <f>(Трансформирование!C87-Трансформирование!$C$91)/Трансформирование!$C$92</f>
        <v>0.44770356175530757</v>
      </c>
      <c r="D87" s="27">
        <f>Трансформирование!D87</f>
        <v>2.0394427838547187</v>
      </c>
      <c r="E87" s="27">
        <f>Трансформирование!E87</f>
        <v>27.4</v>
      </c>
      <c r="F87" s="27">
        <f>Трансформирование!F87</f>
        <v>50.8</v>
      </c>
      <c r="G87" s="27">
        <f>Трансформирование!G87</f>
        <v>49.2</v>
      </c>
      <c r="H87" s="27">
        <f>(Трансформирование!H87-Трансформирование!$H$91)/Трансформирование!$H$92</f>
        <v>0.35656076386856494</v>
      </c>
      <c r="I87" s="27">
        <f>(Трансформирование!I87-Трансформирование!$I$91)/Трансформирование!$I$92</f>
        <v>2.1748840449368787E-2</v>
      </c>
      <c r="J87" s="27">
        <f>(Трансформирование!J87-Трансформирование!$J$91)/Трансформирование!$J$92</f>
        <v>0.89485437403965051</v>
      </c>
      <c r="K87" s="27">
        <f>(Трансформирование!K87-Трансформирование!$K$91)/Трансформирование!$K$92</f>
        <v>0.42063296345672935</v>
      </c>
      <c r="L87" s="27">
        <f>(Трансформирование!L87-Трансформирование!$L$91)/Трансформирование!$L$92</f>
        <v>-0.59096779819505907</v>
      </c>
      <c r="M87" s="27">
        <f>(Трансформирование!M87-Трансформирование!$M$91)/Трансформирование!$M$92</f>
        <v>0.83572610414763138</v>
      </c>
      <c r="N87" s="27">
        <f>Трансформирование!N87</f>
        <v>1.0466351393921056</v>
      </c>
      <c r="O87" s="27">
        <f>(Трансформирование!O87-Трансформирование!$O$91)/Трансформирование!$O$92</f>
        <v>-0.98975975386941062</v>
      </c>
      <c r="P87" s="27">
        <f>(Трансформирование!P87-Трансформирование!$P$91)/Трансформирование!$P$92</f>
        <v>-0.39125171074119991</v>
      </c>
      <c r="Q87" s="27">
        <f>(Трансформирование!Q87-Трансформирование!$Q$91)/Трансформирование!$Q$92</f>
        <v>-1.1393156433773686</v>
      </c>
      <c r="R87" s="27">
        <f>(Трансформирование!R87-Трансформирование!$R$91)/Трансформирование!$R$92</f>
        <v>-0.1464435690976443</v>
      </c>
      <c r="S87" s="27">
        <f>(Трансформирование!S87-Трансформирование!$S$91)/Трансформирование!$S$92</f>
        <v>-2.2790477917597651</v>
      </c>
      <c r="T87" s="27">
        <f>(Трансформирование!T87-Трансформирование!$T$91)/Трансформирование!$T$92</f>
        <v>-1.1514605329089298</v>
      </c>
      <c r="U87" s="27">
        <f>(Трансформирование!U87-Трансформирование!$U$91)/Трансформирование!$U$92</f>
        <v>-1.4667111272765061</v>
      </c>
      <c r="V87" s="27">
        <f>(Трансформирование!V87-Трансформирование!$V$91)/Трансформирование!$V$92</f>
        <v>-1.2813618447229496</v>
      </c>
      <c r="W87" s="27">
        <f>(Трансформирование!W87-Трансформирование!$W$91)/Трансформирование!$W$92</f>
        <v>-0.32670212037374097</v>
      </c>
      <c r="X87" s="27">
        <f>(Трансформирование!X87-Трансформирование!$X$91)/Трансформирование!$X$92</f>
        <v>-1.5078431832450419</v>
      </c>
      <c r="Y87" s="27">
        <f>(Трансформирование!Y87-Трансформирование!$Y$91)/Трансформирование!$Y$92</f>
        <v>-0.72096984101922923</v>
      </c>
      <c r="Z87" s="27">
        <f>(Трансформирование!Z87-Трансформирование!$Z$91)/Трансформирование!$Z$92</f>
        <v>-0.89204089402979247</v>
      </c>
      <c r="AA87" s="27">
        <f>(Трансформирование!AA87-Трансформирование!$AA$91)/Трансформирование!$AA$92</f>
        <v>-0.18777904942281104</v>
      </c>
      <c r="AB87" s="27">
        <f>(Трансформирование!AB87-Трансформирование!$AB$91)/Трансформирование!$AB$92</f>
        <v>-2.9551257813362373</v>
      </c>
      <c r="AC87" s="27">
        <f>(Трансформирование!AC87-Трансформирование!$AC$91)/Трансформирование!$AC$92</f>
        <v>-0.89043854394763988</v>
      </c>
      <c r="AD87" s="27">
        <f>(Трансформирование!AD87-Трансформирование!$AD$91)/Трансформирование!$AD$92</f>
        <v>-0.61054187003601479</v>
      </c>
      <c r="AE87" s="27">
        <f>(Трансформирование!AE87-Трансформирование!$AE$91)/Трансформирование!$AE$92</f>
        <v>-0.13572643580504698</v>
      </c>
      <c r="AF87" s="27">
        <f>(Трансформирование!AF87-Трансформирование!$AF$91)/Трансформирование!$AF$92</f>
        <v>1.4405251694148149</v>
      </c>
      <c r="AG87" s="27">
        <f>(Трансформирование!AG87-Трансформирование!$AG$91)/Трансформирование!$AG$92</f>
        <v>0.37695614384709047</v>
      </c>
      <c r="AH87" s="27">
        <f>(Трансформирование!AH87-Трансформирование!$AH$91)/Трансформирование!$AH$92</f>
        <v>-1.6872226730351549</v>
      </c>
      <c r="AI87" s="27">
        <f>(Трансформирование!AI87-Трансформирование!$AI$91)/Трансформирование!$AI$92</f>
        <v>-0.37414563520162541</v>
      </c>
    </row>
    <row r="88" spans="1:36" x14ac:dyDescent="0.25">
      <c r="A88" s="13" t="s">
        <v>87</v>
      </c>
      <c r="B88" s="27">
        <f>(Трансформирование!B88-Трансформирование!$B$91)/Трансформирование!$B$92</f>
        <v>-1.8486883598388562</v>
      </c>
      <c r="C88" s="27">
        <f>(Трансформирование!C88-Трансформирование!$C$91)/Трансформирование!$C$92</f>
        <v>-1.0804681686618989</v>
      </c>
      <c r="D88" s="34">
        <f>Трансформирование!D88</f>
        <v>2</v>
      </c>
      <c r="E88" s="34">
        <f>Трансформирование!E88</f>
        <v>27.2</v>
      </c>
      <c r="F88" s="34">
        <f>Трансформирование!F88</f>
        <v>92.7</v>
      </c>
      <c r="G88" s="34">
        <f>Трансформирование!G88</f>
        <v>7.3</v>
      </c>
      <c r="H88" s="27">
        <f>(Трансформирование!H88-Трансформирование!$H$91)/Трансформирование!$H$92</f>
        <v>1.2736187664513019</v>
      </c>
      <c r="I88" s="27">
        <f>(Трансформирование!I88-Трансформирование!$I$91)/Трансформирование!$I$92</f>
        <v>-1.3422924049460825</v>
      </c>
      <c r="J88" s="27">
        <f>(Трансформирование!J88-Трансформирование!$J$91)/Трансформирование!$J$92</f>
        <v>1.696383497020125</v>
      </c>
      <c r="K88" s="27">
        <f>(Трансформирование!K88-Трансформирование!$K$91)/Трансформирование!$K$92</f>
        <v>-0.76069104595255033</v>
      </c>
      <c r="L88" s="27">
        <f>(Трансформирование!L88-Трансформирование!$L$91)/Трансформирование!$L$92</f>
        <v>-0.22822492045297138</v>
      </c>
      <c r="M88" s="27">
        <f>(Трансформирование!M88-Трансформирование!$M$91)/Трансформирование!$M$92</f>
        <v>-4.9247509846731451E-2</v>
      </c>
      <c r="N88" s="34">
        <f>Трансформирование!N88</f>
        <v>0</v>
      </c>
      <c r="O88" s="27">
        <f>(Трансформирование!O88-Трансформирование!$O$91)/Трансформирование!$O$92</f>
        <v>0.78027789893937827</v>
      </c>
      <c r="P88" s="27">
        <f>(Трансформирование!P88-Трансформирование!$P$91)/Трансформирование!$P$92</f>
        <v>-1.0476691465788515</v>
      </c>
      <c r="Q88" s="27">
        <f>(Трансформирование!Q88-Трансформирование!$Q$91)/Трансформирование!$Q$92</f>
        <v>-1.4961932681525811</v>
      </c>
      <c r="R88" s="27">
        <f>(Трансформирование!R88-Трансформирование!$R$91)/Трансформирование!$R$92</f>
        <v>-1.0580433229465724</v>
      </c>
      <c r="S88" s="27">
        <f>(Трансформирование!S88-Трансформирование!$S$91)/Трансформирование!$S$92</f>
        <v>-2.5900314926210908</v>
      </c>
      <c r="T88" s="27">
        <f>(Трансформирование!T88-Трансформирование!$T$91)/Трансформирование!$T$92</f>
        <v>-1.3444746226322895</v>
      </c>
      <c r="U88" s="27">
        <f>(Трансформирование!U88-Трансформирование!$U$91)/Трансформирование!$U$92</f>
        <v>-0.26205417265567793</v>
      </c>
      <c r="V88" s="27">
        <f>(Трансформирование!V88-Трансформирование!$V$91)/Трансформирование!$V$92</f>
        <v>-1.722446495739332</v>
      </c>
      <c r="W88" s="27">
        <f>(Трансформирование!W88-Трансформирование!$W$91)/Трансформирование!$W$92</f>
        <v>-1.7098707913946578</v>
      </c>
      <c r="X88" s="27">
        <f>(Трансформирование!X88-Трансформирование!$X$91)/Трансформирование!$X$92</f>
        <v>-1.7630337169113695</v>
      </c>
      <c r="Y88" s="27">
        <f>(Трансформирование!Y88-Трансформирование!$Y$91)/Трансформирование!$Y$92</f>
        <v>-1.0456667333441048</v>
      </c>
      <c r="Z88" s="27">
        <f>(Трансформирование!Z88-Трансформирование!$Z$91)/Трансформирование!$Z$92</f>
        <v>0.1858548367396505</v>
      </c>
      <c r="AA88" s="27">
        <f>(Трансформирование!AA88-Трансформирование!$AA$91)/Трансформирование!$AA$92</f>
        <v>-0.18777904942281104</v>
      </c>
      <c r="AB88" s="27">
        <f>(Трансформирование!AB88-Трансформирование!$AB$91)/Трансформирование!$AB$92</f>
        <v>-1.8260803157753553</v>
      </c>
      <c r="AC88" s="27">
        <f>(Трансформирование!AC88-Трансформирование!$AC$91)/Трансформирование!$AC$92</f>
        <v>-1.1245075599424657</v>
      </c>
      <c r="AD88" s="27">
        <f>(Трансформирование!AD88-Трансформирование!$AD$91)/Трансформирование!$AD$92</f>
        <v>-1.1021579390283824</v>
      </c>
      <c r="AE88" s="27">
        <f>(Трансформирование!AE88-Трансформирование!$AE$91)/Трансформирование!$AE$92</f>
        <v>1.246033077232706</v>
      </c>
      <c r="AF88" s="27">
        <f>(Трансформирование!AF88-Трансформирование!$AF$91)/Трансформирование!$AF$92</f>
        <v>3.1127499456396754</v>
      </c>
      <c r="AG88" s="27">
        <f>(Трансформирование!AG88-Трансформирование!$AG$91)/Трансформирование!$AG$92</f>
        <v>3.1790189099184856</v>
      </c>
      <c r="AH88" s="27">
        <f>(Трансформирование!AH88-Трансформирование!$AH$91)/Трансформирование!$AH$92</f>
        <v>-0.65634639682502949</v>
      </c>
      <c r="AI88" s="27">
        <f>(Трансформирование!AI88-Трансформирование!$AI$91)/Трансформирование!$AI$92</f>
        <v>0.60775194877994743</v>
      </c>
    </row>
    <row r="89" spans="1:36" s="58" customFormat="1" ht="10.5" x14ac:dyDescent="0.2">
      <c r="A89" s="55" t="s">
        <v>149</v>
      </c>
      <c r="B89" s="56">
        <f>SUM(Трансформирование!B4:B88)</f>
        <v>264.18311948526576</v>
      </c>
      <c r="C89" s="56">
        <f>SUM(Трансформирование!C4:C88)</f>
        <v>509.6312757411182</v>
      </c>
      <c r="D89" s="56">
        <f>SUM(Трансформирование!D4:D88)</f>
        <v>176.88322194169962</v>
      </c>
      <c r="E89" s="56">
        <f>SUM(Трансформирование!E4:E88)</f>
        <v>2009.7999999999997</v>
      </c>
      <c r="F89" s="56">
        <f>SUM(Трансформирование!F4:F88)</f>
        <v>5956.5000000000018</v>
      </c>
      <c r="G89" s="56">
        <f>SUM(Трансформирование!G4:G88)</f>
        <v>2543.5000000000005</v>
      </c>
      <c r="H89" s="56">
        <f>SUM(Трансформирование!H4:H88)</f>
        <v>279.75621566058163</v>
      </c>
      <c r="I89" s="56">
        <f>SUM(Трансформирование!I4:I88)</f>
        <v>261.73837311533208</v>
      </c>
      <c r="J89" s="56">
        <f>SUM(Трансформирование!J4:J88)</f>
        <v>305.44212389725112</v>
      </c>
      <c r="K89" s="56">
        <f>SUM(Трансформирование!K4:K88)</f>
        <v>324.75429633344055</v>
      </c>
      <c r="L89" s="56">
        <f>SUM(Трансформирование!L4:L88)</f>
        <v>274.698943417956</v>
      </c>
      <c r="M89" s="56">
        <f>SUM(Трансформирование!M4:M88)</f>
        <v>214.24229923561003</v>
      </c>
      <c r="N89" s="56">
        <f>SUM(Трансформирование!N4:N88)</f>
        <v>114.88118126261421</v>
      </c>
      <c r="O89" s="56">
        <f>SUM(Трансформирование!O4:O88)</f>
        <v>414.97850130030469</v>
      </c>
      <c r="P89" s="56">
        <f>SUM(Трансформирование!P4:P88)</f>
        <v>578.29140604420616</v>
      </c>
      <c r="Q89" s="56">
        <f>SUM(Трансформирование!Q4:Q88)</f>
        <v>455.15832096925254</v>
      </c>
      <c r="R89" s="56">
        <f>SUM(Трансформирование!R4:R88)</f>
        <v>463.67980089530494</v>
      </c>
      <c r="S89" s="56">
        <f>SUM(Трансформирование!S4:S88)</f>
        <v>438.26567749929524</v>
      </c>
      <c r="T89" s="56">
        <f>SUM(Трансформирование!T4:T88)</f>
        <v>418.78709011201278</v>
      </c>
      <c r="U89" s="56">
        <f>SUM(Трансформирование!U4:U88)</f>
        <v>390.02210313427071</v>
      </c>
      <c r="V89" s="56">
        <f>SUM(Трансформирование!V4:V88)</f>
        <v>457.58444935643189</v>
      </c>
      <c r="W89" s="56">
        <f>SUM(Трансформирование!W4:W88)</f>
        <v>475.03973867581135</v>
      </c>
      <c r="X89" s="56">
        <f>SUM(Трансформирование!X4:X88)</f>
        <v>362.94064947477784</v>
      </c>
      <c r="Y89" s="56">
        <f>SUM(Трансформирование!Y4:Y88)</f>
        <v>404.57400480424639</v>
      </c>
      <c r="Z89" s="56">
        <f>SUM(Трансформирование!Z4:Z88)</f>
        <v>355.79399289468319</v>
      </c>
      <c r="AA89" s="56">
        <f>SUM(Трансформирование!AA4:AA88)</f>
        <v>3.3777594118081105</v>
      </c>
      <c r="AB89" s="56">
        <f>SUM(Трансформирование!AB4:AB88)</f>
        <v>189.13612525029879</v>
      </c>
      <c r="AC89" s="56">
        <f>SUM(Трансформирование!AC4:AC88)</f>
        <v>449.47896460642733</v>
      </c>
      <c r="AD89" s="56">
        <f>SUM(Трансформирование!AD4:AD88)</f>
        <v>300.60398089469811</v>
      </c>
      <c r="AE89" s="56">
        <f>SUM(Трансформирование!AE4:AE88)</f>
        <v>1178.8468601442603</v>
      </c>
      <c r="AF89" s="56">
        <f>SUM(Трансформирование!AF4:AF88)</f>
        <v>402.97407340024785</v>
      </c>
      <c r="AG89" s="56">
        <f>SUM(Трансформирование!AG4:AG88)</f>
        <v>150.22096179521685</v>
      </c>
      <c r="AH89" s="56">
        <f>SUM(Трансформирование!AH4:AH88)</f>
        <v>170.61646525538254</v>
      </c>
      <c r="AI89" s="57">
        <f>SUM(Трансформирование!AI4:AI88)</f>
        <v>142772</v>
      </c>
    </row>
    <row r="90" spans="1:36" x14ac:dyDescent="0.25">
      <c r="A90" s="59" t="str">
        <f>'исходные данные'!A91</f>
        <v>m</v>
      </c>
      <c r="B90" s="50">
        <f>'исходные данные'!B91</f>
        <v>1.5873015873015872E-2</v>
      </c>
      <c r="C90" s="50">
        <f>'исходные данные'!C91</f>
        <v>1.5873015873015872E-2</v>
      </c>
      <c r="D90" s="50">
        <f>'исходные данные'!D91</f>
        <v>1.5873015873015872E-2</v>
      </c>
      <c r="E90" s="50">
        <f>'исходные данные'!E91</f>
        <v>1.5873015873015872E-2</v>
      </c>
      <c r="F90" s="50">
        <f>'исходные данные'!F91</f>
        <v>1.5873015873015872E-2</v>
      </c>
      <c r="G90" s="50">
        <f>'исходные данные'!G91</f>
        <v>1.5873015873015872E-2</v>
      </c>
      <c r="H90" s="50">
        <f>'исходные данные'!H91</f>
        <v>1.5873015873015872E-2</v>
      </c>
      <c r="I90" s="50">
        <f>'исходные данные'!I91</f>
        <v>1.5873015873015872E-2</v>
      </c>
      <c r="J90" s="50">
        <f>'исходные данные'!J91</f>
        <v>1.5873015873015872E-2</v>
      </c>
      <c r="K90" s="50">
        <f>'исходные данные'!K91</f>
        <v>0.14285714285714285</v>
      </c>
      <c r="L90" s="50">
        <f>'исходные данные'!L91</f>
        <v>4.7619047619047616E-2</v>
      </c>
      <c r="M90" s="50">
        <f>'исходные данные'!M91</f>
        <v>4.7619047619047616E-2</v>
      </c>
      <c r="N90" s="50">
        <f>'исходные данные'!N91</f>
        <v>4.7619047619047616E-2</v>
      </c>
      <c r="O90" s="50">
        <f>'исходные данные'!O91</f>
        <v>1.0989010989010988E-2</v>
      </c>
      <c r="P90" s="50">
        <f>'исходные данные'!P91</f>
        <v>1.0989010989010988E-2</v>
      </c>
      <c r="Q90" s="50">
        <f>'исходные данные'!Q91</f>
        <v>1.0989010989010988E-2</v>
      </c>
      <c r="R90" s="50">
        <f>'исходные данные'!R91</f>
        <v>1.0989010989010988E-2</v>
      </c>
      <c r="S90" s="50">
        <f>'исходные данные'!S91</f>
        <v>1.0989010989010988E-2</v>
      </c>
      <c r="T90" s="50">
        <f>'исходные данные'!T91</f>
        <v>1.0989010989010988E-2</v>
      </c>
      <c r="U90" s="50">
        <f>'исходные данные'!U91</f>
        <v>1.0989010989010988E-2</v>
      </c>
      <c r="V90" s="50">
        <f>'исходные данные'!V91</f>
        <v>1.0989010989010988E-2</v>
      </c>
      <c r="W90" s="50">
        <f>'исходные данные'!W91</f>
        <v>1.0989010989010988E-2</v>
      </c>
      <c r="X90" s="50">
        <f>'исходные данные'!X91</f>
        <v>1.0989010989010988E-2</v>
      </c>
      <c r="Y90" s="50">
        <f>'исходные данные'!Y91</f>
        <v>1.0989010989010988E-2</v>
      </c>
      <c r="Z90" s="50">
        <f>'исходные данные'!Z91</f>
        <v>1.0989010989010988E-2</v>
      </c>
      <c r="AA90" s="50">
        <f>'исходные данные'!AA91</f>
        <v>1.0989010989010988E-2</v>
      </c>
      <c r="AB90" s="50">
        <f>'исходные данные'!AB91</f>
        <v>0.14285714285714285</v>
      </c>
      <c r="AC90" s="50">
        <f>'исходные данные'!AC91</f>
        <v>7.1428571428571425E-2</v>
      </c>
      <c r="AD90" s="50">
        <f>'исходные данные'!AD91</f>
        <v>7.1428571428571425E-2</v>
      </c>
      <c r="AE90" s="50">
        <f>'исходные данные'!AE91</f>
        <v>2.8571428571428571E-2</v>
      </c>
      <c r="AF90" s="50">
        <f>'исходные данные'!AF91</f>
        <v>2.8571428571428571E-2</v>
      </c>
      <c r="AG90" s="50">
        <f>'исходные данные'!AG91</f>
        <v>2.8571428571428571E-2</v>
      </c>
      <c r="AH90" s="50">
        <f>'исходные данные'!AH91</f>
        <v>2.8571428571428571E-2</v>
      </c>
      <c r="AI90" s="60">
        <f>'исходные данные'!AI91</f>
        <v>2.8571428571428571E-2</v>
      </c>
    </row>
    <row r="91" spans="1:36" x14ac:dyDescent="0.25">
      <c r="A91" s="61" t="str">
        <f t="shared" ref="A91:A122" si="0">A5</f>
        <v>Белгородская область</v>
      </c>
      <c r="B91" s="61">
        <f t="shared" ref="B91:B122" si="1">$B$90*(($B$4-B5)^2)</f>
        <v>1.9396499777004528E-2</v>
      </c>
      <c r="C91" s="61">
        <f t="shared" ref="C91:C122" si="2">$C$90*(($C$4-C5)^2)</f>
        <v>6.7070798741012631E-3</v>
      </c>
      <c r="D91" s="61">
        <f t="shared" ref="D91:D122" si="3">$D$90*(($D$4-D5)^2)</f>
        <v>1.4139846076712209E-4</v>
      </c>
      <c r="E91" s="61">
        <f t="shared" ref="E91:E122" si="4">$E$90*(($E$4-E5)^2)</f>
        <v>0.10730158730158743</v>
      </c>
      <c r="F91" s="61">
        <f t="shared" ref="F91:F122" si="5">$F$90*(($F$4-F5)^2)</f>
        <v>1.1468253968253967</v>
      </c>
      <c r="G91" s="61">
        <f t="shared" ref="G91:G122" si="6">$G$90*(($G$4-G5)^2)</f>
        <v>1.1468253968253967</v>
      </c>
      <c r="H91" s="61">
        <f t="shared" ref="H91:H122" si="7">$H$90*(($H$4-H5)^2)</f>
        <v>5.3492754213233492E-3</v>
      </c>
      <c r="I91" s="61">
        <f t="shared" ref="I91:I122" si="8">$I$90*(($I$4-I5)^2)</f>
        <v>1.7406333013967726E-2</v>
      </c>
      <c r="J91" s="61">
        <f t="shared" ref="J91:J122" si="9">$J$90*(($J$4-J5)^2)</f>
        <v>3.4004709907937969E-2</v>
      </c>
      <c r="K91" s="61">
        <f t="shared" ref="K91:K122" si="10">$K$90*(($K$4-K5)^2)</f>
        <v>1.8214112445715996E-2</v>
      </c>
      <c r="L91" s="61">
        <f t="shared" ref="L91:L122" si="11">$L$90*(($L$4-L5)^2)</f>
        <v>1.5793717970551759E-2</v>
      </c>
      <c r="M91" s="61">
        <f t="shared" ref="M91:M122" si="12">$M$90*(($M$4-M5)^2)</f>
        <v>2.0761058412621602E-3</v>
      </c>
      <c r="N91" s="61">
        <f t="shared" ref="N91:N122" si="13">$N$90*(($N$4-N5)^2)</f>
        <v>1.3834946311223068E-3</v>
      </c>
      <c r="O91" s="61">
        <f t="shared" ref="O91:O122" si="14">$O$90*(($O$4-O5)^2)</f>
        <v>6.2427111895939538E-2</v>
      </c>
      <c r="P91" s="61">
        <f t="shared" ref="P91:P122" si="15">$P$90*(($P$4-P5)^2)</f>
        <v>1.1234136149773208E-2</v>
      </c>
      <c r="Q91" s="61">
        <f t="shared" ref="Q91:Q122" si="16">$Q$90*(($Q$4-Q5)^2)</f>
        <v>3.9120350023887267E-5</v>
      </c>
      <c r="R91" s="61">
        <f t="shared" ref="R91:R122" si="17">$R$90*(($R$4-R5)^2)</f>
        <v>1.2088072686893157E-3</v>
      </c>
      <c r="S91" s="61">
        <f t="shared" ref="S91:S122" si="18">$S$90*(($S$4-S5)^2)</f>
        <v>1.1397479002570817E-2</v>
      </c>
      <c r="T91" s="61">
        <f t="shared" ref="T91:T122" si="19">$T$90*(($T$4-T5)^2)</f>
        <v>1.0949780492031632E-2</v>
      </c>
      <c r="U91" s="61">
        <f t="shared" ref="U91:U122" si="20">$U$90*(($U$4-U5)^2)</f>
        <v>2.0636707445948967E-3</v>
      </c>
      <c r="V91" s="61">
        <f t="shared" ref="V91:V122" si="21">$V$90*(($V$4-V5)^2)</f>
        <v>2.6078307055865005E-3</v>
      </c>
      <c r="W91" s="61">
        <f t="shared" ref="W91:W122" si="22">$W$90*(($W$4-W5)^2)</f>
        <v>1.6818559022764352E-5</v>
      </c>
      <c r="X91" s="61">
        <f t="shared" ref="X91:X122" si="23">$X$90*(($X$4-X5)^2)</f>
        <v>2.685990546632439E-3</v>
      </c>
      <c r="Y91" s="61">
        <f t="shared" ref="Y91:Y122" si="24">$Y$90*(($Y$4-Y5)^2)</f>
        <v>3.1991834311487893E-6</v>
      </c>
      <c r="Z91" s="61">
        <f t="shared" ref="Z91:Z122" si="25">$Z$90*(($Z$4-Z5)^2)</f>
        <v>2.9767641999995697E-3</v>
      </c>
      <c r="AA91" s="61">
        <f t="shared" ref="AA91:AA122" si="26">$AA$90*(($AA$4-AA5)^2)</f>
        <v>0</v>
      </c>
      <c r="AB91" s="61">
        <f t="shared" ref="AB91:AB122" si="27">$AB$90*(($AB$4-AB5)^2)</f>
        <v>5.7427281164077165E-2</v>
      </c>
      <c r="AC91" s="61">
        <f t="shared" ref="AC91:AC122" si="28">$AC$90*(($AC$4-AC5)^2)</f>
        <v>3.6395693153967457E-2</v>
      </c>
      <c r="AD91" s="61">
        <f t="shared" ref="AD91:AD122" si="29">$AD$90*(($AD$4-AD5)^2)</f>
        <v>3.0704416232749537E-5</v>
      </c>
      <c r="AE91" s="61">
        <f t="shared" ref="AE91:AE122" si="30">$AE$90*(($AE$4-AE5)^2)</f>
        <v>7.3150859546023198E-2</v>
      </c>
      <c r="AF91" s="61">
        <f t="shared" ref="AF91:AF122" si="31">$AF$90*(($AF$4-AF5)^2)</f>
        <v>7.428768598131439E-3</v>
      </c>
      <c r="AG91" s="61">
        <f t="shared" ref="AG91:AG122" si="32">$AG$90*(($AG$4-AG5)^2)</f>
        <v>4.160198778384945E-4</v>
      </c>
      <c r="AH91" s="61">
        <f t="shared" ref="AH91:AH122" si="33">$AH$90*(($AH$4-AH5)^2)</f>
        <v>1.3097013688871586E-3</v>
      </c>
      <c r="AI91" s="61">
        <f t="shared" ref="AI91:AI122" si="34">$AI$90*(($AI$4-AI5)^2)</f>
        <v>0.12176582032255137</v>
      </c>
      <c r="AJ91" s="61">
        <f t="shared" ref="AJ91:AJ122" si="35">SUM(B91:AI91)</f>
        <v>2.926960665842139</v>
      </c>
    </row>
    <row r="92" spans="1:36" x14ac:dyDescent="0.25">
      <c r="A92" s="61" t="str">
        <f t="shared" si="0"/>
        <v>Брянская область</v>
      </c>
      <c r="B92" s="61">
        <f t="shared" si="1"/>
        <v>1.5132719072166874E-2</v>
      </c>
      <c r="C92" s="61">
        <f t="shared" si="2"/>
        <v>1.3183377275889741E-2</v>
      </c>
      <c r="D92" s="61">
        <f t="shared" si="3"/>
        <v>1.1533711985041262E-4</v>
      </c>
      <c r="E92" s="61">
        <f t="shared" si="4"/>
        <v>0.13349206349206336</v>
      </c>
      <c r="F92" s="61">
        <f t="shared" si="5"/>
        <v>0.51571428571428357</v>
      </c>
      <c r="G92" s="61">
        <f t="shared" si="6"/>
        <v>0.51571428571428612</v>
      </c>
      <c r="H92" s="61">
        <f t="shared" si="7"/>
        <v>3.2480746632147638E-2</v>
      </c>
      <c r="I92" s="61">
        <f t="shared" si="8"/>
        <v>2.4041345835746835E-2</v>
      </c>
      <c r="J92" s="61">
        <f t="shared" si="9"/>
        <v>7.0725082177715325E-3</v>
      </c>
      <c r="K92" s="61">
        <f t="shared" si="10"/>
        <v>7.2223407942842474E-2</v>
      </c>
      <c r="L92" s="61">
        <f t="shared" si="11"/>
        <v>6.9845042472331309E-2</v>
      </c>
      <c r="M92" s="61">
        <f t="shared" si="12"/>
        <v>1.091317944136354E-2</v>
      </c>
      <c r="N92" s="61">
        <f t="shared" si="13"/>
        <v>5.8215339442234653E-3</v>
      </c>
      <c r="O92" s="61">
        <f t="shared" si="14"/>
        <v>2.5902536782549758E-2</v>
      </c>
      <c r="P92" s="61">
        <f t="shared" si="15"/>
        <v>2.0483580959600112E-2</v>
      </c>
      <c r="Q92" s="61">
        <f t="shared" si="16"/>
        <v>1.3963502429664699E-2</v>
      </c>
      <c r="R92" s="61">
        <f t="shared" si="17"/>
        <v>1.2601073070437129E-2</v>
      </c>
      <c r="S92" s="61">
        <f t="shared" si="18"/>
        <v>1.2052540133746245E-5</v>
      </c>
      <c r="T92" s="61">
        <f t="shared" si="19"/>
        <v>5.7791305334094064E-3</v>
      </c>
      <c r="U92" s="61">
        <f t="shared" si="20"/>
        <v>7.1103030048013808E-3</v>
      </c>
      <c r="V92" s="61">
        <f t="shared" si="21"/>
        <v>6.2172861765472972E-6</v>
      </c>
      <c r="W92" s="61">
        <f t="shared" si="22"/>
        <v>1.0923674905291133E-2</v>
      </c>
      <c r="X92" s="61">
        <f t="shared" si="23"/>
        <v>7.0584367600155873E-3</v>
      </c>
      <c r="Y92" s="61">
        <f t="shared" si="24"/>
        <v>1.1853649902644975E-2</v>
      </c>
      <c r="Z92" s="61">
        <f t="shared" si="25"/>
        <v>2.7837886365625895E-4</v>
      </c>
      <c r="AA92" s="61">
        <f t="shared" si="26"/>
        <v>0</v>
      </c>
      <c r="AB92" s="61">
        <f t="shared" si="27"/>
        <v>0.20250113064450725</v>
      </c>
      <c r="AC92" s="61">
        <f t="shared" si="28"/>
        <v>0.24300454060191429</v>
      </c>
      <c r="AD92" s="61">
        <f t="shared" si="29"/>
        <v>1.385215693734464E-2</v>
      </c>
      <c r="AE92" s="61">
        <f t="shared" si="30"/>
        <v>3.7796389854944289E-2</v>
      </c>
      <c r="AF92" s="61">
        <f t="shared" si="31"/>
        <v>2.2527641444844322E-2</v>
      </c>
      <c r="AG92" s="61">
        <f t="shared" si="32"/>
        <v>1.4148597171965632E-2</v>
      </c>
      <c r="AH92" s="61">
        <f t="shared" si="33"/>
        <v>2.0979516644107138E-3</v>
      </c>
      <c r="AI92" s="61">
        <f t="shared" si="34"/>
        <v>5.5031512609584686E-2</v>
      </c>
      <c r="AJ92" s="61">
        <f t="shared" si="35"/>
        <v>2.1226822908428642</v>
      </c>
    </row>
    <row r="93" spans="1:36" x14ac:dyDescent="0.25">
      <c r="A93" s="61" t="str">
        <f t="shared" si="0"/>
        <v>Владимирская область</v>
      </c>
      <c r="B93" s="61">
        <f t="shared" si="1"/>
        <v>1.8170713875450203E-2</v>
      </c>
      <c r="C93" s="61">
        <f t="shared" si="2"/>
        <v>9.351077265514398E-3</v>
      </c>
      <c r="D93" s="61">
        <f t="shared" si="3"/>
        <v>1.7052740770205602E-4</v>
      </c>
      <c r="E93" s="61">
        <f t="shared" si="4"/>
        <v>0.3214285714285714</v>
      </c>
      <c r="F93" s="61">
        <f t="shared" si="5"/>
        <v>8.3968253968254802E-2</v>
      </c>
      <c r="G93" s="61">
        <f t="shared" si="6"/>
        <v>8.3968253968253748E-2</v>
      </c>
      <c r="H93" s="61">
        <f t="shared" si="7"/>
        <v>5.8432160108871012E-3</v>
      </c>
      <c r="I93" s="61">
        <f t="shared" si="8"/>
        <v>2.0340685967930133E-2</v>
      </c>
      <c r="J93" s="61">
        <f t="shared" si="9"/>
        <v>8.8409663662255295E-3</v>
      </c>
      <c r="K93" s="61">
        <f t="shared" si="10"/>
        <v>4.302154932464565E-2</v>
      </c>
      <c r="L93" s="61">
        <f t="shared" si="11"/>
        <v>4.8976126361692345E-3</v>
      </c>
      <c r="M93" s="61">
        <f t="shared" si="12"/>
        <v>2.6911333474361074E-2</v>
      </c>
      <c r="N93" s="61">
        <f t="shared" si="13"/>
        <v>4.2456762763360144E-4</v>
      </c>
      <c r="O93" s="61">
        <f t="shared" si="14"/>
        <v>5.8361198707240006E-3</v>
      </c>
      <c r="P93" s="61">
        <f t="shared" si="15"/>
        <v>4.4076583610670156E-2</v>
      </c>
      <c r="Q93" s="61">
        <f t="shared" si="16"/>
        <v>1.0710335442178852E-2</v>
      </c>
      <c r="R93" s="61">
        <f t="shared" si="17"/>
        <v>1.6368281703228659E-3</v>
      </c>
      <c r="S93" s="61">
        <f t="shared" si="18"/>
        <v>4.5159443831026356E-3</v>
      </c>
      <c r="T93" s="61">
        <f t="shared" si="19"/>
        <v>2.8319268382207751E-3</v>
      </c>
      <c r="U93" s="61">
        <f t="shared" si="20"/>
        <v>8.7403090067245028E-3</v>
      </c>
      <c r="V93" s="61">
        <f t="shared" si="21"/>
        <v>1.8856610633756241E-4</v>
      </c>
      <c r="W93" s="61">
        <f t="shared" si="22"/>
        <v>1.3484331853558445E-2</v>
      </c>
      <c r="X93" s="61">
        <f t="shared" si="23"/>
        <v>1.2466039087990575E-2</v>
      </c>
      <c r="Y93" s="61">
        <f t="shared" si="24"/>
        <v>1.0453782155706946E-3</v>
      </c>
      <c r="Z93" s="61">
        <f t="shared" si="25"/>
        <v>1.129706573864883E-2</v>
      </c>
      <c r="AA93" s="61">
        <f t="shared" si="26"/>
        <v>0</v>
      </c>
      <c r="AB93" s="61">
        <f t="shared" si="27"/>
        <v>3.599120929162055E-2</v>
      </c>
      <c r="AC93" s="61">
        <f t="shared" si="28"/>
        <v>0.15214350563690823</v>
      </c>
      <c r="AD93" s="61">
        <f t="shared" si="29"/>
        <v>6.9010496491712725E-3</v>
      </c>
      <c r="AE93" s="61">
        <f t="shared" si="30"/>
        <v>7.220986524838717E-2</v>
      </c>
      <c r="AF93" s="61">
        <f t="shared" si="31"/>
        <v>9.6851065294318611E-2</v>
      </c>
      <c r="AG93" s="61">
        <f t="shared" si="32"/>
        <v>2.1813359684270645E-2</v>
      </c>
      <c r="AH93" s="61">
        <f t="shared" si="33"/>
        <v>2.2379888642487583E-3</v>
      </c>
      <c r="AI93" s="61">
        <f t="shared" si="34"/>
        <v>4.0465015168781433E-2</v>
      </c>
      <c r="AJ93" s="61">
        <f t="shared" si="35"/>
        <v>1.1727798164833558</v>
      </c>
    </row>
    <row r="94" spans="1:36" x14ac:dyDescent="0.25">
      <c r="A94" s="61" t="str">
        <f t="shared" si="0"/>
        <v>Воронежская область</v>
      </c>
      <c r="B94" s="61">
        <f t="shared" si="1"/>
        <v>9.0108397370576507E-3</v>
      </c>
      <c r="C94" s="61">
        <f t="shared" si="2"/>
        <v>3.8802792723752314E-4</v>
      </c>
      <c r="D94" s="61">
        <f t="shared" si="3"/>
        <v>2.9145729295353964E-4</v>
      </c>
      <c r="E94" s="61">
        <f t="shared" si="4"/>
        <v>0.26682539682539702</v>
      </c>
      <c r="F94" s="61">
        <f t="shared" si="5"/>
        <v>1.1468253968253967</v>
      </c>
      <c r="G94" s="61">
        <f t="shared" si="6"/>
        <v>1.1468253968253967</v>
      </c>
      <c r="H94" s="61">
        <f t="shared" si="7"/>
        <v>1.4644322658505692E-2</v>
      </c>
      <c r="I94" s="61">
        <f t="shared" si="8"/>
        <v>7.6853655550496115E-4</v>
      </c>
      <c r="J94" s="61">
        <f t="shared" si="9"/>
        <v>8.2839924540222369E-3</v>
      </c>
      <c r="K94" s="61">
        <f t="shared" si="10"/>
        <v>7.1913193026747636E-4</v>
      </c>
      <c r="L94" s="61">
        <f t="shared" si="11"/>
        <v>7.8823125030087794E-3</v>
      </c>
      <c r="M94" s="61">
        <f t="shared" si="12"/>
        <v>4.6470836017002855E-4</v>
      </c>
      <c r="N94" s="61">
        <f t="shared" si="13"/>
        <v>2.114631106494189E-3</v>
      </c>
      <c r="O94" s="61">
        <f t="shared" si="14"/>
        <v>3.6430988228214764E-2</v>
      </c>
      <c r="P94" s="61">
        <f t="shared" si="15"/>
        <v>2.9613265098998458E-2</v>
      </c>
      <c r="Q94" s="61">
        <f t="shared" si="16"/>
        <v>4.259925031368867E-3</v>
      </c>
      <c r="R94" s="61">
        <f t="shared" si="17"/>
        <v>3.670400384848109E-3</v>
      </c>
      <c r="S94" s="61">
        <f t="shared" si="18"/>
        <v>8.8805516363766671E-3</v>
      </c>
      <c r="T94" s="61">
        <f t="shared" si="19"/>
        <v>6.1942230726163026E-5</v>
      </c>
      <c r="U94" s="61">
        <f t="shared" si="20"/>
        <v>3.0052318923865021E-3</v>
      </c>
      <c r="V94" s="61">
        <f t="shared" si="21"/>
        <v>6.1883535649553755E-5</v>
      </c>
      <c r="W94" s="61">
        <f t="shared" si="22"/>
        <v>1.1325232971661315E-2</v>
      </c>
      <c r="X94" s="61">
        <f t="shared" si="23"/>
        <v>4.3681715787063647E-4</v>
      </c>
      <c r="Y94" s="61">
        <f t="shared" si="24"/>
        <v>6.7109683338551617E-3</v>
      </c>
      <c r="Z94" s="61">
        <f t="shared" si="25"/>
        <v>1.2764097375759119E-3</v>
      </c>
      <c r="AA94" s="61">
        <f t="shared" si="26"/>
        <v>0</v>
      </c>
      <c r="AB94" s="61">
        <f t="shared" si="27"/>
        <v>4.208931542867566E-2</v>
      </c>
      <c r="AC94" s="61">
        <f t="shared" si="28"/>
        <v>9.8613604921280421E-2</v>
      </c>
      <c r="AD94" s="61">
        <f t="shared" si="29"/>
        <v>9.4550474565738166E-4</v>
      </c>
      <c r="AE94" s="61">
        <f t="shared" si="30"/>
        <v>4.0188153504754798E-2</v>
      </c>
      <c r="AF94" s="61">
        <f t="shared" si="31"/>
        <v>5.8146486060470636E-3</v>
      </c>
      <c r="AG94" s="61">
        <f t="shared" si="32"/>
        <v>4.4717957607580863E-2</v>
      </c>
      <c r="AH94" s="61">
        <f t="shared" si="33"/>
        <v>1.1314117248853183E-2</v>
      </c>
      <c r="AI94" s="61">
        <f t="shared" si="34"/>
        <v>2.3609894697327067E-2</v>
      </c>
      <c r="AJ94" s="61">
        <f t="shared" si="35"/>
        <v>2.9780709640011209</v>
      </c>
    </row>
    <row r="95" spans="1:36" x14ac:dyDescent="0.25">
      <c r="A95" s="61" t="str">
        <f t="shared" si="0"/>
        <v>Ивановская область</v>
      </c>
      <c r="B95" s="61">
        <f t="shared" si="1"/>
        <v>2.3576641792660762E-2</v>
      </c>
      <c r="C95" s="61">
        <f t="shared" si="2"/>
        <v>1.9054096202978824E-2</v>
      </c>
      <c r="D95" s="61">
        <f t="shared" si="3"/>
        <v>1.8094037416747634E-4</v>
      </c>
      <c r="E95" s="61">
        <f t="shared" si="4"/>
        <v>0.26682539682539702</v>
      </c>
      <c r="F95" s="61">
        <f t="shared" si="5"/>
        <v>0.51571428571428612</v>
      </c>
      <c r="G95" s="61">
        <f t="shared" si="6"/>
        <v>0.51571428571428557</v>
      </c>
      <c r="H95" s="61">
        <f t="shared" si="7"/>
        <v>1.9143121304610648E-2</v>
      </c>
      <c r="I95" s="61">
        <f t="shared" si="8"/>
        <v>2.434338502731094E-2</v>
      </c>
      <c r="J95" s="61">
        <f t="shared" si="9"/>
        <v>8.6545587858798054E-3</v>
      </c>
      <c r="K95" s="61">
        <f t="shared" si="10"/>
        <v>9.5102874797167558E-2</v>
      </c>
      <c r="L95" s="61">
        <f t="shared" si="11"/>
        <v>1.6837922337484168E-3</v>
      </c>
      <c r="M95" s="61">
        <f t="shared" si="12"/>
        <v>3.0300313657357126E-2</v>
      </c>
      <c r="N95" s="61">
        <f t="shared" si="13"/>
        <v>1.4886298612966911E-2</v>
      </c>
      <c r="O95" s="61">
        <f t="shared" si="14"/>
        <v>8.4893352654231792E-7</v>
      </c>
      <c r="P95" s="61">
        <f t="shared" si="15"/>
        <v>4.624982257496766E-2</v>
      </c>
      <c r="Q95" s="61">
        <f t="shared" si="16"/>
        <v>5.9575726659359937E-2</v>
      </c>
      <c r="R95" s="61">
        <f t="shared" si="17"/>
        <v>7.3115616247428974E-3</v>
      </c>
      <c r="S95" s="61">
        <f t="shared" si="18"/>
        <v>1.0882977023933465E-2</v>
      </c>
      <c r="T95" s="61">
        <f t="shared" si="19"/>
        <v>6.254490114022346E-3</v>
      </c>
      <c r="U95" s="61">
        <f t="shared" si="20"/>
        <v>2.7338456607819505E-5</v>
      </c>
      <c r="V95" s="61">
        <f t="shared" si="21"/>
        <v>3.236790076002174E-3</v>
      </c>
      <c r="W95" s="61">
        <f t="shared" si="22"/>
        <v>1.0750931046642972E-2</v>
      </c>
      <c r="X95" s="61">
        <f t="shared" si="23"/>
        <v>1.1210589086369552E-2</v>
      </c>
      <c r="Y95" s="61">
        <f t="shared" si="24"/>
        <v>1.0649877486960675E-2</v>
      </c>
      <c r="Z95" s="61">
        <f t="shared" si="25"/>
        <v>5.1070688386432026E-4</v>
      </c>
      <c r="AA95" s="61">
        <f t="shared" si="26"/>
        <v>0</v>
      </c>
      <c r="AB95" s="61">
        <f t="shared" si="27"/>
        <v>5.5945162788509821E-3</v>
      </c>
      <c r="AC95" s="61">
        <f t="shared" si="28"/>
        <v>0.28136071733058254</v>
      </c>
      <c r="AD95" s="61">
        <f t="shared" si="29"/>
        <v>6.7257659100109404E-2</v>
      </c>
      <c r="AE95" s="61">
        <f t="shared" si="30"/>
        <v>1.1920716381137723E-2</v>
      </c>
      <c r="AF95" s="61">
        <f t="shared" si="31"/>
        <v>8.7314842462367782E-5</v>
      </c>
      <c r="AG95" s="61">
        <f t="shared" si="32"/>
        <v>3.0762866662382131E-4</v>
      </c>
      <c r="AH95" s="61">
        <f t="shared" si="33"/>
        <v>5.6420050529002504E-3</v>
      </c>
      <c r="AI95" s="61">
        <f t="shared" si="34"/>
        <v>4.7596755256029785E-2</v>
      </c>
      <c r="AJ95" s="61">
        <f t="shared" si="35"/>
        <v>2.1216089639185149</v>
      </c>
    </row>
    <row r="96" spans="1:36" x14ac:dyDescent="0.25">
      <c r="A96" s="61" t="str">
        <f t="shared" si="0"/>
        <v>Калужская область</v>
      </c>
      <c r="B96" s="61">
        <f t="shared" si="1"/>
        <v>1.7765667197293226E-2</v>
      </c>
      <c r="C96" s="61">
        <f t="shared" si="2"/>
        <v>1.9764800046034793E-2</v>
      </c>
      <c r="D96" s="61">
        <f t="shared" si="3"/>
        <v>1.7052740770205602E-4</v>
      </c>
      <c r="E96" s="61">
        <f t="shared" si="4"/>
        <v>0.1728571428571429</v>
      </c>
      <c r="F96" s="61">
        <f t="shared" si="5"/>
        <v>3.968253968253968E-3</v>
      </c>
      <c r="G96" s="61">
        <f t="shared" si="6"/>
        <v>3.968253968253968E-3</v>
      </c>
      <c r="H96" s="61">
        <f t="shared" si="7"/>
        <v>4.9454216416395186E-3</v>
      </c>
      <c r="I96" s="61">
        <f t="shared" si="8"/>
        <v>5.6710292124553308E-2</v>
      </c>
      <c r="J96" s="61">
        <f t="shared" si="9"/>
        <v>7.9165681354534875E-3</v>
      </c>
      <c r="K96" s="61">
        <f t="shared" si="10"/>
        <v>9.5601766863426113E-2</v>
      </c>
      <c r="L96" s="61">
        <f t="shared" si="11"/>
        <v>3.6735696190711244E-2</v>
      </c>
      <c r="M96" s="61">
        <f t="shared" si="12"/>
        <v>4.3525447163417601E-2</v>
      </c>
      <c r="N96" s="61">
        <f t="shared" si="13"/>
        <v>5.1330084502011434E-3</v>
      </c>
      <c r="O96" s="61">
        <f t="shared" si="14"/>
        <v>3.7947658780255134E-2</v>
      </c>
      <c r="P96" s="61">
        <f t="shared" si="15"/>
        <v>3.1655535738715768E-2</v>
      </c>
      <c r="Q96" s="61">
        <f t="shared" si="16"/>
        <v>2.4525867160314629E-3</v>
      </c>
      <c r="R96" s="61">
        <f t="shared" si="17"/>
        <v>1.4312129805460913E-2</v>
      </c>
      <c r="S96" s="61">
        <f t="shared" si="18"/>
        <v>1.2234002025968702E-3</v>
      </c>
      <c r="T96" s="61">
        <f t="shared" si="19"/>
        <v>6.5879664094983836E-4</v>
      </c>
      <c r="U96" s="61">
        <f t="shared" si="20"/>
        <v>5.9137806630854348E-5</v>
      </c>
      <c r="V96" s="61">
        <f t="shared" si="21"/>
        <v>3.8334090686119823E-3</v>
      </c>
      <c r="W96" s="61">
        <f t="shared" si="22"/>
        <v>2.2400551045350364E-3</v>
      </c>
      <c r="X96" s="61">
        <f t="shared" si="23"/>
        <v>3.3719383330854099E-4</v>
      </c>
      <c r="Y96" s="61">
        <f t="shared" si="24"/>
        <v>1.2034944180351025E-3</v>
      </c>
      <c r="Z96" s="61">
        <f t="shared" si="25"/>
        <v>1.4978796537452222E-2</v>
      </c>
      <c r="AA96" s="61">
        <f t="shared" si="26"/>
        <v>0</v>
      </c>
      <c r="AB96" s="61">
        <f t="shared" si="27"/>
        <v>1.0242642932136557E-2</v>
      </c>
      <c r="AC96" s="61">
        <f t="shared" si="28"/>
        <v>0.20375249708201637</v>
      </c>
      <c r="AD96" s="61">
        <f t="shared" si="29"/>
        <v>6.2517225309840774E-3</v>
      </c>
      <c r="AE96" s="61">
        <f t="shared" si="30"/>
        <v>2.4513277286253674E-2</v>
      </c>
      <c r="AF96" s="61">
        <f t="shared" si="31"/>
        <v>1.1634984206100074E-2</v>
      </c>
      <c r="AG96" s="61">
        <f t="shared" si="32"/>
        <v>5.9886322061542964E-2</v>
      </c>
      <c r="AH96" s="61">
        <f t="shared" si="33"/>
        <v>1.1201741982608939E-3</v>
      </c>
      <c r="AI96" s="61">
        <f t="shared" si="34"/>
        <v>1.4103974774667388E-2</v>
      </c>
      <c r="AJ96" s="61">
        <f t="shared" si="35"/>
        <v>0.91147063573862919</v>
      </c>
    </row>
    <row r="97" spans="1:36" x14ac:dyDescent="0.25">
      <c r="A97" s="61" t="str">
        <f t="shared" si="0"/>
        <v>Костромская область</v>
      </c>
      <c r="B97" s="61">
        <f t="shared" si="1"/>
        <v>7.1029589819444332E-3</v>
      </c>
      <c r="C97" s="61">
        <f t="shared" si="2"/>
        <v>3.7806837050397543E-2</v>
      </c>
      <c r="D97" s="61">
        <f t="shared" si="3"/>
        <v>4.4160403414198596E-5</v>
      </c>
      <c r="E97" s="61">
        <f t="shared" si="4"/>
        <v>0.15253968253968267</v>
      </c>
      <c r="F97" s="61">
        <f t="shared" si="5"/>
        <v>0.26682539682539608</v>
      </c>
      <c r="G97" s="61">
        <f t="shared" si="6"/>
        <v>0.26682539682539702</v>
      </c>
      <c r="H97" s="61">
        <f t="shared" si="7"/>
        <v>2.1199062596066274E-2</v>
      </c>
      <c r="I97" s="61">
        <f t="shared" si="8"/>
        <v>4.151737071766131E-2</v>
      </c>
      <c r="J97" s="61">
        <f t="shared" si="9"/>
        <v>4.0291083125478514E-6</v>
      </c>
      <c r="K97" s="61">
        <f t="shared" si="10"/>
        <v>0.24696600979019512</v>
      </c>
      <c r="L97" s="61">
        <f t="shared" si="11"/>
        <v>0.12411321911234162</v>
      </c>
      <c r="M97" s="61">
        <f t="shared" si="12"/>
        <v>4.5368335972565996E-2</v>
      </c>
      <c r="N97" s="61">
        <f t="shared" si="13"/>
        <v>1.2264928333792736E-2</v>
      </c>
      <c r="O97" s="61">
        <f t="shared" si="14"/>
        <v>7.4705591986687653E-3</v>
      </c>
      <c r="P97" s="61">
        <f t="shared" si="15"/>
        <v>4.3189519229336074E-2</v>
      </c>
      <c r="Q97" s="61">
        <f t="shared" si="16"/>
        <v>1.3410229008831794E-2</v>
      </c>
      <c r="R97" s="61">
        <f t="shared" si="17"/>
        <v>1.8585568012373663E-5</v>
      </c>
      <c r="S97" s="61">
        <f t="shared" si="18"/>
        <v>1.3897884440220271E-3</v>
      </c>
      <c r="T97" s="61">
        <f t="shared" si="19"/>
        <v>5.5672214258391441E-3</v>
      </c>
      <c r="U97" s="61">
        <f t="shared" si="20"/>
        <v>4.0726981880633207E-4</v>
      </c>
      <c r="V97" s="61">
        <f t="shared" si="21"/>
        <v>2.1862957310341126E-3</v>
      </c>
      <c r="W97" s="61">
        <f t="shared" si="22"/>
        <v>1.8678513138220541E-3</v>
      </c>
      <c r="X97" s="61">
        <f t="shared" si="23"/>
        <v>3.5675573859363335E-3</v>
      </c>
      <c r="Y97" s="61">
        <f t="shared" si="24"/>
        <v>5.3040188242833878E-3</v>
      </c>
      <c r="Z97" s="61">
        <f t="shared" si="25"/>
        <v>1.1871461227606099E-3</v>
      </c>
      <c r="AA97" s="61">
        <f t="shared" si="26"/>
        <v>0</v>
      </c>
      <c r="AB97" s="61">
        <f t="shared" si="27"/>
        <v>1.728494474204861E-2</v>
      </c>
      <c r="AC97" s="61">
        <f t="shared" si="28"/>
        <v>0.20961617315315778</v>
      </c>
      <c r="AD97" s="61">
        <f t="shared" si="29"/>
        <v>4.446978247241086E-2</v>
      </c>
      <c r="AE97" s="61">
        <f t="shared" si="30"/>
        <v>8.0042613719456701E-5</v>
      </c>
      <c r="AF97" s="61">
        <f t="shared" si="31"/>
        <v>1.673821545023978E-2</v>
      </c>
      <c r="AG97" s="61">
        <f t="shared" si="32"/>
        <v>9.1227816421402576E-3</v>
      </c>
      <c r="AH97" s="61">
        <f t="shared" si="33"/>
        <v>1.0369224216328645E-3</v>
      </c>
      <c r="AI97" s="61">
        <f t="shared" si="34"/>
        <v>5.258295424541197E-2</v>
      </c>
      <c r="AJ97" s="61">
        <f t="shared" si="35"/>
        <v>1.6590752470692822</v>
      </c>
    </row>
    <row r="98" spans="1:36" x14ac:dyDescent="0.25">
      <c r="A98" s="61" t="str">
        <f t="shared" si="0"/>
        <v>Курская область</v>
      </c>
      <c r="B98" s="61">
        <f t="shared" si="1"/>
        <v>1.7652078561466476E-2</v>
      </c>
      <c r="C98" s="61">
        <f t="shared" si="2"/>
        <v>1.612233845578484E-2</v>
      </c>
      <c r="D98" s="61">
        <f t="shared" si="3"/>
        <v>1.4139846076712209E-4</v>
      </c>
      <c r="E98" s="61">
        <f t="shared" si="4"/>
        <v>0.22920634920634927</v>
      </c>
      <c r="F98" s="61">
        <f t="shared" si="5"/>
        <v>1.0934920634920628</v>
      </c>
      <c r="G98" s="61">
        <f t="shared" si="6"/>
        <v>1.0934920634920646</v>
      </c>
      <c r="H98" s="61">
        <f t="shared" si="7"/>
        <v>4.5549936880242585E-3</v>
      </c>
      <c r="I98" s="61">
        <f t="shared" si="8"/>
        <v>1.7683871214734387E-2</v>
      </c>
      <c r="J98" s="61">
        <f t="shared" si="9"/>
        <v>1.0164972628107996E-2</v>
      </c>
      <c r="K98" s="61">
        <f t="shared" si="10"/>
        <v>5.0691588512747521E-2</v>
      </c>
      <c r="L98" s="61">
        <f t="shared" si="11"/>
        <v>1.2889688626834656E-3</v>
      </c>
      <c r="M98" s="61">
        <f t="shared" si="12"/>
        <v>6.5180976865684727E-3</v>
      </c>
      <c r="N98" s="61">
        <f t="shared" si="13"/>
        <v>3.6735777585537204E-4</v>
      </c>
      <c r="O98" s="61">
        <f t="shared" si="14"/>
        <v>2.0945501023420923E-2</v>
      </c>
      <c r="P98" s="61">
        <f t="shared" si="15"/>
        <v>1.1433888347678157E-2</v>
      </c>
      <c r="Q98" s="61">
        <f t="shared" si="16"/>
        <v>1.5576685344369815E-3</v>
      </c>
      <c r="R98" s="61">
        <f t="shared" si="17"/>
        <v>3.6596386166453001E-3</v>
      </c>
      <c r="S98" s="61">
        <f t="shared" si="18"/>
        <v>7.4827345318345421E-3</v>
      </c>
      <c r="T98" s="61">
        <f t="shared" si="19"/>
        <v>3.3672986043231823E-2</v>
      </c>
      <c r="U98" s="61">
        <f t="shared" si="20"/>
        <v>9.9346373141998988E-4</v>
      </c>
      <c r="V98" s="61">
        <f t="shared" si="21"/>
        <v>8.2570274517249119E-4</v>
      </c>
      <c r="W98" s="61">
        <f t="shared" si="22"/>
        <v>2.1367453435943403E-3</v>
      </c>
      <c r="X98" s="61">
        <f t="shared" si="23"/>
        <v>1.9891706367326243E-3</v>
      </c>
      <c r="Y98" s="61">
        <f t="shared" si="24"/>
        <v>4.5677004456726854E-3</v>
      </c>
      <c r="Z98" s="61">
        <f t="shared" si="25"/>
        <v>1.4305359465333612E-3</v>
      </c>
      <c r="AA98" s="61">
        <f t="shared" si="26"/>
        <v>0</v>
      </c>
      <c r="AB98" s="61">
        <f t="shared" si="27"/>
        <v>8.9609939396971483E-2</v>
      </c>
      <c r="AC98" s="61">
        <f t="shared" si="28"/>
        <v>0.17920388217737704</v>
      </c>
      <c r="AD98" s="61">
        <f t="shared" si="29"/>
        <v>3.4946376003928699E-2</v>
      </c>
      <c r="AE98" s="61">
        <f t="shared" si="30"/>
        <v>3.5502941474162102E-2</v>
      </c>
      <c r="AF98" s="61">
        <f t="shared" si="31"/>
        <v>4.132305910998621E-5</v>
      </c>
      <c r="AG98" s="61">
        <f t="shared" si="32"/>
        <v>7.9263867824695619E-3</v>
      </c>
      <c r="AH98" s="61">
        <f t="shared" si="33"/>
        <v>1.5351052775121747E-4</v>
      </c>
      <c r="AI98" s="61">
        <f t="shared" si="34"/>
        <v>7.5654915906980355E-2</v>
      </c>
      <c r="AJ98" s="61">
        <f t="shared" si="35"/>
        <v>3.0551111533123412</v>
      </c>
    </row>
    <row r="99" spans="1:36" x14ac:dyDescent="0.25">
      <c r="A99" s="61" t="str">
        <f t="shared" si="0"/>
        <v>Липецкая область</v>
      </c>
      <c r="B99" s="61">
        <f t="shared" si="1"/>
        <v>2.1526866653334423E-2</v>
      </c>
      <c r="C99" s="61">
        <f t="shared" si="2"/>
        <v>1.5063430758072826E-2</v>
      </c>
      <c r="D99" s="61">
        <f t="shared" si="3"/>
        <v>1.3237653812800453E-4</v>
      </c>
      <c r="E99" s="61">
        <f t="shared" si="4"/>
        <v>0.19444444444444442</v>
      </c>
      <c r="F99" s="61">
        <f t="shared" si="5"/>
        <v>2.0628571428571396</v>
      </c>
      <c r="G99" s="61">
        <f t="shared" si="6"/>
        <v>2.0628571428571423</v>
      </c>
      <c r="H99" s="61">
        <f t="shared" si="7"/>
        <v>1.0233437858519266E-3</v>
      </c>
      <c r="I99" s="61">
        <f t="shared" si="8"/>
        <v>1.6782943904274487E-2</v>
      </c>
      <c r="J99" s="61">
        <f t="shared" si="9"/>
        <v>2.1128595391703298E-2</v>
      </c>
      <c r="K99" s="61">
        <f t="shared" si="10"/>
        <v>6.7254618368279936E-2</v>
      </c>
      <c r="L99" s="61">
        <f t="shared" si="11"/>
        <v>4.655203301681976E-2</v>
      </c>
      <c r="M99" s="61">
        <f t="shared" si="12"/>
        <v>8.2577636519544612E-2</v>
      </c>
      <c r="N99" s="61">
        <f t="shared" si="13"/>
        <v>2.0391564898827822E-3</v>
      </c>
      <c r="O99" s="61">
        <f t="shared" si="14"/>
        <v>3.9251359406163512E-2</v>
      </c>
      <c r="P99" s="61">
        <f t="shared" si="15"/>
        <v>4.1115906215553291E-2</v>
      </c>
      <c r="Q99" s="61">
        <f t="shared" si="16"/>
        <v>8.3561995526996585E-3</v>
      </c>
      <c r="R99" s="61">
        <f t="shared" si="17"/>
        <v>3.5792815412185007E-3</v>
      </c>
      <c r="S99" s="61">
        <f t="shared" si="18"/>
        <v>8.0111049102074058E-3</v>
      </c>
      <c r="T99" s="61">
        <f t="shared" si="19"/>
        <v>3.6271560442867317E-3</v>
      </c>
      <c r="U99" s="61">
        <f t="shared" si="20"/>
        <v>8.1265194527714892E-3</v>
      </c>
      <c r="V99" s="61">
        <f t="shared" si="21"/>
        <v>2.7932194564104073E-3</v>
      </c>
      <c r="W99" s="61">
        <f t="shared" si="22"/>
        <v>1.6209117928062694E-5</v>
      </c>
      <c r="X99" s="61">
        <f t="shared" si="23"/>
        <v>3.4116375117241687E-4</v>
      </c>
      <c r="Y99" s="61">
        <f t="shared" si="24"/>
        <v>3.5909807445800028E-3</v>
      </c>
      <c r="Z99" s="61">
        <f t="shared" si="25"/>
        <v>1.3079791694647295E-3</v>
      </c>
      <c r="AA99" s="61">
        <f t="shared" si="26"/>
        <v>0</v>
      </c>
      <c r="AB99" s="61">
        <f t="shared" si="27"/>
        <v>0.17600544435437687</v>
      </c>
      <c r="AC99" s="61">
        <f t="shared" si="28"/>
        <v>1.4080575377403334E-2</v>
      </c>
      <c r="AD99" s="61">
        <f t="shared" si="29"/>
        <v>2.1144812017067412E-2</v>
      </c>
      <c r="AE99" s="61">
        <f t="shared" si="30"/>
        <v>4.5280152305372023E-2</v>
      </c>
      <c r="AF99" s="61">
        <f t="shared" si="31"/>
        <v>3.4425124121550878E-3</v>
      </c>
      <c r="AG99" s="61">
        <f t="shared" si="32"/>
        <v>1.1660082929719226E-2</v>
      </c>
      <c r="AH99" s="61">
        <f t="shared" si="33"/>
        <v>1.3349841463216832E-4</v>
      </c>
      <c r="AI99" s="61">
        <f t="shared" si="34"/>
        <v>7.9907132096932204E-2</v>
      </c>
      <c r="AJ99" s="61">
        <f t="shared" si="35"/>
        <v>5.0660110208547318</v>
      </c>
    </row>
    <row r="100" spans="1:36" x14ac:dyDescent="0.25">
      <c r="A100" s="61" t="str">
        <f t="shared" si="0"/>
        <v>Московская область</v>
      </c>
      <c r="B100" s="61">
        <f t="shared" si="1"/>
        <v>1.138853956076856E-2</v>
      </c>
      <c r="C100" s="61">
        <f t="shared" si="2"/>
        <v>3.6844551869880622E-2</v>
      </c>
      <c r="D100" s="61">
        <f t="shared" si="3"/>
        <v>1.3237653812800453E-4</v>
      </c>
      <c r="E100" s="61">
        <f t="shared" si="4"/>
        <v>5.7142857142857412E-3</v>
      </c>
      <c r="F100" s="61">
        <f t="shared" si="5"/>
        <v>0.5714285714285714</v>
      </c>
      <c r="G100" s="61">
        <f t="shared" si="6"/>
        <v>0.5714285714285714</v>
      </c>
      <c r="H100" s="61">
        <f t="shared" si="7"/>
        <v>2.5100318428400966E-3</v>
      </c>
      <c r="I100" s="61">
        <f t="shared" si="8"/>
        <v>1.0930859021964154E-2</v>
      </c>
      <c r="J100" s="61">
        <f t="shared" si="9"/>
        <v>3.5126144176333939E-2</v>
      </c>
      <c r="K100" s="61">
        <f t="shared" si="10"/>
        <v>0.74150130037991557</v>
      </c>
      <c r="L100" s="61">
        <f t="shared" si="11"/>
        <v>6.3826085331679189E-2</v>
      </c>
      <c r="M100" s="61">
        <f t="shared" si="12"/>
        <v>8.2146308895836254E-2</v>
      </c>
      <c r="N100" s="61">
        <f t="shared" si="13"/>
        <v>3.1719323400514129E-3</v>
      </c>
      <c r="O100" s="61">
        <f t="shared" si="14"/>
        <v>2.2967470522885822E-2</v>
      </c>
      <c r="P100" s="61">
        <f t="shared" si="15"/>
        <v>2.3789859079627766E-2</v>
      </c>
      <c r="Q100" s="61">
        <f t="shared" si="16"/>
        <v>9.6269183976913965E-4</v>
      </c>
      <c r="R100" s="61">
        <f t="shared" si="17"/>
        <v>2.6331613506708831E-3</v>
      </c>
      <c r="S100" s="61">
        <f t="shared" si="18"/>
        <v>1.4946455655858511E-2</v>
      </c>
      <c r="T100" s="61">
        <f t="shared" si="19"/>
        <v>2.200354378336029E-2</v>
      </c>
      <c r="U100" s="61">
        <f t="shared" si="20"/>
        <v>4.0368628031108942E-3</v>
      </c>
      <c r="V100" s="61">
        <f t="shared" si="21"/>
        <v>2.3087358523668508E-3</v>
      </c>
      <c r="W100" s="61">
        <f t="shared" si="22"/>
        <v>1.6610867495762706E-3</v>
      </c>
      <c r="X100" s="61">
        <f t="shared" si="23"/>
        <v>1.0778755702881306E-2</v>
      </c>
      <c r="Y100" s="61">
        <f t="shared" si="24"/>
        <v>1.19292349597681E-2</v>
      </c>
      <c r="Z100" s="61">
        <f t="shared" si="25"/>
        <v>8.8599809348285652E-3</v>
      </c>
      <c r="AA100" s="61">
        <f t="shared" si="26"/>
        <v>2.6477836350304564E-2</v>
      </c>
      <c r="AB100" s="61">
        <f t="shared" si="27"/>
        <v>9.7378341815556237E-3</v>
      </c>
      <c r="AC100" s="61">
        <f t="shared" si="28"/>
        <v>2.0391686570495535E-2</v>
      </c>
      <c r="AD100" s="61">
        <f t="shared" si="29"/>
        <v>9.5198939804495286E-2</v>
      </c>
      <c r="AE100" s="61">
        <f t="shared" si="30"/>
        <v>6.0806424240215429E-2</v>
      </c>
      <c r="AF100" s="61">
        <f t="shared" si="31"/>
        <v>2.7714017693822456E-3</v>
      </c>
      <c r="AG100" s="61">
        <f t="shared" si="32"/>
        <v>4.0895751266522111E-3</v>
      </c>
      <c r="AH100" s="61">
        <f t="shared" si="33"/>
        <v>2.1335869308896804E-2</v>
      </c>
      <c r="AI100" s="61">
        <f t="shared" si="34"/>
        <v>8.3088039512504624E-2</v>
      </c>
      <c r="AJ100" s="61">
        <f t="shared" si="35"/>
        <v>2.586925004628033</v>
      </c>
    </row>
    <row r="101" spans="1:36" x14ac:dyDescent="0.25">
      <c r="A101" s="61" t="str">
        <f t="shared" si="0"/>
        <v>Орловская область</v>
      </c>
      <c r="B101" s="61">
        <f t="shared" si="1"/>
        <v>2.1018579009736985E-2</v>
      </c>
      <c r="C101" s="61">
        <f t="shared" si="2"/>
        <v>3.1055826089623859E-2</v>
      </c>
      <c r="D101" s="61">
        <f t="shared" si="3"/>
        <v>1.8094037416747634E-4</v>
      </c>
      <c r="E101" s="61">
        <f t="shared" si="4"/>
        <v>0.29349206349206358</v>
      </c>
      <c r="F101" s="61">
        <f t="shared" si="5"/>
        <v>1.2857142857142856</v>
      </c>
      <c r="G101" s="61">
        <f t="shared" si="6"/>
        <v>1.2857142857142856</v>
      </c>
      <c r="H101" s="61">
        <f t="shared" si="7"/>
        <v>4.5549936880242585E-3</v>
      </c>
      <c r="I101" s="61">
        <f t="shared" si="8"/>
        <v>4.4097056914729274E-2</v>
      </c>
      <c r="J101" s="61">
        <f t="shared" si="9"/>
        <v>1.0613083430340271E-2</v>
      </c>
      <c r="K101" s="61">
        <f t="shared" si="10"/>
        <v>0.13982710790018371</v>
      </c>
      <c r="L101" s="61">
        <f t="shared" si="11"/>
        <v>3.2685011445833009E-2</v>
      </c>
      <c r="M101" s="61">
        <f t="shared" si="12"/>
        <v>3.850610238032081E-2</v>
      </c>
      <c r="N101" s="61">
        <f t="shared" si="13"/>
        <v>2.2789577143592948E-2</v>
      </c>
      <c r="O101" s="61">
        <f t="shared" si="14"/>
        <v>1.5430988996471598E-2</v>
      </c>
      <c r="P101" s="61">
        <f t="shared" si="15"/>
        <v>1.4461741221602185E-2</v>
      </c>
      <c r="Q101" s="61">
        <f t="shared" si="16"/>
        <v>1.4491807568763452E-2</v>
      </c>
      <c r="R101" s="61">
        <f t="shared" si="17"/>
        <v>1.7445898188222682E-2</v>
      </c>
      <c r="S101" s="61">
        <f t="shared" si="18"/>
        <v>5.6345475963560038E-3</v>
      </c>
      <c r="T101" s="61">
        <f t="shared" si="19"/>
        <v>5.1294021409285431E-3</v>
      </c>
      <c r="U101" s="61">
        <f t="shared" si="20"/>
        <v>6.5968818854245026E-3</v>
      </c>
      <c r="V101" s="61">
        <f t="shared" si="21"/>
        <v>2.9007429230304945E-3</v>
      </c>
      <c r="W101" s="61">
        <f t="shared" si="22"/>
        <v>1.4485379449148595E-2</v>
      </c>
      <c r="X101" s="61">
        <f t="shared" si="23"/>
        <v>1.6137624343366206E-4</v>
      </c>
      <c r="Y101" s="61">
        <f t="shared" si="24"/>
        <v>5.4562371672375988E-3</v>
      </c>
      <c r="Z101" s="61">
        <f t="shared" si="25"/>
        <v>9.6667029973154664E-4</v>
      </c>
      <c r="AA101" s="61">
        <f t="shared" si="26"/>
        <v>0</v>
      </c>
      <c r="AB101" s="61">
        <f t="shared" si="27"/>
        <v>9.2135488137695079E-2</v>
      </c>
      <c r="AC101" s="61">
        <f t="shared" si="28"/>
        <v>0.25521242119098769</v>
      </c>
      <c r="AD101" s="61">
        <f t="shared" si="29"/>
        <v>7.0203029549383136E-2</v>
      </c>
      <c r="AE101" s="61">
        <f t="shared" si="30"/>
        <v>2.2788798661370541E-2</v>
      </c>
      <c r="AF101" s="61">
        <f t="shared" si="31"/>
        <v>2.5523271803962583E-5</v>
      </c>
      <c r="AG101" s="61">
        <f t="shared" si="32"/>
        <v>5.5551705886051884E-4</v>
      </c>
      <c r="AH101" s="61">
        <f t="shared" si="33"/>
        <v>4.9926747097122724E-3</v>
      </c>
      <c r="AI101" s="61">
        <f t="shared" si="34"/>
        <v>3.8254554083383616E-2</v>
      </c>
      <c r="AJ101" s="61">
        <f t="shared" si="35"/>
        <v>3.7975785936407349</v>
      </c>
    </row>
    <row r="102" spans="1:36" x14ac:dyDescent="0.25">
      <c r="A102" s="61" t="str">
        <f t="shared" si="0"/>
        <v>Рязанская область</v>
      </c>
      <c r="B102" s="61">
        <f t="shared" si="1"/>
        <v>1.3110817644839986E-2</v>
      </c>
      <c r="C102" s="61">
        <f t="shared" si="2"/>
        <v>1.5819887793828473E-2</v>
      </c>
      <c r="D102" s="61">
        <f t="shared" si="3"/>
        <v>2.9145729295353964E-4</v>
      </c>
      <c r="E102" s="61">
        <f t="shared" si="4"/>
        <v>0.48015873015873012</v>
      </c>
      <c r="F102" s="61">
        <f t="shared" si="5"/>
        <v>0.27999999999999847</v>
      </c>
      <c r="G102" s="61">
        <f t="shared" si="6"/>
        <v>0.28000000000000042</v>
      </c>
      <c r="H102" s="61">
        <f t="shared" si="7"/>
        <v>4.3404390224391E-2</v>
      </c>
      <c r="I102" s="61">
        <f t="shared" si="8"/>
        <v>3.1238676772359652E-2</v>
      </c>
      <c r="J102" s="61">
        <f t="shared" si="9"/>
        <v>4.623034084204251E-3</v>
      </c>
      <c r="K102" s="61">
        <f t="shared" si="10"/>
        <v>8.682006449983895E-2</v>
      </c>
      <c r="L102" s="61">
        <f t="shared" si="11"/>
        <v>3.1439071017189693E-2</v>
      </c>
      <c r="M102" s="61">
        <f t="shared" si="12"/>
        <v>2.3997814566000014E-3</v>
      </c>
      <c r="N102" s="61">
        <f t="shared" si="13"/>
        <v>4.2292422180901105E-3</v>
      </c>
      <c r="O102" s="61">
        <f t="shared" si="14"/>
        <v>2.0842671402054116E-2</v>
      </c>
      <c r="P102" s="61">
        <f t="shared" si="15"/>
        <v>6.3006638320523944E-2</v>
      </c>
      <c r="Q102" s="61">
        <f t="shared" si="16"/>
        <v>1.8254965498624464E-3</v>
      </c>
      <c r="R102" s="61">
        <f t="shared" si="17"/>
        <v>3.8878687793817068E-3</v>
      </c>
      <c r="S102" s="61">
        <f t="shared" si="18"/>
        <v>3.6426226342219423E-4</v>
      </c>
      <c r="T102" s="61">
        <f t="shared" si="19"/>
        <v>1.6471141705858231E-7</v>
      </c>
      <c r="U102" s="61">
        <f t="shared" si="20"/>
        <v>1.6851632891891233E-5</v>
      </c>
      <c r="V102" s="61">
        <f t="shared" si="21"/>
        <v>8.1618242015847674E-5</v>
      </c>
      <c r="W102" s="61">
        <f t="shared" si="22"/>
        <v>1.4446139844669708E-3</v>
      </c>
      <c r="X102" s="61">
        <f t="shared" si="23"/>
        <v>8.4597294747646302E-4</v>
      </c>
      <c r="Y102" s="61">
        <f t="shared" si="24"/>
        <v>2.6481065634368587E-3</v>
      </c>
      <c r="Z102" s="61">
        <f t="shared" si="25"/>
        <v>3.2000619600742741E-5</v>
      </c>
      <c r="AA102" s="61">
        <f t="shared" si="26"/>
        <v>0</v>
      </c>
      <c r="AB102" s="61">
        <f t="shared" si="27"/>
        <v>2.7976843997002646E-3</v>
      </c>
      <c r="AC102" s="61">
        <f t="shared" si="28"/>
        <v>0.18867718515716744</v>
      </c>
      <c r="AD102" s="61">
        <f t="shared" si="29"/>
        <v>3.7742439184001893E-2</v>
      </c>
      <c r="AE102" s="61">
        <f t="shared" si="30"/>
        <v>1.4969792583225273E-2</v>
      </c>
      <c r="AF102" s="61">
        <f t="shared" si="31"/>
        <v>1.6573032518166542E-2</v>
      </c>
      <c r="AG102" s="61">
        <f t="shared" si="32"/>
        <v>1.3150634516595065E-2</v>
      </c>
      <c r="AH102" s="61">
        <f t="shared" si="33"/>
        <v>2.0670385036594455E-3</v>
      </c>
      <c r="AI102" s="61">
        <f t="shared" si="34"/>
        <v>0.1439792903874102</v>
      </c>
      <c r="AJ102" s="61">
        <f t="shared" si="35"/>
        <v>1.788488516429501</v>
      </c>
    </row>
    <row r="103" spans="1:36" x14ac:dyDescent="0.25">
      <c r="A103" s="61" t="str">
        <f t="shared" si="0"/>
        <v>Смоленская область</v>
      </c>
      <c r="B103" s="61">
        <f t="shared" si="1"/>
        <v>9.6741419228069721E-3</v>
      </c>
      <c r="C103" s="61">
        <f t="shared" si="2"/>
        <v>2.1695671718541962E-2</v>
      </c>
      <c r="D103" s="61">
        <f t="shared" si="3"/>
        <v>2.6418614896086921E-4</v>
      </c>
      <c r="E103" s="61">
        <f t="shared" si="4"/>
        <v>0.18349206349206332</v>
      </c>
      <c r="F103" s="61">
        <f t="shared" si="5"/>
        <v>0.20571428571428504</v>
      </c>
      <c r="G103" s="61">
        <f t="shared" si="6"/>
        <v>0.20571428571428585</v>
      </c>
      <c r="H103" s="61">
        <f t="shared" si="7"/>
        <v>2.8139631767814342E-3</v>
      </c>
      <c r="I103" s="61">
        <f t="shared" si="8"/>
        <v>2.9746538746328117E-2</v>
      </c>
      <c r="J103" s="61">
        <f t="shared" si="9"/>
        <v>5.6753494761969678E-3</v>
      </c>
      <c r="K103" s="61">
        <f t="shared" si="10"/>
        <v>7.3446424000344443E-2</v>
      </c>
      <c r="L103" s="61">
        <f t="shared" si="11"/>
        <v>8.6968599929654694E-2</v>
      </c>
      <c r="M103" s="61">
        <f t="shared" si="12"/>
        <v>9.2303588909962098E-2</v>
      </c>
      <c r="N103" s="61">
        <f t="shared" si="13"/>
        <v>7.019458155745153E-3</v>
      </c>
      <c r="O103" s="61">
        <f t="shared" si="14"/>
        <v>7.6397271453189214E-7</v>
      </c>
      <c r="P103" s="61">
        <f t="shared" si="15"/>
        <v>4.2744581747106623E-2</v>
      </c>
      <c r="Q103" s="61">
        <f t="shared" si="16"/>
        <v>1.0634569575842107E-2</v>
      </c>
      <c r="R103" s="61">
        <f t="shared" si="17"/>
        <v>1.7698737450049136E-6</v>
      </c>
      <c r="S103" s="61">
        <f t="shared" si="18"/>
        <v>2.509625988652924E-4</v>
      </c>
      <c r="T103" s="61">
        <f t="shared" si="19"/>
        <v>1.9889642712780787E-4</v>
      </c>
      <c r="U103" s="61">
        <f t="shared" si="20"/>
        <v>3.9684140653314535E-4</v>
      </c>
      <c r="V103" s="61">
        <f t="shared" si="21"/>
        <v>1.6012098741460668E-5</v>
      </c>
      <c r="W103" s="61">
        <f t="shared" si="22"/>
        <v>1.5455079155932614E-2</v>
      </c>
      <c r="X103" s="61">
        <f t="shared" si="23"/>
        <v>1.0237106480102254E-2</v>
      </c>
      <c r="Y103" s="61">
        <f t="shared" si="24"/>
        <v>1.0248515156040649E-2</v>
      </c>
      <c r="Z103" s="61">
        <f t="shared" si="25"/>
        <v>3.8923105981913484E-3</v>
      </c>
      <c r="AA103" s="61">
        <f t="shared" si="26"/>
        <v>0</v>
      </c>
      <c r="AB103" s="61">
        <f t="shared" si="27"/>
        <v>6.9142024423239998E-3</v>
      </c>
      <c r="AC103" s="61">
        <f t="shared" si="28"/>
        <v>0.14788465346572818</v>
      </c>
      <c r="AD103" s="61">
        <f t="shared" si="29"/>
        <v>1.2270354064993519E-5</v>
      </c>
      <c r="AE103" s="61">
        <f t="shared" si="30"/>
        <v>9.5315851710906924E-2</v>
      </c>
      <c r="AF103" s="61">
        <f t="shared" si="31"/>
        <v>5.5559753384165616E-3</v>
      </c>
      <c r="AG103" s="61">
        <f t="shared" si="32"/>
        <v>4.4258284897890007E-3</v>
      </c>
      <c r="AH103" s="61">
        <f t="shared" si="33"/>
        <v>3.3555202068568182E-4</v>
      </c>
      <c r="AI103" s="61">
        <f t="shared" si="34"/>
        <v>5.2046396997468526E-2</v>
      </c>
      <c r="AJ103" s="61">
        <f t="shared" si="35"/>
        <v>1.3310966970162834</v>
      </c>
    </row>
    <row r="104" spans="1:36" x14ac:dyDescent="0.25">
      <c r="A104" s="61" t="str">
        <f t="shared" si="0"/>
        <v>Тамбовская область</v>
      </c>
      <c r="B104" s="61">
        <f t="shared" si="1"/>
        <v>1.532111968127943E-2</v>
      </c>
      <c r="C104" s="61">
        <f t="shared" si="2"/>
        <v>1.8349496889128059E-2</v>
      </c>
      <c r="D104" s="61">
        <f t="shared" si="3"/>
        <v>3.3543823732953956E-4</v>
      </c>
      <c r="E104" s="61">
        <f t="shared" si="4"/>
        <v>0.44587301587301598</v>
      </c>
      <c r="F104" s="61">
        <f t="shared" si="5"/>
        <v>3.8134920634920597</v>
      </c>
      <c r="G104" s="61">
        <f t="shared" si="6"/>
        <v>3.8134920634920633</v>
      </c>
      <c r="H104" s="61">
        <f t="shared" si="7"/>
        <v>1.344119826330048E-2</v>
      </c>
      <c r="I104" s="61">
        <f t="shared" si="8"/>
        <v>1.9620413295798788E-2</v>
      </c>
      <c r="J104" s="61">
        <f t="shared" si="9"/>
        <v>5.903341615880772E-3</v>
      </c>
      <c r="K104" s="61">
        <f t="shared" si="10"/>
        <v>0.12539287650267258</v>
      </c>
      <c r="L104" s="61">
        <f t="shared" si="11"/>
        <v>3.6260840086244986E-2</v>
      </c>
      <c r="M104" s="61">
        <f t="shared" si="12"/>
        <v>7.445055509536018E-2</v>
      </c>
      <c r="N104" s="61">
        <f t="shared" si="13"/>
        <v>4.2285867826391419E-4</v>
      </c>
      <c r="O104" s="61">
        <f t="shared" si="14"/>
        <v>2.2404979964058231E-2</v>
      </c>
      <c r="P104" s="61">
        <f t="shared" si="15"/>
        <v>3.7447797252171934E-2</v>
      </c>
      <c r="Q104" s="61">
        <f t="shared" si="16"/>
        <v>1.7348402949053775E-2</v>
      </c>
      <c r="R104" s="61">
        <f t="shared" si="17"/>
        <v>2.468635533046367E-2</v>
      </c>
      <c r="S104" s="61">
        <f t="shared" si="18"/>
        <v>8.2045882659190744E-2</v>
      </c>
      <c r="T104" s="61">
        <f t="shared" si="19"/>
        <v>2.138507001958335E-3</v>
      </c>
      <c r="U104" s="61">
        <f t="shared" si="20"/>
        <v>4.1102951972529283E-3</v>
      </c>
      <c r="V104" s="61">
        <f t="shared" si="21"/>
        <v>5.2740490660802843E-4</v>
      </c>
      <c r="W104" s="61">
        <f t="shared" si="22"/>
        <v>3.6699566116121093E-3</v>
      </c>
      <c r="X104" s="61">
        <f t="shared" si="23"/>
        <v>4.1493522218391775E-3</v>
      </c>
      <c r="Y104" s="61">
        <f t="shared" si="24"/>
        <v>6.9320597889774536E-3</v>
      </c>
      <c r="Z104" s="61">
        <f t="shared" si="25"/>
        <v>7.4231554381680052E-3</v>
      </c>
      <c r="AA104" s="61">
        <f t="shared" si="26"/>
        <v>0</v>
      </c>
      <c r="AB104" s="61">
        <f t="shared" si="27"/>
        <v>0.24310734213232807</v>
      </c>
      <c r="AC104" s="61">
        <f t="shared" si="28"/>
        <v>0.28793242638076538</v>
      </c>
      <c r="AD104" s="61">
        <f t="shared" si="29"/>
        <v>0.1018655136998666</v>
      </c>
      <c r="AE104" s="61">
        <f t="shared" si="30"/>
        <v>3.2769596367008699E-2</v>
      </c>
      <c r="AF104" s="61">
        <f t="shared" si="31"/>
        <v>9.3490514075291239E-3</v>
      </c>
      <c r="AG104" s="61">
        <f t="shared" si="32"/>
        <v>4.1631571665860546E-2</v>
      </c>
      <c r="AH104" s="61">
        <f t="shared" si="33"/>
        <v>6.81922541899385E-3</v>
      </c>
      <c r="AI104" s="61">
        <f t="shared" si="34"/>
        <v>7.8586375794302152E-2</v>
      </c>
      <c r="AJ104" s="61">
        <f t="shared" si="35"/>
        <v>9.3973005333904052</v>
      </c>
    </row>
    <row r="105" spans="1:36" x14ac:dyDescent="0.25">
      <c r="A105" s="61" t="str">
        <f t="shared" si="0"/>
        <v>Тверская область</v>
      </c>
      <c r="B105" s="61">
        <f t="shared" si="1"/>
        <v>3.3267792801650212E-3</v>
      </c>
      <c r="C105" s="61">
        <f t="shared" si="2"/>
        <v>1.1288360250119159E-2</v>
      </c>
      <c r="D105" s="61">
        <f t="shared" si="3"/>
        <v>1.6046926219848219E-4</v>
      </c>
      <c r="E105" s="61">
        <f t="shared" si="4"/>
        <v>0.35063492063492052</v>
      </c>
      <c r="F105" s="61">
        <f t="shared" si="5"/>
        <v>6.3492063492056271E-4</v>
      </c>
      <c r="G105" s="61">
        <f t="shared" si="6"/>
        <v>6.3492063492065292E-4</v>
      </c>
      <c r="H105" s="61">
        <f t="shared" si="7"/>
        <v>1.4094686338777156E-2</v>
      </c>
      <c r="I105" s="61">
        <f t="shared" si="8"/>
        <v>4.7372134253257682E-2</v>
      </c>
      <c r="J105" s="61">
        <f t="shared" si="9"/>
        <v>3.7817727575727876E-3</v>
      </c>
      <c r="K105" s="61">
        <f t="shared" si="10"/>
        <v>5.4760506519237445E-2</v>
      </c>
      <c r="L105" s="61">
        <f t="shared" si="11"/>
        <v>2.4563209312611935E-2</v>
      </c>
      <c r="M105" s="61">
        <f t="shared" si="12"/>
        <v>6.5180976865684727E-3</v>
      </c>
      <c r="N105" s="61">
        <f t="shared" si="13"/>
        <v>1.050220627830575E-3</v>
      </c>
      <c r="O105" s="61">
        <f t="shared" si="14"/>
        <v>1.468437154096896E-3</v>
      </c>
      <c r="P105" s="61">
        <f t="shared" si="15"/>
        <v>8.11563663633669E-2</v>
      </c>
      <c r="Q105" s="61">
        <f t="shared" si="16"/>
        <v>1.5333295602221859E-2</v>
      </c>
      <c r="R105" s="61">
        <f t="shared" si="17"/>
        <v>4.6776749094359299E-3</v>
      </c>
      <c r="S105" s="61">
        <f t="shared" si="18"/>
        <v>8.9689967994758851E-4</v>
      </c>
      <c r="T105" s="61">
        <f t="shared" si="19"/>
        <v>2.4184093264554727E-3</v>
      </c>
      <c r="U105" s="61">
        <f t="shared" si="20"/>
        <v>8.9723058213165546E-3</v>
      </c>
      <c r="V105" s="61">
        <f t="shared" si="21"/>
        <v>2.5694359245451337E-3</v>
      </c>
      <c r="W105" s="61">
        <f t="shared" si="22"/>
        <v>6.7709439682317539E-4</v>
      </c>
      <c r="X105" s="61">
        <f t="shared" si="23"/>
        <v>3.6015443366444488E-3</v>
      </c>
      <c r="Y105" s="61">
        <f t="shared" si="24"/>
        <v>2.2678422946460761E-3</v>
      </c>
      <c r="Z105" s="61">
        <f t="shared" si="25"/>
        <v>5.732511672411557E-4</v>
      </c>
      <c r="AA105" s="61">
        <f t="shared" si="26"/>
        <v>0</v>
      </c>
      <c r="AB105" s="61">
        <f t="shared" si="27"/>
        <v>1.4701991289321453E-2</v>
      </c>
      <c r="AC105" s="61">
        <f t="shared" si="28"/>
        <v>0.23299237600162193</v>
      </c>
      <c r="AD105" s="61">
        <f t="shared" si="29"/>
        <v>4.5344794818936579E-2</v>
      </c>
      <c r="AE105" s="61">
        <f t="shared" si="30"/>
        <v>1.7001164914193692E-2</v>
      </c>
      <c r="AF105" s="61">
        <f t="shared" si="31"/>
        <v>5.0410447434185887E-5</v>
      </c>
      <c r="AG105" s="61">
        <f t="shared" si="32"/>
        <v>2.7058734716169593E-2</v>
      </c>
      <c r="AH105" s="61">
        <f t="shared" si="33"/>
        <v>8.8799544939989873E-4</v>
      </c>
      <c r="AI105" s="61">
        <f t="shared" si="34"/>
        <v>1.8115772043906107E-2</v>
      </c>
      <c r="AJ105" s="61">
        <f t="shared" si="35"/>
        <v>0.99958679485082513</v>
      </c>
    </row>
    <row r="106" spans="1:36" x14ac:dyDescent="0.25">
      <c r="A106" s="61" t="str">
        <f t="shared" si="0"/>
        <v>Тульская область</v>
      </c>
      <c r="B106" s="61">
        <f t="shared" si="1"/>
        <v>2.0320986496185585E-2</v>
      </c>
      <c r="C106" s="61">
        <f t="shared" si="2"/>
        <v>7.3980277230337402E-3</v>
      </c>
      <c r="D106" s="61">
        <f t="shared" si="3"/>
        <v>3.8325370643966231E-4</v>
      </c>
      <c r="E106" s="61">
        <f t="shared" si="4"/>
        <v>0.55253968253968222</v>
      </c>
      <c r="F106" s="61">
        <f t="shared" si="5"/>
        <v>1.2857142857142612E-2</v>
      </c>
      <c r="G106" s="61">
        <f t="shared" si="6"/>
        <v>1.2857142857142918E-2</v>
      </c>
      <c r="H106" s="61">
        <f t="shared" si="7"/>
        <v>5.2401927654973708E-2</v>
      </c>
      <c r="I106" s="61">
        <f t="shared" si="8"/>
        <v>2.5115399437407798E-2</v>
      </c>
      <c r="J106" s="61">
        <f t="shared" si="9"/>
        <v>1.2631651328678269E-2</v>
      </c>
      <c r="K106" s="61">
        <f t="shared" si="10"/>
        <v>2.4372112017398459E-2</v>
      </c>
      <c r="L106" s="61">
        <f t="shared" si="11"/>
        <v>1.0881054871284313E-2</v>
      </c>
      <c r="M106" s="61">
        <f t="shared" si="12"/>
        <v>2.0386420924467276E-2</v>
      </c>
      <c r="N106" s="61">
        <f t="shared" si="13"/>
        <v>2.114631106494189E-3</v>
      </c>
      <c r="O106" s="61">
        <f t="shared" si="14"/>
        <v>1.7761014347476657E-2</v>
      </c>
      <c r="P106" s="61">
        <f t="shared" si="15"/>
        <v>4.6765176120077086E-2</v>
      </c>
      <c r="Q106" s="61">
        <f t="shared" si="16"/>
        <v>3.8868116020040967E-4</v>
      </c>
      <c r="R106" s="61">
        <f t="shared" si="17"/>
        <v>6.2523976446291043E-3</v>
      </c>
      <c r="S106" s="61">
        <f t="shared" si="18"/>
        <v>8.4487860548979802E-6</v>
      </c>
      <c r="T106" s="61">
        <f t="shared" si="19"/>
        <v>1.0291939686800882E-2</v>
      </c>
      <c r="U106" s="61">
        <f t="shared" si="20"/>
        <v>8.673017667054567E-5</v>
      </c>
      <c r="V106" s="61">
        <f t="shared" si="21"/>
        <v>9.842809494578958E-5</v>
      </c>
      <c r="W106" s="61">
        <f t="shared" si="22"/>
        <v>2.6817024531786303E-3</v>
      </c>
      <c r="X106" s="61">
        <f t="shared" si="23"/>
        <v>4.920360862654175E-3</v>
      </c>
      <c r="Y106" s="61">
        <f t="shared" si="24"/>
        <v>1.8869384387149649E-3</v>
      </c>
      <c r="Z106" s="61">
        <f t="shared" si="25"/>
        <v>5.7347358809621508E-3</v>
      </c>
      <c r="AA106" s="61">
        <f t="shared" si="26"/>
        <v>0</v>
      </c>
      <c r="AB106" s="61">
        <f t="shared" si="27"/>
        <v>6.0634909210121941E-2</v>
      </c>
      <c r="AC106" s="61">
        <f t="shared" si="28"/>
        <v>2.1763269486192734E-2</v>
      </c>
      <c r="AD106" s="61">
        <f t="shared" si="29"/>
        <v>5.5081059092402E-4</v>
      </c>
      <c r="AE106" s="61">
        <f t="shared" si="30"/>
        <v>1.2207287243631113E-2</v>
      </c>
      <c r="AF106" s="61">
        <f t="shared" si="31"/>
        <v>4.0376120176802137E-2</v>
      </c>
      <c r="AG106" s="61">
        <f t="shared" si="32"/>
        <v>3.1131825611376032E-2</v>
      </c>
      <c r="AH106" s="61">
        <f t="shared" si="33"/>
        <v>1.5690721243594842E-3</v>
      </c>
      <c r="AI106" s="61">
        <f t="shared" si="34"/>
        <v>0.15324771493846415</v>
      </c>
      <c r="AJ106" s="61">
        <f t="shared" si="35"/>
        <v>1.1726169965545676</v>
      </c>
    </row>
    <row r="107" spans="1:36" x14ac:dyDescent="0.25">
      <c r="A107" s="61" t="str">
        <f t="shared" si="0"/>
        <v>Ярославская область</v>
      </c>
      <c r="B107" s="61">
        <f t="shared" si="1"/>
        <v>1.4539187627480254E-2</v>
      </c>
      <c r="C107" s="61">
        <f t="shared" si="2"/>
        <v>1.20490134242586E-2</v>
      </c>
      <c r="D107" s="61">
        <f t="shared" si="3"/>
        <v>1.3237653812800453E-4</v>
      </c>
      <c r="E107" s="61">
        <f t="shared" si="4"/>
        <v>0.25396825396825395</v>
      </c>
      <c r="F107" s="61">
        <f t="shared" si="5"/>
        <v>0.59063492063492229</v>
      </c>
      <c r="G107" s="61">
        <f t="shared" si="6"/>
        <v>0.59063492063492018</v>
      </c>
      <c r="H107" s="61">
        <f t="shared" si="7"/>
        <v>5.1265809460107625E-4</v>
      </c>
      <c r="I107" s="61">
        <f t="shared" si="8"/>
        <v>9.5015658732267097E-3</v>
      </c>
      <c r="J107" s="61">
        <f t="shared" si="9"/>
        <v>4.67706011863707E-3</v>
      </c>
      <c r="K107" s="61">
        <f t="shared" si="10"/>
        <v>4.9769840566801948E-2</v>
      </c>
      <c r="L107" s="61">
        <f t="shared" si="11"/>
        <v>1.5793717970551759E-2</v>
      </c>
      <c r="M107" s="61">
        <f t="shared" si="12"/>
        <v>3.7759475450727387E-3</v>
      </c>
      <c r="N107" s="61">
        <f t="shared" si="13"/>
        <v>7.3258334199132786E-5</v>
      </c>
      <c r="O107" s="61">
        <f t="shared" si="14"/>
        <v>3.0264325960411378E-3</v>
      </c>
      <c r="P107" s="61">
        <f t="shared" si="15"/>
        <v>5.4110137009723308E-2</v>
      </c>
      <c r="Q107" s="61">
        <f t="shared" si="16"/>
        <v>4.3483345627842633E-3</v>
      </c>
      <c r="R107" s="61">
        <f t="shared" si="17"/>
        <v>1.6469235451456103E-3</v>
      </c>
      <c r="S107" s="61">
        <f t="shared" si="18"/>
        <v>5.1834714544943348E-3</v>
      </c>
      <c r="T107" s="61">
        <f t="shared" si="19"/>
        <v>5.6414490423641353E-5</v>
      </c>
      <c r="U107" s="61">
        <f t="shared" si="20"/>
        <v>8.9554022976077479E-6</v>
      </c>
      <c r="V107" s="61">
        <f t="shared" si="21"/>
        <v>1.7912060699471256E-2</v>
      </c>
      <c r="W107" s="61">
        <f t="shared" si="22"/>
        <v>3.2319330466007207E-5</v>
      </c>
      <c r="X107" s="61">
        <f t="shared" si="23"/>
        <v>1.4721777857652403E-3</v>
      </c>
      <c r="Y107" s="61">
        <f t="shared" si="24"/>
        <v>1.0994339284588267E-3</v>
      </c>
      <c r="Z107" s="61">
        <f t="shared" si="25"/>
        <v>1.0347361322168786E-2</v>
      </c>
      <c r="AA107" s="61">
        <f t="shared" si="26"/>
        <v>0</v>
      </c>
      <c r="AB107" s="61">
        <f t="shared" si="27"/>
        <v>1.79783651999437E-2</v>
      </c>
      <c r="AC107" s="61">
        <f t="shared" si="28"/>
        <v>0.11221801075245294</v>
      </c>
      <c r="AD107" s="61">
        <f t="shared" si="29"/>
        <v>2.0913554841072612E-2</v>
      </c>
      <c r="AE107" s="61">
        <f t="shared" si="30"/>
        <v>6.184435825217759E-3</v>
      </c>
      <c r="AF107" s="61">
        <f t="shared" si="31"/>
        <v>0.11963853476910383</v>
      </c>
      <c r="AG107" s="61">
        <f t="shared" si="32"/>
        <v>2.0747843169195929E-4</v>
      </c>
      <c r="AH107" s="61">
        <f t="shared" si="33"/>
        <v>2.1333390016644364E-2</v>
      </c>
      <c r="AI107" s="61">
        <f t="shared" si="34"/>
        <v>2.1325055083167874E-2</v>
      </c>
      <c r="AJ107" s="61">
        <f t="shared" si="35"/>
        <v>1.9651055683775878</v>
      </c>
    </row>
    <row r="108" spans="1:36" x14ac:dyDescent="0.25">
      <c r="A108" s="61" t="str">
        <f t="shared" si="0"/>
        <v>г. Москва</v>
      </c>
      <c r="B108" s="61">
        <f t="shared" si="1"/>
        <v>6.2350265533608097E-2</v>
      </c>
      <c r="C108" s="61">
        <f t="shared" si="2"/>
        <v>9.6444730098084727E-2</v>
      </c>
      <c r="D108" s="61">
        <f t="shared" si="3"/>
        <v>4.0007392646798775E-4</v>
      </c>
      <c r="E108" s="61">
        <f t="shared" si="4"/>
        <v>7.6825396825396783E-2</v>
      </c>
      <c r="F108" s="61">
        <f t="shared" si="5"/>
        <v>8.5434920634920655</v>
      </c>
      <c r="G108" s="61">
        <f t="shared" si="6"/>
        <v>8.5434920634920637</v>
      </c>
      <c r="H108" s="61">
        <f t="shared" si="7"/>
        <v>3.2368254646524103E-3</v>
      </c>
      <c r="I108" s="61">
        <f t="shared" si="8"/>
        <v>6.9020582458847055E-2</v>
      </c>
      <c r="J108" s="61">
        <f t="shared" si="9"/>
        <v>0.1447563299007435</v>
      </c>
      <c r="K108" s="61">
        <f t="shared" si="10"/>
        <v>1.7739751569780986</v>
      </c>
      <c r="L108" s="61">
        <f t="shared" si="11"/>
        <v>0.5595875931832317</v>
      </c>
      <c r="M108" s="61">
        <f t="shared" si="12"/>
        <v>0.43021485919147834</v>
      </c>
      <c r="N108" s="61">
        <f t="shared" si="13"/>
        <v>6.4390710316228348E-3</v>
      </c>
      <c r="O108" s="61">
        <f t="shared" si="14"/>
        <v>2.1431076244618048E-2</v>
      </c>
      <c r="P108" s="61">
        <f t="shared" si="15"/>
        <v>0.20818620675421648</v>
      </c>
      <c r="Q108" s="61">
        <f t="shared" si="16"/>
        <v>4.50796983780744E-2</v>
      </c>
      <c r="R108" s="61">
        <f t="shared" si="17"/>
        <v>0.22890104015109461</v>
      </c>
      <c r="S108" s="61">
        <f t="shared" si="18"/>
        <v>4.5755501092802128E-3</v>
      </c>
      <c r="T108" s="61">
        <f t="shared" si="19"/>
        <v>7.6448836022593725E-2</v>
      </c>
      <c r="U108" s="61">
        <f t="shared" si="20"/>
        <v>2.9030827665805569E-2</v>
      </c>
      <c r="V108" s="61">
        <f t="shared" si="21"/>
        <v>8.1608733121055946E-2</v>
      </c>
      <c r="W108" s="61">
        <f t="shared" si="22"/>
        <v>4.2632177193835788E-2</v>
      </c>
      <c r="X108" s="61">
        <f t="shared" si="23"/>
        <v>7.5851051340182024E-2</v>
      </c>
      <c r="Y108" s="61">
        <f t="shared" si="24"/>
        <v>9.4395628531550452E-2</v>
      </c>
      <c r="Z108" s="61">
        <f t="shared" si="25"/>
        <v>0.12887178627864737</v>
      </c>
      <c r="AA108" s="61">
        <f t="shared" si="26"/>
        <v>0</v>
      </c>
      <c r="AB108" s="61">
        <f t="shared" si="27"/>
        <v>1.2538348257481173</v>
      </c>
      <c r="AC108" s="61">
        <f t="shared" si="28"/>
        <v>0.85312833229152674</v>
      </c>
      <c r="AD108" s="61">
        <f t="shared" si="29"/>
        <v>0.798092362092236</v>
      </c>
      <c r="AE108" s="61">
        <f t="shared" si="30"/>
        <v>6.8954581264796325E-2</v>
      </c>
      <c r="AF108" s="61">
        <f t="shared" si="31"/>
        <v>0.17310761544340234</v>
      </c>
      <c r="AG108" s="61">
        <f t="shared" si="32"/>
        <v>2.1324554151868756E-2</v>
      </c>
      <c r="AH108" s="61">
        <f t="shared" si="33"/>
        <v>0.23161116625988512</v>
      </c>
      <c r="AI108" s="61">
        <f t="shared" si="34"/>
        <v>3.2734205474734664E-2</v>
      </c>
      <c r="AJ108" s="61">
        <f t="shared" si="35"/>
        <v>24.780035266093883</v>
      </c>
    </row>
    <row r="109" spans="1:36" x14ac:dyDescent="0.25">
      <c r="A109" s="61" t="str">
        <f t="shared" si="0"/>
        <v>Республика Карелия</v>
      </c>
      <c r="B109" s="61">
        <f t="shared" si="1"/>
        <v>1.3820349505499463E-4</v>
      </c>
      <c r="C109" s="61">
        <f t="shared" si="2"/>
        <v>3.9340254602213728E-2</v>
      </c>
      <c r="D109" s="61">
        <f t="shared" si="3"/>
        <v>3.9471492976446857E-5</v>
      </c>
      <c r="E109" s="61">
        <f t="shared" si="4"/>
        <v>6.3492063492063489E-2</v>
      </c>
      <c r="F109" s="61">
        <f t="shared" si="5"/>
        <v>0.29349206349206503</v>
      </c>
      <c r="G109" s="61">
        <f t="shared" si="6"/>
        <v>0.29349206349206314</v>
      </c>
      <c r="H109" s="61">
        <f t="shared" si="7"/>
        <v>4.1728580572041214E-3</v>
      </c>
      <c r="I109" s="61">
        <f t="shared" si="8"/>
        <v>0.10786713065657347</v>
      </c>
      <c r="J109" s="61">
        <f t="shared" si="9"/>
        <v>6.2108767273530308E-3</v>
      </c>
      <c r="K109" s="61">
        <f t="shared" si="10"/>
        <v>0.22999888077837199</v>
      </c>
      <c r="L109" s="61">
        <f t="shared" si="11"/>
        <v>0.12687920519294371</v>
      </c>
      <c r="M109" s="61">
        <f t="shared" si="12"/>
        <v>3.5528413714604426E-2</v>
      </c>
      <c r="N109" s="61">
        <f t="shared" si="13"/>
        <v>4.7339365989443563E-2</v>
      </c>
      <c r="O109" s="61">
        <f t="shared" si="14"/>
        <v>2.2076925318133617E-2</v>
      </c>
      <c r="P109" s="61">
        <f t="shared" si="15"/>
        <v>1.7433651990414113E-2</v>
      </c>
      <c r="Q109" s="61">
        <f t="shared" si="16"/>
        <v>1.8595566291079941E-4</v>
      </c>
      <c r="R109" s="61">
        <f t="shared" si="17"/>
        <v>5.1206876930510789E-5</v>
      </c>
      <c r="S109" s="61">
        <f t="shared" si="18"/>
        <v>7.2727500536998776E-4</v>
      </c>
      <c r="T109" s="61">
        <f t="shared" si="19"/>
        <v>1.9635236863878858E-4</v>
      </c>
      <c r="U109" s="61">
        <f t="shared" si="20"/>
        <v>6.0932532895192069E-4</v>
      </c>
      <c r="V109" s="61">
        <f t="shared" si="21"/>
        <v>8.308443915066026E-4</v>
      </c>
      <c r="W109" s="61">
        <f t="shared" si="22"/>
        <v>3.2503091443279739E-3</v>
      </c>
      <c r="X109" s="61">
        <f t="shared" si="23"/>
        <v>1.0114337893064416E-3</v>
      </c>
      <c r="Y109" s="61">
        <f t="shared" si="24"/>
        <v>2.6803152257213413E-3</v>
      </c>
      <c r="Z109" s="61">
        <f t="shared" si="25"/>
        <v>2.5719689365495792E-3</v>
      </c>
      <c r="AA109" s="61">
        <f t="shared" si="26"/>
        <v>0</v>
      </c>
      <c r="AB109" s="61">
        <f t="shared" si="27"/>
        <v>3.1378269264100214E-2</v>
      </c>
      <c r="AC109" s="61">
        <f t="shared" si="28"/>
        <v>0.10765248020971582</v>
      </c>
      <c r="AD109" s="61">
        <f t="shared" si="29"/>
        <v>9.9630031287173626E-2</v>
      </c>
      <c r="AE109" s="61">
        <f t="shared" si="30"/>
        <v>1.5966016798605962E-2</v>
      </c>
      <c r="AF109" s="61">
        <f t="shared" si="31"/>
        <v>1.3997878128071886E-2</v>
      </c>
      <c r="AG109" s="61">
        <f t="shared" si="32"/>
        <v>5.0869307068237078E-2</v>
      </c>
      <c r="AH109" s="61">
        <f t="shared" si="33"/>
        <v>8.7484449659287061E-3</v>
      </c>
      <c r="AI109" s="61">
        <f t="shared" si="34"/>
        <v>6.6453990945611625E-3</v>
      </c>
      <c r="AJ109" s="61">
        <f t="shared" si="35"/>
        <v>1.6345042420380873</v>
      </c>
    </row>
    <row r="110" spans="1:36" x14ac:dyDescent="0.25">
      <c r="A110" s="61" t="str">
        <f t="shared" si="0"/>
        <v>Республика Коми</v>
      </c>
      <c r="B110" s="61">
        <f t="shared" si="1"/>
        <v>1.0994151865288102E-2</v>
      </c>
      <c r="C110" s="61">
        <f t="shared" si="2"/>
        <v>2.6073292081009124E-2</v>
      </c>
      <c r="D110" s="61">
        <f t="shared" si="3"/>
        <v>1.1302903915289634E-7</v>
      </c>
      <c r="E110" s="61">
        <f t="shared" si="4"/>
        <v>0.12444444444444451</v>
      </c>
      <c r="F110" s="61">
        <f t="shared" si="5"/>
        <v>8.3968253968254802E-2</v>
      </c>
      <c r="G110" s="61">
        <f t="shared" si="6"/>
        <v>8.3968253968253748E-2</v>
      </c>
      <c r="H110" s="61">
        <f t="shared" si="7"/>
        <v>1.0233437858519266E-3</v>
      </c>
      <c r="I110" s="61">
        <f t="shared" si="8"/>
        <v>3.3554494850209705E-2</v>
      </c>
      <c r="J110" s="61">
        <f t="shared" si="9"/>
        <v>2.0468988133535124E-2</v>
      </c>
      <c r="K110" s="61">
        <f t="shared" si="10"/>
        <v>0.13948941701391973</v>
      </c>
      <c r="L110" s="61">
        <f t="shared" si="11"/>
        <v>8.8429439625700559E-2</v>
      </c>
      <c r="M110" s="61">
        <f t="shared" si="12"/>
        <v>0.11149591507785366</v>
      </c>
      <c r="N110" s="61">
        <f t="shared" si="13"/>
        <v>4.8151230135789315E-3</v>
      </c>
      <c r="O110" s="61">
        <f t="shared" si="14"/>
        <v>5.3105059385314074E-4</v>
      </c>
      <c r="P110" s="61">
        <f t="shared" si="15"/>
        <v>1.3263460952711878E-3</v>
      </c>
      <c r="Q110" s="61">
        <f t="shared" si="16"/>
        <v>6.9602628860925744E-3</v>
      </c>
      <c r="R110" s="61">
        <f t="shared" si="17"/>
        <v>4.8135407547914002E-3</v>
      </c>
      <c r="S110" s="61">
        <f t="shared" si="18"/>
        <v>2.2515738737034777E-2</v>
      </c>
      <c r="T110" s="61">
        <f t="shared" si="19"/>
        <v>4.6996216837434597E-4</v>
      </c>
      <c r="U110" s="61">
        <f t="shared" si="20"/>
        <v>2.1207286757364191E-2</v>
      </c>
      <c r="V110" s="61">
        <f t="shared" si="21"/>
        <v>4.0239853102572391E-3</v>
      </c>
      <c r="W110" s="61">
        <f t="shared" si="22"/>
        <v>7.2389554815185779E-4</v>
      </c>
      <c r="X110" s="61">
        <f t="shared" si="23"/>
        <v>1.847401693865415E-3</v>
      </c>
      <c r="Y110" s="61">
        <f t="shared" si="24"/>
        <v>4.3805509632069417E-3</v>
      </c>
      <c r="Z110" s="61">
        <f t="shared" si="25"/>
        <v>6.3414488472311962E-3</v>
      </c>
      <c r="AA110" s="61">
        <f t="shared" si="26"/>
        <v>0</v>
      </c>
      <c r="AB110" s="61">
        <f t="shared" si="27"/>
        <v>4.1066405213555555E-2</v>
      </c>
      <c r="AC110" s="61">
        <f t="shared" si="28"/>
        <v>4.8399680211182419E-2</v>
      </c>
      <c r="AD110" s="61">
        <f t="shared" si="29"/>
        <v>3.7367427340355509E-2</v>
      </c>
      <c r="AE110" s="61">
        <f t="shared" si="30"/>
        <v>3.7796389854944289E-2</v>
      </c>
      <c r="AF110" s="61">
        <f t="shared" si="31"/>
        <v>1.3807234470121388E-4</v>
      </c>
      <c r="AG110" s="61">
        <f t="shared" si="32"/>
        <v>6.21831330764559E-3</v>
      </c>
      <c r="AH110" s="61">
        <f t="shared" si="33"/>
        <v>4.2735163055267972E-3</v>
      </c>
      <c r="AI110" s="61">
        <f t="shared" si="34"/>
        <v>2.8035202191783754E-2</v>
      </c>
      <c r="AJ110" s="61">
        <f t="shared" si="35"/>
        <v>1.0071617079821282</v>
      </c>
    </row>
    <row r="111" spans="1:36" x14ac:dyDescent="0.25">
      <c r="A111" s="61" t="str">
        <f t="shared" si="0"/>
        <v>Архангельская область</v>
      </c>
      <c r="B111" s="61">
        <f t="shared" si="1"/>
        <v>1.0765080989677784E-2</v>
      </c>
      <c r="C111" s="61">
        <f t="shared" si="2"/>
        <v>1.581691765574381E-2</v>
      </c>
      <c r="D111" s="61">
        <f t="shared" si="3"/>
        <v>2.3492172442362826E-5</v>
      </c>
      <c r="E111" s="61">
        <f t="shared" si="4"/>
        <v>4.0634920634920704E-2</v>
      </c>
      <c r="F111" s="61">
        <f t="shared" si="5"/>
        <v>6.3492063492063489E-2</v>
      </c>
      <c r="G111" s="61">
        <f t="shared" si="6"/>
        <v>6.3492063492063489E-2</v>
      </c>
      <c r="H111" s="61">
        <f t="shared" si="7"/>
        <v>1.0252022909407042E-2</v>
      </c>
      <c r="I111" s="61">
        <f t="shared" si="8"/>
        <v>2.8689552830997944E-2</v>
      </c>
      <c r="J111" s="61">
        <f t="shared" si="9"/>
        <v>1.2045405136348677E-2</v>
      </c>
      <c r="K111" s="61">
        <f t="shared" si="10"/>
        <v>0.10016867971784807</v>
      </c>
      <c r="L111" s="61">
        <f t="shared" si="11"/>
        <v>6.3048842802625946E-2</v>
      </c>
      <c r="M111" s="61">
        <f t="shared" si="12"/>
        <v>4.3525447163417601E-2</v>
      </c>
      <c r="N111" s="61">
        <f t="shared" si="13"/>
        <v>2.0865019213760464E-3</v>
      </c>
      <c r="O111" s="61">
        <f t="shared" si="14"/>
        <v>1.4089167110652371E-2</v>
      </c>
      <c r="P111" s="61">
        <f t="shared" si="15"/>
        <v>3.5008281708012513E-3</v>
      </c>
      <c r="Q111" s="61">
        <f t="shared" si="16"/>
        <v>3.7748885047512565E-3</v>
      </c>
      <c r="R111" s="61">
        <f t="shared" si="17"/>
        <v>4.9163740143759772E-3</v>
      </c>
      <c r="S111" s="61">
        <f t="shared" si="18"/>
        <v>1.3313103057020269E-3</v>
      </c>
      <c r="T111" s="61">
        <f t="shared" si="19"/>
        <v>7.8766380363528763E-4</v>
      </c>
      <c r="U111" s="61">
        <f t="shared" si="20"/>
        <v>2.0143349750797391E-2</v>
      </c>
      <c r="V111" s="61">
        <f t="shared" si="21"/>
        <v>4.6711808534099716E-3</v>
      </c>
      <c r="W111" s="61">
        <f t="shared" si="22"/>
        <v>4.0100886434349891E-4</v>
      </c>
      <c r="X111" s="61">
        <f t="shared" si="23"/>
        <v>9.0807224102354769E-4</v>
      </c>
      <c r="Y111" s="61">
        <f t="shared" si="24"/>
        <v>1.218761273876022E-3</v>
      </c>
      <c r="Z111" s="61">
        <f t="shared" si="25"/>
        <v>1.2152192109581548E-2</v>
      </c>
      <c r="AA111" s="61">
        <f t="shared" si="26"/>
        <v>0</v>
      </c>
      <c r="AB111" s="61">
        <f t="shared" si="27"/>
        <v>1.0019711447928459</v>
      </c>
      <c r="AC111" s="61">
        <f t="shared" si="28"/>
        <v>3.4828332897242256E-2</v>
      </c>
      <c r="AD111" s="61">
        <f t="shared" si="29"/>
        <v>4.928575087767946E-2</v>
      </c>
      <c r="AE111" s="61">
        <f t="shared" si="30"/>
        <v>3.2769596367008699E-2</v>
      </c>
      <c r="AF111" s="61">
        <f t="shared" si="31"/>
        <v>2.5171206876386548E-2</v>
      </c>
      <c r="AG111" s="61">
        <f t="shared" si="32"/>
        <v>2.8288667805372795E-3</v>
      </c>
      <c r="AH111" s="61">
        <f t="shared" si="33"/>
        <v>4.9345665406902932E-2</v>
      </c>
      <c r="AI111" s="61">
        <f t="shared" si="34"/>
        <v>5.0774309188802583E-3</v>
      </c>
      <c r="AJ111" s="61">
        <f t="shared" si="35"/>
        <v>1.7232137828393663</v>
      </c>
    </row>
    <row r="112" spans="1:36" x14ac:dyDescent="0.25">
      <c r="A112" s="61" t="str">
        <f t="shared" si="0"/>
        <v>Ненецкий автономный округ</v>
      </c>
      <c r="B112" s="61">
        <f t="shared" si="1"/>
        <v>9.3894992307196678E-5</v>
      </c>
      <c r="C112" s="61">
        <f t="shared" si="2"/>
        <v>0.17857390770378917</v>
      </c>
      <c r="D112" s="61">
        <f t="shared" si="3"/>
        <v>2.1271125251182111E-4</v>
      </c>
      <c r="E112" s="61">
        <f t="shared" si="4"/>
        <v>0.77777777777777768</v>
      </c>
      <c r="F112" s="61">
        <f t="shared" si="5"/>
        <v>0.16253968253968137</v>
      </c>
      <c r="G112" s="61">
        <f t="shared" si="6"/>
        <v>0.16253968253968282</v>
      </c>
      <c r="H112" s="61">
        <f t="shared" si="7"/>
        <v>1.0252022909407042E-2</v>
      </c>
      <c r="I112" s="61">
        <f t="shared" si="8"/>
        <v>0.15930711530886743</v>
      </c>
      <c r="J112" s="61">
        <f t="shared" si="9"/>
        <v>5.8636372790836479E-2</v>
      </c>
      <c r="K112" s="61">
        <f t="shared" si="10"/>
        <v>1.2559248839211201</v>
      </c>
      <c r="L112" s="61">
        <f t="shared" si="11"/>
        <v>0.49780930759727732</v>
      </c>
      <c r="M112" s="61">
        <f t="shared" si="12"/>
        <v>0.43111324580267329</v>
      </c>
      <c r="N112" s="61">
        <f t="shared" si="13"/>
        <v>0.13213749452868198</v>
      </c>
      <c r="O112" s="61">
        <f t="shared" si="14"/>
        <v>8.9604161377029007E-2</v>
      </c>
      <c r="P112" s="61">
        <f t="shared" si="15"/>
        <v>1.1102772138187828E-2</v>
      </c>
      <c r="Q112" s="61">
        <f t="shared" si="16"/>
        <v>4.1637522826938099E-3</v>
      </c>
      <c r="R112" s="61">
        <f t="shared" si="17"/>
        <v>1.4355502912379259E-4</v>
      </c>
      <c r="S112" s="61">
        <f t="shared" si="18"/>
        <v>0.36218200486525876</v>
      </c>
      <c r="T112" s="61">
        <f t="shared" si="19"/>
        <v>8.4981443632684023E-3</v>
      </c>
      <c r="U112" s="61">
        <f t="shared" si="20"/>
        <v>1.2785701286266769E-2</v>
      </c>
      <c r="V112" s="61">
        <f t="shared" si="21"/>
        <v>0.1862036412508529</v>
      </c>
      <c r="W112" s="61">
        <f t="shared" si="22"/>
        <v>2.6375157117709321E-2</v>
      </c>
      <c r="X112" s="61">
        <f t="shared" si="23"/>
        <v>3.3498897790673533E-2</v>
      </c>
      <c r="Y112" s="61">
        <f t="shared" si="24"/>
        <v>4.8376996326630083E-2</v>
      </c>
      <c r="Z112" s="61">
        <f t="shared" si="25"/>
        <v>7.1965686435091755E-2</v>
      </c>
      <c r="AA112" s="61">
        <f t="shared" si="26"/>
        <v>0</v>
      </c>
      <c r="AB112" s="61">
        <f t="shared" si="27"/>
        <v>2.9338348841533766E-2</v>
      </c>
      <c r="AC112" s="61">
        <f t="shared" si="28"/>
        <v>0.60036772905054281</v>
      </c>
      <c r="AD112" s="61">
        <f t="shared" si="29"/>
        <v>0.47813260900894045</v>
      </c>
      <c r="AE112" s="61">
        <f t="shared" si="30"/>
        <v>0.55137330130912421</v>
      </c>
      <c r="AF112" s="61">
        <f t="shared" si="31"/>
        <v>9.280335387392407E-3</v>
      </c>
      <c r="AG112" s="61">
        <f t="shared" si="32"/>
        <v>1.6228306732219987E-2</v>
      </c>
      <c r="AH112" s="61">
        <f t="shared" si="33"/>
        <v>3.7468558797693383E-2</v>
      </c>
      <c r="AI112" s="61">
        <f t="shared" si="34"/>
        <v>6.8865918959203553E-3</v>
      </c>
      <c r="AJ112" s="61">
        <f t="shared" si="35"/>
        <v>6.4108943509507661</v>
      </c>
    </row>
    <row r="113" spans="1:36" x14ac:dyDescent="0.25">
      <c r="A113" s="61" t="str">
        <f t="shared" si="0"/>
        <v>Вологодская область</v>
      </c>
      <c r="B113" s="61">
        <f t="shared" si="1"/>
        <v>9.7702403765015014E-5</v>
      </c>
      <c r="C113" s="61">
        <f t="shared" si="2"/>
        <v>1.41852717048799E-2</v>
      </c>
      <c r="D113" s="61">
        <f t="shared" si="3"/>
        <v>1.17955043458004E-5</v>
      </c>
      <c r="E113" s="61">
        <f t="shared" si="4"/>
        <v>3.1111111111111044E-2</v>
      </c>
      <c r="F113" s="61">
        <f t="shared" si="5"/>
        <v>0.20571428571428504</v>
      </c>
      <c r="G113" s="61">
        <f t="shared" si="6"/>
        <v>0.20571428571428585</v>
      </c>
      <c r="H113" s="61">
        <f t="shared" si="7"/>
        <v>3.2368254646524103E-3</v>
      </c>
      <c r="I113" s="61">
        <f t="shared" si="8"/>
        <v>2.4419491277971751E-2</v>
      </c>
      <c r="J113" s="61">
        <f t="shared" si="9"/>
        <v>7.0470213063357005E-5</v>
      </c>
      <c r="K113" s="61">
        <f t="shared" si="10"/>
        <v>8.8484765535468912E-2</v>
      </c>
      <c r="L113" s="61">
        <f t="shared" si="11"/>
        <v>5.6315155599740624E-2</v>
      </c>
      <c r="M113" s="61">
        <f t="shared" si="12"/>
        <v>3.4136120891154219E-2</v>
      </c>
      <c r="N113" s="61">
        <f t="shared" si="13"/>
        <v>1.1434516298592712E-2</v>
      </c>
      <c r="O113" s="61">
        <f t="shared" si="14"/>
        <v>1.7436856692179894E-3</v>
      </c>
      <c r="P113" s="61">
        <f t="shared" si="15"/>
        <v>7.1162622843924189E-2</v>
      </c>
      <c r="Q113" s="61">
        <f t="shared" si="16"/>
        <v>5.1798900006342821E-3</v>
      </c>
      <c r="R113" s="61">
        <f t="shared" si="17"/>
        <v>1.3533225646456069E-3</v>
      </c>
      <c r="S113" s="61">
        <f t="shared" si="18"/>
        <v>1.9804998878139215E-3</v>
      </c>
      <c r="T113" s="61">
        <f t="shared" si="19"/>
        <v>1.7326382521014124E-4</v>
      </c>
      <c r="U113" s="61">
        <f t="shared" si="20"/>
        <v>6.7820958273500376E-3</v>
      </c>
      <c r="V113" s="61">
        <f t="shared" si="21"/>
        <v>3.247244042008663E-2</v>
      </c>
      <c r="W113" s="61">
        <f t="shared" si="22"/>
        <v>7.042548619901905E-3</v>
      </c>
      <c r="X113" s="61">
        <f t="shared" si="23"/>
        <v>2.0479712577882638E-2</v>
      </c>
      <c r="Y113" s="61">
        <f t="shared" si="24"/>
        <v>2.2686081659314249E-3</v>
      </c>
      <c r="Z113" s="61">
        <f t="shared" si="25"/>
        <v>1.6839242844931678E-3</v>
      </c>
      <c r="AA113" s="61">
        <f t="shared" si="26"/>
        <v>0</v>
      </c>
      <c r="AB113" s="61">
        <f t="shared" si="27"/>
        <v>2.8129782389925036E-2</v>
      </c>
      <c r="AC113" s="61">
        <f t="shared" si="28"/>
        <v>1.5383205245008122E-2</v>
      </c>
      <c r="AD113" s="61">
        <f t="shared" si="29"/>
        <v>5.7151071613273591E-4</v>
      </c>
      <c r="AE113" s="61">
        <f t="shared" si="30"/>
        <v>4.938346532504459E-2</v>
      </c>
      <c r="AF113" s="61">
        <f t="shared" si="31"/>
        <v>4.6638626385146563E-2</v>
      </c>
      <c r="AG113" s="61">
        <f t="shared" si="32"/>
        <v>7.5301407867715596E-3</v>
      </c>
      <c r="AH113" s="61">
        <f t="shared" si="33"/>
        <v>3.0893623660745297E-2</v>
      </c>
      <c r="AI113" s="61">
        <f t="shared" si="34"/>
        <v>5.331263770791966E-3</v>
      </c>
      <c r="AJ113" s="61">
        <f t="shared" si="35"/>
        <v>1.0111160303999744</v>
      </c>
    </row>
    <row r="114" spans="1:36" x14ac:dyDescent="0.25">
      <c r="A114" s="61" t="str">
        <f t="shared" si="0"/>
        <v>Калининградская область</v>
      </c>
      <c r="B114" s="61">
        <f t="shared" si="1"/>
        <v>2.9978819970845262E-2</v>
      </c>
      <c r="C114" s="61">
        <f t="shared" si="2"/>
        <v>2.1005546088340748E-2</v>
      </c>
      <c r="D114" s="61">
        <f t="shared" si="3"/>
        <v>8.5154931927326831E-5</v>
      </c>
      <c r="E114" s="61">
        <f t="shared" si="4"/>
        <v>5.7142857142857412E-3</v>
      </c>
      <c r="F114" s="61">
        <f t="shared" si="5"/>
        <v>7.0000000000000562E-2</v>
      </c>
      <c r="G114" s="61">
        <f t="shared" si="6"/>
        <v>6.9999999999999854E-2</v>
      </c>
      <c r="H114" s="61">
        <f t="shared" si="7"/>
        <v>1.0233437858519266E-3</v>
      </c>
      <c r="I114" s="61">
        <f t="shared" si="8"/>
        <v>3.9967439208327037E-2</v>
      </c>
      <c r="J114" s="61">
        <f t="shared" si="9"/>
        <v>2.0643401728283196E-2</v>
      </c>
      <c r="K114" s="61">
        <f t="shared" si="10"/>
        <v>8.0381102395431961E-2</v>
      </c>
      <c r="L114" s="61">
        <f t="shared" si="11"/>
        <v>8.1486241798294765E-2</v>
      </c>
      <c r="M114" s="61">
        <f t="shared" si="12"/>
        <v>6.439955954150943E-2</v>
      </c>
      <c r="N114" s="61">
        <f t="shared" si="13"/>
        <v>3.6086668270865166E-2</v>
      </c>
      <c r="O114" s="61">
        <f t="shared" si="14"/>
        <v>2.6461974203797589E-2</v>
      </c>
      <c r="P114" s="61">
        <f t="shared" si="15"/>
        <v>9.7266751378622535E-3</v>
      </c>
      <c r="Q114" s="61">
        <f t="shared" si="16"/>
        <v>4.1853281588238438E-5</v>
      </c>
      <c r="R114" s="61">
        <f t="shared" si="17"/>
        <v>1.059302384693428E-3</v>
      </c>
      <c r="S114" s="61">
        <f t="shared" si="18"/>
        <v>3.745575727318419E-4</v>
      </c>
      <c r="T114" s="61">
        <f t="shared" si="19"/>
        <v>1.2230563721394886E-3</v>
      </c>
      <c r="U114" s="61">
        <f t="shared" si="20"/>
        <v>2.6749708721330429E-3</v>
      </c>
      <c r="V114" s="61">
        <f t="shared" si="21"/>
        <v>1.7097646115412553E-4</v>
      </c>
      <c r="W114" s="61">
        <f t="shared" si="22"/>
        <v>4.1893594912148143E-5</v>
      </c>
      <c r="X114" s="61">
        <f t="shared" si="23"/>
        <v>1.6813218973806034E-4</v>
      </c>
      <c r="Y114" s="61">
        <f t="shared" si="24"/>
        <v>4.0874912120839903E-4</v>
      </c>
      <c r="Z114" s="61">
        <f t="shared" si="25"/>
        <v>4.3937757210369782E-4</v>
      </c>
      <c r="AA114" s="61">
        <f t="shared" si="26"/>
        <v>0</v>
      </c>
      <c r="AB114" s="61">
        <f t="shared" si="27"/>
        <v>0.28929028781568783</v>
      </c>
      <c r="AC114" s="61">
        <f t="shared" si="28"/>
        <v>1.9462140856286055E-2</v>
      </c>
      <c r="AD114" s="61">
        <f t="shared" si="29"/>
        <v>5.1680569335561442E-2</v>
      </c>
      <c r="AE114" s="61">
        <f t="shared" si="30"/>
        <v>2.4074704254066399E-2</v>
      </c>
      <c r="AF114" s="61">
        <f t="shared" si="31"/>
        <v>7.1783156486746685E-2</v>
      </c>
      <c r="AG114" s="61">
        <f t="shared" si="32"/>
        <v>3.0044896853674923E-3</v>
      </c>
      <c r="AH114" s="61">
        <f t="shared" si="33"/>
        <v>3.2480227083966272E-2</v>
      </c>
      <c r="AI114" s="61">
        <f t="shared" si="34"/>
        <v>2.2540907564885887E-2</v>
      </c>
      <c r="AJ114" s="61">
        <f t="shared" si="35"/>
        <v>1.0778795652805937</v>
      </c>
    </row>
    <row r="115" spans="1:36" x14ac:dyDescent="0.25">
      <c r="A115" s="61" t="str">
        <f t="shared" si="0"/>
        <v>Ленинградская область</v>
      </c>
      <c r="B115" s="61">
        <f t="shared" si="1"/>
        <v>3.3608829676575799E-3</v>
      </c>
      <c r="C115" s="61">
        <f t="shared" si="2"/>
        <v>3.8040311631769609E-3</v>
      </c>
      <c r="D115" s="61">
        <f t="shared" si="3"/>
        <v>3.3543823732953956E-4</v>
      </c>
      <c r="E115" s="61">
        <f t="shared" si="4"/>
        <v>0.16253968253968246</v>
      </c>
      <c r="F115" s="61">
        <f t="shared" si="5"/>
        <v>2.0628571428571396</v>
      </c>
      <c r="G115" s="61">
        <f t="shared" si="6"/>
        <v>2.0628571428571423</v>
      </c>
      <c r="H115" s="61">
        <f t="shared" si="7"/>
        <v>1.8240196536972879E-4</v>
      </c>
      <c r="I115" s="61">
        <f t="shared" si="8"/>
        <v>3.7013269389725212E-2</v>
      </c>
      <c r="J115" s="61">
        <f t="shared" si="9"/>
        <v>1.8730456553266064E-3</v>
      </c>
      <c r="K115" s="61">
        <f t="shared" si="10"/>
        <v>1.3573223469858398E-2</v>
      </c>
      <c r="L115" s="61">
        <f t="shared" si="11"/>
        <v>7.4192137604986386E-2</v>
      </c>
      <c r="M115" s="61">
        <f t="shared" si="12"/>
        <v>2.5868800224240238E-2</v>
      </c>
      <c r="N115" s="61">
        <f t="shared" si="13"/>
        <v>1.0816196804474843E-2</v>
      </c>
      <c r="O115" s="61">
        <f t="shared" si="14"/>
        <v>2.9732589554280937E-2</v>
      </c>
      <c r="P115" s="61">
        <f t="shared" si="15"/>
        <v>4.133986971388031E-2</v>
      </c>
      <c r="Q115" s="61">
        <f t="shared" si="16"/>
        <v>9.0371933945310595E-3</v>
      </c>
      <c r="R115" s="61">
        <f t="shared" si="17"/>
        <v>1.7905135825426986E-2</v>
      </c>
      <c r="S115" s="61">
        <f t="shared" si="18"/>
        <v>1.6119712622568005E-2</v>
      </c>
      <c r="T115" s="61">
        <f t="shared" si="19"/>
        <v>2.535160933415139E-4</v>
      </c>
      <c r="U115" s="61">
        <f t="shared" si="20"/>
        <v>3.3762912125986146E-4</v>
      </c>
      <c r="V115" s="61">
        <f t="shared" si="21"/>
        <v>4.6082997766186642E-2</v>
      </c>
      <c r="W115" s="61">
        <f t="shared" si="22"/>
        <v>1.9512367029988205E-3</v>
      </c>
      <c r="X115" s="61">
        <f t="shared" si="23"/>
        <v>1.6247554619807777E-3</v>
      </c>
      <c r="Y115" s="61">
        <f t="shared" si="24"/>
        <v>9.5602880368299663E-3</v>
      </c>
      <c r="Z115" s="61">
        <f t="shared" si="25"/>
        <v>8.548061103426062E-3</v>
      </c>
      <c r="AA115" s="61">
        <f t="shared" si="26"/>
        <v>0</v>
      </c>
      <c r="AB115" s="61">
        <f t="shared" si="27"/>
        <v>0.10950935171818793</v>
      </c>
      <c r="AC115" s="61">
        <f t="shared" si="28"/>
        <v>1.0672733498389724E-2</v>
      </c>
      <c r="AD115" s="61">
        <f t="shared" si="29"/>
        <v>2.5996221094535844E-3</v>
      </c>
      <c r="AE115" s="61">
        <f t="shared" si="30"/>
        <v>8.630035962349579E-2</v>
      </c>
      <c r="AF115" s="61">
        <f t="shared" si="31"/>
        <v>1.8659890128469654E-4</v>
      </c>
      <c r="AG115" s="61">
        <f t="shared" si="32"/>
        <v>4.6911986102861014E-2</v>
      </c>
      <c r="AH115" s="61">
        <f t="shared" si="33"/>
        <v>6.531846446943719E-3</v>
      </c>
      <c r="AI115" s="61">
        <f t="shared" si="34"/>
        <v>9.7711546160901885E-2</v>
      </c>
      <c r="AJ115" s="61">
        <f t="shared" si="35"/>
        <v>5.002190425694339</v>
      </c>
    </row>
    <row r="116" spans="1:36" x14ac:dyDescent="0.25">
      <c r="A116" s="61" t="str">
        <f t="shared" si="0"/>
        <v>Мурманская область</v>
      </c>
      <c r="B116" s="61">
        <f t="shared" si="1"/>
        <v>9.2599253826965752E-5</v>
      </c>
      <c r="C116" s="61">
        <f t="shared" si="2"/>
        <v>3.0916011503744335E-2</v>
      </c>
      <c r="D116" s="61">
        <f t="shared" si="3"/>
        <v>2.7077338680056465E-5</v>
      </c>
      <c r="E116" s="61">
        <f t="shared" si="4"/>
        <v>0.12444444444444451</v>
      </c>
      <c r="F116" s="61">
        <f t="shared" si="5"/>
        <v>4.5334920634920666</v>
      </c>
      <c r="G116" s="61">
        <f t="shared" si="6"/>
        <v>4.5334920634920621</v>
      </c>
      <c r="H116" s="61">
        <f t="shared" si="7"/>
        <v>3.7947884793302646E-4</v>
      </c>
      <c r="I116" s="61">
        <f t="shared" si="8"/>
        <v>4.8618984971710959E-2</v>
      </c>
      <c r="J116" s="61">
        <f t="shared" si="9"/>
        <v>1.5210352721329527E-2</v>
      </c>
      <c r="K116" s="61">
        <f t="shared" si="10"/>
        <v>9.742106548401748E-2</v>
      </c>
      <c r="L116" s="61">
        <f t="shared" si="11"/>
        <v>0.10361579718708945</v>
      </c>
      <c r="M116" s="61">
        <f t="shared" si="12"/>
        <v>5.8763811021340637E-2</v>
      </c>
      <c r="N116" s="61">
        <f t="shared" si="13"/>
        <v>1.3072102293261193E-2</v>
      </c>
      <c r="O116" s="61">
        <f t="shared" si="14"/>
        <v>0.28892878251503223</v>
      </c>
      <c r="P116" s="61">
        <f t="shared" si="15"/>
        <v>6.5589321972468204E-3</v>
      </c>
      <c r="Q116" s="61">
        <f t="shared" si="16"/>
        <v>6.5510121101875699E-4</v>
      </c>
      <c r="R116" s="61">
        <f t="shared" si="17"/>
        <v>1.0271364117770098E-8</v>
      </c>
      <c r="S116" s="61">
        <f t="shared" si="18"/>
        <v>2.2962925617916644E-2</v>
      </c>
      <c r="T116" s="61">
        <f t="shared" si="19"/>
        <v>6.2952726718672398E-4</v>
      </c>
      <c r="U116" s="61">
        <f t="shared" si="20"/>
        <v>1.1988803777531054E-2</v>
      </c>
      <c r="V116" s="61">
        <f t="shared" si="21"/>
        <v>8.3498881990883168E-3</v>
      </c>
      <c r="W116" s="61">
        <f t="shared" si="22"/>
        <v>1.9979246988553151E-3</v>
      </c>
      <c r="X116" s="61">
        <f t="shared" si="23"/>
        <v>3.1199911216604533E-3</v>
      </c>
      <c r="Y116" s="61">
        <f t="shared" si="24"/>
        <v>1.4013178205951764E-2</v>
      </c>
      <c r="Z116" s="61">
        <f t="shared" si="25"/>
        <v>1.2210323737534961E-2</v>
      </c>
      <c r="AA116" s="61">
        <f t="shared" si="26"/>
        <v>0</v>
      </c>
      <c r="AB116" s="61">
        <f t="shared" si="27"/>
        <v>3.9916174715891352E-3</v>
      </c>
      <c r="AC116" s="61">
        <f t="shared" si="28"/>
        <v>2.87816441062668E-2</v>
      </c>
      <c r="AD116" s="61">
        <f t="shared" si="29"/>
        <v>0.11373598525568454</v>
      </c>
      <c r="AE116" s="61">
        <f t="shared" si="30"/>
        <v>7.4101471058055923E-2</v>
      </c>
      <c r="AF116" s="61">
        <f t="shared" si="31"/>
        <v>1.4276677931559431E-3</v>
      </c>
      <c r="AG116" s="61">
        <f t="shared" si="32"/>
        <v>3.9219200282691255E-2</v>
      </c>
      <c r="AH116" s="61">
        <f t="shared" si="33"/>
        <v>2.4485041977112005E-3</v>
      </c>
      <c r="AI116" s="61">
        <f t="shared" si="34"/>
        <v>4.1240099629192041E-3</v>
      </c>
      <c r="AJ116" s="61">
        <f t="shared" si="35"/>
        <v>10.198791340999962</v>
      </c>
    </row>
    <row r="117" spans="1:36" x14ac:dyDescent="0.25">
      <c r="A117" s="61" t="str">
        <f t="shared" si="0"/>
        <v>Новгородская область</v>
      </c>
      <c r="B117" s="61">
        <f t="shared" si="1"/>
        <v>8.417325239601578E-3</v>
      </c>
      <c r="C117" s="61">
        <f t="shared" si="2"/>
        <v>4.0387059733976417E-2</v>
      </c>
      <c r="D117" s="61">
        <f t="shared" si="3"/>
        <v>9.2223914378568211E-5</v>
      </c>
      <c r="E117" s="61">
        <f t="shared" si="4"/>
        <v>0.35063492063492052</v>
      </c>
      <c r="F117" s="61">
        <f t="shared" si="5"/>
        <v>0.36571428571428527</v>
      </c>
      <c r="G117" s="61">
        <f t="shared" si="6"/>
        <v>0.36571428571428577</v>
      </c>
      <c r="H117" s="61">
        <f t="shared" si="7"/>
        <v>9.7060721675302697E-5</v>
      </c>
      <c r="I117" s="61">
        <f t="shared" si="8"/>
        <v>3.7314811748450818E-2</v>
      </c>
      <c r="J117" s="61">
        <f t="shared" si="9"/>
        <v>1.5149389295322365E-3</v>
      </c>
      <c r="K117" s="61">
        <f t="shared" si="10"/>
        <v>0.27074271157600766</v>
      </c>
      <c r="L117" s="61">
        <f t="shared" si="11"/>
        <v>8.8429439625700559E-2</v>
      </c>
      <c r="M117" s="61">
        <f t="shared" si="12"/>
        <v>5.1506677384756686E-2</v>
      </c>
      <c r="N117" s="61">
        <f t="shared" si="13"/>
        <v>3.2316560558905707E-3</v>
      </c>
      <c r="O117" s="61">
        <f t="shared" si="14"/>
        <v>1.6960670956357803E-2</v>
      </c>
      <c r="P117" s="61">
        <f t="shared" si="15"/>
        <v>1.8367756031066086E-2</v>
      </c>
      <c r="Q117" s="61">
        <f t="shared" si="16"/>
        <v>1.3019029824929971E-4</v>
      </c>
      <c r="R117" s="61">
        <f t="shared" si="17"/>
        <v>1.5054920142324832E-2</v>
      </c>
      <c r="S117" s="61">
        <f t="shared" si="18"/>
        <v>3.0161600657231141E-2</v>
      </c>
      <c r="T117" s="61">
        <f t="shared" si="19"/>
        <v>2.1954813191145677E-3</v>
      </c>
      <c r="U117" s="61">
        <f t="shared" si="20"/>
        <v>2.8627179730616658E-3</v>
      </c>
      <c r="V117" s="61">
        <f t="shared" si="21"/>
        <v>7.7653360819227723E-5</v>
      </c>
      <c r="W117" s="61">
        <f t="shared" si="22"/>
        <v>2.2957548198831524E-3</v>
      </c>
      <c r="X117" s="61">
        <f t="shared" si="23"/>
        <v>2.9503981421816943E-4</v>
      </c>
      <c r="Y117" s="61">
        <f t="shared" si="24"/>
        <v>1.2548337612950809E-5</v>
      </c>
      <c r="Z117" s="61">
        <f t="shared" si="25"/>
        <v>8.4210193604571906E-4</v>
      </c>
      <c r="AA117" s="61">
        <f t="shared" si="26"/>
        <v>0</v>
      </c>
      <c r="AB117" s="61">
        <f t="shared" si="27"/>
        <v>2.4333582625272021E-2</v>
      </c>
      <c r="AC117" s="61">
        <f t="shared" si="28"/>
        <v>8.1498791559374062E-2</v>
      </c>
      <c r="AD117" s="61">
        <f t="shared" si="29"/>
        <v>4.8961348248748336E-2</v>
      </c>
      <c r="AE117" s="61">
        <f t="shared" si="30"/>
        <v>7.8002277214716448E-2</v>
      </c>
      <c r="AF117" s="61">
        <f t="shared" si="31"/>
        <v>0.15525483275690805</v>
      </c>
      <c r="AG117" s="61">
        <f t="shared" si="32"/>
        <v>1.9436273521454033E-2</v>
      </c>
      <c r="AH117" s="61">
        <f t="shared" si="33"/>
        <v>3.6519352713310612E-3</v>
      </c>
      <c r="AI117" s="61">
        <f t="shared" si="34"/>
        <v>7.277917542617571E-4</v>
      </c>
      <c r="AJ117" s="61">
        <f t="shared" si="35"/>
        <v>2.084920665591512</v>
      </c>
    </row>
    <row r="118" spans="1:36" x14ac:dyDescent="0.25">
      <c r="A118" s="61" t="str">
        <f t="shared" si="0"/>
        <v>Псковская область</v>
      </c>
      <c r="B118" s="61">
        <f t="shared" si="1"/>
        <v>8.1955398067367694E-3</v>
      </c>
      <c r="C118" s="61">
        <f t="shared" si="2"/>
        <v>3.8162684712191725E-2</v>
      </c>
      <c r="D118" s="61">
        <f t="shared" si="3"/>
        <v>1.8094037416747634E-4</v>
      </c>
      <c r="E118" s="61">
        <f t="shared" si="4"/>
        <v>0.3968253968253968</v>
      </c>
      <c r="F118" s="61">
        <f t="shared" si="5"/>
        <v>0.41285714285714192</v>
      </c>
      <c r="G118" s="61">
        <f t="shared" si="6"/>
        <v>0.41285714285714309</v>
      </c>
      <c r="H118" s="61">
        <f t="shared" si="7"/>
        <v>2.2609485046800177E-2</v>
      </c>
      <c r="I118" s="61">
        <f t="shared" si="8"/>
        <v>4.6564335078989764E-2</v>
      </c>
      <c r="J118" s="61">
        <f t="shared" si="9"/>
        <v>6.5992995964646089E-3</v>
      </c>
      <c r="K118" s="61">
        <f t="shared" si="10"/>
        <v>0.23542561489378086</v>
      </c>
      <c r="L118" s="61">
        <f t="shared" si="11"/>
        <v>0.1017171212058586</v>
      </c>
      <c r="M118" s="61">
        <f t="shared" si="12"/>
        <v>5.6200820288249062E-2</v>
      </c>
      <c r="N118" s="61">
        <f t="shared" si="13"/>
        <v>1.960764061918252E-2</v>
      </c>
      <c r="O118" s="61">
        <f t="shared" si="14"/>
        <v>1.2450733416521535E-4</v>
      </c>
      <c r="P118" s="61">
        <f t="shared" si="15"/>
        <v>3.5431219803809234E-2</v>
      </c>
      <c r="Q118" s="61">
        <f t="shared" si="16"/>
        <v>2.7857224787096794E-2</v>
      </c>
      <c r="R118" s="61">
        <f t="shared" si="17"/>
        <v>2.0690094427868361E-2</v>
      </c>
      <c r="S118" s="61">
        <f t="shared" si="18"/>
        <v>3.9658216172403898E-4</v>
      </c>
      <c r="T118" s="61">
        <f t="shared" si="19"/>
        <v>4.7398465556216527E-3</v>
      </c>
      <c r="U118" s="61">
        <f t="shared" si="20"/>
        <v>7.6597187010809945E-4</v>
      </c>
      <c r="V118" s="61">
        <f t="shared" si="21"/>
        <v>6.849489354244805E-4</v>
      </c>
      <c r="W118" s="61">
        <f t="shared" si="22"/>
        <v>2.8307588880014625E-2</v>
      </c>
      <c r="X118" s="61">
        <f t="shared" si="23"/>
        <v>8.0518225398827862E-3</v>
      </c>
      <c r="Y118" s="61">
        <f t="shared" si="24"/>
        <v>2.2053362399548325E-3</v>
      </c>
      <c r="Z118" s="61">
        <f t="shared" si="25"/>
        <v>1.2047557051281033E-4</v>
      </c>
      <c r="AA118" s="61">
        <f t="shared" si="26"/>
        <v>0</v>
      </c>
      <c r="AB118" s="61">
        <f t="shared" si="27"/>
        <v>3.7431282878016808E-2</v>
      </c>
      <c r="AC118" s="61">
        <f t="shared" si="28"/>
        <v>0.29157855023769036</v>
      </c>
      <c r="AD118" s="61">
        <f t="shared" si="29"/>
        <v>3.254348724748235E-2</v>
      </c>
      <c r="AE118" s="61">
        <f t="shared" si="30"/>
        <v>6.5883530285588895E-2</v>
      </c>
      <c r="AF118" s="61">
        <f t="shared" si="31"/>
        <v>0.11916589257249909</v>
      </c>
      <c r="AG118" s="61">
        <f t="shared" si="32"/>
        <v>4.3292233126343674E-5</v>
      </c>
      <c r="AH118" s="61">
        <f t="shared" si="33"/>
        <v>2.6844262649506255E-2</v>
      </c>
      <c r="AI118" s="61">
        <f t="shared" si="34"/>
        <v>2.3430010440484487E-2</v>
      </c>
      <c r="AJ118" s="61">
        <f t="shared" si="35"/>
        <v>2.4840990918126797</v>
      </c>
    </row>
    <row r="119" spans="1:36" x14ac:dyDescent="0.25">
      <c r="A119" s="61" t="str">
        <f t="shared" si="0"/>
        <v>г. Санкт-Петербург</v>
      </c>
      <c r="B119" s="61">
        <f t="shared" si="1"/>
        <v>7.2668756463186504E-2</v>
      </c>
      <c r="C119" s="61">
        <f t="shared" si="2"/>
        <v>1.5173955800454671E-2</v>
      </c>
      <c r="D119" s="61">
        <f t="shared" si="3"/>
        <v>4.0007392646798775E-4</v>
      </c>
      <c r="E119" s="61">
        <f t="shared" si="4"/>
        <v>9.1428571428571317E-2</v>
      </c>
      <c r="F119" s="61">
        <f t="shared" si="5"/>
        <v>9.4501587301587335</v>
      </c>
      <c r="G119" s="61">
        <f t="shared" si="6"/>
        <v>9.4501587301587282</v>
      </c>
      <c r="H119" s="61">
        <f t="shared" si="7"/>
        <v>5.3492754213233492E-3</v>
      </c>
      <c r="I119" s="61">
        <f t="shared" si="8"/>
        <v>8.7602587404335529E-3</v>
      </c>
      <c r="J119" s="61">
        <f t="shared" si="9"/>
        <v>0.14042741244970522</v>
      </c>
      <c r="K119" s="61">
        <f t="shared" si="10"/>
        <v>0.44341310678789242</v>
      </c>
      <c r="L119" s="61">
        <f t="shared" si="11"/>
        <v>9.1098010189858927E-2</v>
      </c>
      <c r="M119" s="61">
        <f t="shared" si="12"/>
        <v>0.17056156252523832</v>
      </c>
      <c r="N119" s="61">
        <f t="shared" si="13"/>
        <v>2.3191239612771473E-5</v>
      </c>
      <c r="O119" s="61">
        <f t="shared" si="14"/>
        <v>2.0391485436106561E-2</v>
      </c>
      <c r="P119" s="61">
        <f t="shared" si="15"/>
        <v>2.6900346816357174E-4</v>
      </c>
      <c r="Q119" s="61">
        <f t="shared" si="16"/>
        <v>5.4630402447150206E-3</v>
      </c>
      <c r="R119" s="61">
        <f t="shared" si="17"/>
        <v>3.1352003442825994E-2</v>
      </c>
      <c r="S119" s="61">
        <f t="shared" si="18"/>
        <v>1.4971294888188067E-3</v>
      </c>
      <c r="T119" s="61">
        <f t="shared" si="19"/>
        <v>1.4330576303395617E-2</v>
      </c>
      <c r="U119" s="61">
        <f t="shared" si="20"/>
        <v>1.4197764970386596E-2</v>
      </c>
      <c r="V119" s="61">
        <f t="shared" si="21"/>
        <v>4.4691131396714219E-2</v>
      </c>
      <c r="W119" s="61">
        <f t="shared" si="22"/>
        <v>1.9746283282110214E-2</v>
      </c>
      <c r="X119" s="61">
        <f t="shared" si="23"/>
        <v>1.8677494338567101E-2</v>
      </c>
      <c r="Y119" s="61">
        <f t="shared" si="24"/>
        <v>5.9263380352584154E-2</v>
      </c>
      <c r="Z119" s="61">
        <f t="shared" si="25"/>
        <v>6.5033862574773324E-2</v>
      </c>
      <c r="AA119" s="61">
        <f t="shared" si="26"/>
        <v>0</v>
      </c>
      <c r="AB119" s="61">
        <f t="shared" si="27"/>
        <v>0.6444174954474029</v>
      </c>
      <c r="AC119" s="61">
        <f t="shared" si="28"/>
        <v>3.2903452737169082E-2</v>
      </c>
      <c r="AD119" s="61">
        <f t="shared" si="29"/>
        <v>8.8498105683420591E-2</v>
      </c>
      <c r="AE119" s="61">
        <f t="shared" si="30"/>
        <v>0.15381796811228046</v>
      </c>
      <c r="AF119" s="61">
        <f t="shared" si="31"/>
        <v>0.48307009096278575</v>
      </c>
      <c r="AG119" s="61">
        <f t="shared" si="32"/>
        <v>1.3796203848633129E-3</v>
      </c>
      <c r="AH119" s="61">
        <f t="shared" si="33"/>
        <v>3.6245041997871867E-2</v>
      </c>
      <c r="AI119" s="61">
        <f t="shared" si="34"/>
        <v>0.10882696585391503</v>
      </c>
      <c r="AJ119" s="61">
        <f t="shared" si="35"/>
        <v>21.783693531769085</v>
      </c>
    </row>
    <row r="120" spans="1:36" x14ac:dyDescent="0.25">
      <c r="A120" s="61" t="str">
        <f t="shared" si="0"/>
        <v>Республика Адыгея</v>
      </c>
      <c r="B120" s="61">
        <f t="shared" si="1"/>
        <v>4.2392864478329878E-2</v>
      </c>
      <c r="C120" s="61">
        <f t="shared" si="2"/>
        <v>5.5311008032577033E-2</v>
      </c>
      <c r="D120" s="61">
        <f t="shared" si="3"/>
        <v>9.516609297313131E-6</v>
      </c>
      <c r="E120" s="61">
        <f t="shared" si="4"/>
        <v>1.5873015873015872E-2</v>
      </c>
      <c r="F120" s="61">
        <f t="shared" si="5"/>
        <v>12.712539682539679</v>
      </c>
      <c r="G120" s="61">
        <f t="shared" si="6"/>
        <v>12.712539682539685</v>
      </c>
      <c r="H120" s="61">
        <f t="shared" si="7"/>
        <v>0.24169467128569005</v>
      </c>
      <c r="I120" s="61">
        <f t="shared" si="8"/>
        <v>0.13311168134504908</v>
      </c>
      <c r="J120" s="61">
        <f t="shared" si="9"/>
        <v>2.4122059901118768E-2</v>
      </c>
      <c r="K120" s="61">
        <f t="shared" si="10"/>
        <v>0.30416661832625574</v>
      </c>
      <c r="L120" s="61">
        <f t="shared" si="11"/>
        <v>0.29620376096393214</v>
      </c>
      <c r="M120" s="61">
        <f t="shared" si="12"/>
        <v>0.14140521922422825</v>
      </c>
      <c r="N120" s="61">
        <f t="shared" si="13"/>
        <v>8.5892586584959316E-4</v>
      </c>
      <c r="O120" s="61">
        <f t="shared" si="14"/>
        <v>9.0627832689797738E-3</v>
      </c>
      <c r="P120" s="61">
        <f t="shared" si="15"/>
        <v>5.0787335760537351E-2</v>
      </c>
      <c r="Q120" s="61">
        <f t="shared" si="16"/>
        <v>2.3734749663615893E-3</v>
      </c>
      <c r="R120" s="61">
        <f t="shared" si="17"/>
        <v>4.9005221825384228E-2</v>
      </c>
      <c r="S120" s="61">
        <f t="shared" si="18"/>
        <v>1.9961360750252199E-3</v>
      </c>
      <c r="T120" s="61">
        <f t="shared" si="19"/>
        <v>2.8127462322222541E-3</v>
      </c>
      <c r="U120" s="61">
        <f t="shared" si="20"/>
        <v>7.0897378792864982E-3</v>
      </c>
      <c r="V120" s="61">
        <f t="shared" si="21"/>
        <v>7.3927284110529264E-3</v>
      </c>
      <c r="W120" s="61">
        <f t="shared" si="22"/>
        <v>2.0832640395298204E-3</v>
      </c>
      <c r="X120" s="61">
        <f t="shared" si="23"/>
        <v>1.4043346373322808E-3</v>
      </c>
      <c r="Y120" s="61">
        <f t="shared" si="24"/>
        <v>2.7796012417863353E-3</v>
      </c>
      <c r="Z120" s="61">
        <f t="shared" si="25"/>
        <v>6.5116755320508268E-4</v>
      </c>
      <c r="AA120" s="61">
        <f t="shared" si="26"/>
        <v>0</v>
      </c>
      <c r="AB120" s="61">
        <f t="shared" si="27"/>
        <v>0.26560601707172626</v>
      </c>
      <c r="AC120" s="61">
        <f t="shared" si="28"/>
        <v>0.35798575968389917</v>
      </c>
      <c r="AD120" s="61">
        <f t="shared" si="29"/>
        <v>0.16120613227708147</v>
      </c>
      <c r="AE120" s="61">
        <f t="shared" si="30"/>
        <v>0.10385308220889526</v>
      </c>
      <c r="AF120" s="61">
        <f t="shared" si="31"/>
        <v>2.1758741912173776E-2</v>
      </c>
      <c r="AG120" s="61">
        <f t="shared" si="32"/>
        <v>3.6847244931299566E-2</v>
      </c>
      <c r="AH120" s="61">
        <f t="shared" si="33"/>
        <v>1.4567341272280716E-2</v>
      </c>
      <c r="AI120" s="61">
        <f t="shared" si="34"/>
        <v>0.10556282327552059</v>
      </c>
      <c r="AJ120" s="61">
        <f t="shared" si="35"/>
        <v>27.885054381508287</v>
      </c>
    </row>
    <row r="121" spans="1:36" x14ac:dyDescent="0.25">
      <c r="A121" s="61" t="str">
        <f t="shared" si="0"/>
        <v>Республика Калмыкия</v>
      </c>
      <c r="B121" s="61">
        <f t="shared" si="1"/>
        <v>4.5463281378228101E-3</v>
      </c>
      <c r="C121" s="61">
        <f t="shared" si="2"/>
        <v>8.0296242532544845E-2</v>
      </c>
      <c r="D121" s="61">
        <f t="shared" si="3"/>
        <v>4.2178175403727928E-5</v>
      </c>
      <c r="E121" s="61">
        <f t="shared" si="4"/>
        <v>0.21730158730158719</v>
      </c>
      <c r="F121" s="61">
        <f t="shared" si="5"/>
        <v>14.669206349206341</v>
      </c>
      <c r="G121" s="61">
        <f t="shared" si="6"/>
        <v>14.669206349206348</v>
      </c>
      <c r="H121" s="61">
        <f t="shared" si="7"/>
        <v>9.8632448579536847E-2</v>
      </c>
      <c r="I121" s="61">
        <f t="shared" si="8"/>
        <v>6.4558697090666931E-2</v>
      </c>
      <c r="J121" s="61">
        <f t="shared" si="9"/>
        <v>6.2108767273530308E-3</v>
      </c>
      <c r="K121" s="61">
        <f t="shared" si="10"/>
        <v>0.40695196947891998</v>
      </c>
      <c r="L121" s="61">
        <f t="shared" si="11"/>
        <v>0.12687920519294371</v>
      </c>
      <c r="M121" s="61">
        <f t="shared" si="12"/>
        <v>0.20995732986167523</v>
      </c>
      <c r="N121" s="61">
        <f t="shared" si="13"/>
        <v>2.9395475399991912E-2</v>
      </c>
      <c r="O121" s="61">
        <f t="shared" si="14"/>
        <v>9.1226676307797679E-3</v>
      </c>
      <c r="P121" s="61">
        <f t="shared" si="15"/>
        <v>4.3789870943915427E-2</v>
      </c>
      <c r="Q121" s="61">
        <f t="shared" si="16"/>
        <v>0.10606981338751253</v>
      </c>
      <c r="R121" s="61">
        <f t="shared" si="17"/>
        <v>9.7676059927866585E-2</v>
      </c>
      <c r="S121" s="61">
        <f t="shared" si="18"/>
        <v>6.6212074569237172E-3</v>
      </c>
      <c r="T121" s="61">
        <f t="shared" si="19"/>
        <v>1.5056629554949831E-2</v>
      </c>
      <c r="U121" s="61">
        <f t="shared" si="20"/>
        <v>9.2378597122714595E-2</v>
      </c>
      <c r="V121" s="61">
        <f t="shared" si="21"/>
        <v>1.8440823539662032E-2</v>
      </c>
      <c r="W121" s="61">
        <f t="shared" si="22"/>
        <v>1.5443229510411044E-2</v>
      </c>
      <c r="X121" s="61">
        <f t="shared" si="23"/>
        <v>1.3238465021217108E-2</v>
      </c>
      <c r="Y121" s="61">
        <f t="shared" si="24"/>
        <v>1.2623055651456199E-2</v>
      </c>
      <c r="Z121" s="61">
        <f t="shared" si="25"/>
        <v>1.7187806546127324E-2</v>
      </c>
      <c r="AA121" s="61">
        <f t="shared" si="26"/>
        <v>0</v>
      </c>
      <c r="AB121" s="61">
        <f t="shared" si="27"/>
        <v>0.16883434940810316</v>
      </c>
      <c r="AC121" s="61">
        <f t="shared" si="28"/>
        <v>0.52557828639507098</v>
      </c>
      <c r="AD121" s="61">
        <f t="shared" si="29"/>
        <v>0.29558789686416759</v>
      </c>
      <c r="AE121" s="61">
        <f t="shared" si="30"/>
        <v>0.11035658069322787</v>
      </c>
      <c r="AF121" s="61">
        <f t="shared" si="31"/>
        <v>2.7469842132783275E-2</v>
      </c>
      <c r="AG121" s="61">
        <f t="shared" si="32"/>
        <v>2.8863925310142691E-2</v>
      </c>
      <c r="AH121" s="61">
        <f t="shared" si="33"/>
        <v>1.3666439621351767E-3</v>
      </c>
      <c r="AI121" s="61">
        <f t="shared" si="34"/>
        <v>9.9183639123208267E-2</v>
      </c>
      <c r="AJ121" s="61">
        <f t="shared" si="35"/>
        <v>32.288074427073511</v>
      </c>
    </row>
    <row r="122" spans="1:36" x14ac:dyDescent="0.25">
      <c r="A122" s="61" t="str">
        <f t="shared" si="0"/>
        <v>Краснодарский край</v>
      </c>
      <c r="B122" s="61">
        <f t="shared" si="1"/>
        <v>4.4316736559080316E-3</v>
      </c>
      <c r="C122" s="61">
        <f t="shared" si="2"/>
        <v>1.7890337407749181E-2</v>
      </c>
      <c r="D122" s="61">
        <f t="shared" si="3"/>
        <v>3.0933381508199073E-5</v>
      </c>
      <c r="E122" s="61">
        <f t="shared" si="4"/>
        <v>3.5714285714285712E-2</v>
      </c>
      <c r="F122" s="61">
        <f t="shared" si="5"/>
        <v>7.2014285714285693</v>
      </c>
      <c r="G122" s="61">
        <f t="shared" si="6"/>
        <v>7.2014285714285737</v>
      </c>
      <c r="H122" s="61">
        <f t="shared" si="7"/>
        <v>2.2215816306723579E-3</v>
      </c>
      <c r="I122" s="61">
        <f t="shared" si="8"/>
        <v>1.3617369925794308E-6</v>
      </c>
      <c r="J122" s="61">
        <f t="shared" si="9"/>
        <v>1.6113553845978641E-2</v>
      </c>
      <c r="K122" s="61">
        <f t="shared" si="10"/>
        <v>0.17212427403060362</v>
      </c>
      <c r="L122" s="61">
        <f t="shared" si="11"/>
        <v>2.9754711506092685E-3</v>
      </c>
      <c r="M122" s="61">
        <f t="shared" si="12"/>
        <v>6.0395985003543369E-4</v>
      </c>
      <c r="N122" s="61">
        <f t="shared" si="13"/>
        <v>2.1108987559290367E-2</v>
      </c>
      <c r="O122" s="61">
        <f t="shared" si="14"/>
        <v>1.9892576859771277E-2</v>
      </c>
      <c r="P122" s="61">
        <f t="shared" si="15"/>
        <v>3.0980081104580701E-2</v>
      </c>
      <c r="Q122" s="61">
        <f t="shared" si="16"/>
        <v>4.5479882788685751E-3</v>
      </c>
      <c r="R122" s="61">
        <f t="shared" si="17"/>
        <v>1.0791551607999344E-3</v>
      </c>
      <c r="S122" s="61">
        <f t="shared" si="18"/>
        <v>1.5235961254847137E-2</v>
      </c>
      <c r="T122" s="61">
        <f t="shared" si="19"/>
        <v>7.456225761455393E-4</v>
      </c>
      <c r="U122" s="61">
        <f t="shared" si="20"/>
        <v>2.5962080740256695E-2</v>
      </c>
      <c r="V122" s="61">
        <f t="shared" si="21"/>
        <v>2.8301025856866953E-2</v>
      </c>
      <c r="W122" s="61">
        <f t="shared" si="22"/>
        <v>3.9788647006157559E-3</v>
      </c>
      <c r="X122" s="61">
        <f t="shared" si="23"/>
        <v>8.8785188566437858E-4</v>
      </c>
      <c r="Y122" s="61">
        <f t="shared" si="24"/>
        <v>5.486472291271032E-5</v>
      </c>
      <c r="Z122" s="61">
        <f t="shared" si="25"/>
        <v>3.0360998367349793E-2</v>
      </c>
      <c r="AA122" s="61">
        <f t="shared" si="26"/>
        <v>0</v>
      </c>
      <c r="AB122" s="61">
        <f t="shared" si="27"/>
        <v>2.5086876649319502E-2</v>
      </c>
      <c r="AC122" s="61">
        <f t="shared" si="28"/>
        <v>6.0284505119077789E-7</v>
      </c>
      <c r="AD122" s="61">
        <f t="shared" si="29"/>
        <v>1.3637955305714307E-3</v>
      </c>
      <c r="AE122" s="61">
        <f t="shared" si="30"/>
        <v>0.10771270878824968</v>
      </c>
      <c r="AF122" s="61">
        <f t="shared" si="31"/>
        <v>9.9809279124370729E-7</v>
      </c>
      <c r="AG122" s="61">
        <f t="shared" si="32"/>
        <v>1.2262300348314372E-2</v>
      </c>
      <c r="AH122" s="61">
        <f t="shared" si="33"/>
        <v>2.1064002914696841E-2</v>
      </c>
      <c r="AI122" s="61">
        <f t="shared" si="34"/>
        <v>6.0672242652067103E-2</v>
      </c>
      <c r="AJ122" s="61">
        <f t="shared" si="35"/>
        <v>15.066264162150519</v>
      </c>
    </row>
    <row r="123" spans="1:36" x14ac:dyDescent="0.25">
      <c r="A123" s="61" t="str">
        <f t="shared" ref="A123:A154" si="36">A37</f>
        <v>Астраханская область</v>
      </c>
      <c r="B123" s="61">
        <f t="shared" ref="B123:B154" si="37">$B$90*(($B$4-B37)^2)</f>
        <v>9.9059604757789303E-3</v>
      </c>
      <c r="C123" s="61">
        <f t="shared" ref="C123:C154" si="38">$C$90*(($C$4-C37)^2)</f>
        <v>1.9449196996475456E-2</v>
      </c>
      <c r="D123" s="61">
        <f t="shared" ref="D123:D154" si="39">$D$90*(($D$4-D37)^2)</f>
        <v>1.1302903915289634E-7</v>
      </c>
      <c r="E123" s="61">
        <f t="shared" ref="E123:E154" si="40">$E$90*(($E$4-E37)^2)</f>
        <v>1.0158730158730176E-2</v>
      </c>
      <c r="F123" s="61">
        <f t="shared" ref="F123:F154" si="41">$F$90*(($F$4-F37)^2)</f>
        <v>1.3144444444444427</v>
      </c>
      <c r="G123" s="61">
        <f t="shared" ref="G123:G154" si="42">$G$90*(($G$4-G37)^2)</f>
        <v>1.3144444444444447</v>
      </c>
      <c r="H123" s="61">
        <f t="shared" ref="H123:H154" si="43">$H$90*(($H$4-H37)^2)</f>
        <v>1.2854168414457112E-2</v>
      </c>
      <c r="I123" s="61">
        <f t="shared" ref="I123:I154" si="44">$I$90*(($I$4-I37)^2)</f>
        <v>3.0845906129405042E-2</v>
      </c>
      <c r="J123" s="61">
        <f t="shared" ref="J123:J154" si="45">$J$90*(($J$4-J37)^2)</f>
        <v>1.0637767066742695E-3</v>
      </c>
      <c r="K123" s="61">
        <f t="shared" ref="K123:K154" si="46">$K$90*(($K$4-K37)^2)</f>
        <v>7.7106915079004343E-2</v>
      </c>
      <c r="L123" s="61">
        <f t="shared" ref="L123:L154" si="47">$L$90*(($L$4-L37)^2)</f>
        <v>4.7814878997942192E-2</v>
      </c>
      <c r="M123" s="61">
        <f t="shared" ref="M123:M154" si="48">$M$90*(($M$4-M37)^2)</f>
        <v>3.0300313657357126E-2</v>
      </c>
      <c r="N123" s="61">
        <f t="shared" ref="N123:N154" si="49">$N$90*(($N$4-N37)^2)</f>
        <v>9.5210786008094906E-4</v>
      </c>
      <c r="O123" s="61">
        <f t="shared" ref="O123:O154" si="50">$O$90*(($O$4-O37)^2)</f>
        <v>8.020313313140087E-4</v>
      </c>
      <c r="P123" s="61">
        <f t="shared" ref="P123:P154" si="51">$P$90*(($P$4-P37)^2)</f>
        <v>2.2527774477170991E-3</v>
      </c>
      <c r="Q123" s="61">
        <f t="shared" ref="Q123:Q154" si="52">$Q$90*(($Q$4-Q37)^2)</f>
        <v>4.7925576939161371E-2</v>
      </c>
      <c r="R123" s="61">
        <f t="shared" ref="R123:R154" si="53">$R$90*(($R$4-R37)^2)</f>
        <v>5.8769347908516761E-3</v>
      </c>
      <c r="S123" s="61">
        <f t="shared" ref="S123:S154" si="54">$S$90*(($S$4-S37)^2)</f>
        <v>1.4135998396602657E-2</v>
      </c>
      <c r="T123" s="61">
        <f t="shared" ref="T123:T154" si="55">$T$90*(($T$4-T37)^2)</f>
        <v>1.5078526673079921E-6</v>
      </c>
      <c r="U123" s="61">
        <f t="shared" ref="U123:U154" si="56">$U$90*(($U$4-U37)^2)</f>
        <v>2.3094430880158265E-2</v>
      </c>
      <c r="V123" s="61">
        <f t="shared" ref="V123:V154" si="57">$V$90*(($V$4-V37)^2)</f>
        <v>2.4123229655649216E-3</v>
      </c>
      <c r="W123" s="61">
        <f t="shared" ref="W123:W154" si="58">$W$90*(($W$4-W37)^2)</f>
        <v>5.2988817878314124E-4</v>
      </c>
      <c r="X123" s="61">
        <f t="shared" ref="X123:X154" si="59">$X$90*(($X$4-X37)^2)</f>
        <v>4.6250755603282822E-3</v>
      </c>
      <c r="Y123" s="61">
        <f t="shared" ref="Y123:Y154" si="60">$Y$90*(($Y$4-Y37)^2)</f>
        <v>3.8655843376323969E-3</v>
      </c>
      <c r="Z123" s="61">
        <f t="shared" ref="Z123:Z154" si="61">$Z$90*(($Z$4-Z37)^2)</f>
        <v>9.8401925525496244E-5</v>
      </c>
      <c r="AA123" s="61">
        <f t="shared" ref="AA123:AA154" si="62">$AA$90*(($AA$4-AA37)^2)</f>
        <v>0</v>
      </c>
      <c r="AB123" s="61">
        <f t="shared" ref="AB123:AB154" si="63">$AB$90*(($AB$4-AB37)^2)</f>
        <v>0.20168952149785205</v>
      </c>
      <c r="AC123" s="61">
        <f t="shared" ref="AC123:AC154" si="64">$AC$90*(($AC$4-AC37)^2)</f>
        <v>0.15263196261934078</v>
      </c>
      <c r="AD123" s="61">
        <f t="shared" ref="AD123:AD154" si="65">$AD$90*(($AD$4-AD37)^2)</f>
        <v>7.9807321583454785E-2</v>
      </c>
      <c r="AE123" s="61">
        <f t="shared" ref="AE123:AE154" si="66">$AE$90*(($AE$4-AE37)^2)</f>
        <v>1.2337961057641973E-6</v>
      </c>
      <c r="AF123" s="61">
        <f t="shared" ref="AF123:AF154" si="67">$AF$90*(($AF$4-AF37)^2)</f>
        <v>3.0173802287914238E-3</v>
      </c>
      <c r="AG123" s="61">
        <f t="shared" ref="AG123:AG154" si="68">$AG$90*(($AG$4-AG37)^2)</f>
        <v>1.1573128556441043E-2</v>
      </c>
      <c r="AH123" s="61">
        <f t="shared" ref="AH123:AH154" si="69">$AH$90*(($AH$4-AH37)^2)</f>
        <v>4.9798554845659172E-4</v>
      </c>
      <c r="AI123" s="61">
        <f t="shared" ref="AI123:AI154" si="70">$AI$90*(($AI$4-AI37)^2)</f>
        <v>4.9796725959336388E-2</v>
      </c>
      <c r="AJ123" s="61">
        <f t="shared" ref="AJ123:AJ154" si="71">SUM(B123:AI123)</f>
        <v>3.4739767467899174</v>
      </c>
    </row>
    <row r="124" spans="1:36" x14ac:dyDescent="0.25">
      <c r="A124" s="61" t="str">
        <f t="shared" si="36"/>
        <v>Волгоградская область</v>
      </c>
      <c r="B124" s="61">
        <f t="shared" si="37"/>
        <v>1.0578391292366748E-3</v>
      </c>
      <c r="C124" s="61">
        <f t="shared" si="38"/>
        <v>3.1476716731557312E-5</v>
      </c>
      <c r="D124" s="61">
        <f t="shared" si="39"/>
        <v>9.9607852839794686E-5</v>
      </c>
      <c r="E124" s="61">
        <f t="shared" si="40"/>
        <v>9.9206349206349201E-2</v>
      </c>
      <c r="F124" s="61">
        <f t="shared" si="41"/>
        <v>1.9206349206349504E-2</v>
      </c>
      <c r="G124" s="61">
        <f t="shared" si="42"/>
        <v>1.920634920634913E-2</v>
      </c>
      <c r="H124" s="61">
        <f t="shared" si="43"/>
        <v>3.2480746632147638E-2</v>
      </c>
      <c r="I124" s="61">
        <f t="shared" si="44"/>
        <v>1.6257294608822592E-2</v>
      </c>
      <c r="J124" s="61">
        <f t="shared" si="45"/>
        <v>5.1822698337471007E-5</v>
      </c>
      <c r="K124" s="61">
        <f t="shared" si="46"/>
        <v>7.3503211000441587E-3</v>
      </c>
      <c r="L124" s="61">
        <f t="shared" si="47"/>
        <v>3.2705064139181639E-3</v>
      </c>
      <c r="M124" s="61">
        <f t="shared" si="48"/>
        <v>3.0786482880589051E-3</v>
      </c>
      <c r="N124" s="61">
        <f t="shared" si="49"/>
        <v>7.9410810938343873E-3</v>
      </c>
      <c r="O124" s="61">
        <f t="shared" si="50"/>
        <v>8.1362624628861253E-3</v>
      </c>
      <c r="P124" s="61">
        <f t="shared" si="51"/>
        <v>1.7399048844320398E-3</v>
      </c>
      <c r="Q124" s="61">
        <f t="shared" si="52"/>
        <v>8.1996448251849007E-4</v>
      </c>
      <c r="R124" s="61">
        <f t="shared" si="53"/>
        <v>2.3840349615487842E-2</v>
      </c>
      <c r="S124" s="61">
        <f t="shared" si="54"/>
        <v>4.5579481948691044E-3</v>
      </c>
      <c r="T124" s="61">
        <f t="shared" si="55"/>
        <v>5.2682294470509823E-3</v>
      </c>
      <c r="U124" s="61">
        <f t="shared" si="56"/>
        <v>2.754296766041729E-3</v>
      </c>
      <c r="V124" s="61">
        <f t="shared" si="57"/>
        <v>2.4189486043214182E-3</v>
      </c>
      <c r="W124" s="61">
        <f t="shared" si="58"/>
        <v>5.7857838178847435E-3</v>
      </c>
      <c r="X124" s="61">
        <f t="shared" si="59"/>
        <v>3.5610569590247385E-3</v>
      </c>
      <c r="Y124" s="61">
        <f t="shared" si="60"/>
        <v>3.5394740511450035E-3</v>
      </c>
      <c r="Z124" s="61">
        <f t="shared" si="61"/>
        <v>1.9947101456514916E-4</v>
      </c>
      <c r="AA124" s="61">
        <f t="shared" si="62"/>
        <v>0</v>
      </c>
      <c r="AB124" s="61">
        <f t="shared" si="63"/>
        <v>0.10120037284460157</v>
      </c>
      <c r="AC124" s="61">
        <f t="shared" si="64"/>
        <v>6.6311972293846902E-2</v>
      </c>
      <c r="AD124" s="61">
        <f t="shared" si="65"/>
        <v>9.5195899784936717E-3</v>
      </c>
      <c r="AE124" s="61">
        <f t="shared" si="66"/>
        <v>3.5502941474162102E-2</v>
      </c>
      <c r="AF124" s="61">
        <f t="shared" si="67"/>
        <v>6.7953611603333242E-2</v>
      </c>
      <c r="AG124" s="61">
        <f t="shared" si="68"/>
        <v>5.3493972186848526E-5</v>
      </c>
      <c r="AH124" s="61">
        <f t="shared" si="69"/>
        <v>9.0256593019133746E-6</v>
      </c>
      <c r="AI124" s="61">
        <f t="shared" si="70"/>
        <v>2.84293654008499E-2</v>
      </c>
      <c r="AJ124" s="61">
        <f t="shared" si="71"/>
        <v>0.58084045568002285</v>
      </c>
    </row>
    <row r="125" spans="1:36" x14ac:dyDescent="0.25">
      <c r="A125" s="61" t="str">
        <f t="shared" si="36"/>
        <v>Ростовская область</v>
      </c>
      <c r="B125" s="61">
        <f t="shared" si="37"/>
        <v>1.7888072630075915E-3</v>
      </c>
      <c r="C125" s="61">
        <f t="shared" si="38"/>
        <v>6.9147386657995693E-3</v>
      </c>
      <c r="D125" s="61">
        <f t="shared" si="39"/>
        <v>1.3237653812800453E-4</v>
      </c>
      <c r="E125" s="61">
        <f t="shared" si="40"/>
        <v>8.3968253968254025E-2</v>
      </c>
      <c r="F125" s="61">
        <f t="shared" si="41"/>
        <v>0.96571428571428497</v>
      </c>
      <c r="G125" s="61">
        <f t="shared" si="42"/>
        <v>0.96571428571428675</v>
      </c>
      <c r="H125" s="61">
        <f t="shared" si="43"/>
        <v>2.2215816306723579E-3</v>
      </c>
      <c r="I125" s="61">
        <f t="shared" si="44"/>
        <v>2.4979268656648305E-5</v>
      </c>
      <c r="J125" s="61">
        <f t="shared" si="45"/>
        <v>4.4619316446135792E-3</v>
      </c>
      <c r="K125" s="61">
        <f t="shared" si="46"/>
        <v>9.876786207135764E-2</v>
      </c>
      <c r="L125" s="61">
        <f t="shared" si="47"/>
        <v>6.3763355743656214E-3</v>
      </c>
      <c r="M125" s="61">
        <f t="shared" si="48"/>
        <v>2.9605276411673819E-3</v>
      </c>
      <c r="N125" s="61">
        <f t="shared" si="49"/>
        <v>3.7018631124720604E-3</v>
      </c>
      <c r="O125" s="61">
        <f t="shared" si="50"/>
        <v>1.9047866919211679E-2</v>
      </c>
      <c r="P125" s="61">
        <f t="shared" si="51"/>
        <v>3.6891058068260471E-2</v>
      </c>
      <c r="Q125" s="61">
        <f t="shared" si="52"/>
        <v>3.727242195668124E-3</v>
      </c>
      <c r="R125" s="61">
        <f t="shared" si="53"/>
        <v>1.5896401497303147E-7</v>
      </c>
      <c r="S125" s="61">
        <f t="shared" si="54"/>
        <v>2.6785458514272582E-3</v>
      </c>
      <c r="T125" s="61">
        <f t="shared" si="55"/>
        <v>2.6694382980968949E-3</v>
      </c>
      <c r="U125" s="61">
        <f t="shared" si="56"/>
        <v>1.4131425967110656E-3</v>
      </c>
      <c r="V125" s="61">
        <f t="shared" si="57"/>
        <v>7.8734657141627032E-6</v>
      </c>
      <c r="W125" s="61">
        <f t="shared" si="58"/>
        <v>3.7977427870694873E-4</v>
      </c>
      <c r="X125" s="61">
        <f t="shared" si="59"/>
        <v>1.4108355170915615E-3</v>
      </c>
      <c r="Y125" s="61">
        <f t="shared" si="60"/>
        <v>1.317045521230545E-3</v>
      </c>
      <c r="Z125" s="61">
        <f t="shared" si="61"/>
        <v>5.6689776431289817E-6</v>
      </c>
      <c r="AA125" s="61">
        <f t="shared" si="62"/>
        <v>0</v>
      </c>
      <c r="AB125" s="61">
        <f t="shared" si="63"/>
        <v>0.10691470110195815</v>
      </c>
      <c r="AC125" s="61">
        <f t="shared" si="64"/>
        <v>5.7004889344048851E-3</v>
      </c>
      <c r="AD125" s="61">
        <f t="shared" si="65"/>
        <v>1.1412422242761086E-2</v>
      </c>
      <c r="AE125" s="61">
        <f t="shared" si="66"/>
        <v>5.838101076767193E-2</v>
      </c>
      <c r="AF125" s="61">
        <f t="shared" si="67"/>
        <v>2.5523271803962583E-5</v>
      </c>
      <c r="AG125" s="61">
        <f t="shared" si="68"/>
        <v>3.128226070289097E-3</v>
      </c>
      <c r="AH125" s="61">
        <f t="shared" si="69"/>
        <v>7.868720222734004E-3</v>
      </c>
      <c r="AI125" s="61">
        <f t="shared" si="70"/>
        <v>4.7086337976575882E-2</v>
      </c>
      <c r="AJ125" s="61">
        <f t="shared" si="71"/>
        <v>2.4528139100490418</v>
      </c>
    </row>
    <row r="126" spans="1:36" x14ac:dyDescent="0.25">
      <c r="A126" s="61" t="str">
        <f t="shared" si="36"/>
        <v>Республика Дагестан</v>
      </c>
      <c r="B126" s="61">
        <f t="shared" si="37"/>
        <v>9.5320451430164731E-3</v>
      </c>
      <c r="C126" s="61">
        <f t="shared" si="38"/>
        <v>5.139207321296764E-4</v>
      </c>
      <c r="D126" s="61">
        <f t="shared" si="39"/>
        <v>3.953485210412045E-4</v>
      </c>
      <c r="E126" s="61">
        <f t="shared" si="40"/>
        <v>1.9911111111111108</v>
      </c>
      <c r="F126" s="61">
        <f t="shared" si="41"/>
        <v>14.862857142857138</v>
      </c>
      <c r="G126" s="61">
        <f t="shared" si="42"/>
        <v>14.862857142857145</v>
      </c>
      <c r="H126" s="61">
        <f t="shared" si="43"/>
        <v>1.0177006775505204E-4</v>
      </c>
      <c r="I126" s="61">
        <f t="shared" si="44"/>
        <v>3.5777754118541484E-2</v>
      </c>
      <c r="J126" s="61">
        <f t="shared" si="45"/>
        <v>1.2763572328805333E-2</v>
      </c>
      <c r="K126" s="61">
        <f t="shared" si="46"/>
        <v>4.708466232049585E-3</v>
      </c>
      <c r="L126" s="61">
        <f t="shared" si="47"/>
        <v>7.4708578934965303E-3</v>
      </c>
      <c r="M126" s="61">
        <f t="shared" si="48"/>
        <v>7.445055509536018E-2</v>
      </c>
      <c r="N126" s="61">
        <f t="shared" si="49"/>
        <v>2.9395475399991912E-2</v>
      </c>
      <c r="O126" s="61">
        <f t="shared" si="50"/>
        <v>6.9530157933533324E-5</v>
      </c>
      <c r="P126" s="61">
        <f t="shared" si="51"/>
        <v>6.75511372755941E-2</v>
      </c>
      <c r="Q126" s="61">
        <f t="shared" si="52"/>
        <v>5.5170585749652418E-2</v>
      </c>
      <c r="R126" s="61">
        <f t="shared" si="53"/>
        <v>5.21466167473912E-5</v>
      </c>
      <c r="S126" s="61">
        <f t="shared" si="54"/>
        <v>2.4794830529504985E-2</v>
      </c>
      <c r="T126" s="61">
        <f t="shared" si="55"/>
        <v>1.5174740425499093E-2</v>
      </c>
      <c r="U126" s="61">
        <f t="shared" si="56"/>
        <v>5.7794043284984921E-2</v>
      </c>
      <c r="V126" s="61">
        <f t="shared" si="57"/>
        <v>2.1312939183458519E-3</v>
      </c>
      <c r="W126" s="61">
        <f t="shared" si="58"/>
        <v>2.335910352192282E-2</v>
      </c>
      <c r="X126" s="61">
        <f t="shared" si="59"/>
        <v>1.251205464155984E-2</v>
      </c>
      <c r="Y126" s="61">
        <f t="shared" si="60"/>
        <v>5.5753214020610444E-3</v>
      </c>
      <c r="Z126" s="61">
        <f t="shared" si="61"/>
        <v>1.5155910107744952E-3</v>
      </c>
      <c r="AA126" s="61">
        <f t="shared" si="62"/>
        <v>0</v>
      </c>
      <c r="AB126" s="61">
        <f t="shared" si="63"/>
        <v>0.66166607910111253</v>
      </c>
      <c r="AC126" s="61">
        <f t="shared" si="64"/>
        <v>0.32734086979491156</v>
      </c>
      <c r="AD126" s="61">
        <f t="shared" si="65"/>
        <v>0.12903308803624702</v>
      </c>
      <c r="AE126" s="61">
        <f t="shared" si="66"/>
        <v>0.10134847488899565</v>
      </c>
      <c r="AF126" s="61">
        <f t="shared" si="67"/>
        <v>2.2586134875253051E-2</v>
      </c>
      <c r="AG126" s="61">
        <f t="shared" si="68"/>
        <v>0.16785336363462416</v>
      </c>
      <c r="AH126" s="61">
        <f t="shared" si="69"/>
        <v>3.2043559963260547E-2</v>
      </c>
      <c r="AI126" s="61">
        <f t="shared" si="70"/>
        <v>0.24996559834980922</v>
      </c>
      <c r="AJ126" s="61">
        <f t="shared" si="71"/>
        <v>33.849472709536379</v>
      </c>
    </row>
    <row r="127" spans="1:36" x14ac:dyDescent="0.25">
      <c r="A127" s="61" t="str">
        <f t="shared" si="36"/>
        <v>Республика Ингушетия</v>
      </c>
      <c r="B127" s="61">
        <f t="shared" si="37"/>
        <v>5.6622028681426573E-2</v>
      </c>
      <c r="C127" s="61">
        <f t="shared" si="38"/>
        <v>5.3021561450474368E-2</v>
      </c>
      <c r="D127" s="61">
        <f t="shared" si="39"/>
        <v>8.6602624409795733E-4</v>
      </c>
      <c r="E127" s="61">
        <f t="shared" si="40"/>
        <v>2.5601587301587299</v>
      </c>
      <c r="F127" s="61">
        <f t="shared" si="41"/>
        <v>18.67444444444444</v>
      </c>
      <c r="G127" s="61">
        <f t="shared" si="42"/>
        <v>18.674444444444447</v>
      </c>
      <c r="H127" s="61">
        <f t="shared" si="43"/>
        <v>2.1470519846264777E-2</v>
      </c>
      <c r="I127" s="61">
        <f t="shared" si="44"/>
        <v>0.12455678959797253</v>
      </c>
      <c r="J127" s="61">
        <f t="shared" si="45"/>
        <v>4.2806967848759495E-2</v>
      </c>
      <c r="K127" s="61">
        <f t="shared" si="46"/>
        <v>0.33410874850903105</v>
      </c>
      <c r="L127" s="61">
        <f t="shared" si="47"/>
        <v>0.29620376096393214</v>
      </c>
      <c r="M127" s="61">
        <f t="shared" si="48"/>
        <v>0.43111324580267329</v>
      </c>
      <c r="N127" s="61">
        <f t="shared" si="49"/>
        <v>5.7981883491631664E-2</v>
      </c>
      <c r="O127" s="61">
        <f t="shared" si="50"/>
        <v>2.5699262575892196E-2</v>
      </c>
      <c r="P127" s="61">
        <f t="shared" si="51"/>
        <v>5.0309734749245293E-2</v>
      </c>
      <c r="Q127" s="61">
        <f t="shared" si="52"/>
        <v>1.9418195018634996E-2</v>
      </c>
      <c r="R127" s="61">
        <f t="shared" si="53"/>
        <v>5.720295052696488E-3</v>
      </c>
      <c r="S127" s="61">
        <f t="shared" si="54"/>
        <v>6.7077992075370407E-2</v>
      </c>
      <c r="T127" s="61">
        <f t="shared" si="55"/>
        <v>6.1153993390306947E-3</v>
      </c>
      <c r="U127" s="61">
        <f t="shared" si="56"/>
        <v>5.4347843866087396E-3</v>
      </c>
      <c r="V127" s="61">
        <f t="shared" si="57"/>
        <v>1.8272257901961332E-3</v>
      </c>
      <c r="W127" s="61">
        <f t="shared" si="58"/>
        <v>1.1070363424211411E-2</v>
      </c>
      <c r="X127" s="61">
        <f t="shared" si="59"/>
        <v>3.9654418801397465E-6</v>
      </c>
      <c r="Y127" s="61">
        <f t="shared" si="60"/>
        <v>2.9306159763970371E-3</v>
      </c>
      <c r="Z127" s="61">
        <f t="shared" si="61"/>
        <v>9.3923272953086376E-3</v>
      </c>
      <c r="AA127" s="61">
        <f t="shared" si="62"/>
        <v>0</v>
      </c>
      <c r="AB127" s="61">
        <f t="shared" si="63"/>
        <v>0.61241704021010535</v>
      </c>
      <c r="AC127" s="61">
        <f t="shared" si="64"/>
        <v>0.51198710168091144</v>
      </c>
      <c r="AD127" s="61">
        <f t="shared" si="65"/>
        <v>0.3724893045002578</v>
      </c>
      <c r="AE127" s="61">
        <f t="shared" si="66"/>
        <v>3.4392092986661446E-2</v>
      </c>
      <c r="AF127" s="61">
        <f t="shared" si="67"/>
        <v>2.992611869958584E-3</v>
      </c>
      <c r="AG127" s="61">
        <f t="shared" si="68"/>
        <v>0.35255096605912106</v>
      </c>
      <c r="AH127" s="61">
        <f t="shared" si="69"/>
        <v>0.32218323039390928</v>
      </c>
      <c r="AI127" s="61">
        <f t="shared" si="70"/>
        <v>0.29111670170470294</v>
      </c>
      <c r="AJ127" s="61">
        <f t="shared" si="71"/>
        <v>44.032928362014978</v>
      </c>
    </row>
    <row r="128" spans="1:36" x14ac:dyDescent="0.25">
      <c r="A128" s="61" t="str">
        <f t="shared" si="36"/>
        <v>Кабардино-Балкарская Республика</v>
      </c>
      <c r="B128" s="61">
        <f t="shared" si="37"/>
        <v>3.3515169492762883E-2</v>
      </c>
      <c r="C128" s="61">
        <f t="shared" si="38"/>
        <v>2.5821059348766696E-2</v>
      </c>
      <c r="D128" s="61">
        <f t="shared" si="39"/>
        <v>3.4406983578646056E-5</v>
      </c>
      <c r="E128" s="61">
        <f t="shared" si="40"/>
        <v>0.3811111111111109</v>
      </c>
      <c r="F128" s="61">
        <f t="shared" si="41"/>
        <v>8.6914285714285651</v>
      </c>
      <c r="G128" s="61">
        <f t="shared" si="42"/>
        <v>8.6914285714285704</v>
      </c>
      <c r="H128" s="61">
        <f t="shared" si="43"/>
        <v>1.8240196536972879E-4</v>
      </c>
      <c r="I128" s="61">
        <f t="shared" si="44"/>
        <v>4.7618075942683621E-2</v>
      </c>
      <c r="J128" s="61">
        <f t="shared" si="45"/>
        <v>2.4261729092483267E-2</v>
      </c>
      <c r="K128" s="61">
        <f t="shared" si="46"/>
        <v>0.1303273384036496</v>
      </c>
      <c r="L128" s="61">
        <f t="shared" si="47"/>
        <v>4.2988025765875439E-2</v>
      </c>
      <c r="M128" s="61">
        <f t="shared" si="48"/>
        <v>0.11149591507785366</v>
      </c>
      <c r="N128" s="61">
        <f t="shared" si="49"/>
        <v>2.8078919039709808E-3</v>
      </c>
      <c r="O128" s="61">
        <f t="shared" si="50"/>
        <v>1.406504259573585E-4</v>
      </c>
      <c r="P128" s="61">
        <f t="shared" si="51"/>
        <v>8.0501318222335125E-2</v>
      </c>
      <c r="Q128" s="61">
        <f t="shared" si="52"/>
        <v>4.8562946005505252E-2</v>
      </c>
      <c r="R128" s="61">
        <f t="shared" si="53"/>
        <v>1.8614490643686584E-2</v>
      </c>
      <c r="S128" s="61">
        <f t="shared" si="54"/>
        <v>7.7973330213923215E-4</v>
      </c>
      <c r="T128" s="61">
        <f t="shared" si="55"/>
        <v>9.9468404419684108E-4</v>
      </c>
      <c r="U128" s="61">
        <f t="shared" si="56"/>
        <v>6.5513405131062789E-3</v>
      </c>
      <c r="V128" s="61">
        <f t="shared" si="57"/>
        <v>1.4006978251357506E-2</v>
      </c>
      <c r="W128" s="61">
        <f t="shared" si="58"/>
        <v>4.0964696548460959E-2</v>
      </c>
      <c r="X128" s="61">
        <f t="shared" si="59"/>
        <v>1.251031787985154E-3</v>
      </c>
      <c r="Y128" s="61">
        <f t="shared" si="60"/>
        <v>1.0047449269235275E-2</v>
      </c>
      <c r="Z128" s="61">
        <f t="shared" si="61"/>
        <v>8.7439255187195253E-3</v>
      </c>
      <c r="AA128" s="61">
        <f t="shared" si="62"/>
        <v>0</v>
      </c>
      <c r="AB128" s="61">
        <f t="shared" si="63"/>
        <v>0.39687754118898794</v>
      </c>
      <c r="AC128" s="61">
        <f t="shared" si="64"/>
        <v>0.40681024882530165</v>
      </c>
      <c r="AD128" s="61">
        <f t="shared" si="65"/>
        <v>0.15773312490499636</v>
      </c>
      <c r="AE128" s="61">
        <f t="shared" si="66"/>
        <v>0.10134847488899565</v>
      </c>
      <c r="AF128" s="61">
        <f t="shared" si="67"/>
        <v>8.790060324753492E-3</v>
      </c>
      <c r="AG128" s="61">
        <f t="shared" si="68"/>
        <v>5.253236286026193E-2</v>
      </c>
      <c r="AH128" s="61">
        <f t="shared" si="69"/>
        <v>1.7363272640809474E-2</v>
      </c>
      <c r="AI128" s="61">
        <f t="shared" si="70"/>
        <v>0.12485489390145657</v>
      </c>
      <c r="AJ128" s="61">
        <f t="shared" si="71"/>
        <v>19.680489492013486</v>
      </c>
    </row>
    <row r="129" spans="1:36" x14ac:dyDescent="0.25">
      <c r="A129" s="61" t="str">
        <f t="shared" si="36"/>
        <v>Карачаево-Черкесская Республика</v>
      </c>
      <c r="B129" s="61">
        <f t="shared" si="37"/>
        <v>3.0994305728359688E-2</v>
      </c>
      <c r="C129" s="61">
        <f t="shared" si="38"/>
        <v>5.3547625172612273E-2</v>
      </c>
      <c r="D129" s="61">
        <f t="shared" si="39"/>
        <v>1.3177332463182443E-5</v>
      </c>
      <c r="E129" s="61">
        <f t="shared" si="40"/>
        <v>0.15253968253968267</v>
      </c>
      <c r="F129" s="61">
        <f t="shared" si="41"/>
        <v>17.1811111111111</v>
      </c>
      <c r="G129" s="61">
        <f t="shared" si="42"/>
        <v>17.181111111111107</v>
      </c>
      <c r="H129" s="61">
        <f t="shared" si="43"/>
        <v>2.0799125024144748E-3</v>
      </c>
      <c r="I129" s="61">
        <f t="shared" si="44"/>
        <v>0.11726726088964175</v>
      </c>
      <c r="J129" s="61">
        <f t="shared" si="45"/>
        <v>9.1532407463168139E-3</v>
      </c>
      <c r="K129" s="61">
        <f t="shared" si="46"/>
        <v>0.20548222872630675</v>
      </c>
      <c r="L129" s="61">
        <f t="shared" si="47"/>
        <v>0.15940533242990623</v>
      </c>
      <c r="M129" s="61">
        <f t="shared" si="48"/>
        <v>0.11149591507785366</v>
      </c>
      <c r="N129" s="61">
        <f t="shared" si="49"/>
        <v>5.7981883491631664E-2</v>
      </c>
      <c r="O129" s="61">
        <f t="shared" si="50"/>
        <v>4.2713060749101214E-3</v>
      </c>
      <c r="P129" s="61">
        <f t="shared" si="51"/>
        <v>2.654973995319004E-2</v>
      </c>
      <c r="Q129" s="61">
        <f t="shared" si="52"/>
        <v>5.8397453155910342E-2</v>
      </c>
      <c r="R129" s="61">
        <f t="shared" si="53"/>
        <v>1.0475662592259892E-2</v>
      </c>
      <c r="S129" s="61">
        <f t="shared" si="54"/>
        <v>2.8334700072521935E-3</v>
      </c>
      <c r="T129" s="61">
        <f t="shared" si="55"/>
        <v>1.8514414353833792E-2</v>
      </c>
      <c r="U129" s="61">
        <f t="shared" si="56"/>
        <v>2.1597908080596188E-2</v>
      </c>
      <c r="V129" s="61">
        <f t="shared" si="57"/>
        <v>1.5769811816372138E-2</v>
      </c>
      <c r="W129" s="61">
        <f t="shared" si="58"/>
        <v>2.7355717337370456E-2</v>
      </c>
      <c r="X129" s="61">
        <f t="shared" si="59"/>
        <v>7.0440024078353199E-3</v>
      </c>
      <c r="Y129" s="61">
        <f t="shared" si="60"/>
        <v>4.7911205837932467E-3</v>
      </c>
      <c r="Z129" s="61">
        <f t="shared" si="61"/>
        <v>9.3290519552677935E-5</v>
      </c>
      <c r="AA129" s="61">
        <f t="shared" si="62"/>
        <v>0</v>
      </c>
      <c r="AB129" s="61">
        <f t="shared" si="63"/>
        <v>0.36356060585314687</v>
      </c>
      <c r="AC129" s="61">
        <f t="shared" si="64"/>
        <v>0.39700482103089796</v>
      </c>
      <c r="AD129" s="61">
        <f t="shared" si="65"/>
        <v>0.19938482602837318</v>
      </c>
      <c r="AE129" s="61">
        <f t="shared" si="66"/>
        <v>0.15262832475002097</v>
      </c>
      <c r="AF129" s="61">
        <f t="shared" si="67"/>
        <v>9.7353054093868768E-2</v>
      </c>
      <c r="AG129" s="61">
        <f t="shared" si="68"/>
        <v>0.35255096605912106</v>
      </c>
      <c r="AH129" s="61">
        <f t="shared" si="69"/>
        <v>2.7253618146680883E-2</v>
      </c>
      <c r="AI129" s="61">
        <f t="shared" si="70"/>
        <v>0.15532094118929179</v>
      </c>
      <c r="AJ129" s="61">
        <f t="shared" si="71"/>
        <v>37.204933840893666</v>
      </c>
    </row>
    <row r="130" spans="1:36" x14ac:dyDescent="0.25">
      <c r="A130" s="61" t="str">
        <f t="shared" si="36"/>
        <v>Республика Северная Осетия-Алания</v>
      </c>
      <c r="B130" s="61">
        <f t="shared" si="37"/>
        <v>4.1917298853046112E-2</v>
      </c>
      <c r="C130" s="61">
        <f t="shared" si="38"/>
        <v>3.4369763023954794E-2</v>
      </c>
      <c r="D130" s="61">
        <f t="shared" si="39"/>
        <v>1.3177332463182443E-5</v>
      </c>
      <c r="E130" s="61">
        <f t="shared" si="40"/>
        <v>4.0634920634920704E-2</v>
      </c>
      <c r="F130" s="61">
        <f t="shared" si="41"/>
        <v>2.0992063492063493</v>
      </c>
      <c r="G130" s="61">
        <f t="shared" si="42"/>
        <v>2.0992063492063493</v>
      </c>
      <c r="H130" s="61">
        <f t="shared" si="43"/>
        <v>5.6127451479309476E-2</v>
      </c>
      <c r="I130" s="61">
        <f t="shared" si="44"/>
        <v>4.1242552572441853E-2</v>
      </c>
      <c r="J130" s="61">
        <f t="shared" si="45"/>
        <v>3.3093081809132147E-2</v>
      </c>
      <c r="K130" s="61">
        <f t="shared" si="46"/>
        <v>0.13322717538747378</v>
      </c>
      <c r="L130" s="61">
        <f t="shared" si="47"/>
        <v>3.2685011445833009E-2</v>
      </c>
      <c r="M130" s="61">
        <f t="shared" si="48"/>
        <v>4.0100357285682453E-2</v>
      </c>
      <c r="N130" s="61">
        <f t="shared" si="49"/>
        <v>5.7981883491631664E-2</v>
      </c>
      <c r="O130" s="61">
        <f t="shared" si="50"/>
        <v>5.5788845117558817E-3</v>
      </c>
      <c r="P130" s="61">
        <f t="shared" si="51"/>
        <v>4.4149804001181785E-2</v>
      </c>
      <c r="Q130" s="61">
        <f t="shared" si="52"/>
        <v>5.5128559224586343E-2</v>
      </c>
      <c r="R130" s="61">
        <f t="shared" si="53"/>
        <v>5.8830333258789023E-2</v>
      </c>
      <c r="S130" s="61">
        <f t="shared" si="54"/>
        <v>7.0999942372416872E-6</v>
      </c>
      <c r="T130" s="61">
        <f t="shared" si="55"/>
        <v>1.3716198611263674E-3</v>
      </c>
      <c r="U130" s="61">
        <f t="shared" si="56"/>
        <v>1.3973290939398549E-3</v>
      </c>
      <c r="V130" s="61">
        <f t="shared" si="57"/>
        <v>4.034515704764742E-3</v>
      </c>
      <c r="W130" s="61">
        <f t="shared" si="58"/>
        <v>4.001925757080213E-2</v>
      </c>
      <c r="X130" s="61">
        <f t="shared" si="59"/>
        <v>6.2311500391526876E-3</v>
      </c>
      <c r="Y130" s="61">
        <f t="shared" si="60"/>
        <v>5.2850867048538554E-3</v>
      </c>
      <c r="Z130" s="61">
        <f t="shared" si="61"/>
        <v>6.1536125224484605E-3</v>
      </c>
      <c r="AA130" s="61">
        <f t="shared" si="62"/>
        <v>0</v>
      </c>
      <c r="AB130" s="61">
        <f t="shared" si="63"/>
        <v>0.3274716541688274</v>
      </c>
      <c r="AC130" s="61">
        <f t="shared" si="64"/>
        <v>0.30374630088955223</v>
      </c>
      <c r="AD130" s="61">
        <f t="shared" si="65"/>
        <v>0.2027706457769724</v>
      </c>
      <c r="AE130" s="61">
        <f t="shared" si="66"/>
        <v>1.2207287243631113E-2</v>
      </c>
      <c r="AF130" s="61">
        <f t="shared" si="67"/>
        <v>7.3630580963523123E-2</v>
      </c>
      <c r="AG130" s="61">
        <f t="shared" si="68"/>
        <v>5.4826357298720999E-2</v>
      </c>
      <c r="AH130" s="61">
        <f t="shared" si="69"/>
        <v>5.1352050073989941E-3</v>
      </c>
      <c r="AI130" s="61">
        <f t="shared" si="70"/>
        <v>0.13521552200433384</v>
      </c>
      <c r="AJ130" s="61">
        <f t="shared" si="71"/>
        <v>6.0529961775691845</v>
      </c>
    </row>
    <row r="131" spans="1:36" x14ac:dyDescent="0.25">
      <c r="A131" s="61" t="str">
        <f t="shared" si="36"/>
        <v>Чеченская Республика</v>
      </c>
      <c r="B131" s="61">
        <f t="shared" si="37"/>
        <v>2.9372682079365022E-2</v>
      </c>
      <c r="C131" s="61">
        <f t="shared" si="38"/>
        <v>9.4096484476474465E-3</v>
      </c>
      <c r="D131" s="61">
        <f t="shared" si="39"/>
        <v>1.5930346110772529E-3</v>
      </c>
      <c r="E131" s="61">
        <f t="shared" si="40"/>
        <v>3.2914285714285714</v>
      </c>
      <c r="F131" s="61">
        <f t="shared" si="41"/>
        <v>26.42285714285714</v>
      </c>
      <c r="G131" s="61">
        <f t="shared" si="42"/>
        <v>26.422857142857147</v>
      </c>
      <c r="H131" s="61">
        <f t="shared" si="43"/>
        <v>3.8155037249599909E-3</v>
      </c>
      <c r="I131" s="61">
        <f t="shared" si="44"/>
        <v>8.6061341221572316E-2</v>
      </c>
      <c r="J131" s="61">
        <f t="shared" si="45"/>
        <v>2.2240068281162626E-2</v>
      </c>
      <c r="K131" s="61">
        <f t="shared" si="46"/>
        <v>0.11572343681905407</v>
      </c>
      <c r="L131" s="61">
        <f t="shared" si="47"/>
        <v>0.13280700516774235</v>
      </c>
      <c r="M131" s="61">
        <f t="shared" si="48"/>
        <v>0.11149591507785366</v>
      </c>
      <c r="N131" s="61">
        <f t="shared" si="49"/>
        <v>4.7339365989443563E-2</v>
      </c>
      <c r="O131" s="61">
        <f t="shared" si="50"/>
        <v>1.3186635930637885E-2</v>
      </c>
      <c r="P131" s="61">
        <f t="shared" si="51"/>
        <v>4.6471772797774848E-2</v>
      </c>
      <c r="Q131" s="61">
        <f t="shared" si="52"/>
        <v>9.1292622448225433E-2</v>
      </c>
      <c r="R131" s="61">
        <f t="shared" si="53"/>
        <v>2.0313261183487939E-2</v>
      </c>
      <c r="S131" s="61">
        <f t="shared" si="54"/>
        <v>3.1098388567551776E-4</v>
      </c>
      <c r="T131" s="61">
        <f t="shared" si="55"/>
        <v>5.6514129351098441E-4</v>
      </c>
      <c r="U131" s="61">
        <f t="shared" si="56"/>
        <v>0.16751479130171532</v>
      </c>
      <c r="V131" s="61">
        <f t="shared" si="57"/>
        <v>4.2296257183891918E-3</v>
      </c>
      <c r="W131" s="61">
        <f t="shared" si="58"/>
        <v>2.7226960127335166E-3</v>
      </c>
      <c r="X131" s="61">
        <f t="shared" si="59"/>
        <v>4.3369907607807281E-3</v>
      </c>
      <c r="Y131" s="61">
        <f t="shared" si="60"/>
        <v>3.7592623797040054E-3</v>
      </c>
      <c r="Z131" s="61">
        <f t="shared" si="61"/>
        <v>1.5545373266060937E-3</v>
      </c>
      <c r="AA131" s="61">
        <f t="shared" si="62"/>
        <v>0.17584974318390373</v>
      </c>
      <c r="AB131" s="61">
        <f t="shared" si="63"/>
        <v>1.2432857311479844</v>
      </c>
      <c r="AC131" s="61">
        <f t="shared" si="64"/>
        <v>0.52557828639507098</v>
      </c>
      <c r="AD131" s="61">
        <f t="shared" si="65"/>
        <v>0.27740030270160687</v>
      </c>
      <c r="AE131" s="61">
        <f t="shared" si="66"/>
        <v>5.6804452953761644E-2</v>
      </c>
      <c r="AF131" s="61">
        <f t="shared" si="67"/>
        <v>2.0179723819148614E-2</v>
      </c>
      <c r="AG131" s="61">
        <f t="shared" si="68"/>
        <v>0.13730210851031463</v>
      </c>
      <c r="AH131" s="61">
        <f t="shared" si="69"/>
        <v>4.5267562783637881E-2</v>
      </c>
      <c r="AI131" s="61">
        <f t="shared" si="70"/>
        <v>0.33066380844050425</v>
      </c>
      <c r="AJ131" s="61">
        <f t="shared" si="71"/>
        <v>59.865590899537906</v>
      </c>
    </row>
    <row r="132" spans="1:36" x14ac:dyDescent="0.25">
      <c r="A132" s="61" t="str">
        <f t="shared" si="36"/>
        <v>Ставропольский край</v>
      </c>
      <c r="B132" s="61">
        <f t="shared" si="37"/>
        <v>5.9246429660829705E-3</v>
      </c>
      <c r="C132" s="61">
        <f t="shared" si="38"/>
        <v>1.0454733962163333E-4</v>
      </c>
      <c r="D132" s="61">
        <f t="shared" si="39"/>
        <v>2.0174603788337592E-5</v>
      </c>
      <c r="E132" s="61">
        <f t="shared" si="40"/>
        <v>2.5396825396825215E-3</v>
      </c>
      <c r="F132" s="61">
        <f t="shared" si="41"/>
        <v>4.7506349206349192</v>
      </c>
      <c r="G132" s="61">
        <f t="shared" si="42"/>
        <v>4.7506349206349228</v>
      </c>
      <c r="H132" s="61">
        <f t="shared" si="43"/>
        <v>9.7561849529206421E-2</v>
      </c>
      <c r="I132" s="61">
        <f t="shared" si="44"/>
        <v>6.1271663681252931E-3</v>
      </c>
      <c r="J132" s="61">
        <f t="shared" si="45"/>
        <v>4.7855900500956153E-3</v>
      </c>
      <c r="K132" s="61">
        <f t="shared" si="46"/>
        <v>2.6261738185258482E-2</v>
      </c>
      <c r="L132" s="61">
        <f t="shared" si="47"/>
        <v>1.5793717970551759E-2</v>
      </c>
      <c r="M132" s="61">
        <f t="shared" si="48"/>
        <v>1.1908455866568126E-2</v>
      </c>
      <c r="N132" s="61">
        <f t="shared" si="49"/>
        <v>3.00076455517128E-3</v>
      </c>
      <c r="O132" s="61">
        <f t="shared" si="50"/>
        <v>7.7936868795286402E-3</v>
      </c>
      <c r="P132" s="61">
        <f t="shared" si="51"/>
        <v>3.8148858195010071E-2</v>
      </c>
      <c r="Q132" s="61">
        <f t="shared" si="52"/>
        <v>1.0364788993446694E-2</v>
      </c>
      <c r="R132" s="61">
        <f t="shared" si="53"/>
        <v>4.5015657520188559E-3</v>
      </c>
      <c r="S132" s="61">
        <f t="shared" si="54"/>
        <v>2.8940248370515907E-5</v>
      </c>
      <c r="T132" s="61">
        <f t="shared" si="55"/>
        <v>4.8126424119760555E-3</v>
      </c>
      <c r="U132" s="61">
        <f t="shared" si="56"/>
        <v>4.1349867234427035E-3</v>
      </c>
      <c r="V132" s="61">
        <f t="shared" si="57"/>
        <v>6.5997748435452802E-4</v>
      </c>
      <c r="W132" s="61">
        <f t="shared" si="58"/>
        <v>1.4697440727808715E-2</v>
      </c>
      <c r="X132" s="61">
        <f t="shared" si="59"/>
        <v>3.3558423215030871E-3</v>
      </c>
      <c r="Y132" s="61">
        <f t="shared" si="60"/>
        <v>1.2292923876663488E-3</v>
      </c>
      <c r="Z132" s="61">
        <f t="shared" si="61"/>
        <v>8.5829629731634174E-3</v>
      </c>
      <c r="AA132" s="61">
        <f t="shared" si="62"/>
        <v>0</v>
      </c>
      <c r="AB132" s="61">
        <f t="shared" si="63"/>
        <v>0.13256907926238934</v>
      </c>
      <c r="AC132" s="61">
        <f t="shared" si="64"/>
        <v>0.11144347128962888</v>
      </c>
      <c r="AD132" s="61">
        <f t="shared" si="65"/>
        <v>4.378211400602257E-3</v>
      </c>
      <c r="AE132" s="61">
        <f t="shared" si="66"/>
        <v>0.13377715384969999</v>
      </c>
      <c r="AF132" s="61">
        <f t="shared" si="67"/>
        <v>5.0284739294282222E-3</v>
      </c>
      <c r="AG132" s="61">
        <f t="shared" si="68"/>
        <v>1.8619417978238829E-2</v>
      </c>
      <c r="AH132" s="61">
        <f t="shared" si="69"/>
        <v>1.8919404596038012E-4</v>
      </c>
      <c r="AI132" s="61">
        <f t="shared" si="70"/>
        <v>7.1832977356244693E-2</v>
      </c>
      <c r="AJ132" s="61">
        <f t="shared" si="71"/>
        <v>10.251447135454473</v>
      </c>
    </row>
    <row r="133" spans="1:36" x14ac:dyDescent="0.25">
      <c r="A133" s="61" t="str">
        <f t="shared" si="36"/>
        <v>Республика Башкортостан</v>
      </c>
      <c r="B133" s="61">
        <f t="shared" si="37"/>
        <v>1.1960318448858233E-4</v>
      </c>
      <c r="C133" s="61">
        <f t="shared" si="38"/>
        <v>5.7485026847960185E-3</v>
      </c>
      <c r="D133" s="61">
        <f t="shared" si="39"/>
        <v>4.5040844046789526E-7</v>
      </c>
      <c r="E133" s="61">
        <f t="shared" si="40"/>
        <v>2.2857142857142829E-2</v>
      </c>
      <c r="F133" s="61">
        <f t="shared" si="41"/>
        <v>3.0228571428571414</v>
      </c>
      <c r="G133" s="61">
        <f t="shared" si="42"/>
        <v>3.0228571428571445</v>
      </c>
      <c r="H133" s="61">
        <f t="shared" si="43"/>
        <v>1.1153341479775871E-2</v>
      </c>
      <c r="I133" s="61">
        <f t="shared" si="44"/>
        <v>4.3262182065704011E-3</v>
      </c>
      <c r="J133" s="61">
        <f t="shared" si="45"/>
        <v>6.4236956872316519E-3</v>
      </c>
      <c r="K133" s="61">
        <f t="shared" si="46"/>
        <v>4.8704530343678554E-2</v>
      </c>
      <c r="L133" s="61">
        <f t="shared" si="47"/>
        <v>1.8204856182892096E-2</v>
      </c>
      <c r="M133" s="61">
        <f t="shared" si="48"/>
        <v>5.9305870594847203E-3</v>
      </c>
      <c r="N133" s="61">
        <f t="shared" si="49"/>
        <v>9.712427952456626E-4</v>
      </c>
      <c r="O133" s="61">
        <f t="shared" si="50"/>
        <v>5.7436714962574992E-3</v>
      </c>
      <c r="P133" s="61">
        <f t="shared" si="51"/>
        <v>2.9675995746665153E-2</v>
      </c>
      <c r="Q133" s="61">
        <f t="shared" si="52"/>
        <v>8.5883067774365914E-4</v>
      </c>
      <c r="R133" s="61">
        <f t="shared" si="53"/>
        <v>4.0458601071227968E-3</v>
      </c>
      <c r="S133" s="61">
        <f t="shared" si="54"/>
        <v>5.5805865998020633E-3</v>
      </c>
      <c r="T133" s="61">
        <f t="shared" si="55"/>
        <v>8.9510243355173905E-5</v>
      </c>
      <c r="U133" s="61">
        <f t="shared" si="56"/>
        <v>5.7540347948960707E-3</v>
      </c>
      <c r="V133" s="61">
        <f t="shared" si="57"/>
        <v>1.541621851441235E-3</v>
      </c>
      <c r="W133" s="61">
        <f t="shared" si="58"/>
        <v>6.0392745252763553E-3</v>
      </c>
      <c r="X133" s="61">
        <f t="shared" si="59"/>
        <v>6.5266797464499319E-8</v>
      </c>
      <c r="Y133" s="61">
        <f t="shared" si="60"/>
        <v>5.6870654337013801E-5</v>
      </c>
      <c r="Z133" s="61">
        <f t="shared" si="61"/>
        <v>9.2310744992673383E-4</v>
      </c>
      <c r="AA133" s="61">
        <f t="shared" si="62"/>
        <v>6.9765317912626662E-2</v>
      </c>
      <c r="AB133" s="61">
        <f t="shared" si="63"/>
        <v>9.3307622108051269E-2</v>
      </c>
      <c r="AC133" s="61">
        <f t="shared" si="64"/>
        <v>2.0234979247630048E-4</v>
      </c>
      <c r="AD133" s="61">
        <f t="shared" si="65"/>
        <v>2.7701702110350879E-2</v>
      </c>
      <c r="AE133" s="61">
        <f t="shared" si="66"/>
        <v>2.2788798661370541E-2</v>
      </c>
      <c r="AF133" s="61">
        <f t="shared" si="67"/>
        <v>1.557273952954749E-2</v>
      </c>
      <c r="AG133" s="61">
        <f t="shared" si="68"/>
        <v>5.7125251264470833E-3</v>
      </c>
      <c r="AH133" s="61">
        <f t="shared" si="69"/>
        <v>9.0740348993426426E-4</v>
      </c>
      <c r="AI133" s="61">
        <f t="shared" si="70"/>
        <v>1.8752761802362048E-2</v>
      </c>
      <c r="AJ133" s="61">
        <f t="shared" si="71"/>
        <v>6.4851751065508187</v>
      </c>
    </row>
    <row r="134" spans="1:36" x14ac:dyDescent="0.25">
      <c r="A134" s="61" t="str">
        <f t="shared" si="36"/>
        <v>Республика Марий Эл</v>
      </c>
      <c r="B134" s="61">
        <f t="shared" si="37"/>
        <v>2.1976447608177119E-2</v>
      </c>
      <c r="C134" s="61">
        <f t="shared" si="38"/>
        <v>3.5501401957489194E-2</v>
      </c>
      <c r="D134" s="61">
        <f t="shared" si="39"/>
        <v>4.1800821248549018E-6</v>
      </c>
      <c r="E134" s="61">
        <f t="shared" si="40"/>
        <v>1.5873015873016323E-4</v>
      </c>
      <c r="F134" s="61">
        <f t="shared" si="41"/>
        <v>1.6192063492063473</v>
      </c>
      <c r="G134" s="61">
        <f t="shared" si="42"/>
        <v>1.6192063492063498</v>
      </c>
      <c r="H134" s="61">
        <f t="shared" si="43"/>
        <v>0</v>
      </c>
      <c r="I134" s="61">
        <f t="shared" si="44"/>
        <v>9.9163415074101438E-2</v>
      </c>
      <c r="J134" s="61">
        <f t="shared" si="45"/>
        <v>1.9980242666943152E-3</v>
      </c>
      <c r="K134" s="61">
        <f t="shared" si="46"/>
        <v>0.19986072027998364</v>
      </c>
      <c r="L134" s="61">
        <f t="shared" si="47"/>
        <v>4.7178524557039435E-2</v>
      </c>
      <c r="M134" s="61">
        <f t="shared" si="48"/>
        <v>2.9124695353238084E-2</v>
      </c>
      <c r="N134" s="61">
        <f t="shared" si="49"/>
        <v>2.7356454881411981E-4</v>
      </c>
      <c r="O134" s="61">
        <f t="shared" si="50"/>
        <v>4.2847870191976181E-2</v>
      </c>
      <c r="P134" s="61">
        <f t="shared" si="51"/>
        <v>5.9157669439381631E-2</v>
      </c>
      <c r="Q134" s="61">
        <f t="shared" si="52"/>
        <v>8.5097823204847191E-3</v>
      </c>
      <c r="R134" s="61">
        <f t="shared" si="53"/>
        <v>1.3511544261281051E-2</v>
      </c>
      <c r="S134" s="61">
        <f t="shared" si="54"/>
        <v>9.0722417753573825E-3</v>
      </c>
      <c r="T134" s="61">
        <f t="shared" si="55"/>
        <v>1.5054426817753434E-2</v>
      </c>
      <c r="U134" s="61">
        <f t="shared" si="56"/>
        <v>5.7056573901007686E-4</v>
      </c>
      <c r="V134" s="61">
        <f t="shared" si="57"/>
        <v>1.0577573662818874E-2</v>
      </c>
      <c r="W134" s="61">
        <f t="shared" si="58"/>
        <v>1.5103071909933647E-4</v>
      </c>
      <c r="X134" s="61">
        <f t="shared" si="59"/>
        <v>1.4730764253553156E-2</v>
      </c>
      <c r="Y134" s="61">
        <f t="shared" si="60"/>
        <v>1.3905505678550889E-2</v>
      </c>
      <c r="Z134" s="61">
        <f t="shared" si="61"/>
        <v>2.1569876023771984E-4</v>
      </c>
      <c r="AA134" s="61">
        <f t="shared" si="62"/>
        <v>0</v>
      </c>
      <c r="AB134" s="61">
        <f t="shared" si="63"/>
        <v>7.0000321995085227E-2</v>
      </c>
      <c r="AC134" s="61">
        <f t="shared" si="64"/>
        <v>0.16329900636510333</v>
      </c>
      <c r="AD134" s="61">
        <f t="shared" si="65"/>
        <v>5.2276449742639119E-2</v>
      </c>
      <c r="AE134" s="61">
        <f t="shared" si="66"/>
        <v>1.8668222580996128E-3</v>
      </c>
      <c r="AF134" s="61">
        <f t="shared" si="67"/>
        <v>2.0050603021253825E-2</v>
      </c>
      <c r="AG134" s="61">
        <f t="shared" si="68"/>
        <v>2.9993767687636778E-2</v>
      </c>
      <c r="AH134" s="61">
        <f t="shared" si="69"/>
        <v>9.7155178979186751E-3</v>
      </c>
      <c r="AI134" s="61">
        <f t="shared" si="70"/>
        <v>8.4445942086146128E-2</v>
      </c>
      <c r="AJ134" s="61">
        <f t="shared" si="71"/>
        <v>4.2936055069724777</v>
      </c>
    </row>
    <row r="135" spans="1:36" x14ac:dyDescent="0.25">
      <c r="A135" s="61" t="str">
        <f t="shared" si="36"/>
        <v>Республика Мордовия</v>
      </c>
      <c r="B135" s="61">
        <f t="shared" si="37"/>
        <v>2.0050855139120295E-2</v>
      </c>
      <c r="C135" s="61">
        <f t="shared" si="38"/>
        <v>2.8497582716434617E-2</v>
      </c>
      <c r="D135" s="61">
        <f t="shared" si="39"/>
        <v>2.7762067096715577E-4</v>
      </c>
      <c r="E135" s="61">
        <f t="shared" si="40"/>
        <v>0.10730158730158743</v>
      </c>
      <c r="F135" s="61">
        <f t="shared" si="41"/>
        <v>2.9792063492063474</v>
      </c>
      <c r="G135" s="61">
        <f t="shared" si="42"/>
        <v>2.9792063492063505</v>
      </c>
      <c r="H135" s="61">
        <f t="shared" si="43"/>
        <v>4.9454216416395186E-3</v>
      </c>
      <c r="I135" s="61">
        <f t="shared" si="44"/>
        <v>5.5574343527075735E-2</v>
      </c>
      <c r="J135" s="61">
        <f t="shared" si="45"/>
        <v>5.6753494761969678E-3</v>
      </c>
      <c r="K135" s="61">
        <f t="shared" si="46"/>
        <v>0.10196955433113308</v>
      </c>
      <c r="L135" s="61">
        <f t="shared" si="47"/>
        <v>6.0407342459334976E-2</v>
      </c>
      <c r="M135" s="61">
        <f t="shared" si="48"/>
        <v>5.1506677384756686E-2</v>
      </c>
      <c r="N135" s="61">
        <f t="shared" si="49"/>
        <v>1.7935103928413187E-2</v>
      </c>
      <c r="O135" s="61">
        <f t="shared" si="50"/>
        <v>9.19814667216588E-4</v>
      </c>
      <c r="P135" s="61">
        <f t="shared" si="51"/>
        <v>4.4291163478995914E-2</v>
      </c>
      <c r="Q135" s="61">
        <f t="shared" si="52"/>
        <v>1.0165961505479519E-2</v>
      </c>
      <c r="R135" s="61">
        <f t="shared" si="53"/>
        <v>1.3409035678555058E-7</v>
      </c>
      <c r="S135" s="61">
        <f t="shared" si="54"/>
        <v>6.6260928161088212E-3</v>
      </c>
      <c r="T135" s="61">
        <f t="shared" si="55"/>
        <v>9.8006128275097311E-3</v>
      </c>
      <c r="U135" s="61">
        <f t="shared" si="56"/>
        <v>1.5722562394230553E-2</v>
      </c>
      <c r="V135" s="61">
        <f t="shared" si="57"/>
        <v>1.1853629343617608E-3</v>
      </c>
      <c r="W135" s="61">
        <f t="shared" si="58"/>
        <v>1.0226223626376974E-2</v>
      </c>
      <c r="X135" s="61">
        <f t="shared" si="59"/>
        <v>5.408049789792568E-3</v>
      </c>
      <c r="Y135" s="61">
        <f t="shared" si="60"/>
        <v>8.0204628113199044E-3</v>
      </c>
      <c r="Z135" s="61">
        <f t="shared" si="61"/>
        <v>2.8084348159463828E-3</v>
      </c>
      <c r="AA135" s="61">
        <f t="shared" si="62"/>
        <v>0</v>
      </c>
      <c r="AB135" s="61">
        <f t="shared" si="63"/>
        <v>0.12695948448216787</v>
      </c>
      <c r="AC135" s="61">
        <f t="shared" si="64"/>
        <v>0.27439209003520865</v>
      </c>
      <c r="AD135" s="61">
        <f t="shared" si="65"/>
        <v>8.7199417017722589E-2</v>
      </c>
      <c r="AE135" s="61">
        <f t="shared" si="66"/>
        <v>8.7856656854037457E-3</v>
      </c>
      <c r="AF135" s="61">
        <f t="shared" si="67"/>
        <v>5.2180830540493025E-3</v>
      </c>
      <c r="AG135" s="61">
        <f t="shared" si="68"/>
        <v>2.6308548652709727E-3</v>
      </c>
      <c r="AH135" s="61">
        <f t="shared" si="69"/>
        <v>6.6439737557096815E-4</v>
      </c>
      <c r="AI135" s="61">
        <f t="shared" si="70"/>
        <v>9.8814584041770251E-2</v>
      </c>
      <c r="AJ135" s="61">
        <f t="shared" si="71"/>
        <v>7.132393589304221</v>
      </c>
    </row>
    <row r="136" spans="1:36" x14ac:dyDescent="0.25">
      <c r="A136" s="61" t="str">
        <f t="shared" si="36"/>
        <v>Республика Татарстан</v>
      </c>
      <c r="B136" s="61">
        <f t="shared" si="37"/>
        <v>5.6411257951629627E-3</v>
      </c>
      <c r="C136" s="61">
        <f t="shared" si="38"/>
        <v>4.4227030450817344E-3</v>
      </c>
      <c r="D136" s="61">
        <f t="shared" si="39"/>
        <v>1.4329414734644913E-5</v>
      </c>
      <c r="E136" s="61">
        <f t="shared" si="40"/>
        <v>6.3492063492063037E-4</v>
      </c>
      <c r="F136" s="61">
        <f t="shared" si="41"/>
        <v>1.0158730158730447E-2</v>
      </c>
      <c r="G136" s="61">
        <f t="shared" si="42"/>
        <v>1.0158730158730086E-2</v>
      </c>
      <c r="H136" s="61">
        <f t="shared" si="43"/>
        <v>7.1466762769934232E-3</v>
      </c>
      <c r="I136" s="61">
        <f t="shared" si="44"/>
        <v>1.413588545522491E-5</v>
      </c>
      <c r="J136" s="61">
        <f t="shared" si="45"/>
        <v>1.4494132324826393E-2</v>
      </c>
      <c r="K136" s="61">
        <f t="shared" si="46"/>
        <v>0.11425354296438375</v>
      </c>
      <c r="L136" s="61">
        <f t="shared" si="47"/>
        <v>3.0110556210467987E-2</v>
      </c>
      <c r="M136" s="61">
        <f t="shared" si="48"/>
        <v>4.8594417493639332E-2</v>
      </c>
      <c r="N136" s="61">
        <f t="shared" si="49"/>
        <v>1.0051607586598878E-2</v>
      </c>
      <c r="O136" s="61">
        <f t="shared" si="50"/>
        <v>3.4131594276935656E-2</v>
      </c>
      <c r="P136" s="61">
        <f t="shared" si="51"/>
        <v>1.5161175969624456E-4</v>
      </c>
      <c r="Q136" s="61">
        <f t="shared" si="52"/>
        <v>3.4021963176977864E-5</v>
      </c>
      <c r="R136" s="61">
        <f t="shared" si="53"/>
        <v>7.9022886044925964E-5</v>
      </c>
      <c r="S136" s="61">
        <f t="shared" si="54"/>
        <v>1.2418230084397758E-2</v>
      </c>
      <c r="T136" s="61">
        <f t="shared" si="55"/>
        <v>1.4682033066723611E-3</v>
      </c>
      <c r="U136" s="61">
        <f t="shared" si="56"/>
        <v>7.9106426417832252E-4</v>
      </c>
      <c r="V136" s="61">
        <f t="shared" si="57"/>
        <v>4.5117772161884003E-3</v>
      </c>
      <c r="W136" s="61">
        <f t="shared" si="58"/>
        <v>2.2879091351409614E-5</v>
      </c>
      <c r="X136" s="61">
        <f t="shared" si="59"/>
        <v>3.7367452643100767E-4</v>
      </c>
      <c r="Y136" s="61">
        <f t="shared" si="60"/>
        <v>1.0880475070515149E-3</v>
      </c>
      <c r="Z136" s="61">
        <f t="shared" si="61"/>
        <v>1.0279241905539874E-2</v>
      </c>
      <c r="AA136" s="61">
        <f t="shared" si="62"/>
        <v>0</v>
      </c>
      <c r="AB136" s="61">
        <f t="shared" si="63"/>
        <v>1.3128309833198716E-3</v>
      </c>
      <c r="AC136" s="61">
        <f t="shared" si="64"/>
        <v>1.1741004496434388E-2</v>
      </c>
      <c r="AD136" s="61">
        <f t="shared" si="65"/>
        <v>4.6956484447484466E-2</v>
      </c>
      <c r="AE136" s="61">
        <f t="shared" si="66"/>
        <v>2.6864194797135447E-3</v>
      </c>
      <c r="AF136" s="61">
        <f t="shared" si="67"/>
        <v>5.8620367652342686E-2</v>
      </c>
      <c r="AG136" s="61">
        <f t="shared" si="68"/>
        <v>2.4867040705485982E-2</v>
      </c>
      <c r="AH136" s="61">
        <f t="shared" si="69"/>
        <v>4.619673518759583E-2</v>
      </c>
      <c r="AI136" s="61">
        <f t="shared" si="70"/>
        <v>6.3595791759451278E-2</v>
      </c>
      <c r="AJ136" s="61">
        <f t="shared" si="71"/>
        <v>0.57702165144921791</v>
      </c>
    </row>
    <row r="137" spans="1:36" x14ac:dyDescent="0.25">
      <c r="A137" s="61" t="str">
        <f t="shared" si="36"/>
        <v>Удмуртская Республика</v>
      </c>
      <c r="B137" s="61">
        <f t="shared" si="37"/>
        <v>1.2161678837842698E-2</v>
      </c>
      <c r="C137" s="61">
        <f t="shared" si="38"/>
        <v>7.2227149661889889E-3</v>
      </c>
      <c r="D137" s="61">
        <f t="shared" si="39"/>
        <v>1.788129748879181E-6</v>
      </c>
      <c r="E137" s="61">
        <f t="shared" si="40"/>
        <v>2.5396825396825215E-3</v>
      </c>
      <c r="F137" s="61">
        <f t="shared" si="41"/>
        <v>1.5873015873015872</v>
      </c>
      <c r="G137" s="61">
        <f t="shared" si="42"/>
        <v>1.5873015873015872</v>
      </c>
      <c r="H137" s="61">
        <f t="shared" si="43"/>
        <v>2.0799125024144748E-3</v>
      </c>
      <c r="I137" s="61">
        <f t="shared" si="44"/>
        <v>8.4113941420376429E-3</v>
      </c>
      <c r="J137" s="61">
        <f t="shared" si="45"/>
        <v>3.5285375222448953E-3</v>
      </c>
      <c r="K137" s="61">
        <f t="shared" si="46"/>
        <v>4.1107913344243956E-2</v>
      </c>
      <c r="L137" s="61">
        <f t="shared" si="47"/>
        <v>3.6735696190711244E-2</v>
      </c>
      <c r="M137" s="61">
        <f t="shared" si="48"/>
        <v>7.1967441501661449E-3</v>
      </c>
      <c r="N137" s="61">
        <f t="shared" si="49"/>
        <v>3.0140664304805138E-3</v>
      </c>
      <c r="O137" s="61">
        <f t="shared" si="50"/>
        <v>9.6982483745237259E-3</v>
      </c>
      <c r="P137" s="61">
        <f t="shared" si="51"/>
        <v>2.5808761141047475E-3</v>
      </c>
      <c r="Q137" s="61">
        <f t="shared" si="52"/>
        <v>1.3563814131037235E-2</v>
      </c>
      <c r="R137" s="61">
        <f t="shared" si="53"/>
        <v>1.2346741307335974E-2</v>
      </c>
      <c r="S137" s="61">
        <f t="shared" si="54"/>
        <v>1.5756076387614772E-3</v>
      </c>
      <c r="T137" s="61">
        <f t="shared" si="55"/>
        <v>4.7218095936987061E-3</v>
      </c>
      <c r="U137" s="61">
        <f t="shared" si="56"/>
        <v>4.6180043801798945E-4</v>
      </c>
      <c r="V137" s="61">
        <f t="shared" si="57"/>
        <v>2.7483470112185481E-4</v>
      </c>
      <c r="W137" s="61">
        <f t="shared" si="58"/>
        <v>1.3290138981978869E-3</v>
      </c>
      <c r="X137" s="61">
        <f t="shared" si="59"/>
        <v>7.012023979544986E-3</v>
      </c>
      <c r="Y137" s="61">
        <f t="shared" si="60"/>
        <v>4.2894519773926449E-4</v>
      </c>
      <c r="Z137" s="61">
        <f t="shared" si="61"/>
        <v>8.2471161041286359E-4</v>
      </c>
      <c r="AA137" s="61">
        <f t="shared" si="62"/>
        <v>0</v>
      </c>
      <c r="AB137" s="61">
        <f t="shared" si="63"/>
        <v>1.1287140796444193E-2</v>
      </c>
      <c r="AC137" s="61">
        <f t="shared" si="64"/>
        <v>0.1124985208245229</v>
      </c>
      <c r="AD137" s="61">
        <f t="shared" si="65"/>
        <v>6.6634473052471735E-2</v>
      </c>
      <c r="AE137" s="61">
        <f t="shared" si="66"/>
        <v>4.5622631909270316E-3</v>
      </c>
      <c r="AF137" s="61">
        <f t="shared" si="67"/>
        <v>1.3624386429471878E-3</v>
      </c>
      <c r="AG137" s="61">
        <f t="shared" si="68"/>
        <v>6.3583596836388123E-4</v>
      </c>
      <c r="AH137" s="61">
        <f t="shared" si="69"/>
        <v>4.0331833422791964E-3</v>
      </c>
      <c r="AI137" s="61">
        <f t="shared" si="70"/>
        <v>5.9024736743317667E-3</v>
      </c>
      <c r="AJ137" s="61">
        <f t="shared" si="71"/>
        <v>3.5603380598357215</v>
      </c>
    </row>
    <row r="138" spans="1:36" x14ac:dyDescent="0.25">
      <c r="A138" s="61" t="str">
        <f t="shared" si="36"/>
        <v>Чувашская Республика</v>
      </c>
      <c r="B138" s="61">
        <f t="shared" si="37"/>
        <v>2.642358702397354E-2</v>
      </c>
      <c r="C138" s="61">
        <f t="shared" si="38"/>
        <v>1.2910182595080394E-2</v>
      </c>
      <c r="D138" s="61">
        <f t="shared" si="39"/>
        <v>1.4329414734644913E-5</v>
      </c>
      <c r="E138" s="61">
        <f t="shared" si="40"/>
        <v>1.5873015873016323E-4</v>
      </c>
      <c r="F138" s="61">
        <f t="shared" si="41"/>
        <v>3.2458730158730145</v>
      </c>
      <c r="G138" s="61">
        <f t="shared" si="42"/>
        <v>3.2458730158730176</v>
      </c>
      <c r="H138" s="61">
        <f t="shared" si="43"/>
        <v>1.7813895280256779E-2</v>
      </c>
      <c r="I138" s="61">
        <f t="shared" si="44"/>
        <v>2.4229674567489454E-2</v>
      </c>
      <c r="J138" s="61">
        <f t="shared" si="45"/>
        <v>1.3625396774654167E-2</v>
      </c>
      <c r="K138" s="61">
        <f t="shared" si="46"/>
        <v>4.6462601303612905E-2</v>
      </c>
      <c r="L138" s="61">
        <f t="shared" si="47"/>
        <v>2.3929006952228105E-2</v>
      </c>
      <c r="M138" s="61">
        <f t="shared" si="48"/>
        <v>2.9124695353238084E-2</v>
      </c>
      <c r="N138" s="61">
        <f t="shared" si="49"/>
        <v>1.9646043499170714E-3</v>
      </c>
      <c r="O138" s="61">
        <f t="shared" si="50"/>
        <v>1.6148541057303411E-3</v>
      </c>
      <c r="P138" s="61">
        <f t="shared" si="51"/>
        <v>4.4579852196692499E-2</v>
      </c>
      <c r="Q138" s="61">
        <f t="shared" si="52"/>
        <v>1.8222395196191205E-2</v>
      </c>
      <c r="R138" s="61">
        <f t="shared" si="53"/>
        <v>4.1763697986022354E-4</v>
      </c>
      <c r="S138" s="61">
        <f t="shared" si="54"/>
        <v>2.0301908474129299E-5</v>
      </c>
      <c r="T138" s="61">
        <f t="shared" si="55"/>
        <v>9.6194226887431119E-3</v>
      </c>
      <c r="U138" s="61">
        <f t="shared" si="56"/>
        <v>1.5132664224127648E-3</v>
      </c>
      <c r="V138" s="61">
        <f t="shared" si="57"/>
        <v>5.0760581270722291E-3</v>
      </c>
      <c r="W138" s="61">
        <f t="shared" si="58"/>
        <v>1.0131233759875026E-2</v>
      </c>
      <c r="X138" s="61">
        <f t="shared" si="59"/>
        <v>8.6791060732616526E-3</v>
      </c>
      <c r="Y138" s="61">
        <f t="shared" si="60"/>
        <v>6.1442680330598444E-3</v>
      </c>
      <c r="Z138" s="61">
        <f t="shared" si="61"/>
        <v>1.7219041815451121E-3</v>
      </c>
      <c r="AA138" s="61">
        <f t="shared" si="62"/>
        <v>0.68392009781889496</v>
      </c>
      <c r="AB138" s="61">
        <f t="shared" si="63"/>
        <v>0.12247364787191946</v>
      </c>
      <c r="AC138" s="61">
        <f t="shared" si="64"/>
        <v>0.30781628595205829</v>
      </c>
      <c r="AD138" s="61">
        <f t="shared" si="65"/>
        <v>5.2577584394131759E-2</v>
      </c>
      <c r="AE138" s="61">
        <f t="shared" si="66"/>
        <v>3.6648835728081961E-4</v>
      </c>
      <c r="AF138" s="61">
        <f t="shared" si="67"/>
        <v>1.6400069787722692E-3</v>
      </c>
      <c r="AG138" s="61">
        <f t="shared" si="68"/>
        <v>9.5831513985230495E-3</v>
      </c>
      <c r="AH138" s="61">
        <f t="shared" si="69"/>
        <v>2.7996321887990799E-3</v>
      </c>
      <c r="AI138" s="61">
        <f t="shared" si="70"/>
        <v>7.6139623151636956E-2</v>
      </c>
      <c r="AJ138" s="61">
        <f t="shared" si="71"/>
        <v>8.0534595533048812</v>
      </c>
    </row>
    <row r="139" spans="1:36" x14ac:dyDescent="0.25">
      <c r="A139" s="61" t="str">
        <f t="shared" si="36"/>
        <v>Кировская область</v>
      </c>
      <c r="B139" s="61">
        <f t="shared" si="37"/>
        <v>7.1597596269719756E-4</v>
      </c>
      <c r="C139" s="61">
        <f t="shared" si="38"/>
        <v>1.1453755503076679E-2</v>
      </c>
      <c r="D139" s="61">
        <f t="shared" si="39"/>
        <v>6.579769191726973E-5</v>
      </c>
      <c r="E139" s="61">
        <f t="shared" si="40"/>
        <v>0.25396825396825395</v>
      </c>
      <c r="F139" s="61">
        <f t="shared" si="41"/>
        <v>1.4285714285715368E-3</v>
      </c>
      <c r="G139" s="61">
        <f t="shared" si="42"/>
        <v>1.4285714285714012E-3</v>
      </c>
      <c r="H139" s="61">
        <f t="shared" si="43"/>
        <v>4.4867903719329401E-5</v>
      </c>
      <c r="I139" s="61">
        <f t="shared" si="44"/>
        <v>1.7159943886303441E-2</v>
      </c>
      <c r="J139" s="61">
        <f t="shared" si="45"/>
        <v>1.2848398252864648E-4</v>
      </c>
      <c r="K139" s="61">
        <f t="shared" si="46"/>
        <v>7.7881158464682618E-2</v>
      </c>
      <c r="L139" s="61">
        <f t="shared" si="47"/>
        <v>4.5327739469899611E-2</v>
      </c>
      <c r="M139" s="61">
        <f t="shared" si="48"/>
        <v>1.6658382433858691E-2</v>
      </c>
      <c r="N139" s="61">
        <f t="shared" si="49"/>
        <v>1.6409464688321449E-3</v>
      </c>
      <c r="O139" s="61">
        <f t="shared" si="50"/>
        <v>1.2096309726890324E-3</v>
      </c>
      <c r="P139" s="61">
        <f t="shared" si="51"/>
        <v>4.9957753149338049E-2</v>
      </c>
      <c r="Q139" s="61">
        <f t="shared" si="52"/>
        <v>1.0813414014846239E-2</v>
      </c>
      <c r="R139" s="61">
        <f t="shared" si="53"/>
        <v>1.9862764745650435E-2</v>
      </c>
      <c r="S139" s="61">
        <f t="shared" si="54"/>
        <v>5.738202310243474E-5</v>
      </c>
      <c r="T139" s="61">
        <f t="shared" si="55"/>
        <v>1.4314818194935557E-2</v>
      </c>
      <c r="U139" s="61">
        <f t="shared" si="56"/>
        <v>2.291287458080424E-4</v>
      </c>
      <c r="V139" s="61">
        <f t="shared" si="57"/>
        <v>1.6040934503141859E-3</v>
      </c>
      <c r="W139" s="61">
        <f t="shared" si="58"/>
        <v>1.4506014452302202E-2</v>
      </c>
      <c r="X139" s="61">
        <f t="shared" si="59"/>
        <v>1.7090095140923973E-2</v>
      </c>
      <c r="Y139" s="61">
        <f t="shared" si="60"/>
        <v>6.8120204521972955E-3</v>
      </c>
      <c r="Z139" s="61">
        <f t="shared" si="61"/>
        <v>5.4509832545680391E-4</v>
      </c>
      <c r="AA139" s="61">
        <f t="shared" si="62"/>
        <v>0</v>
      </c>
      <c r="AB139" s="61">
        <f t="shared" si="63"/>
        <v>1.191180773297039E-3</v>
      </c>
      <c r="AC139" s="61">
        <f t="shared" si="64"/>
        <v>9.6256001651455814E-2</v>
      </c>
      <c r="AD139" s="61">
        <f t="shared" si="65"/>
        <v>3.3798734853564855E-2</v>
      </c>
      <c r="AE139" s="61">
        <f t="shared" si="66"/>
        <v>5.4498629573445194E-2</v>
      </c>
      <c r="AF139" s="61">
        <f t="shared" si="67"/>
        <v>1.2156401464565116E-2</v>
      </c>
      <c r="AG139" s="61">
        <f t="shared" si="68"/>
        <v>1.2649814456059509E-3</v>
      </c>
      <c r="AH139" s="61">
        <f t="shared" si="69"/>
        <v>2.1368941833776502E-3</v>
      </c>
      <c r="AI139" s="61">
        <f t="shared" si="70"/>
        <v>4.2760345165031811E-3</v>
      </c>
      <c r="AJ139" s="61">
        <f t="shared" si="71"/>
        <v>0.77048352072229165</v>
      </c>
    </row>
    <row r="140" spans="1:36" x14ac:dyDescent="0.25">
      <c r="A140" s="61" t="str">
        <f t="shared" si="36"/>
        <v xml:space="preserve">Нижегородская область </v>
      </c>
      <c r="B140" s="61">
        <f t="shared" si="37"/>
        <v>4.2778578305283296E-3</v>
      </c>
      <c r="C140" s="61">
        <f t="shared" si="38"/>
        <v>1.3033142795960192E-3</v>
      </c>
      <c r="D140" s="61">
        <f t="shared" si="39"/>
        <v>1.6046926219848219E-4</v>
      </c>
      <c r="E140" s="61">
        <f t="shared" si="40"/>
        <v>0.16253968253968246</v>
      </c>
      <c r="F140" s="61">
        <f t="shared" si="41"/>
        <v>0.2414285714285721</v>
      </c>
      <c r="G140" s="61">
        <f t="shared" si="42"/>
        <v>0.24142857142857124</v>
      </c>
      <c r="H140" s="61">
        <f t="shared" si="43"/>
        <v>1.1153341479775871E-2</v>
      </c>
      <c r="I140" s="61">
        <f t="shared" si="44"/>
        <v>4.5639694773309206E-3</v>
      </c>
      <c r="J140" s="61">
        <f t="shared" si="45"/>
        <v>6.0756848152175415E-3</v>
      </c>
      <c r="K140" s="61">
        <f t="shared" si="46"/>
        <v>5.4062577751102632E-2</v>
      </c>
      <c r="L140" s="61">
        <f t="shared" si="47"/>
        <v>2.3274039694220349E-7</v>
      </c>
      <c r="M140" s="61">
        <f t="shared" si="48"/>
        <v>4.6266666306599884E-3</v>
      </c>
      <c r="N140" s="61">
        <f t="shared" si="49"/>
        <v>5.1205852432118781E-3</v>
      </c>
      <c r="O140" s="61">
        <f t="shared" si="50"/>
        <v>1.6578307308792301E-2</v>
      </c>
      <c r="P140" s="61">
        <f t="shared" si="51"/>
        <v>3.7438425876697275E-2</v>
      </c>
      <c r="Q140" s="61">
        <f t="shared" si="52"/>
        <v>1.3725942524975737E-4</v>
      </c>
      <c r="R140" s="61">
        <f t="shared" si="53"/>
        <v>5.8431291992429864E-6</v>
      </c>
      <c r="S140" s="61">
        <f t="shared" si="54"/>
        <v>6.1388043885817495E-5</v>
      </c>
      <c r="T140" s="61">
        <f t="shared" si="55"/>
        <v>3.086700748766056E-3</v>
      </c>
      <c r="U140" s="61">
        <f t="shared" si="56"/>
        <v>1.4517952886777376E-3</v>
      </c>
      <c r="V140" s="61">
        <f t="shared" si="57"/>
        <v>2.2649946758485969E-3</v>
      </c>
      <c r="W140" s="61">
        <f t="shared" si="58"/>
        <v>3.7988152928337782E-3</v>
      </c>
      <c r="X140" s="61">
        <f t="shared" si="59"/>
        <v>1.3150086170214547E-3</v>
      </c>
      <c r="Y140" s="61">
        <f t="shared" si="60"/>
        <v>1.0513196635485232E-3</v>
      </c>
      <c r="Z140" s="61">
        <f t="shared" si="61"/>
        <v>2.6475594027968443E-3</v>
      </c>
      <c r="AA140" s="61">
        <f t="shared" si="62"/>
        <v>0</v>
      </c>
      <c r="AB140" s="61">
        <f t="shared" si="63"/>
        <v>4.8213029081489515E-6</v>
      </c>
      <c r="AC140" s="61">
        <f t="shared" si="64"/>
        <v>2.6535017189828498E-2</v>
      </c>
      <c r="AD140" s="61">
        <f t="shared" si="65"/>
        <v>9.5842655237860317E-3</v>
      </c>
      <c r="AE140" s="61">
        <f t="shared" si="66"/>
        <v>1.6651743396927914E-2</v>
      </c>
      <c r="AF140" s="61">
        <f t="shared" si="67"/>
        <v>3.5510451645873395E-3</v>
      </c>
      <c r="AG140" s="61">
        <f t="shared" si="68"/>
        <v>8.5685561358575073E-3</v>
      </c>
      <c r="AH140" s="61">
        <f t="shared" si="69"/>
        <v>4.7361959058729829E-2</v>
      </c>
      <c r="AI140" s="61">
        <f t="shared" si="70"/>
        <v>7.7276625794194045E-2</v>
      </c>
      <c r="AJ140" s="61">
        <f t="shared" si="71"/>
        <v>0.99611297594698145</v>
      </c>
    </row>
    <row r="141" spans="1:36" x14ac:dyDescent="0.25">
      <c r="A141" s="61" t="str">
        <f t="shared" si="36"/>
        <v>Оренбургская область</v>
      </c>
      <c r="B141" s="61">
        <f t="shared" si="37"/>
        <v>5.9075744344819355E-4</v>
      </c>
      <c r="C141" s="61">
        <f t="shared" si="38"/>
        <v>1.963109719751212E-3</v>
      </c>
      <c r="D141" s="61">
        <f t="shared" si="39"/>
        <v>1.1389295630676693E-7</v>
      </c>
      <c r="E141" s="61">
        <f t="shared" si="40"/>
        <v>0</v>
      </c>
      <c r="F141" s="61">
        <f t="shared" si="41"/>
        <v>3.9125396825396801</v>
      </c>
      <c r="G141" s="61">
        <f t="shared" si="42"/>
        <v>3.9125396825396836</v>
      </c>
      <c r="H141" s="61">
        <f t="shared" si="43"/>
        <v>4.9653606495457886E-2</v>
      </c>
      <c r="I141" s="61">
        <f t="shared" si="44"/>
        <v>4.9332881860671939E-3</v>
      </c>
      <c r="J141" s="61">
        <f t="shared" si="45"/>
        <v>5.1417590522307647E-4</v>
      </c>
      <c r="K141" s="61">
        <f t="shared" si="46"/>
        <v>9.6632595157364679E-3</v>
      </c>
      <c r="L141" s="61">
        <f t="shared" si="47"/>
        <v>5.955907558074993E-2</v>
      </c>
      <c r="M141" s="61">
        <f t="shared" si="48"/>
        <v>6.439955954150943E-2</v>
      </c>
      <c r="N141" s="61">
        <f t="shared" si="49"/>
        <v>9.5537512710684377E-3</v>
      </c>
      <c r="O141" s="61">
        <f t="shared" si="50"/>
        <v>1.1220005970391787E-3</v>
      </c>
      <c r="P141" s="61">
        <f t="shared" si="51"/>
        <v>1.7630851026123548E-3</v>
      </c>
      <c r="Q141" s="61">
        <f t="shared" si="52"/>
        <v>6.5124143750337595E-3</v>
      </c>
      <c r="R141" s="61">
        <f t="shared" si="53"/>
        <v>4.1157600228797908E-4</v>
      </c>
      <c r="S141" s="61">
        <f t="shared" si="54"/>
        <v>4.3733482364563224E-3</v>
      </c>
      <c r="T141" s="61">
        <f t="shared" si="55"/>
        <v>9.324251277896314E-3</v>
      </c>
      <c r="U141" s="61">
        <f t="shared" si="56"/>
        <v>1.1629610612815422E-2</v>
      </c>
      <c r="V141" s="61">
        <f t="shared" si="57"/>
        <v>8.5139668477925829E-4</v>
      </c>
      <c r="W141" s="61">
        <f t="shared" si="58"/>
        <v>1.7987407369097885E-2</v>
      </c>
      <c r="X141" s="61">
        <f t="shared" si="59"/>
        <v>7.9719701139006789E-3</v>
      </c>
      <c r="Y141" s="61">
        <f t="shared" si="60"/>
        <v>6.9261222090479585E-3</v>
      </c>
      <c r="Z141" s="61">
        <f t="shared" si="61"/>
        <v>7.2856562084685768E-4</v>
      </c>
      <c r="AA141" s="61">
        <f t="shared" si="62"/>
        <v>0</v>
      </c>
      <c r="AB141" s="61">
        <f t="shared" si="63"/>
        <v>0.12522208707867702</v>
      </c>
      <c r="AC141" s="61">
        <f t="shared" si="64"/>
        <v>6.4419792161985415E-2</v>
      </c>
      <c r="AD141" s="61">
        <f t="shared" si="65"/>
        <v>2.9028588169900192E-2</v>
      </c>
      <c r="AE141" s="61">
        <f t="shared" si="66"/>
        <v>5.6028052986769279E-2</v>
      </c>
      <c r="AF141" s="61">
        <f t="shared" si="67"/>
        <v>2.1758741912173776E-2</v>
      </c>
      <c r="AG141" s="61">
        <f t="shared" si="68"/>
        <v>1.938196092468401E-2</v>
      </c>
      <c r="AH141" s="61">
        <f t="shared" si="69"/>
        <v>3.5771881426337531E-3</v>
      </c>
      <c r="AI141" s="61">
        <f t="shared" si="70"/>
        <v>3.8484310648528634E-2</v>
      </c>
      <c r="AJ141" s="61">
        <f t="shared" si="71"/>
        <v>8.453412532858497</v>
      </c>
    </row>
    <row r="142" spans="1:36" x14ac:dyDescent="0.25">
      <c r="A142" s="61" t="str">
        <f t="shared" si="36"/>
        <v>Пензенская область</v>
      </c>
      <c r="B142" s="61">
        <f t="shared" si="37"/>
        <v>1.1698206060364461E-2</v>
      </c>
      <c r="C142" s="61">
        <f t="shared" si="38"/>
        <v>1.0332786210849832E-2</v>
      </c>
      <c r="D142" s="61">
        <f t="shared" si="39"/>
        <v>2.26238996378332E-4</v>
      </c>
      <c r="E142" s="61">
        <f t="shared" si="40"/>
        <v>0.3214285714285714</v>
      </c>
      <c r="F142" s="61">
        <f t="shared" si="41"/>
        <v>0.84587301587301511</v>
      </c>
      <c r="G142" s="61">
        <f t="shared" si="42"/>
        <v>0.845873015873016</v>
      </c>
      <c r="H142" s="61">
        <f t="shared" si="43"/>
        <v>6.1962144591978328E-3</v>
      </c>
      <c r="I142" s="61">
        <f t="shared" si="44"/>
        <v>3.9967439208327037E-2</v>
      </c>
      <c r="J142" s="61">
        <f t="shared" si="45"/>
        <v>5.8461483091279739E-3</v>
      </c>
      <c r="K142" s="61">
        <f t="shared" si="46"/>
        <v>3.7241647672993018E-2</v>
      </c>
      <c r="L142" s="61">
        <f t="shared" si="47"/>
        <v>1.4528269091051304E-2</v>
      </c>
      <c r="M142" s="61">
        <f t="shared" si="48"/>
        <v>2.6911333474361074E-2</v>
      </c>
      <c r="N142" s="61">
        <f t="shared" si="49"/>
        <v>8.2713611047707583E-5</v>
      </c>
      <c r="O142" s="61">
        <f t="shared" si="50"/>
        <v>1.314141252827433E-3</v>
      </c>
      <c r="P142" s="61">
        <f t="shared" si="51"/>
        <v>6.2553746543405175E-2</v>
      </c>
      <c r="Q142" s="61">
        <f t="shared" si="52"/>
        <v>9.5919321045074522E-3</v>
      </c>
      <c r="R142" s="61">
        <f t="shared" si="53"/>
        <v>2.6134940805824011E-3</v>
      </c>
      <c r="S142" s="61">
        <f t="shared" si="54"/>
        <v>5.488984645325379E-4</v>
      </c>
      <c r="T142" s="61">
        <f t="shared" si="55"/>
        <v>4.1495886416616475E-3</v>
      </c>
      <c r="U142" s="61">
        <f t="shared" si="56"/>
        <v>1.7078968851606455E-3</v>
      </c>
      <c r="V142" s="61">
        <f t="shared" si="57"/>
        <v>1.8892205811507853E-3</v>
      </c>
      <c r="W142" s="61">
        <f t="shared" si="58"/>
        <v>5.5299835292689622E-4</v>
      </c>
      <c r="X142" s="61">
        <f t="shared" si="59"/>
        <v>9.1970567937665337E-3</v>
      </c>
      <c r="Y142" s="61">
        <f t="shared" si="60"/>
        <v>6.3106956525390699E-4</v>
      </c>
      <c r="Z142" s="61">
        <f t="shared" si="61"/>
        <v>1.4710062918995184E-5</v>
      </c>
      <c r="AA142" s="61">
        <f t="shared" si="62"/>
        <v>0</v>
      </c>
      <c r="AB142" s="61">
        <f t="shared" si="63"/>
        <v>0.13346959167306721</v>
      </c>
      <c r="AC142" s="61">
        <f t="shared" si="64"/>
        <v>0.20008630786492354</v>
      </c>
      <c r="AD142" s="61">
        <f t="shared" si="65"/>
        <v>5.9382367190048531E-2</v>
      </c>
      <c r="AE142" s="61">
        <f t="shared" si="66"/>
        <v>7.4101471058055923E-2</v>
      </c>
      <c r="AF142" s="61">
        <f t="shared" si="67"/>
        <v>6.4021763618372538E-4</v>
      </c>
      <c r="AG142" s="61">
        <f t="shared" si="68"/>
        <v>5.6928552677932037E-2</v>
      </c>
      <c r="AH142" s="61">
        <f t="shared" si="69"/>
        <v>2.3128874704712956E-3</v>
      </c>
      <c r="AI142" s="61">
        <f t="shared" si="70"/>
        <v>0.12115264889064675</v>
      </c>
      <c r="AJ142" s="61">
        <f t="shared" si="71"/>
        <v>2.9090443980583234</v>
      </c>
    </row>
    <row r="143" spans="1:36" x14ac:dyDescent="0.25">
      <c r="A143" s="61" t="str">
        <f t="shared" si="36"/>
        <v>Самарская область</v>
      </c>
      <c r="B143" s="61">
        <f t="shared" si="37"/>
        <v>8.6448914129465138E-3</v>
      </c>
      <c r="C143" s="61">
        <f t="shared" si="38"/>
        <v>1.1013552407649048E-3</v>
      </c>
      <c r="D143" s="61">
        <f t="shared" si="39"/>
        <v>1.2369089877744744E-4</v>
      </c>
      <c r="E143" s="61">
        <f t="shared" si="40"/>
        <v>8.3968253968254025E-2</v>
      </c>
      <c r="F143" s="61">
        <f t="shared" si="41"/>
        <v>0.3358730158730171</v>
      </c>
      <c r="G143" s="61">
        <f t="shared" si="42"/>
        <v>0.33587301587301555</v>
      </c>
      <c r="H143" s="61">
        <f t="shared" si="43"/>
        <v>1.4037973873755303E-2</v>
      </c>
      <c r="I143" s="61">
        <f t="shared" si="44"/>
        <v>6.1152573835557078E-3</v>
      </c>
      <c r="J143" s="61">
        <f t="shared" si="45"/>
        <v>6.894235845543481E-3</v>
      </c>
      <c r="K143" s="61">
        <f t="shared" si="46"/>
        <v>8.971091259484211E-2</v>
      </c>
      <c r="L143" s="61">
        <f t="shared" si="47"/>
        <v>2.7681556381940892E-3</v>
      </c>
      <c r="M143" s="61">
        <f t="shared" si="48"/>
        <v>2.6492674577932064E-2</v>
      </c>
      <c r="N143" s="61">
        <f t="shared" si="49"/>
        <v>8.5906700301248418E-3</v>
      </c>
      <c r="O143" s="61">
        <f t="shared" si="50"/>
        <v>2.3501264042893662E-2</v>
      </c>
      <c r="P143" s="61">
        <f t="shared" si="51"/>
        <v>1.3457054300335487E-3</v>
      </c>
      <c r="Q143" s="61">
        <f t="shared" si="52"/>
        <v>1.0692539714275112E-3</v>
      </c>
      <c r="R143" s="61">
        <f t="shared" si="53"/>
        <v>5.5524480659966942E-4</v>
      </c>
      <c r="S143" s="61">
        <f t="shared" si="54"/>
        <v>4.8052116037224629E-3</v>
      </c>
      <c r="T143" s="61">
        <f t="shared" si="55"/>
        <v>2.5502639429746299E-3</v>
      </c>
      <c r="U143" s="61">
        <f t="shared" si="56"/>
        <v>1.2514285548306955E-3</v>
      </c>
      <c r="V143" s="61">
        <f t="shared" si="57"/>
        <v>1.1344132835659085E-3</v>
      </c>
      <c r="W143" s="61">
        <f t="shared" si="58"/>
        <v>5.5901994878084489E-5</v>
      </c>
      <c r="X143" s="61">
        <f t="shared" si="59"/>
        <v>1.1702810320056818E-3</v>
      </c>
      <c r="Y143" s="61">
        <f t="shared" si="60"/>
        <v>1.2210648131516511E-3</v>
      </c>
      <c r="Z143" s="61">
        <f t="shared" si="61"/>
        <v>1.9554909744680491E-4</v>
      </c>
      <c r="AA143" s="61">
        <f t="shared" si="62"/>
        <v>0</v>
      </c>
      <c r="AB143" s="61">
        <f t="shared" si="63"/>
        <v>1.1626184206869819E-2</v>
      </c>
      <c r="AC143" s="61">
        <f t="shared" si="64"/>
        <v>1.958726553939992E-3</v>
      </c>
      <c r="AD143" s="61">
        <f t="shared" si="65"/>
        <v>8.3410184461799958E-2</v>
      </c>
      <c r="AE143" s="61">
        <f t="shared" si="66"/>
        <v>8.5490261325739548E-3</v>
      </c>
      <c r="AF143" s="61">
        <f t="shared" si="67"/>
        <v>2.7527574947307084E-3</v>
      </c>
      <c r="AG143" s="61">
        <f t="shared" si="68"/>
        <v>4.1702756707311697E-4</v>
      </c>
      <c r="AH143" s="61">
        <f t="shared" si="69"/>
        <v>2.6921559291950561E-8</v>
      </c>
      <c r="AI143" s="61">
        <f t="shared" si="70"/>
        <v>3.8714755107581281E-2</v>
      </c>
      <c r="AJ143" s="61">
        <f t="shared" si="71"/>
        <v>1.1064783742303816</v>
      </c>
    </row>
    <row r="144" spans="1:36" x14ac:dyDescent="0.25">
      <c r="A144" s="61" t="str">
        <f t="shared" si="36"/>
        <v>Саратовская область</v>
      </c>
      <c r="B144" s="61">
        <f t="shared" si="37"/>
        <v>1.7743584836657589E-3</v>
      </c>
      <c r="C144" s="61">
        <f t="shared" si="38"/>
        <v>8.8233414392752758E-5</v>
      </c>
      <c r="D144" s="61">
        <f t="shared" si="39"/>
        <v>1.4139846076712209E-4</v>
      </c>
      <c r="E144" s="61">
        <f t="shared" si="40"/>
        <v>0.11571428571428566</v>
      </c>
      <c r="F144" s="61">
        <f t="shared" si="41"/>
        <v>1.4285714285714012E-3</v>
      </c>
      <c r="G144" s="61">
        <f t="shared" si="42"/>
        <v>1.4285714285714353E-3</v>
      </c>
      <c r="H144" s="61">
        <f t="shared" si="43"/>
        <v>1.7123369746392862E-4</v>
      </c>
      <c r="I144" s="61">
        <f t="shared" si="44"/>
        <v>3.2999623841727939E-3</v>
      </c>
      <c r="J144" s="61">
        <f t="shared" si="45"/>
        <v>8.5340900530357026E-4</v>
      </c>
      <c r="K144" s="61">
        <f t="shared" si="46"/>
        <v>5.4594204882437783E-3</v>
      </c>
      <c r="L144" s="61">
        <f t="shared" si="47"/>
        <v>7.4708578934965303E-3</v>
      </c>
      <c r="M144" s="61">
        <f t="shared" si="48"/>
        <v>9.5886950932812308E-5</v>
      </c>
      <c r="N144" s="61">
        <f t="shared" si="49"/>
        <v>6.9323419608067767E-4</v>
      </c>
      <c r="O144" s="61">
        <f t="shared" si="50"/>
        <v>1.3781986311884561E-2</v>
      </c>
      <c r="P144" s="61">
        <f t="shared" si="51"/>
        <v>1.5759348364087936E-2</v>
      </c>
      <c r="Q144" s="61">
        <f t="shared" si="52"/>
        <v>6.5630470805023997E-3</v>
      </c>
      <c r="R144" s="61">
        <f t="shared" si="53"/>
        <v>1.1495405624181558E-4</v>
      </c>
      <c r="S144" s="61">
        <f t="shared" si="54"/>
        <v>7.1173818943471385E-4</v>
      </c>
      <c r="T144" s="61">
        <f t="shared" si="55"/>
        <v>8.7784375178510295E-3</v>
      </c>
      <c r="U144" s="61">
        <f t="shared" si="56"/>
        <v>1.2913269431151251E-4</v>
      </c>
      <c r="V144" s="61">
        <f t="shared" si="57"/>
        <v>2.9739236653663786E-3</v>
      </c>
      <c r="W144" s="61">
        <f t="shared" si="58"/>
        <v>1.3006502527355149E-2</v>
      </c>
      <c r="X144" s="61">
        <f t="shared" si="59"/>
        <v>1.8310189665459855E-2</v>
      </c>
      <c r="Y144" s="61">
        <f t="shared" si="60"/>
        <v>4.5950245441374899E-3</v>
      </c>
      <c r="Z144" s="61">
        <f t="shared" si="61"/>
        <v>7.1038357803970839E-3</v>
      </c>
      <c r="AA144" s="61">
        <f t="shared" si="62"/>
        <v>0</v>
      </c>
      <c r="AB144" s="61">
        <f t="shared" si="63"/>
        <v>0.13500874764653317</v>
      </c>
      <c r="AC144" s="61">
        <f t="shared" si="64"/>
        <v>8.2081596778679003E-2</v>
      </c>
      <c r="AD144" s="61">
        <f t="shared" si="65"/>
        <v>6.0875689033162809E-4</v>
      </c>
      <c r="AE144" s="61">
        <f t="shared" si="66"/>
        <v>1.3091142089979281E-2</v>
      </c>
      <c r="AF144" s="61">
        <f t="shared" si="67"/>
        <v>1.886741798415172E-3</v>
      </c>
      <c r="AG144" s="61">
        <f t="shared" si="68"/>
        <v>1.1285297179084537E-2</v>
      </c>
      <c r="AH144" s="61">
        <f t="shared" si="69"/>
        <v>4.4733018000439823E-3</v>
      </c>
      <c r="AI144" s="61">
        <f t="shared" si="70"/>
        <v>8.8411220529882081E-2</v>
      </c>
      <c r="AJ144" s="61">
        <f t="shared" si="71"/>
        <v>0.56729434865592698</v>
      </c>
    </row>
    <row r="145" spans="1:36" x14ac:dyDescent="0.25">
      <c r="A145" s="61" t="str">
        <f t="shared" si="36"/>
        <v>Ульяновская область</v>
      </c>
      <c r="B145" s="61">
        <f t="shared" si="37"/>
        <v>1.4101219705022901E-2</v>
      </c>
      <c r="C145" s="61">
        <f t="shared" si="38"/>
        <v>1.239211115654283E-2</v>
      </c>
      <c r="D145" s="61">
        <f t="shared" si="39"/>
        <v>1.9171301819762097E-4</v>
      </c>
      <c r="E145" s="61">
        <f t="shared" si="40"/>
        <v>0.19444444444444442</v>
      </c>
      <c r="F145" s="61">
        <f t="shared" si="41"/>
        <v>1.2857142857142612E-2</v>
      </c>
      <c r="G145" s="61">
        <f t="shared" si="42"/>
        <v>1.2857142857142918E-2</v>
      </c>
      <c r="H145" s="61">
        <f t="shared" si="43"/>
        <v>9.0135898010344065E-2</v>
      </c>
      <c r="I145" s="61">
        <f t="shared" si="44"/>
        <v>2.7890429198622807E-2</v>
      </c>
      <c r="J145" s="61">
        <f t="shared" si="45"/>
        <v>3.2313352799185372E-3</v>
      </c>
      <c r="K145" s="61">
        <f t="shared" si="46"/>
        <v>7.1274769189081336E-2</v>
      </c>
      <c r="L145" s="61">
        <f t="shared" si="47"/>
        <v>4.7153509159752124E-3</v>
      </c>
      <c r="M145" s="61">
        <f t="shared" si="48"/>
        <v>8.7847429448851752E-5</v>
      </c>
      <c r="N145" s="61">
        <f t="shared" si="49"/>
        <v>2.7495132329919043E-3</v>
      </c>
      <c r="O145" s="61">
        <f t="shared" si="50"/>
        <v>5.3749956138405121E-4</v>
      </c>
      <c r="P145" s="61">
        <f t="shared" si="51"/>
        <v>6.9342418338386447E-3</v>
      </c>
      <c r="Q145" s="61">
        <f t="shared" si="52"/>
        <v>1.6795792107814556E-2</v>
      </c>
      <c r="R145" s="61">
        <f t="shared" si="53"/>
        <v>3.7044625248193641E-3</v>
      </c>
      <c r="S145" s="61">
        <f t="shared" si="54"/>
        <v>1.9782141658360273E-4</v>
      </c>
      <c r="T145" s="61">
        <f t="shared" si="55"/>
        <v>4.5959898634490293E-3</v>
      </c>
      <c r="U145" s="61">
        <f t="shared" si="56"/>
        <v>7.6615572849471616E-3</v>
      </c>
      <c r="V145" s="61">
        <f t="shared" si="57"/>
        <v>4.1536515353342307E-4</v>
      </c>
      <c r="W145" s="61">
        <f t="shared" si="58"/>
        <v>7.1032943329083029E-3</v>
      </c>
      <c r="X145" s="61">
        <f t="shared" si="59"/>
        <v>2.1643453853367025E-3</v>
      </c>
      <c r="Y145" s="61">
        <f t="shared" si="60"/>
        <v>9.5501993221153349E-3</v>
      </c>
      <c r="Z145" s="61">
        <f t="shared" si="61"/>
        <v>8.8171602937746774E-5</v>
      </c>
      <c r="AA145" s="61">
        <f t="shared" si="62"/>
        <v>0</v>
      </c>
      <c r="AB145" s="61">
        <f t="shared" si="63"/>
        <v>6.3705555799428909E-2</v>
      </c>
      <c r="AC145" s="61">
        <f t="shared" si="64"/>
        <v>0.14542554035197469</v>
      </c>
      <c r="AD145" s="61">
        <f t="shared" si="65"/>
        <v>6.1244612484834336E-2</v>
      </c>
      <c r="AE145" s="61">
        <f t="shared" si="66"/>
        <v>3.8979778284086199E-2</v>
      </c>
      <c r="AF145" s="61">
        <f t="shared" si="67"/>
        <v>8.87167927766528E-3</v>
      </c>
      <c r="AG145" s="61">
        <f t="shared" si="68"/>
        <v>1.8405739483240032E-2</v>
      </c>
      <c r="AH145" s="61">
        <f t="shared" si="69"/>
        <v>7.283629770838075E-4</v>
      </c>
      <c r="AI145" s="61">
        <f t="shared" si="70"/>
        <v>7.011436041479506E-2</v>
      </c>
      <c r="AJ145" s="61">
        <f t="shared" si="71"/>
        <v>0.91415328675765228</v>
      </c>
    </row>
    <row r="146" spans="1:36" x14ac:dyDescent="0.25">
      <c r="A146" s="61" t="str">
        <f t="shared" si="36"/>
        <v>Курганская область</v>
      </c>
      <c r="B146" s="61">
        <f t="shared" si="37"/>
        <v>5.0295604315074372E-3</v>
      </c>
      <c r="C146" s="61">
        <f t="shared" si="38"/>
        <v>2.5835009052423984E-2</v>
      </c>
      <c r="D146" s="61">
        <f t="shared" si="39"/>
        <v>5.7118430554213194E-6</v>
      </c>
      <c r="E146" s="61">
        <f t="shared" si="40"/>
        <v>0.24142857142857124</v>
      </c>
      <c r="F146" s="61">
        <f t="shared" si="41"/>
        <v>3.0228571428571414</v>
      </c>
      <c r="G146" s="61">
        <f t="shared" si="42"/>
        <v>3.0228571428571445</v>
      </c>
      <c r="H146" s="61">
        <f t="shared" si="43"/>
        <v>1.8240196536972879E-4</v>
      </c>
      <c r="I146" s="61">
        <f t="shared" si="44"/>
        <v>4.8534509982471857E-2</v>
      </c>
      <c r="J146" s="61">
        <f t="shared" si="45"/>
        <v>1.8009201543491745E-6</v>
      </c>
      <c r="K146" s="61">
        <f t="shared" si="46"/>
        <v>0.13430471820584525</v>
      </c>
      <c r="L146" s="61">
        <f t="shared" si="47"/>
        <v>8.9929757792550191E-2</v>
      </c>
      <c r="M146" s="61">
        <f t="shared" si="48"/>
        <v>4.1771571634171847E-2</v>
      </c>
      <c r="N146" s="61">
        <f t="shared" si="49"/>
        <v>3.9593205359674619E-3</v>
      </c>
      <c r="O146" s="61">
        <f t="shared" si="50"/>
        <v>2.9775553615690778E-3</v>
      </c>
      <c r="P146" s="61">
        <f t="shared" si="51"/>
        <v>2.9496113107941223E-2</v>
      </c>
      <c r="Q146" s="61">
        <f t="shared" si="52"/>
        <v>1.0162622873574369E-2</v>
      </c>
      <c r="R146" s="61">
        <f t="shared" si="53"/>
        <v>2.8285621367142378E-3</v>
      </c>
      <c r="S146" s="61">
        <f t="shared" si="54"/>
        <v>2.2011856177953438E-5</v>
      </c>
      <c r="T146" s="61">
        <f t="shared" si="55"/>
        <v>1.4185159456691439E-2</v>
      </c>
      <c r="U146" s="61">
        <f t="shared" si="56"/>
        <v>1.6762867282553804E-3</v>
      </c>
      <c r="V146" s="61">
        <f t="shared" si="57"/>
        <v>2.312578466324702E-3</v>
      </c>
      <c r="W146" s="61">
        <f t="shared" si="58"/>
        <v>2.5840677281458658E-2</v>
      </c>
      <c r="X146" s="61">
        <f t="shared" si="59"/>
        <v>6.8377917566451694E-3</v>
      </c>
      <c r="Y146" s="61">
        <f t="shared" si="60"/>
        <v>4.6004486593433178E-3</v>
      </c>
      <c r="Z146" s="61">
        <f t="shared" si="61"/>
        <v>1.5433350555498866E-3</v>
      </c>
      <c r="AA146" s="61">
        <f t="shared" si="62"/>
        <v>0</v>
      </c>
      <c r="AB146" s="61">
        <f t="shared" si="63"/>
        <v>0.13697422498167558</v>
      </c>
      <c r="AC146" s="61">
        <f t="shared" si="64"/>
        <v>0.21265132736056311</v>
      </c>
      <c r="AD146" s="61">
        <f t="shared" si="65"/>
        <v>4.446978247241086E-2</v>
      </c>
      <c r="AE146" s="61">
        <f t="shared" si="66"/>
        <v>5.998976893299774E-2</v>
      </c>
      <c r="AF146" s="61">
        <f t="shared" si="67"/>
        <v>3.8939601444102858E-4</v>
      </c>
      <c r="AG146" s="61">
        <f t="shared" si="68"/>
        <v>5.6616013583017403E-3</v>
      </c>
      <c r="AH146" s="61">
        <f t="shared" si="69"/>
        <v>7.5368465780009154E-4</v>
      </c>
      <c r="AI146" s="61">
        <f t="shared" si="70"/>
        <v>1.1330386539144321E-2</v>
      </c>
      <c r="AJ146" s="61">
        <f t="shared" si="71"/>
        <v>7.2114005345639551</v>
      </c>
    </row>
    <row r="147" spans="1:36" x14ac:dyDescent="0.25">
      <c r="A147" s="61" t="str">
        <f t="shared" si="36"/>
        <v xml:space="preserve">Свердловская область </v>
      </c>
      <c r="B147" s="61">
        <f t="shared" si="37"/>
        <v>3.6834837256660013E-4</v>
      </c>
      <c r="C147" s="61">
        <f t="shared" si="38"/>
        <v>7.6110535765459208E-3</v>
      </c>
      <c r="D147" s="61">
        <f t="shared" si="39"/>
        <v>1.4329414734644913E-5</v>
      </c>
      <c r="E147" s="61">
        <f t="shared" si="40"/>
        <v>1.9206349206349255E-2</v>
      </c>
      <c r="F147" s="61">
        <f t="shared" si="41"/>
        <v>1.2573015873015889</v>
      </c>
      <c r="G147" s="61">
        <f t="shared" si="42"/>
        <v>1.2573015873015869</v>
      </c>
      <c r="H147" s="61">
        <f t="shared" si="43"/>
        <v>8.3499796960573866E-4</v>
      </c>
      <c r="I147" s="61">
        <f t="shared" si="44"/>
        <v>7.1179159057213387E-4</v>
      </c>
      <c r="J147" s="61">
        <f t="shared" si="45"/>
        <v>2.3256059326532577E-5</v>
      </c>
      <c r="K147" s="61">
        <f t="shared" si="46"/>
        <v>9.6630734485533651E-2</v>
      </c>
      <c r="L147" s="61">
        <f t="shared" si="47"/>
        <v>3.6773774820336499E-3</v>
      </c>
      <c r="M147" s="61">
        <f t="shared" si="48"/>
        <v>2.1118651481426321E-2</v>
      </c>
      <c r="N147" s="61">
        <f t="shared" si="49"/>
        <v>2.3191239612771473E-5</v>
      </c>
      <c r="O147" s="61">
        <f t="shared" si="50"/>
        <v>1.3910018973361525E-2</v>
      </c>
      <c r="P147" s="61">
        <f t="shared" si="51"/>
        <v>4.2380462335268841E-2</v>
      </c>
      <c r="Q147" s="61">
        <f t="shared" si="52"/>
        <v>1.5598917326677762E-4</v>
      </c>
      <c r="R147" s="61">
        <f t="shared" si="53"/>
        <v>5.4916516517259615E-5</v>
      </c>
      <c r="S147" s="61">
        <f t="shared" si="54"/>
        <v>7.1128902716718683E-3</v>
      </c>
      <c r="T147" s="61">
        <f t="shared" si="55"/>
        <v>7.1340322927166365E-4</v>
      </c>
      <c r="U147" s="61">
        <f t="shared" si="56"/>
        <v>1.3454596448969729E-2</v>
      </c>
      <c r="V147" s="61">
        <f t="shared" si="57"/>
        <v>1.8802569233659194E-2</v>
      </c>
      <c r="W147" s="61">
        <f t="shared" si="58"/>
        <v>2.5897836652723494E-3</v>
      </c>
      <c r="X147" s="61">
        <f t="shared" si="59"/>
        <v>3.4518501163100437E-5</v>
      </c>
      <c r="Y147" s="61">
        <f t="shared" si="60"/>
        <v>7.3735581284232587E-4</v>
      </c>
      <c r="Z147" s="61">
        <f t="shared" si="61"/>
        <v>1.3066236355248508E-2</v>
      </c>
      <c r="AA147" s="61">
        <f t="shared" si="62"/>
        <v>0</v>
      </c>
      <c r="AB147" s="61">
        <f t="shared" si="63"/>
        <v>3.9874134677361429E-2</v>
      </c>
      <c r="AC147" s="61">
        <f t="shared" si="64"/>
        <v>2.3927440530472456E-5</v>
      </c>
      <c r="AD147" s="61">
        <f t="shared" si="65"/>
        <v>3.336587791251705E-2</v>
      </c>
      <c r="AE147" s="61">
        <f t="shared" si="66"/>
        <v>1.4165012096797654E-3</v>
      </c>
      <c r="AF147" s="61">
        <f t="shared" si="67"/>
        <v>6.4021763618372538E-4</v>
      </c>
      <c r="AG147" s="61">
        <f t="shared" si="68"/>
        <v>8.5989383532679051E-5</v>
      </c>
      <c r="AH147" s="61">
        <f t="shared" si="69"/>
        <v>0.10604161250418173</v>
      </c>
      <c r="AI147" s="61">
        <f t="shared" si="70"/>
        <v>2.5073732932742017E-2</v>
      </c>
      <c r="AJ147" s="61">
        <f t="shared" si="71"/>
        <v>2.984357989694725</v>
      </c>
    </row>
    <row r="148" spans="1:36" x14ac:dyDescent="0.25">
      <c r="A148" s="61" t="str">
        <f t="shared" si="36"/>
        <v>Тюменская область</v>
      </c>
      <c r="B148" s="61">
        <f t="shared" si="37"/>
        <v>3.6734509261714001E-9</v>
      </c>
      <c r="C148" s="61">
        <f t="shared" si="38"/>
        <v>8.2823076022952285E-3</v>
      </c>
      <c r="D148" s="61">
        <f t="shared" si="39"/>
        <v>1.0930218787751159E-5</v>
      </c>
      <c r="E148" s="61">
        <f t="shared" si="40"/>
        <v>0.14285714285714285</v>
      </c>
      <c r="F148" s="61">
        <f t="shared" si="41"/>
        <v>1.683968253968253</v>
      </c>
      <c r="G148" s="61">
        <f t="shared" si="42"/>
        <v>1.6839682539682552</v>
      </c>
      <c r="H148" s="61">
        <f t="shared" si="43"/>
        <v>4.4282487885484952E-2</v>
      </c>
      <c r="I148" s="61">
        <f t="shared" si="44"/>
        <v>4.791546158241229E-3</v>
      </c>
      <c r="J148" s="61">
        <f t="shared" si="45"/>
        <v>1.3174036168984954E-3</v>
      </c>
      <c r="K148" s="61">
        <f t="shared" si="46"/>
        <v>3.1600071328055895E-2</v>
      </c>
      <c r="L148" s="61">
        <f t="shared" si="47"/>
        <v>2.2705509035628922E-2</v>
      </c>
      <c r="M148" s="61">
        <f t="shared" si="48"/>
        <v>1.0508228098944374E-3</v>
      </c>
      <c r="N148" s="61">
        <f t="shared" si="49"/>
        <v>5.8241806006073989E-3</v>
      </c>
      <c r="O148" s="61">
        <f t="shared" si="50"/>
        <v>1.5739509662681971E-2</v>
      </c>
      <c r="P148" s="61">
        <f t="shared" si="51"/>
        <v>1.5580921923368126E-4</v>
      </c>
      <c r="Q148" s="61">
        <f t="shared" si="52"/>
        <v>7.6491516350312531E-3</v>
      </c>
      <c r="R148" s="61">
        <f t="shared" si="53"/>
        <v>8.2960278806407332E-3</v>
      </c>
      <c r="S148" s="61">
        <f t="shared" si="54"/>
        <v>1.1229983445450771E-2</v>
      </c>
      <c r="T148" s="61">
        <f t="shared" si="55"/>
        <v>1.6396323104720743E-2</v>
      </c>
      <c r="U148" s="61">
        <f t="shared" si="56"/>
        <v>2.3137261696416712E-2</v>
      </c>
      <c r="V148" s="61">
        <f t="shared" si="57"/>
        <v>2.1870111862776619E-2</v>
      </c>
      <c r="W148" s="61">
        <f t="shared" si="58"/>
        <v>7.1673939647348833E-2</v>
      </c>
      <c r="X148" s="61">
        <f t="shared" si="59"/>
        <v>1.6447108286418707E-2</v>
      </c>
      <c r="Y148" s="61">
        <f t="shared" si="60"/>
        <v>1.0201419126627057E-4</v>
      </c>
      <c r="Z148" s="61">
        <f t="shared" si="61"/>
        <v>3.7332783273174249E-3</v>
      </c>
      <c r="AA148" s="61">
        <f t="shared" si="62"/>
        <v>0</v>
      </c>
      <c r="AB148" s="61">
        <f t="shared" si="63"/>
        <v>1.148370944973814</v>
      </c>
      <c r="AC148" s="61">
        <f t="shared" si="64"/>
        <v>3.6001126323134396E-2</v>
      </c>
      <c r="AD148" s="61">
        <f t="shared" si="65"/>
        <v>1.6264187289727099E-2</v>
      </c>
      <c r="AE148" s="61">
        <f t="shared" si="66"/>
        <v>1.2497865128542568E-2</v>
      </c>
      <c r="AF148" s="61">
        <f t="shared" si="67"/>
        <v>7.1113123186494504E-4</v>
      </c>
      <c r="AG148" s="61">
        <f t="shared" si="68"/>
        <v>2.9186572032417076E-3</v>
      </c>
      <c r="AH148" s="61">
        <f t="shared" si="69"/>
        <v>1.7572878262062632E-2</v>
      </c>
      <c r="AI148" s="61">
        <f t="shared" si="70"/>
        <v>3.1995665378166361E-4</v>
      </c>
      <c r="AJ148" s="61">
        <f t="shared" si="71"/>
        <v>5.0617461797484697</v>
      </c>
    </row>
    <row r="149" spans="1:36" x14ac:dyDescent="0.25">
      <c r="A149" s="61" t="str">
        <f t="shared" si="36"/>
        <v>Ханты-Мансийский автономный округ-Югра</v>
      </c>
      <c r="B149" s="61">
        <f t="shared" si="37"/>
        <v>1.8649847246411014E-2</v>
      </c>
      <c r="C149" s="61">
        <f t="shared" si="38"/>
        <v>5.6070116198682629E-3</v>
      </c>
      <c r="D149" s="61">
        <f t="shared" si="39"/>
        <v>9.7552307154612512E-5</v>
      </c>
      <c r="E149" s="61">
        <f t="shared" si="40"/>
        <v>1.5873015873015872</v>
      </c>
      <c r="F149" s="61">
        <f t="shared" si="41"/>
        <v>4.3739682539682585</v>
      </c>
      <c r="G149" s="61">
        <f t="shared" si="42"/>
        <v>4.3739682539682532</v>
      </c>
      <c r="H149" s="61">
        <f t="shared" si="43"/>
        <v>1.8240196536972879E-4</v>
      </c>
      <c r="I149" s="61">
        <f t="shared" si="44"/>
        <v>2.652728308768447E-2</v>
      </c>
      <c r="J149" s="61">
        <f t="shared" si="45"/>
        <v>2.6699750938773054E-2</v>
      </c>
      <c r="K149" s="61">
        <f t="shared" si="46"/>
        <v>2.1665050763020306E-5</v>
      </c>
      <c r="L149" s="61">
        <f t="shared" si="47"/>
        <v>9.4687338283433412E-2</v>
      </c>
      <c r="M149" s="61">
        <f t="shared" si="48"/>
        <v>6.1490708317236589E-2</v>
      </c>
      <c r="N149" s="61">
        <f t="shared" si="49"/>
        <v>4.080719395089201E-2</v>
      </c>
      <c r="O149" s="61">
        <f t="shared" si="50"/>
        <v>4.8679475105854964E-2</v>
      </c>
      <c r="P149" s="61">
        <f t="shared" si="51"/>
        <v>1.306625228260418E-4</v>
      </c>
      <c r="Q149" s="61">
        <f t="shared" si="52"/>
        <v>5.7495919362599741E-3</v>
      </c>
      <c r="R149" s="61">
        <f t="shared" si="53"/>
        <v>2.530169667963935E-2</v>
      </c>
      <c r="S149" s="61">
        <f t="shared" si="54"/>
        <v>2.9379107875266222E-2</v>
      </c>
      <c r="T149" s="61">
        <f t="shared" si="55"/>
        <v>4.6816644680879429E-3</v>
      </c>
      <c r="U149" s="61">
        <f t="shared" si="56"/>
        <v>7.1827304672301778E-2</v>
      </c>
      <c r="V149" s="61">
        <f t="shared" si="57"/>
        <v>6.0080441898578696E-2</v>
      </c>
      <c r="W149" s="61">
        <f t="shared" si="58"/>
        <v>4.9773058891486859E-2</v>
      </c>
      <c r="X149" s="61">
        <f t="shared" si="59"/>
        <v>4.5996005900199352E-2</v>
      </c>
      <c r="Y149" s="61">
        <f t="shared" si="60"/>
        <v>4.1188981151477407E-2</v>
      </c>
      <c r="Z149" s="61">
        <f t="shared" si="61"/>
        <v>7.3532115400837442E-2</v>
      </c>
      <c r="AA149" s="61">
        <f t="shared" si="62"/>
        <v>0</v>
      </c>
      <c r="AB149" s="61">
        <f t="shared" si="63"/>
        <v>2.4780978464290511E-2</v>
      </c>
      <c r="AC149" s="61">
        <f t="shared" si="64"/>
        <v>2.173005959595304E-2</v>
      </c>
      <c r="AD149" s="61">
        <f t="shared" si="65"/>
        <v>5.9808008069034153E-3</v>
      </c>
      <c r="AE149" s="61">
        <f t="shared" si="66"/>
        <v>5.3745457228277581E-2</v>
      </c>
      <c r="AF149" s="61">
        <f t="shared" si="67"/>
        <v>3.3692561385675161E-3</v>
      </c>
      <c r="AG149" s="61">
        <f t="shared" si="68"/>
        <v>2.1827429787605757E-2</v>
      </c>
      <c r="AH149" s="61">
        <f t="shared" si="69"/>
        <v>5.215075186964754E-3</v>
      </c>
      <c r="AI149" s="61">
        <f t="shared" si="70"/>
        <v>4.7086337976575882E-2</v>
      </c>
      <c r="AJ149" s="61">
        <f t="shared" si="71"/>
        <v>11.250064349693645</v>
      </c>
    </row>
    <row r="150" spans="1:36" x14ac:dyDescent="0.25">
      <c r="A150" s="61" t="str">
        <f t="shared" si="36"/>
        <v>Ямало-Ненецкий автономный округ</v>
      </c>
      <c r="B150" s="61">
        <f t="shared" si="37"/>
        <v>3.4785147619577725E-2</v>
      </c>
      <c r="C150" s="61">
        <f t="shared" si="38"/>
        <v>4.7079912666343718E-2</v>
      </c>
      <c r="D150" s="61">
        <f t="shared" si="39"/>
        <v>1.6504878508569171E-4</v>
      </c>
      <c r="E150" s="61">
        <f t="shared" si="40"/>
        <v>3.1111111111111107</v>
      </c>
      <c r="F150" s="61">
        <f t="shared" si="41"/>
        <v>1.0414285714285736</v>
      </c>
      <c r="G150" s="61">
        <f t="shared" si="42"/>
        <v>1.0414285714285709</v>
      </c>
      <c r="H150" s="61">
        <f t="shared" si="43"/>
        <v>1.2075238020889032E-2</v>
      </c>
      <c r="I150" s="61">
        <f t="shared" si="44"/>
        <v>8.9959735754766942E-2</v>
      </c>
      <c r="J150" s="61">
        <f t="shared" si="45"/>
        <v>4.6354967632055752E-2</v>
      </c>
      <c r="K150" s="61">
        <f t="shared" si="46"/>
        <v>0.16886796014600888</v>
      </c>
      <c r="L150" s="61">
        <f t="shared" si="47"/>
        <v>0.1466400330269903</v>
      </c>
      <c r="M150" s="61">
        <f t="shared" si="48"/>
        <v>7.8344182413427624E-2</v>
      </c>
      <c r="N150" s="61">
        <f t="shared" si="49"/>
        <v>4.7339365989443563E-2</v>
      </c>
      <c r="O150" s="61">
        <f t="shared" si="50"/>
        <v>2.9554992657850219E-3</v>
      </c>
      <c r="P150" s="61">
        <f t="shared" si="51"/>
        <v>2.6056250528448152E-3</v>
      </c>
      <c r="Q150" s="61">
        <f t="shared" si="52"/>
        <v>2.6390829579512123E-2</v>
      </c>
      <c r="R150" s="61">
        <f t="shared" si="53"/>
        <v>4.8502385747302397E-3</v>
      </c>
      <c r="S150" s="61">
        <f t="shared" si="54"/>
        <v>9.9116280500656143E-2</v>
      </c>
      <c r="T150" s="61">
        <f t="shared" si="55"/>
        <v>0.36948674153494715</v>
      </c>
      <c r="U150" s="61">
        <f t="shared" si="56"/>
        <v>0.12870699132758723</v>
      </c>
      <c r="V150" s="61">
        <f t="shared" si="57"/>
        <v>7.9329502788097375E-2</v>
      </c>
      <c r="W150" s="61">
        <f t="shared" si="58"/>
        <v>0.12195573522004395</v>
      </c>
      <c r="X150" s="61">
        <f t="shared" si="59"/>
        <v>5.7377679434132342E-2</v>
      </c>
      <c r="Y150" s="61">
        <f t="shared" si="60"/>
        <v>0.10967027125715924</v>
      </c>
      <c r="Z150" s="61">
        <f t="shared" si="61"/>
        <v>0.10258865423363249</v>
      </c>
      <c r="AA150" s="61">
        <f t="shared" si="62"/>
        <v>0</v>
      </c>
      <c r="AB150" s="61">
        <f t="shared" si="63"/>
        <v>9.4314940967234973E-2</v>
      </c>
      <c r="AC150" s="61">
        <f t="shared" si="64"/>
        <v>0.10594491748983001</v>
      </c>
      <c r="AD150" s="61">
        <f t="shared" si="65"/>
        <v>0.19078717341825704</v>
      </c>
      <c r="AE150" s="61">
        <f t="shared" si="66"/>
        <v>0.55137330130912421</v>
      </c>
      <c r="AF150" s="61">
        <f t="shared" si="67"/>
        <v>9.1187964137643027E-6</v>
      </c>
      <c r="AG150" s="61">
        <f t="shared" si="68"/>
        <v>1.2261465272648214E-2</v>
      </c>
      <c r="AH150" s="61">
        <f t="shared" si="69"/>
        <v>1.2217550231012027E-3</v>
      </c>
      <c r="AI150" s="61">
        <f t="shared" si="70"/>
        <v>1.5168060663016776E-2</v>
      </c>
      <c r="AJ150" s="61">
        <f t="shared" si="71"/>
        <v>7.9416946277315983</v>
      </c>
    </row>
    <row r="151" spans="1:36" x14ac:dyDescent="0.25">
      <c r="A151" s="61" t="str">
        <f t="shared" si="36"/>
        <v>Челябинская область</v>
      </c>
      <c r="B151" s="61">
        <f t="shared" si="37"/>
        <v>2.8660749537027354E-3</v>
      </c>
      <c r="C151" s="61">
        <f t="shared" si="38"/>
        <v>2.3604967065398537E-3</v>
      </c>
      <c r="D151" s="61">
        <f t="shared" si="39"/>
        <v>9.516609297313131E-6</v>
      </c>
      <c r="E151" s="61">
        <f t="shared" si="40"/>
        <v>1.2857142857142815E-2</v>
      </c>
      <c r="F151" s="61">
        <f t="shared" si="41"/>
        <v>0.77777777777777768</v>
      </c>
      <c r="G151" s="61">
        <f t="shared" si="42"/>
        <v>0.77777777777777768</v>
      </c>
      <c r="H151" s="61">
        <f t="shared" si="43"/>
        <v>2.1900383159862542E-2</v>
      </c>
      <c r="I151" s="61">
        <f t="shared" si="44"/>
        <v>1.0944733723526436E-3</v>
      </c>
      <c r="J151" s="61">
        <f t="shared" si="45"/>
        <v>1.4015340112532569E-3</v>
      </c>
      <c r="K151" s="61">
        <f t="shared" si="46"/>
        <v>5.9815574836495314E-2</v>
      </c>
      <c r="L151" s="61">
        <f t="shared" si="47"/>
        <v>2.8752405445875822E-5</v>
      </c>
      <c r="M151" s="61">
        <f t="shared" si="48"/>
        <v>1.2294278007582515E-2</v>
      </c>
      <c r="N151" s="61">
        <f t="shared" si="49"/>
        <v>1.1546454477064042E-3</v>
      </c>
      <c r="O151" s="61">
        <f t="shared" si="50"/>
        <v>1.9464689857747523E-2</v>
      </c>
      <c r="P151" s="61">
        <f t="shared" si="51"/>
        <v>2.7072452315863124E-2</v>
      </c>
      <c r="Q151" s="61">
        <f t="shared" si="52"/>
        <v>1.841285078691273E-4</v>
      </c>
      <c r="R151" s="61">
        <f t="shared" si="53"/>
        <v>7.9869624321408537E-4</v>
      </c>
      <c r="S151" s="61">
        <f t="shared" si="54"/>
        <v>1.6514654631376783E-3</v>
      </c>
      <c r="T151" s="61">
        <f t="shared" si="55"/>
        <v>2.4934327873112395E-3</v>
      </c>
      <c r="U151" s="61">
        <f t="shared" si="56"/>
        <v>9.5560829132248187E-7</v>
      </c>
      <c r="V151" s="61">
        <f t="shared" si="57"/>
        <v>1.3886930332175644E-3</v>
      </c>
      <c r="W151" s="61">
        <f t="shared" si="58"/>
        <v>2.6321263307430047E-4</v>
      </c>
      <c r="X151" s="61">
        <f t="shared" si="59"/>
        <v>3.0883019283313058E-3</v>
      </c>
      <c r="Y151" s="61">
        <f t="shared" si="60"/>
        <v>3.3110473711566033E-5</v>
      </c>
      <c r="Z151" s="61">
        <f t="shared" si="61"/>
        <v>1.5791764966279246E-4</v>
      </c>
      <c r="AA151" s="61">
        <f t="shared" si="62"/>
        <v>0</v>
      </c>
      <c r="AB151" s="61">
        <f t="shared" si="63"/>
        <v>4.1727837959189544E-4</v>
      </c>
      <c r="AC151" s="61">
        <f t="shared" si="64"/>
        <v>1.8506618037057023E-2</v>
      </c>
      <c r="AD151" s="61">
        <f t="shared" si="65"/>
        <v>5.4256476652095584E-2</v>
      </c>
      <c r="AE151" s="61">
        <f t="shared" si="66"/>
        <v>1.6306703581724452E-2</v>
      </c>
      <c r="AF151" s="61">
        <f t="shared" si="67"/>
        <v>1.516228657627583E-2</v>
      </c>
      <c r="AG151" s="61">
        <f t="shared" si="68"/>
        <v>1.5430744032309538E-3</v>
      </c>
      <c r="AH151" s="61">
        <f t="shared" si="69"/>
        <v>9.5161747546287975E-3</v>
      </c>
      <c r="AI151" s="61">
        <f t="shared" si="70"/>
        <v>3.1368822054847791E-3</v>
      </c>
      <c r="AJ151" s="61">
        <f t="shared" si="71"/>
        <v>1.8467809790144576</v>
      </c>
    </row>
    <row r="152" spans="1:36" x14ac:dyDescent="0.25">
      <c r="A152" s="61" t="str">
        <f t="shared" si="36"/>
        <v>Республика Алтай</v>
      </c>
      <c r="B152" s="61">
        <f t="shared" si="37"/>
        <v>2.4453348673570646E-3</v>
      </c>
      <c r="C152" s="61">
        <f t="shared" si="38"/>
        <v>9.4215575138603139E-2</v>
      </c>
      <c r="D152" s="61">
        <f t="shared" si="39"/>
        <v>6.0735670296912028E-4</v>
      </c>
      <c r="E152" s="61">
        <f t="shared" si="40"/>
        <v>0.71253968253968236</v>
      </c>
      <c r="F152" s="61">
        <f t="shared" si="41"/>
        <v>34.173968253968241</v>
      </c>
      <c r="G152" s="61">
        <f t="shared" si="42"/>
        <v>34.173968253968255</v>
      </c>
      <c r="H152" s="61">
        <f t="shared" si="43"/>
        <v>2.6001176244643959E-2</v>
      </c>
      <c r="I152" s="61">
        <f t="shared" si="44"/>
        <v>0.12790221546538999</v>
      </c>
      <c r="J152" s="61">
        <f t="shared" si="45"/>
        <v>5.9865985060974201E-3</v>
      </c>
      <c r="K152" s="61">
        <f t="shared" si="46"/>
        <v>0.61951276891792928</v>
      </c>
      <c r="L152" s="61">
        <f t="shared" si="47"/>
        <v>0.29620376096393214</v>
      </c>
      <c r="M152" s="61">
        <f t="shared" si="48"/>
        <v>0.14140521922422825</v>
      </c>
      <c r="N152" s="61">
        <f t="shared" si="49"/>
        <v>5.7981883491631664E-2</v>
      </c>
      <c r="O152" s="61">
        <f t="shared" si="50"/>
        <v>1.1533802998065537E-2</v>
      </c>
      <c r="P152" s="61">
        <f t="shared" si="51"/>
        <v>4.9480594207635273E-2</v>
      </c>
      <c r="Q152" s="61">
        <f t="shared" si="52"/>
        <v>2.5883073613758623E-2</v>
      </c>
      <c r="R152" s="61">
        <f t="shared" si="53"/>
        <v>6.3167389559904297E-3</v>
      </c>
      <c r="S152" s="61">
        <f t="shared" si="54"/>
        <v>1.5935791984621501E-3</v>
      </c>
      <c r="T152" s="61">
        <f t="shared" si="55"/>
        <v>1.0598485148783445E-2</v>
      </c>
      <c r="U152" s="61">
        <f t="shared" si="56"/>
        <v>3.3397007943977777E-3</v>
      </c>
      <c r="V152" s="61">
        <f t="shared" si="57"/>
        <v>1.0134517386214126E-2</v>
      </c>
      <c r="W152" s="61">
        <f t="shared" si="58"/>
        <v>9.4590252182434505E-3</v>
      </c>
      <c r="X152" s="61">
        <f t="shared" si="59"/>
        <v>5.6320216368581052E-4</v>
      </c>
      <c r="Y152" s="61">
        <f t="shared" si="60"/>
        <v>7.3965140264453675E-3</v>
      </c>
      <c r="Z152" s="61">
        <f t="shared" si="61"/>
        <v>4.4283993203426584E-4</v>
      </c>
      <c r="AA152" s="61">
        <f t="shared" si="62"/>
        <v>0</v>
      </c>
      <c r="AB152" s="61">
        <f t="shared" si="63"/>
        <v>2.6598014137421723E-3</v>
      </c>
      <c r="AC152" s="61">
        <f t="shared" si="64"/>
        <v>0.30717498079820055</v>
      </c>
      <c r="AD152" s="61">
        <f t="shared" si="65"/>
        <v>0.20860927167594839</v>
      </c>
      <c r="AE152" s="61">
        <f t="shared" si="66"/>
        <v>0.1370203801069354</v>
      </c>
      <c r="AF152" s="61">
        <f t="shared" si="67"/>
        <v>1.1329626062079918E-2</v>
      </c>
      <c r="AG152" s="61">
        <f t="shared" si="68"/>
        <v>4.0382566327096699E-2</v>
      </c>
      <c r="AH152" s="61">
        <f t="shared" si="69"/>
        <v>3.8507381175646525E-2</v>
      </c>
      <c r="AI152" s="61">
        <f t="shared" si="70"/>
        <v>6.3149520586882916E-3</v>
      </c>
      <c r="AJ152" s="61">
        <f t="shared" si="71"/>
        <v>71.32147911326102</v>
      </c>
    </row>
    <row r="153" spans="1:36" x14ac:dyDescent="0.25">
      <c r="A153" s="61" t="str">
        <f t="shared" si="36"/>
        <v>Республика Бурятия</v>
      </c>
      <c r="B153" s="61">
        <f t="shared" si="37"/>
        <v>7.0929021181646394E-3</v>
      </c>
      <c r="C153" s="61">
        <f t="shared" si="38"/>
        <v>2.0781312780392101E-2</v>
      </c>
      <c r="D153" s="61">
        <f t="shared" si="39"/>
        <v>1.6504878508569171E-4</v>
      </c>
      <c r="E153" s="61">
        <f t="shared" si="40"/>
        <v>0.36571428571428577</v>
      </c>
      <c r="F153" s="61">
        <f t="shared" si="41"/>
        <v>4.3739682539682514</v>
      </c>
      <c r="G153" s="61">
        <f t="shared" si="42"/>
        <v>4.3739682539682549</v>
      </c>
      <c r="H153" s="61">
        <f t="shared" si="43"/>
        <v>0.15345778147403263</v>
      </c>
      <c r="I153" s="61">
        <f t="shared" si="44"/>
        <v>3.0992553553835081E-2</v>
      </c>
      <c r="J153" s="61">
        <f t="shared" si="45"/>
        <v>1.351323074418846E-2</v>
      </c>
      <c r="K153" s="61">
        <f t="shared" si="46"/>
        <v>0.10402849817680286</v>
      </c>
      <c r="L153" s="61">
        <f t="shared" si="47"/>
        <v>8.280578589932755E-2</v>
      </c>
      <c r="M153" s="61">
        <f t="shared" si="48"/>
        <v>9.7960198470905993E-2</v>
      </c>
      <c r="N153" s="61">
        <f t="shared" si="49"/>
        <v>1.2264928333792736E-2</v>
      </c>
      <c r="O153" s="61">
        <f t="shared" si="50"/>
        <v>2.7410138548693212E-3</v>
      </c>
      <c r="P153" s="61">
        <f t="shared" si="51"/>
        <v>3.6782469770374956E-2</v>
      </c>
      <c r="Q153" s="61">
        <f t="shared" si="52"/>
        <v>7.5772996905895135E-3</v>
      </c>
      <c r="R153" s="61">
        <f t="shared" si="53"/>
        <v>5.344718409452733E-3</v>
      </c>
      <c r="S153" s="61">
        <f t="shared" si="54"/>
        <v>3.2377215818409441E-5</v>
      </c>
      <c r="T153" s="61">
        <f t="shared" si="55"/>
        <v>4.9259982455262443E-3</v>
      </c>
      <c r="U153" s="61">
        <f t="shared" si="56"/>
        <v>1.8086261631422443E-3</v>
      </c>
      <c r="V153" s="61">
        <f t="shared" si="57"/>
        <v>1.7763769367591328E-3</v>
      </c>
      <c r="W153" s="61">
        <f t="shared" si="58"/>
        <v>4.7447040498339629E-2</v>
      </c>
      <c r="X153" s="61">
        <f t="shared" si="59"/>
        <v>2.8291365785917385E-4</v>
      </c>
      <c r="Y153" s="61">
        <f t="shared" si="60"/>
        <v>2.1002133671977636E-3</v>
      </c>
      <c r="Z153" s="61">
        <f t="shared" si="61"/>
        <v>1.691848840255135E-4</v>
      </c>
      <c r="AA153" s="61">
        <f t="shared" si="62"/>
        <v>0</v>
      </c>
      <c r="AB153" s="61">
        <f t="shared" si="63"/>
        <v>0.11537557271227122</v>
      </c>
      <c r="AC153" s="61">
        <f t="shared" si="64"/>
        <v>5.0116849559305315E-2</v>
      </c>
      <c r="AD153" s="61">
        <f t="shared" si="65"/>
        <v>6.9541028954939951E-2</v>
      </c>
      <c r="AE153" s="61">
        <f t="shared" si="66"/>
        <v>1.4326896444383366E-2</v>
      </c>
      <c r="AF153" s="61">
        <f t="shared" si="67"/>
        <v>5.4815996597264602E-5</v>
      </c>
      <c r="AG153" s="61">
        <f t="shared" si="68"/>
        <v>8.1959187018433161E-3</v>
      </c>
      <c r="AH153" s="61">
        <f t="shared" si="69"/>
        <v>3.5846416787250796E-3</v>
      </c>
      <c r="AI153" s="61">
        <f t="shared" si="70"/>
        <v>3.3696139117802504E-2</v>
      </c>
      <c r="AJ153" s="61">
        <f t="shared" si="71"/>
        <v>10.042593129847141</v>
      </c>
    </row>
    <row r="154" spans="1:36" x14ac:dyDescent="0.25">
      <c r="A154" s="61" t="str">
        <f t="shared" si="36"/>
        <v>Республика Тыва</v>
      </c>
      <c r="B154" s="61">
        <f t="shared" si="37"/>
        <v>2.492840741049016E-5</v>
      </c>
      <c r="C154" s="61">
        <f t="shared" si="38"/>
        <v>7.372496665329395E-2</v>
      </c>
      <c r="D154" s="61">
        <f t="shared" si="39"/>
        <v>1.5054762716369768E-3</v>
      </c>
      <c r="E154" s="61">
        <f t="shared" si="40"/>
        <v>2.7239682539682537</v>
      </c>
      <c r="F154" s="61">
        <f t="shared" si="41"/>
        <v>7.2692063492063435</v>
      </c>
      <c r="G154" s="61">
        <f t="shared" si="42"/>
        <v>7.2692063492063479</v>
      </c>
      <c r="H154" s="61">
        <f t="shared" si="43"/>
        <v>8.2837504335870671E-2</v>
      </c>
      <c r="I154" s="61">
        <f t="shared" si="44"/>
        <v>7.6370735209472587E-2</v>
      </c>
      <c r="J154" s="61">
        <f t="shared" si="45"/>
        <v>1.6498877439679496E-2</v>
      </c>
      <c r="K154" s="61">
        <f t="shared" si="46"/>
        <v>0.50030417411035344</v>
      </c>
      <c r="L154" s="61">
        <f t="shared" si="47"/>
        <v>0.26391342948667579</v>
      </c>
      <c r="M154" s="61">
        <f t="shared" si="48"/>
        <v>0.43111324580267329</v>
      </c>
      <c r="N154" s="61">
        <f t="shared" si="49"/>
        <v>5.7981883491631664E-2</v>
      </c>
      <c r="O154" s="61">
        <f t="shared" si="50"/>
        <v>1.4612487511012206E-3</v>
      </c>
      <c r="P154" s="61">
        <f t="shared" si="51"/>
        <v>2.8291776116820617E-2</v>
      </c>
      <c r="Q154" s="61">
        <f t="shared" si="52"/>
        <v>3.6514483056387916E-2</v>
      </c>
      <c r="R154" s="61">
        <f t="shared" si="53"/>
        <v>6.5708333651474859E-3</v>
      </c>
      <c r="S154" s="61">
        <f t="shared" si="54"/>
        <v>7.7353061270602087E-3</v>
      </c>
      <c r="T154" s="61">
        <f t="shared" si="55"/>
        <v>9.3063114384698813E-3</v>
      </c>
      <c r="U154" s="61">
        <f t="shared" si="56"/>
        <v>2.7868110833083222E-3</v>
      </c>
      <c r="V154" s="61">
        <f t="shared" si="57"/>
        <v>3.7081538570935303E-2</v>
      </c>
      <c r="W154" s="61">
        <f t="shared" si="58"/>
        <v>3.5825965540300646E-2</v>
      </c>
      <c r="X154" s="61">
        <f t="shared" si="59"/>
        <v>4.7008626673549162E-3</v>
      </c>
      <c r="Y154" s="61">
        <f t="shared" si="60"/>
        <v>3.8027881997929102E-4</v>
      </c>
      <c r="Z154" s="61">
        <f t="shared" si="61"/>
        <v>1.9525573669693791E-3</v>
      </c>
      <c r="AA154" s="61">
        <f t="shared" si="62"/>
        <v>0</v>
      </c>
      <c r="AB154" s="61">
        <f t="shared" si="63"/>
        <v>0.62125284774846223</v>
      </c>
      <c r="AC154" s="61">
        <f t="shared" si="64"/>
        <v>0.49605612473261662</v>
      </c>
      <c r="AD154" s="61">
        <f t="shared" si="65"/>
        <v>0.15101365292346394</v>
      </c>
      <c r="AE154" s="61">
        <f t="shared" si="66"/>
        <v>0.11582183302073464</v>
      </c>
      <c r="AF154" s="61">
        <f t="shared" si="67"/>
        <v>2.7139623321811752E-2</v>
      </c>
      <c r="AG154" s="61">
        <f t="shared" si="68"/>
        <v>9.5447309134934946E-2</v>
      </c>
      <c r="AH154" s="61">
        <f t="shared" si="69"/>
        <v>2.4525089184937166E-2</v>
      </c>
      <c r="AI154" s="61">
        <f t="shared" si="70"/>
        <v>1.9237727007234012E-2</v>
      </c>
      <c r="AJ154" s="61">
        <f t="shared" si="71"/>
        <v>20.489758353567673</v>
      </c>
    </row>
    <row r="155" spans="1:36" x14ac:dyDescent="0.25">
      <c r="A155" s="61" t="str">
        <f t="shared" ref="A155:A186" si="72">A69</f>
        <v>Республика Хакасия</v>
      </c>
      <c r="B155" s="61">
        <f t="shared" ref="B155:B186" si="73">$B$90*(($B$4-B69)^2)</f>
        <v>6.8106641804297451E-3</v>
      </c>
      <c r="C155" s="61">
        <f t="shared" ref="C155:C186" si="74">$C$90*(($C$4-C69)^2)</f>
        <v>4.6837959486711392E-2</v>
      </c>
      <c r="D155" s="61">
        <f t="shared" ref="D155:D186" si="75">$D$90*(($D$4-D69)^2)</f>
        <v>2.7380298481996056E-5</v>
      </c>
      <c r="E155" s="61">
        <f t="shared" ref="E155:E186" si="76">$E$90*(($E$4-E69)^2)</f>
        <v>3.5714285714285712E-2</v>
      </c>
      <c r="F155" s="61">
        <f t="shared" ref="F155:F186" si="77">$F$90*(($F$4-F69)^2)</f>
        <v>0.73396825396825327</v>
      </c>
      <c r="G155" s="61">
        <f t="shared" ref="G155:G186" si="78">$G$90*(($G$4-G69)^2)</f>
        <v>0.73396825396825405</v>
      </c>
      <c r="H155" s="61">
        <f t="shared" ref="H155:H186" si="79">$H$90*(($H$4-H69)^2)</f>
        <v>3.7947884793302646E-4</v>
      </c>
      <c r="I155" s="61">
        <f t="shared" ref="I155:I186" si="80">$I$90*(($I$4-I69)^2)</f>
        <v>5.9759050361186554E-2</v>
      </c>
      <c r="J155" s="61">
        <f t="shared" ref="J155:J186" si="81">$J$90*(($J$4-J69)^2)</f>
        <v>1.123841790238365E-3</v>
      </c>
      <c r="K155" s="61">
        <f t="shared" ref="K155:K186" si="82">$K$90*(($K$4-K69)^2)</f>
        <v>0.30883812534992577</v>
      </c>
      <c r="L155" s="61">
        <f t="shared" ref="L155:L186" si="83">$L$90*(($L$4-L69)^2)</f>
        <v>0.17531120807424599</v>
      </c>
      <c r="M155" s="61">
        <f t="shared" ref="M155:M186" si="84">$M$90*(($M$4-M69)^2)</f>
        <v>0.10430069051308184</v>
      </c>
      <c r="N155" s="61">
        <f t="shared" ref="N155:N186" si="85">$N$90*(($N$4-N69)^2)</f>
        <v>5.7981883491631664E-2</v>
      </c>
      <c r="O155" s="61">
        <f t="shared" ref="O155:O186" si="86">$O$90*(($O$4-O69)^2)</f>
        <v>1.8771947431734672E-3</v>
      </c>
      <c r="P155" s="61">
        <f t="shared" ref="P155:P186" si="87">$P$90*(($P$4-P69)^2)</f>
        <v>1.7057936279690426E-2</v>
      </c>
      <c r="Q155" s="61">
        <f t="shared" ref="Q155:Q186" si="88">$Q$90*(($Q$4-Q69)^2)</f>
        <v>2.0488942152619427E-3</v>
      </c>
      <c r="R155" s="61">
        <f t="shared" ref="R155:R186" si="89">$R$90*(($R$4-R69)^2)</f>
        <v>4.2756395443950233E-2</v>
      </c>
      <c r="S155" s="61">
        <f t="shared" ref="S155:S186" si="90">$S$90*(($S$4-S69)^2)</f>
        <v>7.600667207875567E-4</v>
      </c>
      <c r="T155" s="61">
        <f t="shared" ref="T155:T186" si="91">$T$90*(($T$4-T69)^2)</f>
        <v>7.4086809820161621E-4</v>
      </c>
      <c r="U155" s="61">
        <f t="shared" ref="U155:U186" si="92">$U$90*(($U$4-U69)^2)</f>
        <v>4.7309016668590619E-3</v>
      </c>
      <c r="V155" s="61">
        <f t="shared" ref="V155:V186" si="93">$V$90*(($V$4-V69)^2)</f>
        <v>3.8214291882360045E-6</v>
      </c>
      <c r="W155" s="61">
        <f t="shared" ref="W155:W186" si="94">$W$90*(($W$4-W69)^2)</f>
        <v>6.4139258101720683E-3</v>
      </c>
      <c r="X155" s="61">
        <f t="shared" ref="X155:X186" si="95">$X$90*(($X$4-X69)^2)</f>
        <v>2.1460538847519069E-3</v>
      </c>
      <c r="Y155" s="61">
        <f t="shared" ref="Y155:Y186" si="96">$Y$90*(($Y$4-Y69)^2)</f>
        <v>1.3472726597459987E-5</v>
      </c>
      <c r="Z155" s="61">
        <f t="shared" ref="Z155:Z186" si="97">$Z$90*(($Z$4-Z69)^2)</f>
        <v>6.2969301656806091E-4</v>
      </c>
      <c r="AA155" s="61">
        <f t="shared" ref="AA155:AA186" si="98">$AA$90*(($AA$4-AA69)^2)</f>
        <v>0</v>
      </c>
      <c r="AB155" s="61">
        <f t="shared" ref="AB155:AB186" si="99">$AB$90*(($AB$4-AB69)^2)</f>
        <v>9.4646744562205495E-2</v>
      </c>
      <c r="AC155" s="61">
        <f t="shared" ref="AC155:AC186" si="100">$AC$90*(($AC$4-AC69)^2)</f>
        <v>4.5347138193366686E-2</v>
      </c>
      <c r="AD155" s="61">
        <f t="shared" ref="AD155:AD186" si="101">$AD$90*(($AD$4-AD69)^2)</f>
        <v>0.1541233485849107</v>
      </c>
      <c r="AE155" s="61">
        <f t="shared" ref="AE155:AE186" si="102">$AE$90*(($AE$4-AE69)^2)</f>
        <v>1.0284072453272682E-2</v>
      </c>
      <c r="AF155" s="61">
        <f t="shared" ref="AF155:AF186" si="103">$AF$90*(($AF$4-AF69)^2)</f>
        <v>1.0686492350258581E-2</v>
      </c>
      <c r="AG155" s="61">
        <f t="shared" ref="AG155:AG186" si="104">$AG$90*(($AG$4-AG69)^2)</f>
        <v>3.1010293154823867E-3</v>
      </c>
      <c r="AH155" s="61">
        <f t="shared" ref="AH155:AH186" si="105">$AH$90*(($AH$4-AH69)^2)</f>
        <v>4.9209102030699179E-6</v>
      </c>
      <c r="AI155" s="61">
        <f t="shared" ref="AI155:AI186" si="106">$AI$90*(($AI$4-AI69)^2)</f>
        <v>1.1082056838493564E-2</v>
      </c>
      <c r="AJ155" s="61">
        <f t="shared" ref="AJ155:AJ186" si="107">SUM(B155:AI155)</f>
        <v>2.6734761032880541</v>
      </c>
    </row>
    <row r="156" spans="1:36" x14ac:dyDescent="0.25">
      <c r="A156" s="61" t="str">
        <f t="shared" si="72"/>
        <v>Алтайский край</v>
      </c>
      <c r="B156" s="61">
        <f t="shared" si="73"/>
        <v>2.1552532830967966E-5</v>
      </c>
      <c r="C156" s="61">
        <f t="shared" si="74"/>
        <v>2.8080966449879272E-4</v>
      </c>
      <c r="D156" s="61">
        <f t="shared" si="75"/>
        <v>1.4329414734644913E-5</v>
      </c>
      <c r="E156" s="61">
        <f t="shared" si="76"/>
        <v>6.3492063492063489E-2</v>
      </c>
      <c r="F156" s="61">
        <f t="shared" si="77"/>
        <v>5.9739682539682484</v>
      </c>
      <c r="G156" s="61">
        <f t="shared" si="78"/>
        <v>5.9739682539682528</v>
      </c>
      <c r="H156" s="61">
        <f t="shared" si="79"/>
        <v>1.5260076002720746E-2</v>
      </c>
      <c r="I156" s="61">
        <f t="shared" si="80"/>
        <v>6.9118726984338632E-3</v>
      </c>
      <c r="J156" s="61">
        <f t="shared" si="81"/>
        <v>2.47817389324304E-3</v>
      </c>
      <c r="K156" s="61">
        <f t="shared" si="82"/>
        <v>1.6224205804016843E-5</v>
      </c>
      <c r="L156" s="61">
        <f t="shared" si="83"/>
        <v>1.2420574301858516E-2</v>
      </c>
      <c r="M156" s="61">
        <f t="shared" si="84"/>
        <v>1.2432484708935904E-2</v>
      </c>
      <c r="N156" s="61">
        <f t="shared" si="85"/>
        <v>3.2316560558905707E-3</v>
      </c>
      <c r="O156" s="61">
        <f t="shared" si="86"/>
        <v>3.2764559997224747E-3</v>
      </c>
      <c r="P156" s="61">
        <f t="shared" si="87"/>
        <v>3.363173225195612E-2</v>
      </c>
      <c r="Q156" s="61">
        <f t="shared" si="88"/>
        <v>1.105080996853155E-2</v>
      </c>
      <c r="R156" s="61">
        <f t="shared" si="89"/>
        <v>3.1767101639216297E-2</v>
      </c>
      <c r="S156" s="61">
        <f t="shared" si="90"/>
        <v>6.1032414776255426E-7</v>
      </c>
      <c r="T156" s="61">
        <f t="shared" si="91"/>
        <v>7.798622768795966E-3</v>
      </c>
      <c r="U156" s="61">
        <f t="shared" si="92"/>
        <v>3.8790827765474068E-4</v>
      </c>
      <c r="V156" s="61">
        <f t="shared" si="93"/>
        <v>7.0250279003650782E-3</v>
      </c>
      <c r="W156" s="61">
        <f t="shared" si="94"/>
        <v>1.5201233841938443E-4</v>
      </c>
      <c r="X156" s="61">
        <f t="shared" si="95"/>
        <v>1.5182310150039957E-2</v>
      </c>
      <c r="Y156" s="61">
        <f t="shared" si="96"/>
        <v>1.3237076456040447E-2</v>
      </c>
      <c r="Z156" s="61">
        <f t="shared" si="97"/>
        <v>6.6557240430791602E-5</v>
      </c>
      <c r="AA156" s="61">
        <f t="shared" si="98"/>
        <v>0</v>
      </c>
      <c r="AB156" s="61">
        <f t="shared" si="99"/>
        <v>5.5418636500431093E-2</v>
      </c>
      <c r="AC156" s="61">
        <f t="shared" si="100"/>
        <v>0.17647988660179076</v>
      </c>
      <c r="AD156" s="61">
        <f t="shared" si="101"/>
        <v>1.8598785530134598E-3</v>
      </c>
      <c r="AE156" s="61">
        <f t="shared" si="102"/>
        <v>4.938346532504459E-2</v>
      </c>
      <c r="AF156" s="61">
        <f t="shared" si="103"/>
        <v>1.6856240921727422E-2</v>
      </c>
      <c r="AG156" s="61">
        <f t="shared" si="104"/>
        <v>6.9487325810791275E-3</v>
      </c>
      <c r="AH156" s="61">
        <f t="shared" si="105"/>
        <v>3.6025981271766566E-4</v>
      </c>
      <c r="AI156" s="61">
        <f t="shared" si="106"/>
        <v>2.4268897060826852E-3</v>
      </c>
      <c r="AJ156" s="61">
        <f t="shared" si="107"/>
        <v>12.497806540224724</v>
      </c>
    </row>
    <row r="157" spans="1:36" x14ac:dyDescent="0.25">
      <c r="A157" s="61" t="str">
        <f t="shared" si="72"/>
        <v>Забайкальский край</v>
      </c>
      <c r="B157" s="61">
        <f t="shared" si="73"/>
        <v>1.1937754825516587E-2</v>
      </c>
      <c r="C157" s="61">
        <f t="shared" si="74"/>
        <v>1.7273278694481895E-2</v>
      </c>
      <c r="D157" s="61">
        <f t="shared" si="75"/>
        <v>8.0402550151635016E-5</v>
      </c>
      <c r="E157" s="61">
        <f t="shared" si="76"/>
        <v>0.30730158730158713</v>
      </c>
      <c r="F157" s="61">
        <f t="shared" si="77"/>
        <v>0.99063492063491854</v>
      </c>
      <c r="G157" s="61">
        <f t="shared" si="78"/>
        <v>0.9906349206349202</v>
      </c>
      <c r="H157" s="61">
        <f t="shared" si="79"/>
        <v>3.1681298638857124E-2</v>
      </c>
      <c r="I157" s="61">
        <f t="shared" si="80"/>
        <v>4.9044329314905002E-2</v>
      </c>
      <c r="J157" s="61">
        <f t="shared" si="81"/>
        <v>9.9935774285615613E-3</v>
      </c>
      <c r="K157" s="61">
        <f t="shared" si="82"/>
        <v>0.14649960967313061</v>
      </c>
      <c r="L157" s="61">
        <f t="shared" si="83"/>
        <v>0.1017171212058586</v>
      </c>
      <c r="M157" s="61">
        <f t="shared" si="84"/>
        <v>0.1564264899422762</v>
      </c>
      <c r="N157" s="61">
        <f t="shared" si="85"/>
        <v>1.796391939851238E-4</v>
      </c>
      <c r="O157" s="61">
        <f t="shared" si="86"/>
        <v>1.4616152314929172E-3</v>
      </c>
      <c r="P157" s="61">
        <f t="shared" si="87"/>
        <v>2.6825051909923348E-2</v>
      </c>
      <c r="Q157" s="61">
        <f t="shared" si="88"/>
        <v>5.6376343231889448E-2</v>
      </c>
      <c r="R157" s="61">
        <f t="shared" si="89"/>
        <v>1.3516687674946327E-2</v>
      </c>
      <c r="S157" s="61">
        <f t="shared" si="90"/>
        <v>1.5173058036254813E-5</v>
      </c>
      <c r="T157" s="61">
        <f t="shared" si="91"/>
        <v>3.1513366175416023E-3</v>
      </c>
      <c r="U157" s="61">
        <f t="shared" si="92"/>
        <v>1.1849064953664179E-3</v>
      </c>
      <c r="V157" s="61">
        <f t="shared" si="93"/>
        <v>2.1474605408104848E-3</v>
      </c>
      <c r="W157" s="61">
        <f t="shared" si="94"/>
        <v>9.6403151610766572E-3</v>
      </c>
      <c r="X157" s="61">
        <f t="shared" si="95"/>
        <v>1.4039972445002266E-3</v>
      </c>
      <c r="Y157" s="61">
        <f t="shared" si="96"/>
        <v>3.5619619528823765E-3</v>
      </c>
      <c r="Z157" s="61">
        <f t="shared" si="97"/>
        <v>9.9569338412463962E-4</v>
      </c>
      <c r="AA157" s="61">
        <f t="shared" si="98"/>
        <v>0</v>
      </c>
      <c r="AB157" s="61">
        <f t="shared" si="99"/>
        <v>0.35411599594960341</v>
      </c>
      <c r="AC157" s="61">
        <f t="shared" si="100"/>
        <v>0.23928417283869929</v>
      </c>
      <c r="AD157" s="61">
        <f t="shared" si="101"/>
        <v>5.7312096708137278E-2</v>
      </c>
      <c r="AE157" s="61">
        <f t="shared" si="102"/>
        <v>7.4206448062255591E-3</v>
      </c>
      <c r="AF157" s="61">
        <f t="shared" si="103"/>
        <v>1.3232758502324329E-2</v>
      </c>
      <c r="AG157" s="61">
        <f t="shared" si="104"/>
        <v>1.506715883475581E-2</v>
      </c>
      <c r="AH157" s="61">
        <f t="shared" si="105"/>
        <v>0.11325895823799381</v>
      </c>
      <c r="AI157" s="61">
        <f t="shared" si="106"/>
        <v>6.4486270422865116E-2</v>
      </c>
      <c r="AJ157" s="61">
        <f t="shared" si="107"/>
        <v>3.7978635288423446</v>
      </c>
    </row>
    <row r="158" spans="1:36" x14ac:dyDescent="0.25">
      <c r="A158" s="61" t="str">
        <f t="shared" si="72"/>
        <v>Красноярский край</v>
      </c>
      <c r="B158" s="61">
        <f t="shared" si="73"/>
        <v>0.13910506016146651</v>
      </c>
      <c r="C158" s="61">
        <f t="shared" si="74"/>
        <v>1.9797846205476174E-4</v>
      </c>
      <c r="D158" s="61">
        <f t="shared" si="75"/>
        <v>2.8915550242408385E-6</v>
      </c>
      <c r="E158" s="61">
        <f t="shared" si="76"/>
        <v>5.7301587301587215E-2</v>
      </c>
      <c r="F158" s="61">
        <f t="shared" si="77"/>
        <v>3.1111111111111363E-2</v>
      </c>
      <c r="G158" s="61">
        <f t="shared" si="78"/>
        <v>3.1111111111111044E-2</v>
      </c>
      <c r="H158" s="61">
        <f t="shared" si="79"/>
        <v>5.3492754213233492E-3</v>
      </c>
      <c r="I158" s="61">
        <f t="shared" si="80"/>
        <v>9.5756711751647983E-4</v>
      </c>
      <c r="J158" s="61">
        <f t="shared" si="81"/>
        <v>2.48043039161823E-2</v>
      </c>
      <c r="K158" s="61">
        <f t="shared" si="82"/>
        <v>1.1403659079155559E-2</v>
      </c>
      <c r="L158" s="61">
        <f t="shared" si="83"/>
        <v>2.0776010054201376E-6</v>
      </c>
      <c r="M158" s="61">
        <f t="shared" si="84"/>
        <v>6.0530341685397166E-4</v>
      </c>
      <c r="N158" s="61">
        <f t="shared" si="85"/>
        <v>3.0140664304805138E-3</v>
      </c>
      <c r="O158" s="61">
        <f t="shared" si="86"/>
        <v>1.3296961260502387E-2</v>
      </c>
      <c r="P158" s="61">
        <f t="shared" si="87"/>
        <v>4.8406318016909971E-4</v>
      </c>
      <c r="Q158" s="61">
        <f t="shared" si="88"/>
        <v>3.7955322297477313E-2</v>
      </c>
      <c r="R158" s="61">
        <f t="shared" si="89"/>
        <v>8.9224767273901814E-3</v>
      </c>
      <c r="S158" s="61">
        <f t="shared" si="90"/>
        <v>1.4072148092275459E-2</v>
      </c>
      <c r="T158" s="61">
        <f t="shared" si="91"/>
        <v>2.2520396108561022E-3</v>
      </c>
      <c r="U158" s="61">
        <f t="shared" si="92"/>
        <v>5.3369491328495836E-5</v>
      </c>
      <c r="V158" s="61">
        <f t="shared" si="93"/>
        <v>1.8714806986123837E-3</v>
      </c>
      <c r="W158" s="61">
        <f t="shared" si="94"/>
        <v>5.0577182761203775E-3</v>
      </c>
      <c r="X158" s="61">
        <f t="shared" si="95"/>
        <v>1.9115977915699E-3</v>
      </c>
      <c r="Y158" s="61">
        <f t="shared" si="96"/>
        <v>4.7085147432265862E-4</v>
      </c>
      <c r="Z158" s="61">
        <f t="shared" si="97"/>
        <v>4.8128629362673763E-3</v>
      </c>
      <c r="AA158" s="61">
        <f t="shared" si="98"/>
        <v>0</v>
      </c>
      <c r="AB158" s="61">
        <f t="shared" si="99"/>
        <v>1.1567585627355072E-2</v>
      </c>
      <c r="AC158" s="61">
        <f t="shared" si="100"/>
        <v>2.3645936699649475E-4</v>
      </c>
      <c r="AD158" s="61">
        <f t="shared" si="101"/>
        <v>1.3865673803990905E-2</v>
      </c>
      <c r="AE158" s="61">
        <f t="shared" si="102"/>
        <v>3.2413582826934121E-4</v>
      </c>
      <c r="AF158" s="61">
        <f t="shared" si="103"/>
        <v>8.6697223178923925E-3</v>
      </c>
      <c r="AG158" s="61">
        <f t="shared" si="104"/>
        <v>2.1601502153567202E-2</v>
      </c>
      <c r="AH158" s="61">
        <f t="shared" si="105"/>
        <v>1.065282716487179E-2</v>
      </c>
      <c r="AI158" s="61">
        <f t="shared" si="106"/>
        <v>9.3639558174746457E-5</v>
      </c>
      <c r="AJ158" s="61">
        <f t="shared" si="107"/>
        <v>0.46313843034288255</v>
      </c>
    </row>
    <row r="159" spans="1:36" x14ac:dyDescent="0.25">
      <c r="A159" s="61" t="str">
        <f t="shared" si="72"/>
        <v>Иркутская область</v>
      </c>
      <c r="B159" s="61">
        <f t="shared" si="73"/>
        <v>3.5168396038392009E-2</v>
      </c>
      <c r="C159" s="61">
        <f t="shared" si="74"/>
        <v>2.0535727226945024E-4</v>
      </c>
      <c r="D159" s="61">
        <f t="shared" si="75"/>
        <v>2.1114174754925294E-5</v>
      </c>
      <c r="E159" s="61">
        <f t="shared" si="76"/>
        <v>6.3492063492063489E-2</v>
      </c>
      <c r="F159" s="61">
        <f t="shared" si="77"/>
        <v>0.18349206349206409</v>
      </c>
      <c r="G159" s="61">
        <f t="shared" si="78"/>
        <v>0.18349206349206332</v>
      </c>
      <c r="H159" s="61">
        <f t="shared" si="79"/>
        <v>4.4867903719329401E-5</v>
      </c>
      <c r="I159" s="61">
        <f t="shared" si="80"/>
        <v>1.0287482399157404E-2</v>
      </c>
      <c r="J159" s="61">
        <f t="shared" si="81"/>
        <v>1.1599044177072139E-2</v>
      </c>
      <c r="K159" s="61">
        <f t="shared" si="82"/>
        <v>1.1853504187546654E-3</v>
      </c>
      <c r="L159" s="61">
        <f t="shared" si="83"/>
        <v>7.8473253820662281E-3</v>
      </c>
      <c r="M159" s="61">
        <f t="shared" si="84"/>
        <v>7.554490124536308E-3</v>
      </c>
      <c r="N159" s="61">
        <f t="shared" si="85"/>
        <v>6.2000014423969491E-3</v>
      </c>
      <c r="O159" s="61">
        <f t="shared" si="86"/>
        <v>1.4374165814976293E-2</v>
      </c>
      <c r="P159" s="61">
        <f t="shared" si="87"/>
        <v>1.5170037188939184E-4</v>
      </c>
      <c r="Q159" s="61">
        <f t="shared" si="88"/>
        <v>2.3299896848014011E-3</v>
      </c>
      <c r="R159" s="61">
        <f t="shared" si="89"/>
        <v>2.6242402647443912E-3</v>
      </c>
      <c r="S159" s="61">
        <f t="shared" si="90"/>
        <v>3.4164548935338474E-3</v>
      </c>
      <c r="T159" s="61">
        <f t="shared" si="91"/>
        <v>4.6019551197112457E-3</v>
      </c>
      <c r="U159" s="61">
        <f t="shared" si="92"/>
        <v>2.1465038681014103E-3</v>
      </c>
      <c r="V159" s="61">
        <f t="shared" si="93"/>
        <v>1.0525380569388381E-2</v>
      </c>
      <c r="W159" s="61">
        <f t="shared" si="94"/>
        <v>7.8042944359122558E-3</v>
      </c>
      <c r="X159" s="61">
        <f t="shared" si="95"/>
        <v>1.5407921339294451E-4</v>
      </c>
      <c r="Y159" s="61">
        <f t="shared" si="96"/>
        <v>1.0453678853795384E-4</v>
      </c>
      <c r="Z159" s="61">
        <f t="shared" si="97"/>
        <v>4.0596482319270625E-3</v>
      </c>
      <c r="AA159" s="61">
        <f t="shared" si="98"/>
        <v>0</v>
      </c>
      <c r="AB159" s="61">
        <f t="shared" si="99"/>
        <v>1.1057006562337943E-2</v>
      </c>
      <c r="AC159" s="61">
        <f t="shared" si="100"/>
        <v>1.5069802217620382E-5</v>
      </c>
      <c r="AD159" s="61">
        <f t="shared" si="101"/>
        <v>1.3933418115885388E-2</v>
      </c>
      <c r="AE159" s="61">
        <f t="shared" si="102"/>
        <v>1.3091142089979281E-2</v>
      </c>
      <c r="AF159" s="61">
        <f t="shared" si="103"/>
        <v>1.9951289164762606E-5</v>
      </c>
      <c r="AG159" s="61">
        <f t="shared" si="104"/>
        <v>2.6864686432177532E-2</v>
      </c>
      <c r="AH159" s="61">
        <f t="shared" si="105"/>
        <v>2.2258010466312903E-2</v>
      </c>
      <c r="AI159" s="61">
        <f t="shared" si="106"/>
        <v>8.5986738452475685E-6</v>
      </c>
      <c r="AJ159" s="61">
        <f t="shared" si="107"/>
        <v>0.65013045249814772</v>
      </c>
    </row>
    <row r="160" spans="1:36" x14ac:dyDescent="0.25">
      <c r="A160" s="61" t="str">
        <f t="shared" si="72"/>
        <v>Кемеровская область</v>
      </c>
      <c r="B160" s="61">
        <f t="shared" si="73"/>
        <v>2.202004814740457E-3</v>
      </c>
      <c r="C160" s="61">
        <f t="shared" si="74"/>
        <v>2.6490991120476037E-5</v>
      </c>
      <c r="D160" s="61">
        <f t="shared" si="75"/>
        <v>1.8434336957672428E-6</v>
      </c>
      <c r="E160" s="61">
        <f t="shared" si="76"/>
        <v>5.7142857142857412E-3</v>
      </c>
      <c r="F160" s="61">
        <f t="shared" si="77"/>
        <v>1.6514285714285724</v>
      </c>
      <c r="G160" s="61">
        <f t="shared" si="78"/>
        <v>1.6514285714285712</v>
      </c>
      <c r="H160" s="61">
        <f t="shared" si="79"/>
        <v>2.5100318428400966E-3</v>
      </c>
      <c r="I160" s="61">
        <f t="shared" si="80"/>
        <v>3.1243787199329985E-5</v>
      </c>
      <c r="J160" s="61">
        <f t="shared" si="81"/>
        <v>7.0385783614371395E-4</v>
      </c>
      <c r="K160" s="61">
        <f t="shared" si="82"/>
        <v>4.3130456614005226E-3</v>
      </c>
      <c r="L160" s="61">
        <f t="shared" si="83"/>
        <v>9.9386793854530225E-3</v>
      </c>
      <c r="M160" s="61">
        <f t="shared" si="84"/>
        <v>5.0202392710372475E-3</v>
      </c>
      <c r="N160" s="61">
        <f t="shared" si="85"/>
        <v>6.2000014423969491E-3</v>
      </c>
      <c r="O160" s="61">
        <f t="shared" si="86"/>
        <v>2.9842072870402397E-2</v>
      </c>
      <c r="P160" s="61">
        <f t="shared" si="87"/>
        <v>2.3077397790198347E-2</v>
      </c>
      <c r="Q160" s="61">
        <f t="shared" si="88"/>
        <v>1.484693622840156E-3</v>
      </c>
      <c r="R160" s="61">
        <f t="shared" si="89"/>
        <v>2.5168631544675141E-3</v>
      </c>
      <c r="S160" s="61">
        <f t="shared" si="90"/>
        <v>3.1290283216074338E-5</v>
      </c>
      <c r="T160" s="61">
        <f t="shared" si="91"/>
        <v>6.9109478008847255E-3</v>
      </c>
      <c r="U160" s="61">
        <f t="shared" si="92"/>
        <v>6.3726224735873439E-4</v>
      </c>
      <c r="V160" s="61">
        <f t="shared" si="93"/>
        <v>7.1073962883556462E-4</v>
      </c>
      <c r="W160" s="61">
        <f t="shared" si="94"/>
        <v>1.9414620950913158E-2</v>
      </c>
      <c r="X160" s="61">
        <f t="shared" si="95"/>
        <v>1.6687444660636317E-3</v>
      </c>
      <c r="Y160" s="61">
        <f t="shared" si="96"/>
        <v>1.2172346154831282E-3</v>
      </c>
      <c r="Z160" s="61">
        <f t="shared" si="97"/>
        <v>3.4520913783301285E-3</v>
      </c>
      <c r="AA160" s="61">
        <f t="shared" si="98"/>
        <v>0</v>
      </c>
      <c r="AB160" s="61">
        <f t="shared" si="99"/>
        <v>0.18067536638390305</v>
      </c>
      <c r="AC160" s="61">
        <f t="shared" si="100"/>
        <v>6.8912592555570957E-3</v>
      </c>
      <c r="AD160" s="61">
        <f t="shared" si="101"/>
        <v>4.8213578131351999E-2</v>
      </c>
      <c r="AE160" s="61">
        <f t="shared" si="102"/>
        <v>3.171658191395562E-2</v>
      </c>
      <c r="AF160" s="61">
        <f t="shared" si="103"/>
        <v>2.309520731474952E-3</v>
      </c>
      <c r="AG160" s="61">
        <f t="shared" si="104"/>
        <v>5.5099911686184366E-3</v>
      </c>
      <c r="AH160" s="61">
        <f t="shared" si="105"/>
        <v>1.3955534492799977E-2</v>
      </c>
      <c r="AI160" s="61">
        <f t="shared" si="106"/>
        <v>7.7603031453359723E-4</v>
      </c>
      <c r="AJ160" s="61">
        <f t="shared" si="107"/>
        <v>3.7205306882386453</v>
      </c>
    </row>
    <row r="161" spans="1:36" x14ac:dyDescent="0.25">
      <c r="A161" s="61" t="str">
        <f t="shared" si="72"/>
        <v xml:space="preserve">Новосибирская область </v>
      </c>
      <c r="B161" s="61">
        <f t="shared" si="73"/>
        <v>1.0509345258671937E-4</v>
      </c>
      <c r="C161" s="61">
        <f t="shared" si="74"/>
        <v>6.1740157858710711E-5</v>
      </c>
      <c r="D161" s="61">
        <f t="shared" si="75"/>
        <v>4.4160403414198596E-5</v>
      </c>
      <c r="E161" s="61">
        <f t="shared" si="76"/>
        <v>1.4285714285714353E-3</v>
      </c>
      <c r="F161" s="61">
        <f t="shared" si="77"/>
        <v>0.15253968253968336</v>
      </c>
      <c r="G161" s="61">
        <f t="shared" si="78"/>
        <v>0.15253968253968234</v>
      </c>
      <c r="H161" s="61">
        <f t="shared" si="79"/>
        <v>1.0607104347309212E-2</v>
      </c>
      <c r="I161" s="61">
        <f t="shared" si="80"/>
        <v>6.1033650413649101E-3</v>
      </c>
      <c r="J161" s="61">
        <f t="shared" si="81"/>
        <v>2.2865916197652316E-4</v>
      </c>
      <c r="K161" s="61">
        <f t="shared" si="82"/>
        <v>2.7816313667170432E-2</v>
      </c>
      <c r="L161" s="61">
        <f t="shared" si="83"/>
        <v>4.3857408619940004E-3</v>
      </c>
      <c r="M161" s="61">
        <f t="shared" si="84"/>
        <v>8.6756324979012697E-3</v>
      </c>
      <c r="N161" s="61">
        <f t="shared" si="85"/>
        <v>6.0246523524300601E-4</v>
      </c>
      <c r="O161" s="61">
        <f t="shared" si="86"/>
        <v>1.1558436468732065E-2</v>
      </c>
      <c r="P161" s="61">
        <f t="shared" si="87"/>
        <v>1.3124149482646872E-2</v>
      </c>
      <c r="Q161" s="61">
        <f t="shared" si="88"/>
        <v>7.2789331648275045E-3</v>
      </c>
      <c r="R161" s="61">
        <f t="shared" si="89"/>
        <v>1.2899602267232187E-3</v>
      </c>
      <c r="S161" s="61">
        <f t="shared" si="90"/>
        <v>3.2585798544506364E-4</v>
      </c>
      <c r="T161" s="61">
        <f t="shared" si="91"/>
        <v>8.1730337543602707E-5</v>
      </c>
      <c r="U161" s="61">
        <f t="shared" si="92"/>
        <v>3.1686242460976583E-5</v>
      </c>
      <c r="V161" s="61">
        <f t="shared" si="93"/>
        <v>1.3923016119300476E-2</v>
      </c>
      <c r="W161" s="61">
        <f t="shared" si="94"/>
        <v>3.8134793645860968E-3</v>
      </c>
      <c r="X161" s="61">
        <f t="shared" si="95"/>
        <v>2.2784192929331194E-3</v>
      </c>
      <c r="Y161" s="61">
        <f t="shared" si="96"/>
        <v>4.1183475895940831E-4</v>
      </c>
      <c r="Z161" s="61">
        <f t="shared" si="97"/>
        <v>4.410772360290508E-4</v>
      </c>
      <c r="AA161" s="61">
        <f t="shared" si="98"/>
        <v>0</v>
      </c>
      <c r="AB161" s="61">
        <f t="shared" si="99"/>
        <v>0.22447314423477349</v>
      </c>
      <c r="AC161" s="61">
        <f t="shared" si="100"/>
        <v>7.8833442480501614E-2</v>
      </c>
      <c r="AD161" s="61">
        <f t="shared" si="101"/>
        <v>1.1040861412296363E-2</v>
      </c>
      <c r="AE161" s="61">
        <f t="shared" si="102"/>
        <v>4.4887219146227057E-5</v>
      </c>
      <c r="AF161" s="61">
        <f t="shared" si="103"/>
        <v>1.3232758502324329E-2</v>
      </c>
      <c r="AG161" s="61">
        <f t="shared" si="104"/>
        <v>4.9783123151919233E-3</v>
      </c>
      <c r="AH161" s="61">
        <f t="shared" si="105"/>
        <v>5.2465863302626217E-2</v>
      </c>
      <c r="AI161" s="61">
        <f t="shared" si="106"/>
        <v>6.5027470954685026E-3</v>
      </c>
      <c r="AJ161" s="61">
        <f t="shared" si="107"/>
        <v>0.81126880857727213</v>
      </c>
    </row>
    <row r="162" spans="1:36" x14ac:dyDescent="0.25">
      <c r="A162" s="61" t="str">
        <f t="shared" si="72"/>
        <v>Омская область</v>
      </c>
      <c r="B162" s="61">
        <f t="shared" si="73"/>
        <v>1.4714396572908055E-4</v>
      </c>
      <c r="C162" s="61">
        <f t="shared" si="74"/>
        <v>2.0757130814709041E-3</v>
      </c>
      <c r="D162" s="61">
        <f t="shared" si="75"/>
        <v>9.516609297313131E-6</v>
      </c>
      <c r="E162" s="61">
        <f t="shared" si="76"/>
        <v>6.3492063492063037E-4</v>
      </c>
      <c r="F162" s="61">
        <f t="shared" si="77"/>
        <v>0.16253968253968137</v>
      </c>
      <c r="G162" s="61">
        <f t="shared" si="78"/>
        <v>0.16253968253968282</v>
      </c>
      <c r="H162" s="61">
        <f t="shared" si="79"/>
        <v>9.0135898010344065E-2</v>
      </c>
      <c r="I162" s="61">
        <f t="shared" si="80"/>
        <v>5.196510116444376E-5</v>
      </c>
      <c r="J162" s="61">
        <f t="shared" si="81"/>
        <v>5.7285681765619975E-4</v>
      </c>
      <c r="K162" s="61">
        <f t="shared" si="82"/>
        <v>5.7369224268530037E-3</v>
      </c>
      <c r="L162" s="61">
        <f t="shared" si="83"/>
        <v>8.3701646113676677E-3</v>
      </c>
      <c r="M162" s="61">
        <f t="shared" si="84"/>
        <v>5.450895831980863E-4</v>
      </c>
      <c r="N162" s="61">
        <f t="shared" si="85"/>
        <v>2.6125612759991903E-3</v>
      </c>
      <c r="O162" s="61">
        <f t="shared" si="86"/>
        <v>3.9946949111103226E-3</v>
      </c>
      <c r="P162" s="61">
        <f t="shared" si="87"/>
        <v>2.5477805214810904E-3</v>
      </c>
      <c r="Q162" s="61">
        <f t="shared" si="88"/>
        <v>4.1181870967755456E-3</v>
      </c>
      <c r="R162" s="61">
        <f t="shared" si="89"/>
        <v>7.9320255866666342E-3</v>
      </c>
      <c r="S162" s="61">
        <f t="shared" si="90"/>
        <v>5.0565738192578783E-4</v>
      </c>
      <c r="T162" s="61">
        <f t="shared" si="91"/>
        <v>1.6896503224261361E-3</v>
      </c>
      <c r="U162" s="61">
        <f t="shared" si="92"/>
        <v>1.0973389960530263E-3</v>
      </c>
      <c r="V162" s="61">
        <f t="shared" si="93"/>
        <v>1.1648235281801663E-6</v>
      </c>
      <c r="W162" s="61">
        <f t="shared" si="94"/>
        <v>8.721718090516117E-3</v>
      </c>
      <c r="X162" s="61">
        <f t="shared" si="95"/>
        <v>1.6539403438996718E-3</v>
      </c>
      <c r="Y162" s="61">
        <f t="shared" si="96"/>
        <v>5.520669449114164E-3</v>
      </c>
      <c r="Z162" s="61">
        <f t="shared" si="97"/>
        <v>1.1252629613129973E-4</v>
      </c>
      <c r="AA162" s="61">
        <f t="shared" si="98"/>
        <v>0</v>
      </c>
      <c r="AB162" s="61">
        <f t="shared" si="99"/>
        <v>3.5740990372634313E-2</v>
      </c>
      <c r="AC162" s="61">
        <f t="shared" si="100"/>
        <v>0.16465959685629852</v>
      </c>
      <c r="AD162" s="61">
        <f t="shared" si="101"/>
        <v>1.5286381220699918E-4</v>
      </c>
      <c r="AE162" s="61">
        <f t="shared" si="102"/>
        <v>3.8991050472319953E-4</v>
      </c>
      <c r="AF162" s="61">
        <f t="shared" si="103"/>
        <v>1.0277711451408041E-3</v>
      </c>
      <c r="AG162" s="61">
        <f t="shared" si="104"/>
        <v>6.5098118773966325E-4</v>
      </c>
      <c r="AH162" s="61">
        <f t="shared" si="105"/>
        <v>1.5461553460492307E-2</v>
      </c>
      <c r="AI162" s="61">
        <f t="shared" si="106"/>
        <v>3.6890460464573546E-2</v>
      </c>
      <c r="AJ162" s="61">
        <f t="shared" si="107"/>
        <v>0.72884159882080202</v>
      </c>
    </row>
    <row r="163" spans="1:36" x14ac:dyDescent="0.25">
      <c r="A163" s="61" t="str">
        <f t="shared" si="72"/>
        <v>Томская область</v>
      </c>
      <c r="B163" s="61">
        <f t="shared" si="73"/>
        <v>5.0823184559353847E-3</v>
      </c>
      <c r="C163" s="61">
        <f t="shared" si="74"/>
        <v>1.7472960881405247E-2</v>
      </c>
      <c r="D163" s="61">
        <f t="shared" si="75"/>
        <v>1.7121408253132514E-5</v>
      </c>
      <c r="E163" s="61">
        <f t="shared" si="76"/>
        <v>6.3492063492063489E-2</v>
      </c>
      <c r="F163" s="61">
        <f t="shared" si="77"/>
        <v>0.18349206349206257</v>
      </c>
      <c r="G163" s="61">
        <f t="shared" si="78"/>
        <v>0.18349206349206371</v>
      </c>
      <c r="H163" s="61">
        <f t="shared" si="79"/>
        <v>4.9454216416395186E-3</v>
      </c>
      <c r="I163" s="61">
        <f t="shared" si="80"/>
        <v>2.1789663159284479E-2</v>
      </c>
      <c r="J163" s="61">
        <f t="shared" si="81"/>
        <v>1.461578785902256E-2</v>
      </c>
      <c r="K163" s="61">
        <f t="shared" si="82"/>
        <v>7.1692992735942151E-2</v>
      </c>
      <c r="L163" s="61">
        <f t="shared" si="83"/>
        <v>3.1120158218290225E-4</v>
      </c>
      <c r="M163" s="61">
        <f t="shared" si="84"/>
        <v>2.9250539086077087E-4</v>
      </c>
      <c r="N163" s="61">
        <f t="shared" si="85"/>
        <v>1.1546454477064042E-3</v>
      </c>
      <c r="O163" s="61">
        <f t="shared" si="86"/>
        <v>1.7414416661322374E-2</v>
      </c>
      <c r="P163" s="61">
        <f t="shared" si="87"/>
        <v>6.8141139431263011E-4</v>
      </c>
      <c r="Q163" s="61">
        <f t="shared" si="88"/>
        <v>1.0575606793829944E-2</v>
      </c>
      <c r="R163" s="61">
        <f t="shared" si="89"/>
        <v>3.2150484227634453E-5</v>
      </c>
      <c r="S163" s="61">
        <f t="shared" si="90"/>
        <v>2.2920373918164129E-3</v>
      </c>
      <c r="T163" s="61">
        <f t="shared" si="91"/>
        <v>2.9434462668034697E-3</v>
      </c>
      <c r="U163" s="61">
        <f t="shared" si="92"/>
        <v>7.4951387092758953E-4</v>
      </c>
      <c r="V163" s="61">
        <f t="shared" si="93"/>
        <v>1.4032410591363342E-2</v>
      </c>
      <c r="W163" s="61">
        <f t="shared" si="94"/>
        <v>6.6937618789432289E-4</v>
      </c>
      <c r="X163" s="61">
        <f t="shared" si="95"/>
        <v>3.8341744028358906E-3</v>
      </c>
      <c r="Y163" s="61">
        <f t="shared" si="96"/>
        <v>7.2595517292391631E-4</v>
      </c>
      <c r="Z163" s="61">
        <f t="shared" si="97"/>
        <v>2.2576544151949071E-3</v>
      </c>
      <c r="AA163" s="61">
        <f t="shared" si="98"/>
        <v>0</v>
      </c>
      <c r="AB163" s="61">
        <f t="shared" si="99"/>
        <v>2.5883651825236455E-3</v>
      </c>
      <c r="AC163" s="61">
        <f t="shared" si="100"/>
        <v>0.18531377263719911</v>
      </c>
      <c r="AD163" s="61">
        <f t="shared" si="101"/>
        <v>6.5680946231566659E-2</v>
      </c>
      <c r="AE163" s="61">
        <f t="shared" si="102"/>
        <v>2.4739866714716414E-4</v>
      </c>
      <c r="AF163" s="61">
        <f t="shared" si="103"/>
        <v>1.3845511374081064E-4</v>
      </c>
      <c r="AG163" s="61">
        <f t="shared" si="104"/>
        <v>1.1248669251245048E-2</v>
      </c>
      <c r="AH163" s="61">
        <f t="shared" si="105"/>
        <v>4.8552768576847163E-2</v>
      </c>
      <c r="AI163" s="61">
        <f t="shared" si="106"/>
        <v>3.1995665378166361E-4</v>
      </c>
      <c r="AJ163" s="61">
        <f t="shared" si="107"/>
        <v>0.93814929498592614</v>
      </c>
    </row>
    <row r="164" spans="1:36" x14ac:dyDescent="0.25">
      <c r="A164" s="61" t="str">
        <f t="shared" si="72"/>
        <v>Республика Саха (Якутия)</v>
      </c>
      <c r="B164" s="61">
        <f t="shared" si="73"/>
        <v>0.18063620503548256</v>
      </c>
      <c r="C164" s="61">
        <f t="shared" si="74"/>
        <v>2.1652420817862224E-2</v>
      </c>
      <c r="D164" s="61">
        <f t="shared" si="75"/>
        <v>2.3843613567651019E-4</v>
      </c>
      <c r="E164" s="61">
        <f t="shared" si="76"/>
        <v>1.0673015873015872</v>
      </c>
      <c r="F164" s="61">
        <f t="shared" si="77"/>
        <v>1.6514285714285677</v>
      </c>
      <c r="G164" s="61">
        <f t="shared" si="78"/>
        <v>1.6514285714285724</v>
      </c>
      <c r="H164" s="61">
        <f t="shared" si="79"/>
        <v>2.5100318428400966E-3</v>
      </c>
      <c r="I164" s="61">
        <f t="shared" si="80"/>
        <v>2.4534102118326309E-2</v>
      </c>
      <c r="J164" s="61">
        <f t="shared" si="81"/>
        <v>4.2362328031483661E-2</v>
      </c>
      <c r="K164" s="61">
        <f t="shared" si="82"/>
        <v>8.6006126680576209E-2</v>
      </c>
      <c r="L164" s="61">
        <f t="shared" si="83"/>
        <v>4.9118123786451515E-2</v>
      </c>
      <c r="M164" s="61">
        <f t="shared" si="84"/>
        <v>6.439955954150943E-2</v>
      </c>
      <c r="N164" s="61">
        <f t="shared" si="85"/>
        <v>2.6864923039011428E-2</v>
      </c>
      <c r="O164" s="61">
        <f t="shared" si="86"/>
        <v>7.9894318047454827E-4</v>
      </c>
      <c r="P164" s="61">
        <f t="shared" si="87"/>
        <v>2.0674984562678972E-4</v>
      </c>
      <c r="Q164" s="61">
        <f t="shared" si="88"/>
        <v>1.5699614660269243E-2</v>
      </c>
      <c r="R164" s="61">
        <f t="shared" si="89"/>
        <v>3.9674811582010831E-5</v>
      </c>
      <c r="S164" s="61">
        <f t="shared" si="90"/>
        <v>2.7033831178827482E-2</v>
      </c>
      <c r="T164" s="61">
        <f t="shared" si="91"/>
        <v>3.0632457606478859E-3</v>
      </c>
      <c r="U164" s="61">
        <f t="shared" si="92"/>
        <v>6.9423561593119867E-2</v>
      </c>
      <c r="V164" s="61">
        <f t="shared" si="93"/>
        <v>1.4229137426818372E-2</v>
      </c>
      <c r="W164" s="61">
        <f t="shared" si="94"/>
        <v>2.4473951181898262E-3</v>
      </c>
      <c r="X164" s="61">
        <f t="shared" si="95"/>
        <v>2.5592918899319458E-2</v>
      </c>
      <c r="Y164" s="61">
        <f t="shared" si="96"/>
        <v>2.3903772425988807E-2</v>
      </c>
      <c r="Z164" s="61">
        <f t="shared" si="97"/>
        <v>4.7346150468226739E-2</v>
      </c>
      <c r="AA164" s="61">
        <f t="shared" si="98"/>
        <v>0</v>
      </c>
      <c r="AB164" s="61">
        <f t="shared" si="99"/>
        <v>1.0471499058330174E-2</v>
      </c>
      <c r="AC164" s="61">
        <f t="shared" si="100"/>
        <v>6.5218985023632117E-3</v>
      </c>
      <c r="AD164" s="61">
        <f t="shared" si="101"/>
        <v>0.12052784995341637</v>
      </c>
      <c r="AE164" s="61">
        <f t="shared" si="102"/>
        <v>2.3641123815087376E-2</v>
      </c>
      <c r="AF164" s="61">
        <f t="shared" si="103"/>
        <v>3.5030599842164438E-3</v>
      </c>
      <c r="AG164" s="61">
        <f t="shared" si="104"/>
        <v>1.0280464348350388E-3</v>
      </c>
      <c r="AH164" s="61">
        <f t="shared" si="105"/>
        <v>3.7004614190166063E-4</v>
      </c>
      <c r="AI164" s="61">
        <f t="shared" si="106"/>
        <v>8.1406138908374212E-2</v>
      </c>
      <c r="AJ164" s="61">
        <f t="shared" si="107"/>
        <v>5.3457356453555631</v>
      </c>
    </row>
    <row r="165" spans="1:36" x14ac:dyDescent="0.25">
      <c r="A165" s="61" t="str">
        <f t="shared" si="72"/>
        <v>Камчатский край</v>
      </c>
      <c r="B165" s="61">
        <f t="shared" si="73"/>
        <v>1.4004286765928516E-2</v>
      </c>
      <c r="C165" s="61">
        <f t="shared" si="74"/>
        <v>7.3641581019077473E-2</v>
      </c>
      <c r="D165" s="61">
        <f t="shared" si="75"/>
        <v>2.3492172442362826E-5</v>
      </c>
      <c r="E165" s="61">
        <f t="shared" si="76"/>
        <v>0.27999999999999986</v>
      </c>
      <c r="F165" s="61">
        <f t="shared" si="77"/>
        <v>7.6825396825397019E-2</v>
      </c>
      <c r="G165" s="61">
        <f t="shared" si="78"/>
        <v>7.6825396825396783E-2</v>
      </c>
      <c r="H165" s="61">
        <f t="shared" si="79"/>
        <v>3.5739580186148548E-2</v>
      </c>
      <c r="I165" s="61">
        <f t="shared" si="80"/>
        <v>4.8450231216414494E-2</v>
      </c>
      <c r="J165" s="61">
        <f t="shared" si="81"/>
        <v>4.0862499092003006E-2</v>
      </c>
      <c r="K165" s="61">
        <f t="shared" si="82"/>
        <v>0.30556818845161499</v>
      </c>
      <c r="L165" s="61">
        <f t="shared" si="83"/>
        <v>0.1466400330269903</v>
      </c>
      <c r="M165" s="61">
        <f t="shared" si="84"/>
        <v>0.11149591507785366</v>
      </c>
      <c r="N165" s="61">
        <f t="shared" si="85"/>
        <v>4.080719395089201E-2</v>
      </c>
      <c r="O165" s="61">
        <f t="shared" si="86"/>
        <v>0.10799351370027913</v>
      </c>
      <c r="P165" s="61">
        <f t="shared" si="87"/>
        <v>6.4835386234872909E-3</v>
      </c>
      <c r="Q165" s="61">
        <f t="shared" si="88"/>
        <v>1.2899672562480535E-3</v>
      </c>
      <c r="R165" s="61">
        <f t="shared" si="89"/>
        <v>3.9167292150737011E-4</v>
      </c>
      <c r="S165" s="61">
        <f t="shared" si="90"/>
        <v>1.0455583937041674E-4</v>
      </c>
      <c r="T165" s="61">
        <f t="shared" si="91"/>
        <v>7.4645133280102342E-5</v>
      </c>
      <c r="U165" s="61">
        <f t="shared" si="92"/>
        <v>3.5388927648561684E-2</v>
      </c>
      <c r="V165" s="61">
        <f t="shared" si="93"/>
        <v>3.0782393315882985E-3</v>
      </c>
      <c r="W165" s="61">
        <f t="shared" si="94"/>
        <v>7.300296943825068E-3</v>
      </c>
      <c r="X165" s="61">
        <f t="shared" si="95"/>
        <v>3.439505997330012E-2</v>
      </c>
      <c r="Y165" s="61">
        <f t="shared" si="96"/>
        <v>4.7223764878144579E-2</v>
      </c>
      <c r="Z165" s="61">
        <f t="shared" si="97"/>
        <v>3.5608039096550942E-2</v>
      </c>
      <c r="AA165" s="61">
        <f t="shared" si="98"/>
        <v>0</v>
      </c>
      <c r="AB165" s="61">
        <f t="shared" si="99"/>
        <v>1.7328870665355548E-2</v>
      </c>
      <c r="AC165" s="61">
        <f t="shared" si="100"/>
        <v>0.11865643521562932</v>
      </c>
      <c r="AD165" s="61">
        <f t="shared" si="101"/>
        <v>0.3724893045002578</v>
      </c>
      <c r="AE165" s="61">
        <f t="shared" si="102"/>
        <v>1.735499711959855E-2</v>
      </c>
      <c r="AF165" s="61">
        <f t="shared" si="103"/>
        <v>3.9830592783731307E-3</v>
      </c>
      <c r="AG165" s="61">
        <f t="shared" si="104"/>
        <v>9.1009188630616772E-3</v>
      </c>
      <c r="AH165" s="61">
        <f t="shared" si="105"/>
        <v>1.6876382268295354E-3</v>
      </c>
      <c r="AI165" s="61">
        <f t="shared" si="106"/>
        <v>1.3826753529896601E-2</v>
      </c>
      <c r="AJ165" s="61">
        <f t="shared" si="107"/>
        <v>2.0846439933553049</v>
      </c>
    </row>
    <row r="166" spans="1:36" x14ac:dyDescent="0.25">
      <c r="A166" s="61" t="str">
        <f t="shared" si="72"/>
        <v>Приморский край</v>
      </c>
      <c r="B166" s="61">
        <f t="shared" si="73"/>
        <v>7.2819307492596945E-6</v>
      </c>
      <c r="C166" s="61">
        <f t="shared" si="74"/>
        <v>2.4440078441143559E-3</v>
      </c>
      <c r="D166" s="61">
        <f t="shared" si="75"/>
        <v>7.839686699488814E-5</v>
      </c>
      <c r="E166" s="61">
        <f t="shared" si="76"/>
        <v>1.5873015873016323E-4</v>
      </c>
      <c r="F166" s="61">
        <f t="shared" si="77"/>
        <v>3.1111111111111363E-2</v>
      </c>
      <c r="G166" s="61">
        <f t="shared" si="78"/>
        <v>3.1111111111111044E-2</v>
      </c>
      <c r="H166" s="61">
        <f t="shared" si="79"/>
        <v>4.6931201295543389E-3</v>
      </c>
      <c r="I166" s="61">
        <f t="shared" si="80"/>
        <v>4.0565297275824613E-2</v>
      </c>
      <c r="J166" s="61">
        <f t="shared" si="81"/>
        <v>7.9453238272619376E-4</v>
      </c>
      <c r="K166" s="61">
        <f t="shared" si="82"/>
        <v>4.4979546294812744E-6</v>
      </c>
      <c r="L166" s="61">
        <f t="shared" si="83"/>
        <v>8.105712635654785E-3</v>
      </c>
      <c r="M166" s="61">
        <f t="shared" si="84"/>
        <v>1.1908455866568126E-2</v>
      </c>
      <c r="N166" s="61">
        <f t="shared" si="85"/>
        <v>4.080719395089201E-2</v>
      </c>
      <c r="O166" s="61">
        <f t="shared" si="86"/>
        <v>2.8294499504577093E-2</v>
      </c>
      <c r="P166" s="61">
        <f t="shared" si="87"/>
        <v>4.4281711856951442E-2</v>
      </c>
      <c r="Q166" s="61">
        <f t="shared" si="88"/>
        <v>1.6839439231579673E-2</v>
      </c>
      <c r="R166" s="61">
        <f t="shared" si="89"/>
        <v>2.4372310217082787E-2</v>
      </c>
      <c r="S166" s="61">
        <f t="shared" si="90"/>
        <v>1.1893445113115941E-3</v>
      </c>
      <c r="T166" s="61">
        <f t="shared" si="91"/>
        <v>3.6150429636523228E-4</v>
      </c>
      <c r="U166" s="61">
        <f t="shared" si="92"/>
        <v>1.2745286847757873E-3</v>
      </c>
      <c r="V166" s="61">
        <f t="shared" si="93"/>
        <v>2.7007297766380202E-2</v>
      </c>
      <c r="W166" s="61">
        <f t="shared" si="94"/>
        <v>9.3872727292797567E-4</v>
      </c>
      <c r="X166" s="61">
        <f t="shared" si="95"/>
        <v>1.3857834712755633E-3</v>
      </c>
      <c r="Y166" s="61">
        <f t="shared" si="96"/>
        <v>1.4350233551686119E-3</v>
      </c>
      <c r="Z166" s="61">
        <f t="shared" si="97"/>
        <v>3.6093346171611994E-3</v>
      </c>
      <c r="AA166" s="61">
        <f t="shared" si="98"/>
        <v>0</v>
      </c>
      <c r="AB166" s="61">
        <f t="shared" si="99"/>
        <v>1.6970417668905172E-2</v>
      </c>
      <c r="AC166" s="61">
        <f t="shared" si="100"/>
        <v>1.83586607573566E-2</v>
      </c>
      <c r="AD166" s="61">
        <f t="shared" si="101"/>
        <v>0.21857289250121337</v>
      </c>
      <c r="AE166" s="61">
        <f t="shared" si="102"/>
        <v>5.0727203395325637E-3</v>
      </c>
      <c r="AF166" s="61">
        <f t="shared" si="103"/>
        <v>3.6842578185551118E-4</v>
      </c>
      <c r="AG166" s="61">
        <f t="shared" si="104"/>
        <v>1.5098717189145022E-2</v>
      </c>
      <c r="AH166" s="61">
        <f t="shared" si="105"/>
        <v>2.5390856936307285E-2</v>
      </c>
      <c r="AI166" s="61">
        <f t="shared" si="106"/>
        <v>5.2035734641900392E-3</v>
      </c>
      <c r="AJ166" s="61">
        <f t="shared" si="107"/>
        <v>0.62781521864272327</v>
      </c>
    </row>
    <row r="167" spans="1:36" x14ac:dyDescent="0.25">
      <c r="A167" s="61" t="str">
        <f t="shared" si="72"/>
        <v xml:space="preserve">Хабаровский край </v>
      </c>
      <c r="B167" s="61">
        <f t="shared" si="73"/>
        <v>3.6060491959072648E-2</v>
      </c>
      <c r="C167" s="61">
        <f t="shared" si="74"/>
        <v>1.0634689561607059E-2</v>
      </c>
      <c r="D167" s="61">
        <f t="shared" si="75"/>
        <v>3.506363568721146E-5</v>
      </c>
      <c r="E167" s="61">
        <f t="shared" si="76"/>
        <v>4.0634920634920704E-2</v>
      </c>
      <c r="F167" s="61">
        <f t="shared" si="77"/>
        <v>0.65015873015873127</v>
      </c>
      <c r="G167" s="61">
        <f t="shared" si="78"/>
        <v>0.65015873015872983</v>
      </c>
      <c r="H167" s="61">
        <f t="shared" si="79"/>
        <v>8.3499796960573866E-4</v>
      </c>
      <c r="I167" s="61">
        <f t="shared" si="80"/>
        <v>1.8279935214668294E-2</v>
      </c>
      <c r="J167" s="61">
        <f t="shared" si="81"/>
        <v>2.48043039161823E-2</v>
      </c>
      <c r="K167" s="61">
        <f t="shared" si="82"/>
        <v>1.8501105341568992E-2</v>
      </c>
      <c r="L167" s="61">
        <f t="shared" si="83"/>
        <v>1.7383789209383681E-2</v>
      </c>
      <c r="M167" s="61">
        <f t="shared" si="84"/>
        <v>8.7060964635828266E-3</v>
      </c>
      <c r="N167" s="61">
        <f t="shared" si="85"/>
        <v>1.0293628452772105E-3</v>
      </c>
      <c r="O167" s="61">
        <f t="shared" si="86"/>
        <v>6.6275816424146636E-2</v>
      </c>
      <c r="P167" s="61">
        <f t="shared" si="87"/>
        <v>1.5329984512814402E-2</v>
      </c>
      <c r="Q167" s="61">
        <f t="shared" si="88"/>
        <v>2.6793264373578558E-3</v>
      </c>
      <c r="R167" s="61">
        <f t="shared" si="89"/>
        <v>1.3585510183712816E-4</v>
      </c>
      <c r="S167" s="61">
        <f t="shared" si="90"/>
        <v>1.4773068501867061E-4</v>
      </c>
      <c r="T167" s="61">
        <f t="shared" si="91"/>
        <v>2.1273474064930589E-5</v>
      </c>
      <c r="U167" s="61">
        <f t="shared" si="92"/>
        <v>7.740454607645963E-3</v>
      </c>
      <c r="V167" s="61">
        <f t="shared" si="93"/>
        <v>2.86345442138888E-2</v>
      </c>
      <c r="W167" s="61">
        <f t="shared" si="94"/>
        <v>5.3755218509429588E-3</v>
      </c>
      <c r="X167" s="61">
        <f t="shared" si="95"/>
        <v>7.9802533980467272E-3</v>
      </c>
      <c r="Y167" s="61">
        <f t="shared" si="96"/>
        <v>4.4781275334980133E-3</v>
      </c>
      <c r="Z167" s="61">
        <f t="shared" si="97"/>
        <v>6.0682582147055788E-3</v>
      </c>
      <c r="AA167" s="61">
        <f t="shared" si="98"/>
        <v>0</v>
      </c>
      <c r="AB167" s="61">
        <f t="shared" si="99"/>
        <v>5.5563493894044544E-3</v>
      </c>
      <c r="AC167" s="61">
        <f t="shared" si="100"/>
        <v>6.7210835475197309E-2</v>
      </c>
      <c r="AD167" s="61">
        <f t="shared" si="101"/>
        <v>0.25828880596396109</v>
      </c>
      <c r="AE167" s="61">
        <f t="shared" si="102"/>
        <v>1.3700750140495162E-2</v>
      </c>
      <c r="AF167" s="61">
        <f t="shared" si="103"/>
        <v>3.4807731556457455E-4</v>
      </c>
      <c r="AG167" s="61">
        <f t="shared" si="104"/>
        <v>3.6485839805096634E-3</v>
      </c>
      <c r="AH167" s="61">
        <f t="shared" si="105"/>
        <v>0.31740261853332374</v>
      </c>
      <c r="AI167" s="61">
        <f t="shared" si="106"/>
        <v>9.8446216854239745E-4</v>
      </c>
      <c r="AJ167" s="61">
        <f t="shared" si="107"/>
        <v>2.2892298464899836</v>
      </c>
    </row>
    <row r="168" spans="1:36" x14ac:dyDescent="0.25">
      <c r="A168" s="61" t="str">
        <f t="shared" si="72"/>
        <v>Амурская область</v>
      </c>
      <c r="B168" s="61">
        <f t="shared" si="73"/>
        <v>7.6990230857438696E-3</v>
      </c>
      <c r="C168" s="61">
        <f t="shared" si="74"/>
        <v>2.8584932005127336E-2</v>
      </c>
      <c r="D168" s="61">
        <f t="shared" si="75"/>
        <v>1.0096063205867349E-6</v>
      </c>
      <c r="E168" s="61">
        <f t="shared" si="76"/>
        <v>5.1428571428571462E-2</v>
      </c>
      <c r="F168" s="61">
        <f t="shared" si="77"/>
        <v>1.0934920634920628</v>
      </c>
      <c r="G168" s="61">
        <f t="shared" si="78"/>
        <v>1.0934920634920646</v>
      </c>
      <c r="H168" s="61">
        <f t="shared" si="79"/>
        <v>5.7264922280709986E-4</v>
      </c>
      <c r="I168" s="61">
        <f t="shared" si="80"/>
        <v>4.7209105694725695E-2</v>
      </c>
      <c r="J168" s="61">
        <f t="shared" si="81"/>
        <v>9.9935774285615613E-3</v>
      </c>
      <c r="K168" s="61">
        <f t="shared" si="82"/>
        <v>0.1478688502843811</v>
      </c>
      <c r="L168" s="61">
        <f t="shared" si="83"/>
        <v>2.3929006952228105E-2</v>
      </c>
      <c r="M168" s="61">
        <f t="shared" si="84"/>
        <v>4.7307343570834069E-2</v>
      </c>
      <c r="N168" s="61">
        <f t="shared" si="85"/>
        <v>6.5978864891571443E-3</v>
      </c>
      <c r="O168" s="61">
        <f t="shared" si="86"/>
        <v>5.8867082664269387E-3</v>
      </c>
      <c r="P168" s="61">
        <f t="shared" si="87"/>
        <v>8.4611370733426103E-3</v>
      </c>
      <c r="Q168" s="61">
        <f t="shared" si="88"/>
        <v>1.9526442347387499E-2</v>
      </c>
      <c r="R168" s="61">
        <f t="shared" si="89"/>
        <v>3.6767414698069879E-5</v>
      </c>
      <c r="S168" s="61">
        <f t="shared" si="90"/>
        <v>3.1566476099153941E-3</v>
      </c>
      <c r="T168" s="61">
        <f t="shared" si="91"/>
        <v>1.1687509893320383E-2</v>
      </c>
      <c r="U168" s="61">
        <f t="shared" si="92"/>
        <v>3.1981121525848188E-3</v>
      </c>
      <c r="V168" s="61">
        <f t="shared" si="93"/>
        <v>4.5877742243720897E-3</v>
      </c>
      <c r="W168" s="61">
        <f t="shared" si="94"/>
        <v>2.0201541239244725E-2</v>
      </c>
      <c r="X168" s="61">
        <f t="shared" si="95"/>
        <v>3.3329692488389918E-3</v>
      </c>
      <c r="Y168" s="61">
        <f t="shared" si="96"/>
        <v>7.2629500311898756E-4</v>
      </c>
      <c r="Z168" s="61">
        <f t="shared" si="97"/>
        <v>2.0157359872702965E-4</v>
      </c>
      <c r="AA168" s="61">
        <f t="shared" si="98"/>
        <v>0</v>
      </c>
      <c r="AB168" s="61">
        <f t="shared" si="99"/>
        <v>0.13182479220444568</v>
      </c>
      <c r="AC168" s="61">
        <f t="shared" si="100"/>
        <v>0.14349624331814734</v>
      </c>
      <c r="AD168" s="61">
        <f t="shared" si="101"/>
        <v>0.30801384484543631</v>
      </c>
      <c r="AE168" s="61">
        <f t="shared" si="102"/>
        <v>4.2048493690773181E-2</v>
      </c>
      <c r="AF168" s="61">
        <f t="shared" si="103"/>
        <v>8.00824061768678E-3</v>
      </c>
      <c r="AG168" s="61">
        <f t="shared" si="104"/>
        <v>4.7884869684927334E-2</v>
      </c>
      <c r="AH168" s="61">
        <f t="shared" si="105"/>
        <v>8.098174749886887E-2</v>
      </c>
      <c r="AI168" s="61">
        <f t="shared" si="106"/>
        <v>3.5086028758148351E-3</v>
      </c>
      <c r="AJ168" s="61">
        <f t="shared" si="107"/>
        <v>3.4049463955606623</v>
      </c>
    </row>
    <row r="169" spans="1:36" x14ac:dyDescent="0.25">
      <c r="A169" s="61" t="str">
        <f t="shared" si="72"/>
        <v>Магаданская область</v>
      </c>
      <c r="B169" s="61">
        <f t="shared" si="73"/>
        <v>1.3888143136792125E-2</v>
      </c>
      <c r="C169" s="61">
        <f t="shared" si="74"/>
        <v>0.11513783759933999</v>
      </c>
      <c r="D169" s="61">
        <f t="shared" si="75"/>
        <v>1.4329414734644913E-5</v>
      </c>
      <c r="E169" s="61">
        <f t="shared" si="76"/>
        <v>0.21730158730158719</v>
      </c>
      <c r="F169" s="61">
        <f t="shared" si="77"/>
        <v>6.2858730158730189</v>
      </c>
      <c r="G169" s="61">
        <f t="shared" si="78"/>
        <v>6.2858730158730145</v>
      </c>
      <c r="H169" s="61">
        <f t="shared" si="79"/>
        <v>6.4752078358491271E-3</v>
      </c>
      <c r="I169" s="61">
        <f t="shared" si="80"/>
        <v>0.13893478690988401</v>
      </c>
      <c r="J169" s="61">
        <f t="shared" si="81"/>
        <v>3.7340138364514733E-2</v>
      </c>
      <c r="K169" s="61">
        <f t="shared" si="82"/>
        <v>0.60532121877002298</v>
      </c>
      <c r="L169" s="61">
        <f t="shared" si="83"/>
        <v>0.22793870508965489</v>
      </c>
      <c r="M169" s="61">
        <f t="shared" si="84"/>
        <v>0.10430069051308184</v>
      </c>
      <c r="N169" s="61">
        <f t="shared" si="85"/>
        <v>9.712427952456626E-4</v>
      </c>
      <c r="O169" s="61">
        <f t="shared" si="86"/>
        <v>0.22700390591333985</v>
      </c>
      <c r="P169" s="61">
        <f t="shared" si="87"/>
        <v>1.1265941154983573E-2</v>
      </c>
      <c r="Q169" s="61">
        <f t="shared" si="88"/>
        <v>1.5473713568568833E-2</v>
      </c>
      <c r="R169" s="61">
        <f t="shared" si="89"/>
        <v>6.7648304913389594E-3</v>
      </c>
      <c r="S169" s="61">
        <f t="shared" si="90"/>
        <v>9.4178825216527456E-2</v>
      </c>
      <c r="T169" s="61">
        <f t="shared" si="91"/>
        <v>4.3864417055230094E-3</v>
      </c>
      <c r="U169" s="61">
        <f t="shared" si="92"/>
        <v>4.8292537685090753E-3</v>
      </c>
      <c r="V169" s="61">
        <f t="shared" si="93"/>
        <v>5.1983542060885296E-3</v>
      </c>
      <c r="W169" s="61">
        <f t="shared" si="94"/>
        <v>5.1865269714233299E-4</v>
      </c>
      <c r="X169" s="61">
        <f t="shared" si="95"/>
        <v>7.5615821484681114E-2</v>
      </c>
      <c r="Y169" s="61">
        <f t="shared" si="96"/>
        <v>3.9145397494270193E-2</v>
      </c>
      <c r="Z169" s="61">
        <f t="shared" si="97"/>
        <v>6.2254351743084725E-2</v>
      </c>
      <c r="AA169" s="61">
        <f t="shared" si="98"/>
        <v>0</v>
      </c>
      <c r="AB169" s="61">
        <f t="shared" si="99"/>
        <v>1.3773572297830935E-2</v>
      </c>
      <c r="AC169" s="61">
        <f t="shared" si="100"/>
        <v>0.21995454335015649</v>
      </c>
      <c r="AD169" s="61">
        <f t="shared" si="101"/>
        <v>2.4370748458553922E-2</v>
      </c>
      <c r="AE169" s="61">
        <f t="shared" si="102"/>
        <v>3.1124467197874221E-5</v>
      </c>
      <c r="AF169" s="61">
        <f t="shared" si="103"/>
        <v>2.5853579609069331E-2</v>
      </c>
      <c r="AG169" s="61">
        <f t="shared" si="104"/>
        <v>4.0657120199663152E-2</v>
      </c>
      <c r="AH169" s="61">
        <f t="shared" si="105"/>
        <v>2.0899800287017031E-2</v>
      </c>
      <c r="AI169" s="61">
        <f t="shared" si="106"/>
        <v>1.3078582918621621E-4</v>
      </c>
      <c r="AJ169" s="61">
        <f t="shared" si="107"/>
        <v>14.931676683419473</v>
      </c>
    </row>
    <row r="170" spans="1:36" x14ac:dyDescent="0.25">
      <c r="A170" s="61" t="str">
        <f t="shared" si="72"/>
        <v>Сахалинская область</v>
      </c>
      <c r="B170" s="61">
        <f t="shared" si="73"/>
        <v>3.0104486155446675E-3</v>
      </c>
      <c r="C170" s="61">
        <f t="shared" si="74"/>
        <v>5.1533507208313907E-2</v>
      </c>
      <c r="D170" s="61">
        <f t="shared" si="75"/>
        <v>1.17955043458004E-5</v>
      </c>
      <c r="E170" s="61">
        <f t="shared" si="76"/>
        <v>2.6825396825396856E-2</v>
      </c>
      <c r="F170" s="61">
        <f t="shared" si="77"/>
        <v>0.5714285714285714</v>
      </c>
      <c r="G170" s="61">
        <f t="shared" si="78"/>
        <v>0.5714285714285714</v>
      </c>
      <c r="H170" s="61">
        <f t="shared" si="79"/>
        <v>1.6323699003198321E-2</v>
      </c>
      <c r="I170" s="61">
        <f t="shared" si="80"/>
        <v>9.064248515556067E-2</v>
      </c>
      <c r="J170" s="61">
        <f t="shared" si="81"/>
        <v>1.5210352721329527E-2</v>
      </c>
      <c r="K170" s="61">
        <f t="shared" si="82"/>
        <v>0.25951752442355025</v>
      </c>
      <c r="L170" s="61">
        <f t="shared" si="83"/>
        <v>0.21561288621050417</v>
      </c>
      <c r="M170" s="61">
        <f t="shared" si="84"/>
        <v>0.20995732986167523</v>
      </c>
      <c r="N170" s="61">
        <f t="shared" si="85"/>
        <v>3.3459062571654999E-3</v>
      </c>
      <c r="O170" s="61">
        <f t="shared" si="86"/>
        <v>0.18251840463731486</v>
      </c>
      <c r="P170" s="61">
        <f t="shared" si="87"/>
        <v>4.3150632809216355E-2</v>
      </c>
      <c r="Q170" s="61">
        <f t="shared" si="88"/>
        <v>2.9728902943276124E-3</v>
      </c>
      <c r="R170" s="61">
        <f t="shared" si="89"/>
        <v>1.515074846499346E-3</v>
      </c>
      <c r="S170" s="61">
        <f t="shared" si="90"/>
        <v>5.7526801784244776E-2</v>
      </c>
      <c r="T170" s="61">
        <f t="shared" si="91"/>
        <v>4.3586846924108561E-4</v>
      </c>
      <c r="U170" s="61">
        <f t="shared" si="92"/>
        <v>3.4028780959804369E-3</v>
      </c>
      <c r="V170" s="61">
        <f t="shared" si="93"/>
        <v>2.576347795017565E-2</v>
      </c>
      <c r="W170" s="61">
        <f t="shared" si="94"/>
        <v>3.734654703233637E-2</v>
      </c>
      <c r="X170" s="61">
        <f t="shared" si="95"/>
        <v>4.3424739927168554E-2</v>
      </c>
      <c r="Y170" s="61">
        <f t="shared" si="96"/>
        <v>3.037126116352145E-2</v>
      </c>
      <c r="Z170" s="61">
        <f t="shared" si="97"/>
        <v>5.0993541531159405E-2</v>
      </c>
      <c r="AA170" s="61">
        <f t="shared" si="98"/>
        <v>0</v>
      </c>
      <c r="AB170" s="61">
        <f t="shared" si="99"/>
        <v>1.5306115581011137E-2</v>
      </c>
      <c r="AC170" s="61">
        <f t="shared" si="100"/>
        <v>2.1055369863505636E-2</v>
      </c>
      <c r="AD170" s="61">
        <f t="shared" si="101"/>
        <v>0.29938389123238451</v>
      </c>
      <c r="AE170" s="61">
        <f t="shared" si="102"/>
        <v>4.5946665299866227E-2</v>
      </c>
      <c r="AF170" s="61">
        <f t="shared" si="103"/>
        <v>5.329100374810599E-3</v>
      </c>
      <c r="AG170" s="61">
        <f t="shared" si="104"/>
        <v>2.8427104796321434E-2</v>
      </c>
      <c r="AH170" s="61">
        <f t="shared" si="105"/>
        <v>1.2048484877590084E-3</v>
      </c>
      <c r="AI170" s="61">
        <f t="shared" si="106"/>
        <v>8.7715071895370944E-4</v>
      </c>
      <c r="AJ170" s="61">
        <f t="shared" si="107"/>
        <v>2.9318008395395259</v>
      </c>
    </row>
    <row r="171" spans="1:36" x14ac:dyDescent="0.25">
      <c r="A171" s="61" t="str">
        <f t="shared" si="72"/>
        <v>Еврейская автономная область</v>
      </c>
      <c r="B171" s="61">
        <f t="shared" si="73"/>
        <v>1.4494681601178975E-2</v>
      </c>
      <c r="C171" s="61">
        <f t="shared" si="74"/>
        <v>0.10827483114713181</v>
      </c>
      <c r="D171" s="61">
        <f t="shared" si="75"/>
        <v>8.8860078574682493E-6</v>
      </c>
      <c r="E171" s="61">
        <f t="shared" si="76"/>
        <v>5.7301587301587215E-2</v>
      </c>
      <c r="F171" s="61">
        <f t="shared" si="77"/>
        <v>0.77777777777777768</v>
      </c>
      <c r="G171" s="61">
        <f t="shared" si="78"/>
        <v>0.77777777777777768</v>
      </c>
      <c r="H171" s="61">
        <f t="shared" si="79"/>
        <v>1.0953331077783897E-5</v>
      </c>
      <c r="I171" s="61">
        <f t="shared" si="80"/>
        <v>0.12274214113100793</v>
      </c>
      <c r="J171" s="61">
        <f t="shared" si="81"/>
        <v>2.754729362772794E-3</v>
      </c>
      <c r="K171" s="61">
        <f t="shared" si="82"/>
        <v>0.77733212174468735</v>
      </c>
      <c r="L171" s="61">
        <f t="shared" si="83"/>
        <v>0.15940533242990623</v>
      </c>
      <c r="M171" s="61">
        <f t="shared" si="84"/>
        <v>0.20995732986167523</v>
      </c>
      <c r="N171" s="61">
        <f t="shared" si="85"/>
        <v>1.960764061918252E-2</v>
      </c>
      <c r="O171" s="61">
        <f t="shared" si="86"/>
        <v>6.6638297686316102E-3</v>
      </c>
      <c r="P171" s="61">
        <f t="shared" si="87"/>
        <v>4.9020580316016159E-2</v>
      </c>
      <c r="Q171" s="61">
        <f t="shared" si="88"/>
        <v>5.2563188114683426E-2</v>
      </c>
      <c r="R171" s="61">
        <f t="shared" si="89"/>
        <v>2.0450921142686836E-3</v>
      </c>
      <c r="S171" s="61">
        <f t="shared" si="90"/>
        <v>4.3161062192305193E-3</v>
      </c>
      <c r="T171" s="61">
        <f t="shared" si="91"/>
        <v>6.3071318990821704E-3</v>
      </c>
      <c r="U171" s="61">
        <f t="shared" si="92"/>
        <v>8.1550412713988704E-3</v>
      </c>
      <c r="V171" s="61">
        <f t="shared" si="93"/>
        <v>8.2852171625118366E-3</v>
      </c>
      <c r="W171" s="61">
        <f t="shared" si="94"/>
        <v>5.1227278043356238E-3</v>
      </c>
      <c r="X171" s="61">
        <f t="shared" si="95"/>
        <v>3.6702157296814395E-3</v>
      </c>
      <c r="Y171" s="61">
        <f t="shared" si="96"/>
        <v>2.8049860862895629E-3</v>
      </c>
      <c r="Z171" s="61">
        <f t="shared" si="97"/>
        <v>2.4261966270404988E-3</v>
      </c>
      <c r="AA171" s="61">
        <f t="shared" si="98"/>
        <v>0</v>
      </c>
      <c r="AB171" s="61">
        <f t="shared" si="99"/>
        <v>0.13062271330211661</v>
      </c>
      <c r="AC171" s="61">
        <f t="shared" si="100"/>
        <v>0.30928050190837553</v>
      </c>
      <c r="AD171" s="61">
        <f t="shared" si="101"/>
        <v>0.34183769912705886</v>
      </c>
      <c r="AE171" s="61">
        <f t="shared" si="102"/>
        <v>0.1563411854678719</v>
      </c>
      <c r="AF171" s="61">
        <f t="shared" si="103"/>
        <v>8.6697223178923925E-3</v>
      </c>
      <c r="AG171" s="61">
        <f t="shared" si="104"/>
        <v>8.5032920184549762E-2</v>
      </c>
      <c r="AH171" s="61">
        <f t="shared" si="105"/>
        <v>1.4991784635935252E-2</v>
      </c>
      <c r="AI171" s="61">
        <f t="shared" si="106"/>
        <v>1.5168060663016793E-4</v>
      </c>
      <c r="AJ171" s="61">
        <f t="shared" si="107"/>
        <v>4.2257543107572211</v>
      </c>
    </row>
    <row r="172" spans="1:36" x14ac:dyDescent="0.25">
      <c r="A172" s="61" t="str">
        <f t="shared" si="72"/>
        <v>Чукотский автономный округ</v>
      </c>
      <c r="B172" s="61">
        <f t="shared" si="73"/>
        <v>3.1457684720462023E-2</v>
      </c>
      <c r="C172" s="61">
        <f t="shared" si="74"/>
        <v>0.17181101791595438</v>
      </c>
      <c r="D172" s="61">
        <f t="shared" si="75"/>
        <v>9.7552307154612512E-5</v>
      </c>
      <c r="E172" s="61">
        <f t="shared" si="76"/>
        <v>1.8514285714285716</v>
      </c>
      <c r="F172" s="61">
        <f t="shared" si="77"/>
        <v>0.65015873015872849</v>
      </c>
      <c r="G172" s="61">
        <f t="shared" si="78"/>
        <v>0.6501587301587306</v>
      </c>
      <c r="H172" s="61">
        <f t="shared" si="79"/>
        <v>5.8432160108871012E-3</v>
      </c>
      <c r="I172" s="61">
        <f t="shared" si="80"/>
        <v>0.24104610116358074</v>
      </c>
      <c r="J172" s="61">
        <f t="shared" si="81"/>
        <v>6.2348986840836618E-2</v>
      </c>
      <c r="K172" s="61">
        <f t="shared" si="82"/>
        <v>1.0962689831809065</v>
      </c>
      <c r="L172" s="61">
        <f t="shared" si="83"/>
        <v>0.49780930759727732</v>
      </c>
      <c r="M172" s="61">
        <f t="shared" si="84"/>
        <v>0.43111324580267329</v>
      </c>
      <c r="N172" s="61">
        <f t="shared" si="85"/>
        <v>5.7981883491631664E-2</v>
      </c>
      <c r="O172" s="61">
        <f t="shared" si="86"/>
        <v>5.0750820717527244E-5</v>
      </c>
      <c r="P172" s="61">
        <f t="shared" si="87"/>
        <v>3.022959352924163E-3</v>
      </c>
      <c r="Q172" s="61">
        <f t="shared" si="88"/>
        <v>6.2092849321015065E-4</v>
      </c>
      <c r="R172" s="61">
        <f t="shared" si="89"/>
        <v>6.155882104097875E-3</v>
      </c>
      <c r="S172" s="61">
        <f t="shared" si="90"/>
        <v>3.7912041253770928E-2</v>
      </c>
      <c r="T172" s="61">
        <f t="shared" si="91"/>
        <v>4.4287046507295737E-2</v>
      </c>
      <c r="U172" s="61">
        <f t="shared" si="92"/>
        <v>2.1591297618170819E-2</v>
      </c>
      <c r="V172" s="61">
        <f t="shared" si="93"/>
        <v>3.4246071674009539E-3</v>
      </c>
      <c r="W172" s="61">
        <f t="shared" si="94"/>
        <v>7.52598393548149E-3</v>
      </c>
      <c r="X172" s="61">
        <f t="shared" si="95"/>
        <v>0.1097027355153863</v>
      </c>
      <c r="Y172" s="61">
        <f t="shared" si="96"/>
        <v>0.11897553989075292</v>
      </c>
      <c r="Z172" s="61">
        <f t="shared" si="97"/>
        <v>0.15012733996100627</v>
      </c>
      <c r="AA172" s="61">
        <f t="shared" si="98"/>
        <v>0</v>
      </c>
      <c r="AB172" s="61">
        <f t="shared" si="99"/>
        <v>8.1740895700576188E-2</v>
      </c>
      <c r="AC172" s="61">
        <f t="shared" si="100"/>
        <v>0.25255035994089914</v>
      </c>
      <c r="AD172" s="61">
        <f t="shared" si="101"/>
        <v>0.47813260900894045</v>
      </c>
      <c r="AE172" s="61">
        <f t="shared" si="102"/>
        <v>0.55137330130912421</v>
      </c>
      <c r="AF172" s="61">
        <f t="shared" si="103"/>
        <v>3.5300283761101788E-2</v>
      </c>
      <c r="AG172" s="61">
        <f t="shared" si="104"/>
        <v>0.35255096605912106</v>
      </c>
      <c r="AH172" s="61">
        <f t="shared" si="105"/>
        <v>0.32218323039390928</v>
      </c>
      <c r="AI172" s="61">
        <f t="shared" si="106"/>
        <v>3.0135256305008573E-2</v>
      </c>
      <c r="AJ172" s="61">
        <f t="shared" si="107"/>
        <v>8.3548880258762903</v>
      </c>
    </row>
    <row r="173" spans="1:36" x14ac:dyDescent="0.25">
      <c r="A173" s="61" t="str">
        <f t="shared" si="72"/>
        <v>Республика Крым</v>
      </c>
      <c r="B173" s="61">
        <f t="shared" si="73"/>
        <v>2.0050855139120295E-2</v>
      </c>
      <c r="C173" s="61">
        <f t="shared" si="74"/>
        <v>2.6189817615449727E-3</v>
      </c>
      <c r="D173" s="61">
        <f t="shared" si="75"/>
        <v>7.1945752659336145E-5</v>
      </c>
      <c r="E173" s="61">
        <f t="shared" si="76"/>
        <v>0.18349206349206332</v>
      </c>
      <c r="F173" s="61">
        <f t="shared" si="77"/>
        <v>9.7625396825396802</v>
      </c>
      <c r="G173" s="61">
        <f t="shared" si="78"/>
        <v>9.7625396825396855</v>
      </c>
      <c r="H173" s="61">
        <f t="shared" si="79"/>
        <v>1.2854168414457112E-2</v>
      </c>
      <c r="I173" s="61">
        <f t="shared" si="80"/>
        <v>2.5154647755737287E-2</v>
      </c>
      <c r="J173" s="61">
        <f t="shared" si="81"/>
        <v>1.8298257501395652E-2</v>
      </c>
      <c r="K173" s="61">
        <f t="shared" si="82"/>
        <v>1.8265073831860471E-3</v>
      </c>
      <c r="L173" s="61">
        <f t="shared" si="83"/>
        <v>9.8095418542540336E-2</v>
      </c>
      <c r="M173" s="61">
        <f t="shared" si="84"/>
        <v>6.6550713944724734E-4</v>
      </c>
      <c r="N173" s="61">
        <f t="shared" si="85"/>
        <v>1.825544221352431E-2</v>
      </c>
      <c r="O173" s="61">
        <f t="shared" si="86"/>
        <v>1.0576657294956427E-4</v>
      </c>
      <c r="P173" s="61">
        <f t="shared" si="87"/>
        <v>3.2206031465947853E-2</v>
      </c>
      <c r="Q173" s="61">
        <f t="shared" si="88"/>
        <v>3.668929783781083E-2</v>
      </c>
      <c r="R173" s="61">
        <f t="shared" si="89"/>
        <v>2.5158116218592834E-3</v>
      </c>
      <c r="S173" s="61">
        <f t="shared" si="90"/>
        <v>2.993478405040835E-2</v>
      </c>
      <c r="T173" s="61">
        <f t="shared" si="91"/>
        <v>2.032136921390992E-2</v>
      </c>
      <c r="U173" s="61">
        <f t="shared" si="92"/>
        <v>1.2593700303470295E-2</v>
      </c>
      <c r="V173" s="61">
        <f t="shared" si="93"/>
        <v>1.0020467849657797E-2</v>
      </c>
      <c r="W173" s="61">
        <f t="shared" si="94"/>
        <v>5.7195507772596901E-3</v>
      </c>
      <c r="X173" s="61">
        <f t="shared" si="95"/>
        <v>2.836748565279017E-2</v>
      </c>
      <c r="Y173" s="61">
        <f t="shared" si="96"/>
        <v>5.996358831231406E-3</v>
      </c>
      <c r="Z173" s="61">
        <f t="shared" si="97"/>
        <v>2.6167088900182207E-3</v>
      </c>
      <c r="AA173" s="61">
        <f t="shared" si="98"/>
        <v>0</v>
      </c>
      <c r="AB173" s="61">
        <f t="shared" si="99"/>
        <v>1.8004115442307755</v>
      </c>
      <c r="AC173" s="61">
        <f t="shared" si="100"/>
        <v>0.29582257729208344</v>
      </c>
      <c r="AD173" s="61">
        <f t="shared" si="101"/>
        <v>0.11853243390373461</v>
      </c>
      <c r="AE173" s="61">
        <f t="shared" si="102"/>
        <v>4.0801842675131449E-2</v>
      </c>
      <c r="AF173" s="61">
        <f t="shared" si="103"/>
        <v>8.4796972120432204E-2</v>
      </c>
      <c r="AG173" s="61">
        <f t="shared" si="104"/>
        <v>4.1082308111570518E-4</v>
      </c>
      <c r="AH173" s="61">
        <f t="shared" si="105"/>
        <v>6.2007292653236269E-2</v>
      </c>
      <c r="AI173" s="61">
        <f t="shared" si="106"/>
        <v>4.7724789509585523E-2</v>
      </c>
      <c r="AJ173" s="61">
        <f t="shared" si="107"/>
        <v>22.544058768708446</v>
      </c>
    </row>
    <row r="174" spans="1:36" x14ac:dyDescent="0.25">
      <c r="A174" s="61" t="str">
        <f t="shared" si="72"/>
        <v>г. Севастополь</v>
      </c>
      <c r="B174" s="61">
        <f t="shared" si="73"/>
        <v>7.9516517926425848E-2</v>
      </c>
      <c r="C174" s="61">
        <f t="shared" si="74"/>
        <v>5.9393359717006933E-2</v>
      </c>
      <c r="D174" s="61">
        <f t="shared" si="75"/>
        <v>1.8094037416747634E-4</v>
      </c>
      <c r="E174" s="61">
        <f t="shared" si="76"/>
        <v>0.16253968253968246</v>
      </c>
      <c r="F174" s="61">
        <f t="shared" si="77"/>
        <v>4.6414285714285759</v>
      </c>
      <c r="G174" s="61">
        <f t="shared" si="78"/>
        <v>4.6414285714285697</v>
      </c>
      <c r="H174" s="61">
        <f t="shared" si="79"/>
        <v>5.2401927654973708E-2</v>
      </c>
      <c r="I174" s="61">
        <f t="shared" si="80"/>
        <v>0.10920064693083353</v>
      </c>
      <c r="J174" s="61">
        <f t="shared" si="81"/>
        <v>5.5816060953877526E-2</v>
      </c>
      <c r="K174" s="61">
        <f t="shared" si="82"/>
        <v>0.23935202449842916</v>
      </c>
      <c r="L174" s="61">
        <f t="shared" si="83"/>
        <v>5.4777013329114985E-2</v>
      </c>
      <c r="M174" s="61">
        <f t="shared" si="84"/>
        <v>2.7995865244592855E-2</v>
      </c>
      <c r="N174" s="61">
        <f t="shared" si="85"/>
        <v>0.13213749452868198</v>
      </c>
      <c r="O174" s="61">
        <f t="shared" si="86"/>
        <v>3.8351210477476229E-2</v>
      </c>
      <c r="P174" s="61">
        <f t="shared" si="87"/>
        <v>6.1638804318548353E-2</v>
      </c>
      <c r="Q174" s="61">
        <f t="shared" si="88"/>
        <v>5.2420596443458325E-2</v>
      </c>
      <c r="R174" s="61">
        <f t="shared" si="89"/>
        <v>2.1234168865496242E-2</v>
      </c>
      <c r="S174" s="61">
        <f t="shared" si="90"/>
        <v>4.227821329959848E-2</v>
      </c>
      <c r="T174" s="61">
        <f t="shared" si="91"/>
        <v>2.6499416698691977E-2</v>
      </c>
      <c r="U174" s="61">
        <f t="shared" si="92"/>
        <v>1.9770342177372754E-4</v>
      </c>
      <c r="V174" s="61">
        <f t="shared" si="93"/>
        <v>2.1415548400401725E-2</v>
      </c>
      <c r="W174" s="61">
        <f t="shared" si="94"/>
        <v>4.867459026603492E-2</v>
      </c>
      <c r="X174" s="61">
        <f t="shared" si="95"/>
        <v>3.8094348611028006E-2</v>
      </c>
      <c r="Y174" s="61">
        <f t="shared" si="96"/>
        <v>1.2426372992139464E-2</v>
      </c>
      <c r="Z174" s="61">
        <f t="shared" si="97"/>
        <v>3.8242348401602362E-3</v>
      </c>
      <c r="AA174" s="61">
        <f t="shared" si="98"/>
        <v>0</v>
      </c>
      <c r="AB174" s="61">
        <f t="shared" si="99"/>
        <v>0.83732579361283099</v>
      </c>
      <c r="AC174" s="61">
        <f t="shared" si="100"/>
        <v>0.36778562582748525</v>
      </c>
      <c r="AD174" s="61">
        <f t="shared" si="101"/>
        <v>0.22626700734580937</v>
      </c>
      <c r="AE174" s="61">
        <f t="shared" si="102"/>
        <v>9.9636982282925828E-4</v>
      </c>
      <c r="AF174" s="61">
        <f t="shared" si="103"/>
        <v>0.32931159652858671</v>
      </c>
      <c r="AG174" s="61">
        <f t="shared" si="104"/>
        <v>0.20554098626361925</v>
      </c>
      <c r="AH174" s="61">
        <f t="shared" si="105"/>
        <v>5.5894674929320796E-3</v>
      </c>
      <c r="AI174" s="61">
        <f t="shared" si="106"/>
        <v>2.7551010867557847E-3</v>
      </c>
      <c r="AJ174" s="61">
        <f t="shared" si="107"/>
        <v>12.598795833170584</v>
      </c>
    </row>
  </sheetData>
  <mergeCells count="13">
    <mergeCell ref="O2:AA2"/>
    <mergeCell ref="AC2:AD2"/>
    <mergeCell ref="AE2:AH2"/>
    <mergeCell ref="B2:C2"/>
    <mergeCell ref="D2:E2"/>
    <mergeCell ref="F2:G2"/>
    <mergeCell ref="H2:J2"/>
    <mergeCell ref="L2:M2"/>
    <mergeCell ref="B1:J1"/>
    <mergeCell ref="L1:N1"/>
    <mergeCell ref="O1:AA1"/>
    <mergeCell ref="AC1:AD1"/>
    <mergeCell ref="AE1:A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85"/>
  <sheetViews>
    <sheetView zoomScaleNormal="100" workbookViewId="0">
      <selection activeCell="B21" sqref="B21"/>
    </sheetView>
  </sheetViews>
  <sheetFormatPr defaultRowHeight="15" x14ac:dyDescent="0.25"/>
  <cols>
    <col min="1" max="1" width="18" customWidth="1"/>
    <col min="2" max="1025" width="8.7109375" customWidth="1"/>
  </cols>
  <sheetData>
    <row r="1" spans="1:2" x14ac:dyDescent="0.25">
      <c r="A1" s="62" t="s">
        <v>0</v>
      </c>
      <c r="B1" s="62" t="s">
        <v>150</v>
      </c>
    </row>
    <row r="2" spans="1:2" x14ac:dyDescent="0.25">
      <c r="A2" s="63" t="str">
        <f>'Нормировка и расчет'!A158</f>
        <v>Красноярский край</v>
      </c>
      <c r="B2" s="63">
        <f>'Нормировка и расчет'!AJ158</f>
        <v>0.46313843034288255</v>
      </c>
    </row>
    <row r="3" spans="1:2" x14ac:dyDescent="0.25">
      <c r="A3" s="63" t="str">
        <f>'Нормировка и расчет'!A144</f>
        <v>Саратовская область</v>
      </c>
      <c r="B3" s="63">
        <f>'Нормировка и расчет'!AJ144</f>
        <v>0.56729434865592698</v>
      </c>
    </row>
    <row r="4" spans="1:2" x14ac:dyDescent="0.25">
      <c r="A4" s="63" t="str">
        <f>'Нормировка и расчет'!A136</f>
        <v>Республика Татарстан</v>
      </c>
      <c r="B4" s="63">
        <f>'Нормировка и расчет'!AJ136</f>
        <v>0.57702165144921791</v>
      </c>
    </row>
    <row r="5" spans="1:2" x14ac:dyDescent="0.25">
      <c r="A5" s="63" t="str">
        <f>'Нормировка и расчет'!A124</f>
        <v>Волгоградская область</v>
      </c>
      <c r="B5" s="63">
        <f>'Нормировка и расчет'!AJ124</f>
        <v>0.58084045568002285</v>
      </c>
    </row>
    <row r="6" spans="1:2" x14ac:dyDescent="0.25">
      <c r="A6" s="63" t="str">
        <f>'Нормировка и расчет'!A166</f>
        <v>Приморский край</v>
      </c>
      <c r="B6" s="63">
        <f>'Нормировка и расчет'!AJ166</f>
        <v>0.62781521864272327</v>
      </c>
    </row>
    <row r="7" spans="1:2" x14ac:dyDescent="0.25">
      <c r="A7" s="64" t="str">
        <f>'Нормировка и расчет'!A159</f>
        <v>Иркутская область</v>
      </c>
      <c r="B7" s="64">
        <f>'Нормировка и расчет'!AJ159</f>
        <v>0.65013045249814772</v>
      </c>
    </row>
    <row r="8" spans="1:2" x14ac:dyDescent="0.25">
      <c r="A8" s="64" t="str">
        <f>'Нормировка и расчет'!A162</f>
        <v>Омская область</v>
      </c>
      <c r="B8" s="64">
        <f>'Нормировка и расчет'!AJ162</f>
        <v>0.72884159882080202</v>
      </c>
    </row>
    <row r="9" spans="1:2" x14ac:dyDescent="0.25">
      <c r="A9" s="63" t="str">
        <f>'Нормировка и расчет'!A139</f>
        <v>Кировская область</v>
      </c>
      <c r="B9" s="63">
        <f>'Нормировка и расчет'!AJ139</f>
        <v>0.77048352072229165</v>
      </c>
    </row>
    <row r="10" spans="1:2" x14ac:dyDescent="0.25">
      <c r="A10" s="64" t="str">
        <f>'Нормировка и расчет'!A161</f>
        <v xml:space="preserve">Новосибирская область </v>
      </c>
      <c r="B10" s="64">
        <f>'Нормировка и расчет'!AJ161</f>
        <v>0.81126880857727213</v>
      </c>
    </row>
    <row r="11" spans="1:2" x14ac:dyDescent="0.25">
      <c r="A11" s="63" t="str">
        <f>'Нормировка и расчет'!A96</f>
        <v>Калужская область</v>
      </c>
      <c r="B11" s="63">
        <f>'Нормировка и расчет'!AJ96</f>
        <v>0.91147063573862919</v>
      </c>
    </row>
    <row r="12" spans="1:2" x14ac:dyDescent="0.25">
      <c r="A12" s="63" t="str">
        <f>'Нормировка и расчет'!A145</f>
        <v>Ульяновская область</v>
      </c>
      <c r="B12" s="63">
        <f>'Нормировка и расчет'!AJ145</f>
        <v>0.91415328675765228</v>
      </c>
    </row>
    <row r="13" spans="1:2" x14ac:dyDescent="0.25">
      <c r="A13" s="64" t="str">
        <f>'Нормировка и расчет'!A163</f>
        <v>Томская область</v>
      </c>
      <c r="B13" s="64">
        <f>'Нормировка и расчет'!AJ163</f>
        <v>0.93814929498592614</v>
      </c>
    </row>
    <row r="14" spans="1:2" x14ac:dyDescent="0.25">
      <c r="A14" s="64" t="str">
        <f>'Нормировка и расчет'!A140</f>
        <v xml:space="preserve">Нижегородская область </v>
      </c>
      <c r="B14" s="64">
        <f>'Нормировка и расчет'!AJ140</f>
        <v>0.99611297594698145</v>
      </c>
    </row>
    <row r="15" spans="1:2" x14ac:dyDescent="0.25">
      <c r="A15" s="64" t="str">
        <f>'Нормировка и расчет'!A105</f>
        <v>Тверская область</v>
      </c>
      <c r="B15" s="64">
        <f>'Нормировка и расчет'!AJ105</f>
        <v>0.99958679485082513</v>
      </c>
    </row>
    <row r="16" spans="1:2" x14ac:dyDescent="0.25">
      <c r="A16" s="64" t="str">
        <f>'Нормировка и расчет'!A110</f>
        <v>Республика Коми</v>
      </c>
      <c r="B16" s="64">
        <f>'Нормировка и расчет'!AJ110</f>
        <v>1.0071617079821282</v>
      </c>
    </row>
    <row r="17" spans="1:2" x14ac:dyDescent="0.25">
      <c r="A17" s="64" t="str">
        <f>'Нормировка и расчет'!A113</f>
        <v>Вологодская область</v>
      </c>
      <c r="B17" s="64">
        <f>'Нормировка и расчет'!AJ113</f>
        <v>1.0111160303999744</v>
      </c>
    </row>
    <row r="18" spans="1:2" x14ac:dyDescent="0.25">
      <c r="A18" s="63" t="str">
        <f>'Нормировка и расчет'!A114</f>
        <v>Калининградская область</v>
      </c>
      <c r="B18" s="63">
        <f>'Нормировка и расчет'!AJ114</f>
        <v>1.0778795652805937</v>
      </c>
    </row>
    <row r="19" spans="1:2" x14ac:dyDescent="0.25">
      <c r="A19" s="64" t="str">
        <f>'Нормировка и расчет'!A143</f>
        <v>Самарская область</v>
      </c>
      <c r="B19" s="64">
        <f>'Нормировка и расчет'!AJ143</f>
        <v>1.1064783742303816</v>
      </c>
    </row>
    <row r="20" spans="1:2" x14ac:dyDescent="0.25">
      <c r="A20" s="64" t="str">
        <f>'Нормировка и расчет'!A106</f>
        <v>Тульская область</v>
      </c>
      <c r="B20" s="64">
        <f>'Нормировка и расчет'!AJ106</f>
        <v>1.1726169965545676</v>
      </c>
    </row>
    <row r="21" spans="1:2" x14ac:dyDescent="0.25">
      <c r="A21" s="64" t="str">
        <f>'Нормировка и расчет'!A93</f>
        <v>Владимирская область</v>
      </c>
      <c r="B21" s="64">
        <f>'Нормировка и расчет'!AJ93</f>
        <v>1.1727798164833558</v>
      </c>
    </row>
    <row r="22" spans="1:2" x14ac:dyDescent="0.25">
      <c r="A22" s="64" t="str">
        <f>'Нормировка и расчет'!A103</f>
        <v>Смоленская область</v>
      </c>
      <c r="B22" s="64">
        <f>'Нормировка и расчет'!AJ103</f>
        <v>1.3310966970162834</v>
      </c>
    </row>
    <row r="23" spans="1:2" x14ac:dyDescent="0.25">
      <c r="A23" s="64" t="str">
        <f>'Нормировка и расчет'!A109</f>
        <v>Республика Карелия</v>
      </c>
      <c r="B23" s="64">
        <f>'Нормировка и расчет'!AJ109</f>
        <v>1.6345042420380873</v>
      </c>
    </row>
    <row r="24" spans="1:2" x14ac:dyDescent="0.25">
      <c r="A24" s="64" t="str">
        <f>'Нормировка и расчет'!A97</f>
        <v>Костромская область</v>
      </c>
      <c r="B24" s="64">
        <f>'Нормировка и расчет'!AJ97</f>
        <v>1.6590752470692822</v>
      </c>
    </row>
    <row r="25" spans="1:2" x14ac:dyDescent="0.25">
      <c r="A25" s="63" t="str">
        <f>'Нормировка и расчет'!A111</f>
        <v>Архангельская область</v>
      </c>
      <c r="B25" s="63">
        <f>'Нормировка и расчет'!AJ111</f>
        <v>1.7232137828393663</v>
      </c>
    </row>
    <row r="26" spans="1:2" x14ac:dyDescent="0.25">
      <c r="A26" s="64" t="str">
        <f>'Нормировка и расчет'!A102</f>
        <v>Рязанская область</v>
      </c>
      <c r="B26" s="64">
        <f>'Нормировка и расчет'!AJ102</f>
        <v>1.788488516429501</v>
      </c>
    </row>
    <row r="27" spans="1:2" x14ac:dyDescent="0.25">
      <c r="A27" s="64" t="str">
        <f>'Нормировка и расчет'!A151</f>
        <v>Челябинская область</v>
      </c>
      <c r="B27" s="64">
        <f>'Нормировка и расчет'!AJ151</f>
        <v>1.8467809790144576</v>
      </c>
    </row>
    <row r="28" spans="1:2" x14ac:dyDescent="0.25">
      <c r="A28" s="64" t="str">
        <f>'Нормировка и расчет'!A107</f>
        <v>Ярославская область</v>
      </c>
      <c r="B28" s="64">
        <f>'Нормировка и расчет'!AJ107</f>
        <v>1.9651055683775878</v>
      </c>
    </row>
    <row r="29" spans="1:2" x14ac:dyDescent="0.25">
      <c r="A29" s="64" t="str">
        <f>'Нормировка и расчет'!A165</f>
        <v>Камчатский край</v>
      </c>
      <c r="B29" s="64">
        <f>'Нормировка и расчет'!AJ165</f>
        <v>2.0846439933553049</v>
      </c>
    </row>
    <row r="30" spans="1:2" x14ac:dyDescent="0.25">
      <c r="A30" s="64" t="str">
        <f>'Нормировка и расчет'!A117</f>
        <v>Новгородская область</v>
      </c>
      <c r="B30" s="64">
        <f>'Нормировка и расчет'!AJ117</f>
        <v>2.084920665591512</v>
      </c>
    </row>
    <row r="31" spans="1:2" x14ac:dyDescent="0.25">
      <c r="A31" s="64" t="str">
        <f>'Нормировка и расчет'!A95</f>
        <v>Ивановская область</v>
      </c>
      <c r="B31" s="64">
        <f>'Нормировка и расчет'!AJ95</f>
        <v>2.1216089639185149</v>
      </c>
    </row>
    <row r="32" spans="1:2" x14ac:dyDescent="0.25">
      <c r="A32" s="64" t="str">
        <f>'Нормировка и расчет'!A92</f>
        <v>Брянская область</v>
      </c>
      <c r="B32" s="64">
        <f>'Нормировка и расчет'!AJ92</f>
        <v>2.1226822908428642</v>
      </c>
    </row>
    <row r="33" spans="1:2" x14ac:dyDescent="0.25">
      <c r="A33" s="64" t="str">
        <f>'Нормировка и расчет'!A167</f>
        <v xml:space="preserve">Хабаровский край </v>
      </c>
      <c r="B33" s="64">
        <f>'Нормировка и расчет'!AJ167</f>
        <v>2.2892298464899836</v>
      </c>
    </row>
    <row r="34" spans="1:2" x14ac:dyDescent="0.25">
      <c r="A34" s="64" t="str">
        <f>'Нормировка и расчет'!A125</f>
        <v>Ростовская область</v>
      </c>
      <c r="B34" s="64">
        <f>'Нормировка и расчет'!AJ125</f>
        <v>2.4528139100490418</v>
      </c>
    </row>
    <row r="35" spans="1:2" x14ac:dyDescent="0.25">
      <c r="A35" s="64" t="str">
        <f>'Нормировка и расчет'!A118</f>
        <v>Псковская область</v>
      </c>
      <c r="B35" s="64">
        <f>'Нормировка и расчет'!AJ118</f>
        <v>2.4840990918126797</v>
      </c>
    </row>
    <row r="36" spans="1:2" x14ac:dyDescent="0.25">
      <c r="A36" s="64" t="str">
        <f>'Нормировка и расчет'!A100</f>
        <v>Московская область</v>
      </c>
      <c r="B36" s="64">
        <f>'Нормировка и расчет'!AJ100</f>
        <v>2.586925004628033</v>
      </c>
    </row>
    <row r="37" spans="1:2" x14ac:dyDescent="0.25">
      <c r="A37" s="64" t="str">
        <f>'Нормировка и расчет'!A155</f>
        <v>Республика Хакасия</v>
      </c>
      <c r="B37" s="64">
        <f>'Нормировка и расчет'!AJ155</f>
        <v>2.6734761032880541</v>
      </c>
    </row>
    <row r="38" spans="1:2" x14ac:dyDescent="0.25">
      <c r="A38" s="64" t="str">
        <f>'Нормировка и расчет'!A142</f>
        <v>Пензенская область</v>
      </c>
      <c r="B38" s="64">
        <f>'Нормировка и расчет'!AJ142</f>
        <v>2.9090443980583234</v>
      </c>
    </row>
    <row r="39" spans="1:2" x14ac:dyDescent="0.25">
      <c r="A39" s="64" t="str">
        <f>'Нормировка и расчет'!A91</f>
        <v>Белгородская область</v>
      </c>
      <c r="B39" s="64">
        <f>'Нормировка и расчет'!AJ91</f>
        <v>2.926960665842139</v>
      </c>
    </row>
    <row r="40" spans="1:2" x14ac:dyDescent="0.25">
      <c r="A40" s="64" t="str">
        <f>'Нормировка и расчет'!A170</f>
        <v>Сахалинская область</v>
      </c>
      <c r="B40" s="64">
        <f>'Нормировка и расчет'!AJ170</f>
        <v>2.9318008395395259</v>
      </c>
    </row>
    <row r="41" spans="1:2" x14ac:dyDescent="0.25">
      <c r="A41" s="64" t="str">
        <f>'Нормировка и расчет'!A94</f>
        <v>Воронежская область</v>
      </c>
      <c r="B41" s="64">
        <f>'Нормировка и расчет'!AJ94</f>
        <v>2.9780709640011209</v>
      </c>
    </row>
    <row r="42" spans="1:2" x14ac:dyDescent="0.25">
      <c r="A42" s="64" t="str">
        <f>'Нормировка и расчет'!A147</f>
        <v xml:space="preserve">Свердловская область </v>
      </c>
      <c r="B42" s="64">
        <f>'Нормировка и расчет'!AJ147</f>
        <v>2.984357989694725</v>
      </c>
    </row>
    <row r="43" spans="1:2" x14ac:dyDescent="0.25">
      <c r="A43" s="64" t="str">
        <f>'Нормировка и расчет'!A98</f>
        <v>Курская область</v>
      </c>
      <c r="B43" s="64">
        <f>'Нормировка и расчет'!AJ98</f>
        <v>3.0551111533123412</v>
      </c>
    </row>
    <row r="44" spans="1:2" x14ac:dyDescent="0.25">
      <c r="A44" s="64" t="str">
        <f>'Нормировка и расчет'!A168</f>
        <v>Амурская область</v>
      </c>
      <c r="B44" s="64">
        <f>'Нормировка и расчет'!AJ168</f>
        <v>3.4049463955606623</v>
      </c>
    </row>
    <row r="45" spans="1:2" x14ac:dyDescent="0.25">
      <c r="A45" s="64" t="str">
        <f>'Нормировка и расчет'!A123</f>
        <v>Астраханская область</v>
      </c>
      <c r="B45" s="64">
        <f>'Нормировка и расчет'!AJ123</f>
        <v>3.4739767467899174</v>
      </c>
    </row>
    <row r="46" spans="1:2" x14ac:dyDescent="0.25">
      <c r="A46" s="64" t="str">
        <f>'Нормировка и расчет'!A137</f>
        <v>Удмуртская Республика</v>
      </c>
      <c r="B46" s="64">
        <f>'Нормировка и расчет'!AJ137</f>
        <v>3.5603380598357215</v>
      </c>
    </row>
    <row r="47" spans="1:2" x14ac:dyDescent="0.25">
      <c r="A47" s="64" t="str">
        <f>'Нормировка и расчет'!A160</f>
        <v>Кемеровская область</v>
      </c>
      <c r="B47" s="64">
        <f>'Нормировка и расчет'!AJ160</f>
        <v>3.7205306882386453</v>
      </c>
    </row>
    <row r="48" spans="1:2" x14ac:dyDescent="0.25">
      <c r="A48" s="64" t="str">
        <f>'Нормировка и расчет'!A101</f>
        <v>Орловская область</v>
      </c>
      <c r="B48" s="64">
        <f>'Нормировка и расчет'!AJ101</f>
        <v>3.7975785936407349</v>
      </c>
    </row>
    <row r="49" spans="1:2" x14ac:dyDescent="0.25">
      <c r="A49" s="64" t="str">
        <f>'Нормировка и расчет'!A157</f>
        <v>Забайкальский край</v>
      </c>
      <c r="B49" s="64">
        <f>'Нормировка и расчет'!AJ157</f>
        <v>3.7978635288423446</v>
      </c>
    </row>
    <row r="50" spans="1:2" x14ac:dyDescent="0.25">
      <c r="A50" s="64" t="str">
        <f>'Нормировка и расчет'!A171</f>
        <v>Еврейская автономная область</v>
      </c>
      <c r="B50" s="64">
        <f>'Нормировка и расчет'!AJ171</f>
        <v>4.2257543107572211</v>
      </c>
    </row>
    <row r="51" spans="1:2" x14ac:dyDescent="0.25">
      <c r="A51" s="64" t="str">
        <f>'Нормировка и расчет'!A134</f>
        <v>Республика Марий Эл</v>
      </c>
      <c r="B51" s="64">
        <f>'Нормировка и расчет'!AJ134</f>
        <v>4.2936055069724777</v>
      </c>
    </row>
    <row r="52" spans="1:2" x14ac:dyDescent="0.25">
      <c r="A52" s="64" t="str">
        <f>'Нормировка и расчет'!A115</f>
        <v>Ленинградская область</v>
      </c>
      <c r="B52" s="64">
        <f>'Нормировка и расчет'!AJ115</f>
        <v>5.002190425694339</v>
      </c>
    </row>
    <row r="53" spans="1:2" x14ac:dyDescent="0.25">
      <c r="A53" s="64" t="str">
        <f>'Нормировка и расчет'!A148</f>
        <v>Тюменская область</v>
      </c>
      <c r="B53" s="64">
        <f>'Нормировка и расчет'!AJ148</f>
        <v>5.0617461797484697</v>
      </c>
    </row>
    <row r="54" spans="1:2" x14ac:dyDescent="0.25">
      <c r="A54" s="64" t="str">
        <f>'Нормировка и расчет'!A99</f>
        <v>Липецкая область</v>
      </c>
      <c r="B54" s="64">
        <f>'Нормировка и расчет'!AJ99</f>
        <v>5.0660110208547318</v>
      </c>
    </row>
    <row r="55" spans="1:2" x14ac:dyDescent="0.25">
      <c r="A55" s="64" t="str">
        <f>'Нормировка и расчет'!A164</f>
        <v>Республика Саха (Якутия)</v>
      </c>
      <c r="B55" s="64">
        <f>'Нормировка и расчет'!AJ164</f>
        <v>5.3457356453555631</v>
      </c>
    </row>
    <row r="56" spans="1:2" x14ac:dyDescent="0.25">
      <c r="A56" s="64" t="str">
        <f>'Нормировка и расчет'!A130</f>
        <v>Республика Северная Осетия-Алания</v>
      </c>
      <c r="B56" s="64">
        <f>'Нормировка и расчет'!AJ130</f>
        <v>6.0529961775691845</v>
      </c>
    </row>
    <row r="57" spans="1:2" x14ac:dyDescent="0.25">
      <c r="A57" s="64" t="str">
        <f>'Нормировка и расчет'!A112</f>
        <v>Ненецкий автономный округ</v>
      </c>
      <c r="B57" s="64">
        <f>'Нормировка и расчет'!AJ112</f>
        <v>6.4108943509507661</v>
      </c>
    </row>
    <row r="58" spans="1:2" x14ac:dyDescent="0.25">
      <c r="A58" s="64" t="str">
        <f>'Нормировка и расчет'!A133</f>
        <v>Республика Башкортостан</v>
      </c>
      <c r="B58" s="64">
        <f>'Нормировка и расчет'!AJ133</f>
        <v>6.4851751065508187</v>
      </c>
    </row>
    <row r="59" spans="1:2" x14ac:dyDescent="0.25">
      <c r="A59" s="64" t="str">
        <f>'Нормировка и расчет'!A135</f>
        <v>Республика Мордовия</v>
      </c>
      <c r="B59" s="64">
        <f>'Нормировка и расчет'!AJ135</f>
        <v>7.132393589304221</v>
      </c>
    </row>
    <row r="60" spans="1:2" x14ac:dyDescent="0.25">
      <c r="A60" s="64" t="str">
        <f>'Нормировка и расчет'!A146</f>
        <v>Курганская область</v>
      </c>
      <c r="B60" s="64">
        <f>'Нормировка и расчет'!AJ146</f>
        <v>7.2114005345639551</v>
      </c>
    </row>
    <row r="61" spans="1:2" x14ac:dyDescent="0.25">
      <c r="A61" s="64" t="str">
        <f>'Нормировка и расчет'!A150</f>
        <v>Ямало-Ненецкий автономный округ</v>
      </c>
      <c r="B61" s="64">
        <f>'Нормировка и расчет'!AJ150</f>
        <v>7.9416946277315983</v>
      </c>
    </row>
    <row r="62" spans="1:2" x14ac:dyDescent="0.25">
      <c r="A62" s="64" t="str">
        <f>'Нормировка и расчет'!A138</f>
        <v>Чувашская Республика</v>
      </c>
      <c r="B62" s="64">
        <f>'Нормировка и расчет'!AJ138</f>
        <v>8.0534595533048812</v>
      </c>
    </row>
    <row r="63" spans="1:2" x14ac:dyDescent="0.25">
      <c r="A63" s="64" t="str">
        <f>'Нормировка и расчет'!A172</f>
        <v>Чукотский автономный округ</v>
      </c>
      <c r="B63" s="64">
        <f>'Нормировка и расчет'!AJ172</f>
        <v>8.3548880258762903</v>
      </c>
    </row>
    <row r="64" spans="1:2" x14ac:dyDescent="0.25">
      <c r="A64" s="64" t="str">
        <f>'Нормировка и расчет'!A141</f>
        <v>Оренбургская область</v>
      </c>
      <c r="B64" s="64">
        <f>'Нормировка и расчет'!AJ141</f>
        <v>8.453412532858497</v>
      </c>
    </row>
    <row r="65" spans="1:2" x14ac:dyDescent="0.25">
      <c r="A65" s="64" t="str">
        <f>'Нормировка и расчет'!A104</f>
        <v>Тамбовская область</v>
      </c>
      <c r="B65" s="64">
        <f>'Нормировка и расчет'!AJ104</f>
        <v>9.3973005333904052</v>
      </c>
    </row>
    <row r="66" spans="1:2" x14ac:dyDescent="0.25">
      <c r="A66" s="64" t="str">
        <f>'Нормировка и расчет'!A153</f>
        <v>Республика Бурятия</v>
      </c>
      <c r="B66" s="64">
        <f>'Нормировка и расчет'!AJ153</f>
        <v>10.042593129847141</v>
      </c>
    </row>
    <row r="67" spans="1:2" x14ac:dyDescent="0.25">
      <c r="A67" s="64" t="str">
        <f>'Нормировка и расчет'!A116</f>
        <v>Мурманская область</v>
      </c>
      <c r="B67" s="64">
        <f>'Нормировка и расчет'!AJ116</f>
        <v>10.198791340999962</v>
      </c>
    </row>
    <row r="68" spans="1:2" x14ac:dyDescent="0.25">
      <c r="A68" s="64" t="str">
        <f>'Нормировка и расчет'!A132</f>
        <v>Ставропольский край</v>
      </c>
      <c r="B68" s="64">
        <f>'Нормировка и расчет'!AJ132</f>
        <v>10.251447135454473</v>
      </c>
    </row>
    <row r="69" spans="1:2" x14ac:dyDescent="0.25">
      <c r="A69" s="64" t="str">
        <f>'Нормировка и расчет'!A149</f>
        <v>Ханты-Мансийский автономный округ-Югра</v>
      </c>
      <c r="B69" s="64">
        <f>'Нормировка и расчет'!AJ149</f>
        <v>11.250064349693645</v>
      </c>
    </row>
    <row r="70" spans="1:2" x14ac:dyDescent="0.25">
      <c r="A70" s="64" t="str">
        <f>'Нормировка и расчет'!A156</f>
        <v>Алтайский край</v>
      </c>
      <c r="B70" s="64">
        <f>'Нормировка и расчет'!AJ156</f>
        <v>12.497806540224724</v>
      </c>
    </row>
    <row r="71" spans="1:2" x14ac:dyDescent="0.25">
      <c r="A71" s="64" t="str">
        <f>'Нормировка и расчет'!A174</f>
        <v>г. Севастополь</v>
      </c>
      <c r="B71" s="64">
        <f>'Нормировка и расчет'!AJ174</f>
        <v>12.598795833170584</v>
      </c>
    </row>
    <row r="72" spans="1:2" x14ac:dyDescent="0.25">
      <c r="A72" s="64" t="str">
        <f>'Нормировка и расчет'!A169</f>
        <v>Магаданская область</v>
      </c>
      <c r="B72" s="64">
        <f>'Нормировка и расчет'!AJ169</f>
        <v>14.931676683419473</v>
      </c>
    </row>
    <row r="73" spans="1:2" x14ac:dyDescent="0.25">
      <c r="A73" s="64" t="str">
        <f>'Нормировка и расчет'!A122</f>
        <v>Краснодарский край</v>
      </c>
      <c r="B73" s="64">
        <f>'Нормировка и расчет'!AJ122</f>
        <v>15.066264162150519</v>
      </c>
    </row>
    <row r="74" spans="1:2" x14ac:dyDescent="0.25">
      <c r="A74" s="64" t="str">
        <f>'Нормировка и расчет'!A128</f>
        <v>Кабардино-Балкарская Республика</v>
      </c>
      <c r="B74" s="64">
        <f>'Нормировка и расчет'!AJ128</f>
        <v>19.680489492013486</v>
      </c>
    </row>
    <row r="75" spans="1:2" x14ac:dyDescent="0.25">
      <c r="A75" s="64" t="str">
        <f>'Нормировка и расчет'!A154</f>
        <v>Республика Тыва</v>
      </c>
      <c r="B75" s="64">
        <f>'Нормировка и расчет'!AJ154</f>
        <v>20.489758353567673</v>
      </c>
    </row>
    <row r="76" spans="1:2" x14ac:dyDescent="0.25">
      <c r="A76" s="64" t="str">
        <f>'Нормировка и расчет'!A119</f>
        <v>г. Санкт-Петербург</v>
      </c>
      <c r="B76" s="64">
        <f>'Нормировка и расчет'!AJ119</f>
        <v>21.783693531769085</v>
      </c>
    </row>
    <row r="77" spans="1:2" x14ac:dyDescent="0.25">
      <c r="A77" s="64" t="str">
        <f>'Нормировка и расчет'!A173</f>
        <v>Республика Крым</v>
      </c>
      <c r="B77" s="64">
        <f>'Нормировка и расчет'!AJ173</f>
        <v>22.544058768708446</v>
      </c>
    </row>
    <row r="78" spans="1:2" x14ac:dyDescent="0.25">
      <c r="A78" s="64" t="str">
        <f>'Нормировка и расчет'!A108</f>
        <v>г. Москва</v>
      </c>
      <c r="B78" s="64">
        <f>'Нормировка и расчет'!AJ108</f>
        <v>24.780035266093883</v>
      </c>
    </row>
    <row r="79" spans="1:2" x14ac:dyDescent="0.25">
      <c r="A79" s="64" t="str">
        <f>'Нормировка и расчет'!A120</f>
        <v>Республика Адыгея</v>
      </c>
      <c r="B79" s="64">
        <f>'Нормировка и расчет'!AJ120</f>
        <v>27.885054381508287</v>
      </c>
    </row>
    <row r="80" spans="1:2" x14ac:dyDescent="0.25">
      <c r="A80" s="64" t="str">
        <f>'Нормировка и расчет'!A121</f>
        <v>Республика Калмыкия</v>
      </c>
      <c r="B80" s="64">
        <f>'Нормировка и расчет'!AJ121</f>
        <v>32.288074427073511</v>
      </c>
    </row>
    <row r="81" spans="1:2" x14ac:dyDescent="0.25">
      <c r="A81" s="64" t="str">
        <f>'Нормировка и расчет'!A126</f>
        <v>Республика Дагестан</v>
      </c>
      <c r="B81" s="64">
        <f>'Нормировка и расчет'!AJ126</f>
        <v>33.849472709536379</v>
      </c>
    </row>
    <row r="82" spans="1:2" x14ac:dyDescent="0.25">
      <c r="A82" s="64" t="str">
        <f>'Нормировка и расчет'!A129</f>
        <v>Карачаево-Черкесская Республика</v>
      </c>
      <c r="B82" s="64">
        <f>'Нормировка и расчет'!AJ129</f>
        <v>37.204933840893666</v>
      </c>
    </row>
    <row r="83" spans="1:2" x14ac:dyDescent="0.25">
      <c r="A83" s="64" t="str">
        <f>'Нормировка и расчет'!A127</f>
        <v>Республика Ингушетия</v>
      </c>
      <c r="B83" s="64">
        <f>'Нормировка и расчет'!AJ127</f>
        <v>44.032928362014978</v>
      </c>
    </row>
    <row r="84" spans="1:2" x14ac:dyDescent="0.25">
      <c r="A84" s="64" t="str">
        <f>'Нормировка и расчет'!A131</f>
        <v>Чеченская Республика</v>
      </c>
      <c r="B84" s="64">
        <f>'Нормировка и расчет'!AJ131</f>
        <v>59.865590899537906</v>
      </c>
    </row>
    <row r="85" spans="1:2" x14ac:dyDescent="0.25">
      <c r="A85" s="64" t="str">
        <f>'Нормировка и расчет'!A152</f>
        <v>Республика Алтай</v>
      </c>
      <c r="B85" s="64">
        <f>'Нормировка и расчет'!AJ152</f>
        <v>71.32147911326102</v>
      </c>
    </row>
  </sheetData>
  <autoFilter ref="A1:B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zoomScale="70" zoomScaleNormal="70" workbookViewId="0">
      <selection activeCell="N20" sqref="N20"/>
    </sheetView>
  </sheetViews>
  <sheetFormatPr defaultRowHeight="15" x14ac:dyDescent="0.25"/>
  <cols>
    <col min="1" max="1" width="15.7109375" customWidth="1"/>
    <col min="2" max="1025" width="8.7109375" customWidth="1"/>
  </cols>
  <sheetData>
    <row r="1" spans="1:35" ht="15" customHeight="1" x14ac:dyDescent="0.25">
      <c r="A1" s="23"/>
      <c r="B1" s="7" t="s">
        <v>97</v>
      </c>
      <c r="C1" s="7"/>
      <c r="D1" s="7"/>
      <c r="E1" s="7"/>
      <c r="F1" s="7"/>
      <c r="G1" s="7"/>
      <c r="H1" s="7"/>
      <c r="I1" s="7"/>
      <c r="J1" s="7"/>
      <c r="K1" s="24" t="s">
        <v>95</v>
      </c>
      <c r="L1" s="6" t="s">
        <v>98</v>
      </c>
      <c r="M1" s="6"/>
      <c r="N1" s="6"/>
      <c r="O1" s="5" t="s">
        <v>88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5" t="s">
        <v>99</v>
      </c>
      <c r="AC1" s="4" t="s">
        <v>100</v>
      </c>
      <c r="AD1" s="4"/>
      <c r="AE1" s="3" t="s">
        <v>101</v>
      </c>
      <c r="AF1" s="3"/>
      <c r="AG1" s="3"/>
      <c r="AH1" s="3"/>
      <c r="AI1" s="3"/>
    </row>
    <row r="2" spans="1:35" ht="42" customHeight="1" x14ac:dyDescent="0.25">
      <c r="A2" s="23"/>
      <c r="B2" s="2" t="s">
        <v>102</v>
      </c>
      <c r="C2" s="2"/>
      <c r="D2" s="1" t="s">
        <v>103</v>
      </c>
      <c r="E2" s="1"/>
      <c r="F2" s="2" t="s">
        <v>104</v>
      </c>
      <c r="G2" s="2"/>
      <c r="H2" s="2" t="s">
        <v>105</v>
      </c>
      <c r="I2" s="2"/>
      <c r="J2" s="2"/>
      <c r="K2" s="27" t="s">
        <v>106</v>
      </c>
      <c r="L2" s="1" t="s">
        <v>107</v>
      </c>
      <c r="M2" s="1"/>
      <c r="N2" s="27" t="s">
        <v>108</v>
      </c>
      <c r="O2" s="2" t="s">
        <v>91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7" t="s">
        <v>109</v>
      </c>
      <c r="AC2" s="1" t="s">
        <v>110</v>
      </c>
      <c r="AD2" s="1"/>
      <c r="AE2" s="2" t="s">
        <v>111</v>
      </c>
      <c r="AF2" s="2"/>
      <c r="AG2" s="2"/>
      <c r="AH2" s="2"/>
      <c r="AI2" s="27" t="s">
        <v>112</v>
      </c>
    </row>
    <row r="3" spans="1:35" ht="87.75" customHeight="1" x14ac:dyDescent="0.25">
      <c r="A3" s="28"/>
      <c r="B3" s="29" t="s">
        <v>113</v>
      </c>
      <c r="C3" s="29" t="s">
        <v>114</v>
      </c>
      <c r="D3" s="29" t="s">
        <v>115</v>
      </c>
      <c r="E3" s="29" t="s">
        <v>116</v>
      </c>
      <c r="F3" s="29" t="s">
        <v>117</v>
      </c>
      <c r="G3" s="29" t="s">
        <v>118</v>
      </c>
      <c r="H3" s="29" t="s">
        <v>119</v>
      </c>
      <c r="I3" s="29" t="s">
        <v>120</v>
      </c>
      <c r="J3" s="29" t="s">
        <v>121</v>
      </c>
      <c r="K3" s="29" t="s">
        <v>5</v>
      </c>
      <c r="L3" s="29" t="s">
        <v>122</v>
      </c>
      <c r="M3" s="29" t="s">
        <v>123</v>
      </c>
      <c r="N3" s="29" t="s">
        <v>124</v>
      </c>
      <c r="O3" s="29" t="s">
        <v>125</v>
      </c>
      <c r="P3" s="29" t="s">
        <v>126</v>
      </c>
      <c r="Q3" s="29" t="s">
        <v>127</v>
      </c>
      <c r="R3" s="29" t="s">
        <v>128</v>
      </c>
      <c r="S3" s="29" t="s">
        <v>129</v>
      </c>
      <c r="T3" s="29" t="s">
        <v>130</v>
      </c>
      <c r="U3" s="29" t="s">
        <v>92</v>
      </c>
      <c r="V3" s="29" t="s">
        <v>93</v>
      </c>
      <c r="W3" s="29" t="s">
        <v>94</v>
      </c>
      <c r="X3" s="29" t="s">
        <v>95</v>
      </c>
      <c r="Y3" s="29" t="s">
        <v>131</v>
      </c>
      <c r="Z3" s="29" t="s">
        <v>132</v>
      </c>
      <c r="AA3" s="29" t="s">
        <v>96</v>
      </c>
      <c r="AB3" s="29" t="s">
        <v>133</v>
      </c>
      <c r="AC3" s="29" t="s">
        <v>134</v>
      </c>
      <c r="AD3" s="29" t="s">
        <v>135</v>
      </c>
      <c r="AE3" s="29" t="s">
        <v>136</v>
      </c>
      <c r="AF3" s="29" t="s">
        <v>137</v>
      </c>
      <c r="AG3" s="29" t="s">
        <v>138</v>
      </c>
      <c r="AH3" s="29" t="s">
        <v>139</v>
      </c>
      <c r="AI3" s="29" t="s">
        <v>140</v>
      </c>
    </row>
    <row r="4" spans="1:35" x14ac:dyDescent="0.25">
      <c r="A4" s="30" t="s">
        <v>6</v>
      </c>
      <c r="B4" s="27">
        <v>160.19999999999999</v>
      </c>
      <c r="C4" s="27">
        <v>2634.4</v>
      </c>
      <c r="D4" s="27">
        <v>19.7</v>
      </c>
      <c r="E4" s="27">
        <v>24</v>
      </c>
      <c r="F4" s="27">
        <v>75.599999999999994</v>
      </c>
      <c r="G4" s="27">
        <v>24.4</v>
      </c>
      <c r="H4" s="27">
        <v>95</v>
      </c>
      <c r="I4" s="27">
        <v>303.8</v>
      </c>
      <c r="J4" s="27">
        <v>130</v>
      </c>
      <c r="K4" s="26">
        <v>349.7</v>
      </c>
      <c r="L4" s="27">
        <v>366</v>
      </c>
      <c r="M4" s="27">
        <v>120</v>
      </c>
      <c r="N4" s="27">
        <v>7.7</v>
      </c>
      <c r="O4" s="27">
        <v>298.15162251655602</v>
      </c>
      <c r="P4" s="27">
        <v>9100.0847434554998</v>
      </c>
      <c r="Q4" s="27">
        <v>1201.0520569550899</v>
      </c>
      <c r="R4" s="27">
        <v>1049.3963836477999</v>
      </c>
      <c r="S4" s="27">
        <v>441.40547510373398</v>
      </c>
      <c r="T4" s="27">
        <v>665.00684207818904</v>
      </c>
      <c r="U4" s="27">
        <v>361.68591891891901</v>
      </c>
      <c r="V4" s="27">
        <v>707.12664547206202</v>
      </c>
      <c r="W4" s="27">
        <v>1168.17252581665</v>
      </c>
      <c r="X4" s="27">
        <v>344.13729770992398</v>
      </c>
      <c r="Y4" s="27">
        <v>516.96799118387901</v>
      </c>
      <c r="Z4" s="27">
        <v>251.81740570175401</v>
      </c>
      <c r="AA4" s="27">
        <v>0</v>
      </c>
      <c r="AB4" s="27">
        <v>31.822426358943201</v>
      </c>
      <c r="AC4" s="27">
        <v>5829.2</v>
      </c>
      <c r="AD4" s="27">
        <v>527.1</v>
      </c>
      <c r="AE4" s="27">
        <v>334</v>
      </c>
      <c r="AF4" s="27">
        <v>401</v>
      </c>
      <c r="AG4" s="27">
        <v>17.9547525053143</v>
      </c>
      <c r="AH4" s="27">
        <v>12.6784087458245</v>
      </c>
      <c r="AI4" s="27">
        <v>2209</v>
      </c>
    </row>
    <row r="5" spans="1:35" x14ac:dyDescent="0.25">
      <c r="A5" s="30" t="s">
        <v>51</v>
      </c>
      <c r="B5" s="27">
        <v>67.8</v>
      </c>
      <c r="C5" s="27">
        <v>3868.7</v>
      </c>
      <c r="D5" s="27">
        <v>18.600000000000001</v>
      </c>
      <c r="E5" s="27">
        <v>23.8</v>
      </c>
      <c r="F5" s="27">
        <v>76.400000000000006</v>
      </c>
      <c r="G5" s="27">
        <v>23.6</v>
      </c>
      <c r="H5" s="27">
        <v>72</v>
      </c>
      <c r="I5" s="27">
        <v>311.3</v>
      </c>
      <c r="J5" s="27">
        <v>423</v>
      </c>
      <c r="K5" s="26">
        <v>713.59</v>
      </c>
      <c r="L5" s="27">
        <v>882</v>
      </c>
      <c r="M5" s="27">
        <v>382</v>
      </c>
      <c r="N5" s="27">
        <v>20.399999999999999</v>
      </c>
      <c r="O5" s="27">
        <v>808.70137034883703</v>
      </c>
      <c r="P5" s="27">
        <v>10122.871756962</v>
      </c>
      <c r="Q5" s="27">
        <v>1166.3087558064501</v>
      </c>
      <c r="R5" s="27">
        <v>1005.5448722467</v>
      </c>
      <c r="S5" s="27">
        <v>949.98091518624597</v>
      </c>
      <c r="T5" s="27">
        <v>815.238691059497</v>
      </c>
      <c r="U5" s="27">
        <v>415.57717737789199</v>
      </c>
      <c r="V5" s="27">
        <v>984.53179143536897</v>
      </c>
      <c r="W5" s="27">
        <v>1192.1485427631601</v>
      </c>
      <c r="X5" s="27">
        <v>322.49279949874699</v>
      </c>
      <c r="Y5" s="27">
        <v>453.64836744639399</v>
      </c>
      <c r="Z5" s="27">
        <v>398.403525203252</v>
      </c>
      <c r="AA5" s="27">
        <v>0</v>
      </c>
      <c r="AB5" s="27">
        <v>33.137488045079699</v>
      </c>
      <c r="AC5" s="27">
        <v>9839.9</v>
      </c>
      <c r="AD5" s="27">
        <v>1568.4</v>
      </c>
      <c r="AE5" s="27">
        <v>289</v>
      </c>
      <c r="AF5" s="27">
        <v>1151</v>
      </c>
      <c r="AG5" s="27">
        <v>46.061984646005101</v>
      </c>
      <c r="AH5" s="27">
        <v>45.803499883681901</v>
      </c>
      <c r="AI5" s="27">
        <v>1349</v>
      </c>
    </row>
    <row r="6" spans="1:35" x14ac:dyDescent="0.25">
      <c r="A6" s="30" t="s">
        <v>71</v>
      </c>
      <c r="B6" s="27">
        <v>2366.8000000000002</v>
      </c>
      <c r="C6" s="27">
        <v>2866.5</v>
      </c>
      <c r="D6" s="27">
        <v>19.2</v>
      </c>
      <c r="E6" s="27">
        <v>22.1</v>
      </c>
      <c r="F6" s="27">
        <v>77</v>
      </c>
      <c r="G6" s="27">
        <v>23</v>
      </c>
      <c r="H6" s="27">
        <v>119</v>
      </c>
      <c r="I6" s="27">
        <v>247.1</v>
      </c>
      <c r="J6" s="27">
        <v>12</v>
      </c>
      <c r="K6" s="26">
        <v>444.27199999999999</v>
      </c>
      <c r="L6" s="27">
        <v>369</v>
      </c>
      <c r="M6" s="27">
        <v>103</v>
      </c>
      <c r="N6" s="27">
        <v>4</v>
      </c>
      <c r="O6" s="27">
        <v>571.88832649420203</v>
      </c>
      <c r="P6" s="27">
        <v>10986.3848146853</v>
      </c>
      <c r="Q6" s="27">
        <v>2878.34751489362</v>
      </c>
      <c r="R6" s="27">
        <v>1609.1371236897301</v>
      </c>
      <c r="S6" s="27">
        <v>993.45470944741601</v>
      </c>
      <c r="T6" s="27">
        <v>508.89987623975901</v>
      </c>
      <c r="U6" s="27">
        <v>348.59022083333298</v>
      </c>
      <c r="V6" s="27">
        <v>877.84942307692302</v>
      </c>
      <c r="W6" s="27">
        <v>852.59021195652201</v>
      </c>
      <c r="X6" s="27">
        <v>397.09965632273099</v>
      </c>
      <c r="Y6" s="27">
        <v>562.09049245282995</v>
      </c>
      <c r="Z6" s="27">
        <v>346.61618425460603</v>
      </c>
      <c r="AA6" s="27">
        <v>0</v>
      </c>
      <c r="AB6" s="27">
        <v>28.148613291470401</v>
      </c>
      <c r="AC6" s="27">
        <v>6305.9</v>
      </c>
      <c r="AD6" s="27">
        <v>249.8</v>
      </c>
      <c r="AE6" s="27">
        <v>318</v>
      </c>
      <c r="AF6" s="27">
        <v>622</v>
      </c>
      <c r="AG6" s="27">
        <v>5.7561486132914697</v>
      </c>
      <c r="AH6" s="27">
        <v>24.7339961625676</v>
      </c>
      <c r="AI6" s="27">
        <v>2176</v>
      </c>
    </row>
    <row r="7" spans="1:35" x14ac:dyDescent="0.25">
      <c r="A7" s="30" t="s">
        <v>59</v>
      </c>
      <c r="B7" s="27">
        <v>101.2</v>
      </c>
      <c r="C7" s="27">
        <v>2487.5</v>
      </c>
      <c r="D7" s="27">
        <v>16.399999999999999</v>
      </c>
      <c r="E7" s="27">
        <v>26.7</v>
      </c>
      <c r="F7" s="27">
        <v>75.3</v>
      </c>
      <c r="G7" s="27">
        <v>24.7</v>
      </c>
      <c r="H7" s="27">
        <v>99</v>
      </c>
      <c r="I7" s="27">
        <v>205.2</v>
      </c>
      <c r="J7" s="27">
        <v>179</v>
      </c>
      <c r="K7" s="26">
        <v>413.31400000000002</v>
      </c>
      <c r="L7" s="27">
        <v>217</v>
      </c>
      <c r="M7" s="27">
        <v>113</v>
      </c>
      <c r="N7" s="27">
        <v>5.7</v>
      </c>
      <c r="O7" s="27">
        <v>578.12688072211495</v>
      </c>
      <c r="P7" s="27">
        <v>2512.33784615385</v>
      </c>
      <c r="Q7" s="27">
        <v>782.58890496114805</v>
      </c>
      <c r="R7" s="27">
        <v>1104.1764009009</v>
      </c>
      <c r="S7" s="27">
        <v>537.68539977090495</v>
      </c>
      <c r="T7" s="27">
        <v>384.960715618861</v>
      </c>
      <c r="U7" s="27">
        <v>382.78539890710402</v>
      </c>
      <c r="V7" s="27">
        <v>528.89624926108399</v>
      </c>
      <c r="W7" s="27">
        <v>696.06792412746597</v>
      </c>
      <c r="X7" s="27">
        <v>213.25146594982101</v>
      </c>
      <c r="Y7" s="27">
        <v>393.343438636364</v>
      </c>
      <c r="Z7" s="27">
        <v>164.46494570135701</v>
      </c>
      <c r="AA7" s="27">
        <v>0</v>
      </c>
      <c r="AB7" s="27">
        <v>20.584924623115601</v>
      </c>
      <c r="AC7" s="27">
        <v>919.7</v>
      </c>
      <c r="AD7" s="27">
        <v>455.8</v>
      </c>
      <c r="AE7" s="27">
        <v>239</v>
      </c>
      <c r="AF7" s="27">
        <v>321</v>
      </c>
      <c r="AG7" s="27">
        <v>8.1608040201004997</v>
      </c>
      <c r="AH7" s="27">
        <v>7.6783919597989998</v>
      </c>
      <c r="AI7" s="27">
        <v>1195</v>
      </c>
    </row>
    <row r="8" spans="1:35" x14ac:dyDescent="0.25">
      <c r="A8" s="30" t="s">
        <v>40</v>
      </c>
      <c r="B8" s="27">
        <v>112.9</v>
      </c>
      <c r="C8" s="27">
        <v>2545.9</v>
      </c>
      <c r="D8" s="27">
        <v>16.899999999999999</v>
      </c>
      <c r="E8" s="27">
        <v>26.5</v>
      </c>
      <c r="F8" s="27">
        <v>76.7</v>
      </c>
      <c r="G8" s="27">
        <v>23.3</v>
      </c>
      <c r="H8" s="27">
        <v>162</v>
      </c>
      <c r="I8" s="27">
        <v>119.9</v>
      </c>
      <c r="J8" s="27">
        <v>141</v>
      </c>
      <c r="K8" s="26">
        <v>424.26799999999997</v>
      </c>
      <c r="L8" s="27">
        <v>261</v>
      </c>
      <c r="M8" s="27">
        <v>166</v>
      </c>
      <c r="N8" s="27">
        <v>2.5</v>
      </c>
      <c r="O8" s="27">
        <v>500.62626680348899</v>
      </c>
      <c r="P8" s="27">
        <v>6201.5452131147504</v>
      </c>
      <c r="Q8" s="27">
        <v>1037.67009739524</v>
      </c>
      <c r="R8" s="27">
        <v>464.42586065573801</v>
      </c>
      <c r="S8" s="27">
        <v>714.51257093425602</v>
      </c>
      <c r="T8" s="27">
        <v>438.34012232928399</v>
      </c>
      <c r="U8" s="27">
        <v>275.32804736842098</v>
      </c>
      <c r="V8" s="27">
        <v>544.70238453500497</v>
      </c>
      <c r="W8" s="27">
        <v>833.32519411764702</v>
      </c>
      <c r="X8" s="27">
        <v>280.622417894737</v>
      </c>
      <c r="Y8" s="27">
        <v>407.13251788079498</v>
      </c>
      <c r="Z8" s="27">
        <v>269.30728311688301</v>
      </c>
      <c r="AA8" s="27">
        <v>0</v>
      </c>
      <c r="AB8" s="27">
        <v>21.886169920263999</v>
      </c>
      <c r="AC8" s="27">
        <v>1158.3</v>
      </c>
      <c r="AD8" s="27">
        <v>893.7</v>
      </c>
      <c r="AE8" s="27">
        <v>186</v>
      </c>
      <c r="AF8" s="27">
        <v>1235</v>
      </c>
      <c r="AG8" s="27">
        <v>17.086295612553499</v>
      </c>
      <c r="AH8" s="27">
        <v>12.4121135944067</v>
      </c>
      <c r="AI8" s="27">
        <v>1634</v>
      </c>
    </row>
    <row r="9" spans="1:35" x14ac:dyDescent="0.25">
      <c r="A9" s="30" t="s">
        <v>79</v>
      </c>
      <c r="B9" s="27">
        <v>164.7</v>
      </c>
      <c r="C9" s="27">
        <v>1929</v>
      </c>
      <c r="D9" s="27">
        <v>17.2</v>
      </c>
      <c r="E9" s="27">
        <v>23.9</v>
      </c>
      <c r="F9" s="27">
        <v>77</v>
      </c>
      <c r="G9" s="27">
        <v>23</v>
      </c>
      <c r="H9" s="27">
        <v>76</v>
      </c>
      <c r="I9" s="27">
        <v>62.1</v>
      </c>
      <c r="J9" s="27">
        <v>93</v>
      </c>
      <c r="K9" s="26">
        <v>347.99</v>
      </c>
      <c r="L9" s="27">
        <v>212</v>
      </c>
      <c r="M9" s="27">
        <v>58</v>
      </c>
      <c r="N9" s="27">
        <v>0.3</v>
      </c>
      <c r="O9" s="27">
        <v>746.64280105263197</v>
      </c>
      <c r="P9" s="27">
        <v>766.94868932038798</v>
      </c>
      <c r="Q9" s="27">
        <v>590.41138338338305</v>
      </c>
      <c r="R9" s="27">
        <v>459.78425745257499</v>
      </c>
      <c r="S9" s="27">
        <v>568.62968174474997</v>
      </c>
      <c r="T9" s="27">
        <v>736.68703830439199</v>
      </c>
      <c r="U9" s="27">
        <v>431.06720152091299</v>
      </c>
      <c r="V9" s="27">
        <v>1521.01462488889</v>
      </c>
      <c r="W9" s="27">
        <v>1023.05907264957</v>
      </c>
      <c r="X9" s="27">
        <v>303.38079434447297</v>
      </c>
      <c r="Y9" s="27">
        <v>597.617114754098</v>
      </c>
      <c r="Z9" s="27">
        <v>332.570443768997</v>
      </c>
      <c r="AA9" s="27">
        <v>0</v>
      </c>
      <c r="AB9" s="27">
        <v>36.740798341109397</v>
      </c>
      <c r="AC9" s="27">
        <v>2702.1</v>
      </c>
      <c r="AD9" s="27">
        <v>5.8</v>
      </c>
      <c r="AE9" s="27">
        <v>273</v>
      </c>
      <c r="AF9" s="27">
        <v>364</v>
      </c>
      <c r="AG9" s="27">
        <v>7.1021254536029002</v>
      </c>
      <c r="AH9" s="27">
        <v>34.110938310005203</v>
      </c>
      <c r="AI9" s="27">
        <v>2455</v>
      </c>
    </row>
    <row r="10" spans="1:35" s="32" customFormat="1" x14ac:dyDescent="0.25">
      <c r="A10" s="30" t="s">
        <v>27</v>
      </c>
      <c r="B10" s="27">
        <v>413.1</v>
      </c>
      <c r="C10" s="27">
        <v>1130.2</v>
      </c>
      <c r="D10" s="27">
        <v>18.3</v>
      </c>
      <c r="E10" s="27">
        <v>25.6</v>
      </c>
      <c r="F10" s="27">
        <v>77.599999999999994</v>
      </c>
      <c r="G10" s="27">
        <v>22.4</v>
      </c>
      <c r="H10" s="27">
        <v>68</v>
      </c>
      <c r="I10" s="27">
        <v>83.7</v>
      </c>
      <c r="J10" s="27">
        <v>29</v>
      </c>
      <c r="K10" s="26">
        <v>155.98400000000001</v>
      </c>
      <c r="L10" s="27">
        <v>63</v>
      </c>
      <c r="M10" s="27">
        <v>26</v>
      </c>
      <c r="N10" s="27">
        <v>4.5</v>
      </c>
      <c r="O10" s="27">
        <v>582.04707692307704</v>
      </c>
      <c r="P10" s="27">
        <v>5221.1886538461504</v>
      </c>
      <c r="Q10" s="27">
        <v>871.63827946768095</v>
      </c>
      <c r="R10" s="27">
        <v>739.68038172042998</v>
      </c>
      <c r="S10" s="27">
        <v>576.76692335766404</v>
      </c>
      <c r="T10" s="27">
        <v>568.92055094786701</v>
      </c>
      <c r="U10" s="27">
        <v>697.18480952381003</v>
      </c>
      <c r="V10" s="27">
        <v>990.01958919803599</v>
      </c>
      <c r="W10" s="27">
        <v>1071.6992286585401</v>
      </c>
      <c r="X10" s="27">
        <v>310.85014964788701</v>
      </c>
      <c r="Y10" s="27">
        <v>590.97206066945603</v>
      </c>
      <c r="Z10" s="27">
        <v>413.69262011173203</v>
      </c>
      <c r="AA10" s="27">
        <v>0</v>
      </c>
      <c r="AB10" s="27">
        <v>8.5</v>
      </c>
      <c r="AC10" s="31">
        <v>1936</v>
      </c>
      <c r="AD10" s="31">
        <v>112</v>
      </c>
      <c r="AE10" s="27">
        <v>191</v>
      </c>
      <c r="AF10" s="27">
        <v>825</v>
      </c>
      <c r="AG10" s="27">
        <v>25.305255706954501</v>
      </c>
      <c r="AH10" s="27">
        <v>47.513714386834202</v>
      </c>
      <c r="AI10" s="27">
        <v>1966</v>
      </c>
    </row>
    <row r="11" spans="1:35" ht="21" x14ac:dyDescent="0.25">
      <c r="A11" s="30" t="s">
        <v>30</v>
      </c>
      <c r="B11" s="27">
        <v>15.1</v>
      </c>
      <c r="C11" s="27">
        <v>976.4</v>
      </c>
      <c r="D11" s="27">
        <v>17.100000000000001</v>
      </c>
      <c r="E11" s="27">
        <v>24.6</v>
      </c>
      <c r="F11" s="27">
        <v>77.7</v>
      </c>
      <c r="G11" s="27">
        <v>22.3</v>
      </c>
      <c r="H11" s="27">
        <v>105</v>
      </c>
      <c r="I11" s="27">
        <v>63</v>
      </c>
      <c r="J11" s="27">
        <v>513</v>
      </c>
      <c r="K11" s="26">
        <v>171.04</v>
      </c>
      <c r="L11" s="27">
        <v>46</v>
      </c>
      <c r="M11" s="27">
        <v>17</v>
      </c>
      <c r="N11" s="27">
        <v>0.4</v>
      </c>
      <c r="O11" s="27">
        <v>726.68132183908097</v>
      </c>
      <c r="P11" s="27">
        <v>3435.3911764705899</v>
      </c>
      <c r="Q11" s="27">
        <v>1162.5631424657499</v>
      </c>
      <c r="R11" s="27">
        <v>895.530221238938</v>
      </c>
      <c r="S11" s="27">
        <v>509.82195465994999</v>
      </c>
      <c r="T11" s="27">
        <v>546.96418150289003</v>
      </c>
      <c r="U11" s="27">
        <v>276.45735483870999</v>
      </c>
      <c r="V11" s="27">
        <v>755.83192633928604</v>
      </c>
      <c r="W11" s="27">
        <v>1200.70385714286</v>
      </c>
      <c r="X11" s="27">
        <v>359.25433647798701</v>
      </c>
      <c r="Y11" s="27">
        <v>558.91901718213103</v>
      </c>
      <c r="Z11" s="27">
        <v>278.09501554404102</v>
      </c>
      <c r="AA11" s="27">
        <v>0</v>
      </c>
      <c r="AB11" s="27">
        <v>55.8592789840229</v>
      </c>
      <c r="AC11" s="27">
        <v>2634.9</v>
      </c>
      <c r="AD11" s="27">
        <v>107</v>
      </c>
      <c r="AE11" s="27">
        <v>209</v>
      </c>
      <c r="AF11" s="27">
        <v>1269</v>
      </c>
      <c r="AG11" s="27">
        <v>12.1876280213027</v>
      </c>
      <c r="AH11" s="27">
        <v>38.201556739041401</v>
      </c>
      <c r="AI11" s="27">
        <v>1697</v>
      </c>
    </row>
    <row r="12" spans="1:35" x14ac:dyDescent="0.25">
      <c r="A12" s="30" t="s">
        <v>12</v>
      </c>
      <c r="B12" s="27">
        <v>29.8</v>
      </c>
      <c r="C12" s="27">
        <v>1009.8</v>
      </c>
      <c r="D12" s="27">
        <v>16.100000000000001</v>
      </c>
      <c r="E12" s="27">
        <v>27.3</v>
      </c>
      <c r="F12" s="27">
        <v>76.099999999999994</v>
      </c>
      <c r="G12" s="27">
        <v>23.9</v>
      </c>
      <c r="H12" s="27">
        <v>118</v>
      </c>
      <c r="I12" s="27">
        <v>42.8</v>
      </c>
      <c r="J12" s="27">
        <v>321</v>
      </c>
      <c r="K12" s="26">
        <v>159.227</v>
      </c>
      <c r="L12" s="27">
        <v>103</v>
      </c>
      <c r="M12" s="27">
        <v>26</v>
      </c>
      <c r="N12" s="27">
        <v>3.2</v>
      </c>
      <c r="O12" s="27">
        <v>848.27346060606101</v>
      </c>
      <c r="P12" s="27">
        <v>1260.471125</v>
      </c>
      <c r="Q12" s="27">
        <v>929.45007294317202</v>
      </c>
      <c r="R12" s="27">
        <v>566.45574999999997</v>
      </c>
      <c r="S12" s="27">
        <v>570.61611176470603</v>
      </c>
      <c r="T12" s="27">
        <v>576.697026595745</v>
      </c>
      <c r="U12" s="27">
        <v>347.91067045454503</v>
      </c>
      <c r="V12" s="27">
        <v>507.66135714285701</v>
      </c>
      <c r="W12" s="27">
        <v>949.94096822033896</v>
      </c>
      <c r="X12" s="27">
        <v>365.69011515151499</v>
      </c>
      <c r="Y12" s="27">
        <v>590.48366304347803</v>
      </c>
      <c r="Z12" s="27">
        <v>435.395076923077</v>
      </c>
      <c r="AA12" s="27">
        <v>0</v>
      </c>
      <c r="AB12" s="27">
        <v>28.356110120815998</v>
      </c>
      <c r="AC12" s="27">
        <v>177</v>
      </c>
      <c r="AD12" s="27">
        <v>324.3</v>
      </c>
      <c r="AE12" s="27">
        <v>208</v>
      </c>
      <c r="AF12" s="27">
        <v>664</v>
      </c>
      <c r="AG12" s="27">
        <v>71.400277282630199</v>
      </c>
      <c r="AH12" s="27">
        <v>15.9437512378689</v>
      </c>
      <c r="AI12" s="27">
        <v>1804</v>
      </c>
    </row>
    <row r="13" spans="1:35" x14ac:dyDescent="0.25">
      <c r="A13" s="33" t="s">
        <v>60</v>
      </c>
      <c r="B13" s="34">
        <v>37.200000000000003</v>
      </c>
      <c r="C13" s="34">
        <v>1257.5999999999999</v>
      </c>
      <c r="D13" s="34">
        <v>15.9</v>
      </c>
      <c r="E13" s="34">
        <v>27.5</v>
      </c>
      <c r="F13" s="34">
        <v>74.7</v>
      </c>
      <c r="G13" s="34">
        <v>25.3</v>
      </c>
      <c r="H13" s="34">
        <v>223</v>
      </c>
      <c r="I13" s="34">
        <v>85.5</v>
      </c>
      <c r="J13" s="34">
        <v>237</v>
      </c>
      <c r="K13" s="35">
        <v>178.99</v>
      </c>
      <c r="L13" s="34">
        <v>243</v>
      </c>
      <c r="M13" s="34">
        <v>127</v>
      </c>
      <c r="N13" s="34">
        <v>13.2</v>
      </c>
      <c r="O13" s="34">
        <v>342.87028592375401</v>
      </c>
      <c r="P13" s="34">
        <v>4064.3113913043499</v>
      </c>
      <c r="Q13" s="34">
        <v>591.00657894736798</v>
      </c>
      <c r="R13" s="34">
        <v>776.00628395061699</v>
      </c>
      <c r="S13" s="34">
        <v>490.38835915493001</v>
      </c>
      <c r="T13" s="34">
        <v>451.18351856435601</v>
      </c>
      <c r="U13" s="34">
        <v>226.971320754717</v>
      </c>
      <c r="V13" s="34">
        <v>784.11255693069302</v>
      </c>
      <c r="W13" s="34">
        <v>802.04893094629199</v>
      </c>
      <c r="X13" s="34">
        <v>293.79441684210502</v>
      </c>
      <c r="Y13" s="34">
        <v>346.46004773269698</v>
      </c>
      <c r="Z13" s="34">
        <v>263.34726519336999</v>
      </c>
      <c r="AA13" s="34">
        <v>0</v>
      </c>
      <c r="AB13" s="34">
        <v>23.7150127226463</v>
      </c>
      <c r="AC13" s="34">
        <v>387.7</v>
      </c>
      <c r="AD13" s="34">
        <v>89.6</v>
      </c>
      <c r="AE13" s="34">
        <v>180</v>
      </c>
      <c r="AF13" s="34">
        <v>625</v>
      </c>
      <c r="AG13" s="34">
        <v>6.3613231552162901</v>
      </c>
      <c r="AH13" s="34">
        <v>15.267175572519101</v>
      </c>
      <c r="AI13" s="34">
        <v>1306</v>
      </c>
    </row>
    <row r="14" spans="1:35" x14ac:dyDescent="0.25">
      <c r="A14" s="30" t="s">
        <v>54</v>
      </c>
      <c r="B14" s="27">
        <v>120.4</v>
      </c>
      <c r="C14" s="27">
        <v>1297.5</v>
      </c>
      <c r="D14" s="27">
        <v>17.399999999999999</v>
      </c>
      <c r="E14" s="27">
        <v>28</v>
      </c>
      <c r="F14" s="27">
        <v>75.900000000000006</v>
      </c>
      <c r="G14" s="27">
        <v>24.1</v>
      </c>
      <c r="H14" s="27">
        <v>93</v>
      </c>
      <c r="I14" s="27">
        <v>116.5</v>
      </c>
      <c r="J14" s="27">
        <v>114</v>
      </c>
      <c r="K14" s="26">
        <v>173.149</v>
      </c>
      <c r="L14" s="27">
        <v>87</v>
      </c>
      <c r="M14" s="27">
        <v>50</v>
      </c>
      <c r="N14" s="27">
        <v>4.8</v>
      </c>
      <c r="O14" s="27">
        <v>367.035817638266</v>
      </c>
      <c r="P14" s="27">
        <v>616.29624999999999</v>
      </c>
      <c r="Q14" s="27">
        <v>686.96762670067994</v>
      </c>
      <c r="R14" s="27">
        <v>502.15125238095197</v>
      </c>
      <c r="S14" s="27">
        <v>416.59669470404998</v>
      </c>
      <c r="T14" s="27">
        <v>326.20030222602702</v>
      </c>
      <c r="U14" s="27">
        <v>389.99153703703701</v>
      </c>
      <c r="V14" s="27">
        <v>572.49165909090902</v>
      </c>
      <c r="W14" s="27">
        <v>674.74333834586503</v>
      </c>
      <c r="X14" s="27">
        <v>216.949521505376</v>
      </c>
      <c r="Y14" s="27">
        <v>369.69003516483502</v>
      </c>
      <c r="Z14" s="27">
        <v>224.79027203065101</v>
      </c>
      <c r="AA14" s="27">
        <v>0</v>
      </c>
      <c r="AB14" s="27">
        <v>30.6065510597303</v>
      </c>
      <c r="AC14" s="27">
        <v>753.4</v>
      </c>
      <c r="AD14" s="27">
        <v>153.1</v>
      </c>
      <c r="AE14" s="27">
        <v>157</v>
      </c>
      <c r="AF14" s="27">
        <v>671</v>
      </c>
      <c r="AG14" s="27">
        <v>22.658959537572301</v>
      </c>
      <c r="AH14" s="27">
        <v>17.341040462427699</v>
      </c>
      <c r="AI14" s="27">
        <v>1986</v>
      </c>
    </row>
    <row r="15" spans="1:35" x14ac:dyDescent="0.25">
      <c r="A15" s="65" t="s">
        <v>151</v>
      </c>
      <c r="B15" s="56">
        <v>201.47411764705899</v>
      </c>
      <c r="C15" s="56">
        <v>1724.05529411765</v>
      </c>
      <c r="D15" s="56">
        <v>18.998823529411801</v>
      </c>
      <c r="E15" s="56">
        <v>23.644705882352898</v>
      </c>
      <c r="F15" s="56">
        <v>70.076470588235296</v>
      </c>
      <c r="G15" s="56">
        <v>29.923529411764701</v>
      </c>
      <c r="H15" s="56">
        <v>123.89411764705901</v>
      </c>
      <c r="I15" s="56">
        <v>135.56823529411801</v>
      </c>
      <c r="J15" s="56">
        <v>286.64588235294099</v>
      </c>
      <c r="K15" s="56">
        <v>306.03143529411801</v>
      </c>
      <c r="L15" s="56">
        <v>265.41176470588198</v>
      </c>
      <c r="M15" s="56">
        <v>98.705882352941202</v>
      </c>
      <c r="N15" s="56">
        <v>5.9094117647058804</v>
      </c>
      <c r="O15" s="56">
        <v>640.98508317270205</v>
      </c>
      <c r="P15" s="56">
        <v>3785.7328687688</v>
      </c>
      <c r="Q15" s="56">
        <v>926.79689188441705</v>
      </c>
      <c r="R15" s="56">
        <v>987.55490449845604</v>
      </c>
      <c r="S15" s="56">
        <v>870.99388392106005</v>
      </c>
      <c r="T15" s="56">
        <v>691.94867683940197</v>
      </c>
      <c r="U15" s="56">
        <v>487.01752580448101</v>
      </c>
      <c r="V15" s="56">
        <v>930.11659008601896</v>
      </c>
      <c r="W15" s="56">
        <v>1063.00167880193</v>
      </c>
      <c r="X15" s="56">
        <v>348.94053908220502</v>
      </c>
      <c r="Y15" s="56">
        <v>548.863475695548</v>
      </c>
      <c r="Z15" s="56">
        <v>335.99893630156299</v>
      </c>
      <c r="AA15" s="56">
        <v>9.8525835549796201E-2</v>
      </c>
      <c r="AB15" s="56">
        <v>26.418512988402099</v>
      </c>
      <c r="AC15" s="56">
        <v>3512.0482352941199</v>
      </c>
      <c r="AD15" s="56">
        <v>529.62823529411799</v>
      </c>
      <c r="AE15" s="56">
        <v>209.44705882352901</v>
      </c>
      <c r="AF15" s="56">
        <v>645.24705882352896</v>
      </c>
      <c r="AG15" s="56">
        <v>16.148073329862001</v>
      </c>
      <c r="AH15" s="56">
        <v>23.767816466196798</v>
      </c>
      <c r="AI15" s="57">
        <v>1679.6705882352901</v>
      </c>
    </row>
    <row r="16" spans="1:35" x14ac:dyDescent="0.25">
      <c r="A16" s="66" t="s">
        <v>152</v>
      </c>
      <c r="B16" s="67">
        <f t="shared" ref="B16:AI16" si="0">AVERAGE(B4:B14)</f>
        <v>326.29090909090905</v>
      </c>
      <c r="C16" s="67">
        <f t="shared" si="0"/>
        <v>2000.3181818181818</v>
      </c>
      <c r="D16" s="67">
        <f t="shared" si="0"/>
        <v>17.527272727272727</v>
      </c>
      <c r="E16" s="67">
        <f t="shared" si="0"/>
        <v>25.454545454545453</v>
      </c>
      <c r="F16" s="67">
        <f t="shared" si="0"/>
        <v>76.363636363636374</v>
      </c>
      <c r="G16" s="67">
        <f t="shared" si="0"/>
        <v>23.63636363636364</v>
      </c>
      <c r="H16" s="67">
        <f t="shared" si="0"/>
        <v>111.81818181818181</v>
      </c>
      <c r="I16" s="67">
        <f t="shared" si="0"/>
        <v>149.17272727272729</v>
      </c>
      <c r="J16" s="67">
        <f t="shared" si="0"/>
        <v>199.27272727272728</v>
      </c>
      <c r="K16" s="67">
        <f t="shared" si="0"/>
        <v>321.04763636363634</v>
      </c>
      <c r="L16" s="67">
        <f t="shared" si="0"/>
        <v>259</v>
      </c>
      <c r="M16" s="67">
        <f t="shared" si="0"/>
        <v>108</v>
      </c>
      <c r="N16" s="67">
        <f t="shared" si="0"/>
        <v>6.0636363636363626</v>
      </c>
      <c r="O16" s="67">
        <f t="shared" si="0"/>
        <v>579.18593007891548</v>
      </c>
      <c r="P16" s="67">
        <f t="shared" si="0"/>
        <v>4935.257423664807</v>
      </c>
      <c r="Q16" s="67">
        <f t="shared" si="0"/>
        <v>1081.6367649017802</v>
      </c>
      <c r="R16" s="67">
        <f t="shared" si="0"/>
        <v>833.84443526221628</v>
      </c>
      <c r="S16" s="67">
        <f t="shared" si="0"/>
        <v>615.4417087116916</v>
      </c>
      <c r="T16" s="67">
        <f t="shared" si="0"/>
        <v>547.19080595153332</v>
      </c>
      <c r="U16" s="67">
        <f t="shared" si="0"/>
        <v>377.59542341230923</v>
      </c>
      <c r="V16" s="67">
        <f t="shared" si="0"/>
        <v>797.65801885191934</v>
      </c>
      <c r="W16" s="67">
        <f t="shared" si="0"/>
        <v>951.31816315862841</v>
      </c>
      <c r="X16" s="67">
        <f t="shared" si="0"/>
        <v>309.77481557684575</v>
      </c>
      <c r="Y16" s="67">
        <f t="shared" si="0"/>
        <v>489.75679510426875</v>
      </c>
      <c r="Z16" s="67">
        <f t="shared" si="0"/>
        <v>307.13636704997452</v>
      </c>
      <c r="AA16" s="67">
        <f t="shared" si="0"/>
        <v>0</v>
      </c>
      <c r="AB16" s="67">
        <f t="shared" si="0"/>
        <v>29.03248849701798</v>
      </c>
      <c r="AC16" s="67">
        <f t="shared" si="0"/>
        <v>2967.6454545454549</v>
      </c>
      <c r="AD16" s="67">
        <f t="shared" si="0"/>
        <v>407.87272727272739</v>
      </c>
      <c r="AE16" s="67">
        <f t="shared" si="0"/>
        <v>234.90909090909091</v>
      </c>
      <c r="AF16" s="67">
        <f t="shared" si="0"/>
        <v>740.72727272727275</v>
      </c>
      <c r="AG16" s="67">
        <f t="shared" si="0"/>
        <v>21.821414050413072</v>
      </c>
      <c r="AH16" s="67">
        <f t="shared" si="0"/>
        <v>24.698598823179655</v>
      </c>
      <c r="AI16" s="67">
        <f t="shared" si="0"/>
        <v>1797.909090909091</v>
      </c>
    </row>
  </sheetData>
  <mergeCells count="13">
    <mergeCell ref="O2:AA2"/>
    <mergeCell ref="AC2:AD2"/>
    <mergeCell ref="AE2:AH2"/>
    <mergeCell ref="B2:C2"/>
    <mergeCell ref="D2:E2"/>
    <mergeCell ref="F2:G2"/>
    <mergeCell ref="H2:J2"/>
    <mergeCell ref="L2:M2"/>
    <mergeCell ref="B1:J1"/>
    <mergeCell ref="L1:N1"/>
    <mergeCell ref="O1:AA1"/>
    <mergeCell ref="AC1:AD1"/>
    <mergeCell ref="AE1:A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Расчет кол-ва людей с ВО</vt:lpstr>
      <vt:lpstr>Расчет производительности</vt:lpstr>
      <vt:lpstr>исходные данные</vt:lpstr>
      <vt:lpstr>Трансформирование</vt:lpstr>
      <vt:lpstr>Нормировка и расчет</vt:lpstr>
      <vt:lpstr>Индекс (идентичные)</vt:lpstr>
      <vt:lpstr>Для сравнения</vt:lpstr>
      <vt:lpstr>'Индекс (идентичные)'!_FilterDatabase_0</vt:lpstr>
      <vt:lpstr>'Индекс (идентичные)'!_ФильтрБазыДанных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Пользователь Windows</cp:lastModifiedBy>
  <cp:revision>1</cp:revision>
  <dcterms:created xsi:type="dcterms:W3CDTF">2017-03-12T12:31:59Z</dcterms:created>
  <dcterms:modified xsi:type="dcterms:W3CDTF">2019-10-28T17:55:15Z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